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autoCompressPictures="0"/>
  <mc:AlternateContent xmlns:mc="http://schemas.openxmlformats.org/markup-compatibility/2006">
    <mc:Choice Requires="x15">
      <x15ac:absPath xmlns:x15ac="http://schemas.microsoft.com/office/spreadsheetml/2010/11/ac" url="C:\repos\OTDraft\OptimalTraderDraft\ConsoleApp1\Doc\"/>
    </mc:Choice>
  </mc:AlternateContent>
  <xr:revisionPtr revIDLastSave="0" documentId="13_ncr:1_{D3562AB8-89D8-47D6-97C7-7C2CB6055D5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ウォッチリスト" sheetId="16" r:id="rId1"/>
    <sheet name="約定履歴" sheetId="14" r:id="rId2"/>
    <sheet name="月次サマリ" sheetId="15" r:id="rId3"/>
    <sheet name="サマリ" sheetId="4" r:id="rId4"/>
    <sheet name="銘柄リスト" sheetId="17" r:id="rId5"/>
  </sheets>
  <definedNames>
    <definedName name="_xlnm._FilterDatabase" localSheetId="0" hidden="1">ウォッチリスト!$A$2:$J$3878</definedName>
    <definedName name="_xlnm._FilterDatabase" localSheetId="4" hidden="1">銘柄リスト!$A$1:$K$4408</definedName>
    <definedName name="_xlnm._FilterDatabase" localSheetId="1" hidden="1">約定履歴!$B$3:$X$402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878" i="16" l="1"/>
  <c r="D3878" i="16"/>
  <c r="J3877" i="16"/>
  <c r="D3877" i="16"/>
  <c r="J3876" i="16"/>
  <c r="D3876" i="16"/>
  <c r="J3875" i="16"/>
  <c r="D3875" i="16"/>
  <c r="X465" i="14"/>
  <c r="W465" i="14"/>
  <c r="S465" i="14"/>
  <c r="T465" i="14"/>
  <c r="O465" i="14"/>
  <c r="R465" i="14"/>
  <c r="K465" i="14"/>
  <c r="H465" i="14"/>
  <c r="E465" i="14"/>
  <c r="B465" i="14"/>
  <c r="X464" i="14"/>
  <c r="W464" i="14"/>
  <c r="S464" i="14"/>
  <c r="T464" i="14"/>
  <c r="O464" i="14"/>
  <c r="R464" i="14"/>
  <c r="H464" i="14"/>
  <c r="K464" i="14"/>
  <c r="E464" i="14"/>
  <c r="B464" i="14"/>
  <c r="X463" i="14"/>
  <c r="W463" i="14"/>
  <c r="T463" i="14"/>
  <c r="S463" i="14"/>
  <c r="O463" i="14"/>
  <c r="R463" i="14"/>
  <c r="H463" i="14"/>
  <c r="K463" i="14"/>
  <c r="E463" i="14"/>
  <c r="B463" i="14"/>
  <c r="X462" i="14"/>
  <c r="W462" i="14"/>
  <c r="S462" i="14"/>
  <c r="T462" i="14"/>
  <c r="R462" i="14"/>
  <c r="O462" i="14"/>
  <c r="H462" i="14"/>
  <c r="K462" i="14"/>
  <c r="E462" i="14"/>
  <c r="B462" i="14"/>
  <c r="X461" i="14"/>
  <c r="W461" i="14"/>
  <c r="S461" i="14"/>
  <c r="T461" i="14"/>
  <c r="O461" i="14"/>
  <c r="R461" i="14"/>
  <c r="K461" i="14"/>
  <c r="H461" i="14"/>
  <c r="E461" i="14"/>
  <c r="B461" i="14"/>
  <c r="X460" i="14"/>
  <c r="W460" i="14"/>
  <c r="S460" i="14"/>
  <c r="T460" i="14"/>
  <c r="O460" i="14"/>
  <c r="R460" i="14"/>
  <c r="H460" i="14"/>
  <c r="K460" i="14"/>
  <c r="E460" i="14"/>
  <c r="B460" i="14"/>
  <c r="X459" i="14"/>
  <c r="W459" i="14"/>
  <c r="T459" i="14"/>
  <c r="S459" i="14"/>
  <c r="O459" i="14"/>
  <c r="R459" i="14"/>
  <c r="H459" i="14"/>
  <c r="K459" i="14"/>
  <c r="E459" i="14"/>
  <c r="B459" i="14"/>
  <c r="X458" i="14"/>
  <c r="W458" i="14"/>
  <c r="S458" i="14"/>
  <c r="T458" i="14"/>
  <c r="R458" i="14"/>
  <c r="O458" i="14"/>
  <c r="H458" i="14"/>
  <c r="K458" i="14"/>
  <c r="E458" i="14"/>
  <c r="B458" i="14"/>
  <c r="X457" i="14"/>
  <c r="W457" i="14"/>
  <c r="S457" i="14"/>
  <c r="T457" i="14"/>
  <c r="O457" i="14"/>
  <c r="R457" i="14"/>
  <c r="K457" i="14"/>
  <c r="H457" i="14"/>
  <c r="E457" i="14"/>
  <c r="B457" i="14"/>
  <c r="X456" i="14"/>
  <c r="W456" i="14"/>
  <c r="S456" i="14"/>
  <c r="T456" i="14"/>
  <c r="O456" i="14"/>
  <c r="R456" i="14"/>
  <c r="H456" i="14"/>
  <c r="K456" i="14"/>
  <c r="E456" i="14"/>
  <c r="B456" i="14"/>
  <c r="X455" i="14"/>
  <c r="W455" i="14"/>
  <c r="T455" i="14"/>
  <c r="S455" i="14"/>
  <c r="O455" i="14"/>
  <c r="R455" i="14"/>
  <c r="H455" i="14"/>
  <c r="K455" i="14"/>
  <c r="E455" i="14"/>
  <c r="B455" i="14"/>
  <c r="X454" i="14"/>
  <c r="W454" i="14"/>
  <c r="S454" i="14"/>
  <c r="T454" i="14"/>
  <c r="R454" i="14"/>
  <c r="O454" i="14"/>
  <c r="H454" i="14"/>
  <c r="K454" i="14"/>
  <c r="E454" i="14"/>
  <c r="B454" i="14"/>
  <c r="X453" i="14"/>
  <c r="W453" i="14"/>
  <c r="S453" i="14"/>
  <c r="T453" i="14"/>
  <c r="O453" i="14"/>
  <c r="R453" i="14"/>
  <c r="K453" i="14"/>
  <c r="H453" i="14"/>
  <c r="E453" i="14"/>
  <c r="B453" i="14"/>
  <c r="X452" i="14"/>
  <c r="W452" i="14"/>
  <c r="S452" i="14"/>
  <c r="T452" i="14"/>
  <c r="O452" i="14"/>
  <c r="R452" i="14"/>
  <c r="H452" i="14"/>
  <c r="K452" i="14"/>
  <c r="E452" i="14"/>
  <c r="B452" i="14"/>
  <c r="X451" i="14"/>
  <c r="W451" i="14"/>
  <c r="T451" i="14"/>
  <c r="S451" i="14"/>
  <c r="O451" i="14"/>
  <c r="R451" i="14"/>
  <c r="H451" i="14"/>
  <c r="K451" i="14"/>
  <c r="E451" i="14"/>
  <c r="B451" i="14"/>
  <c r="X450" i="14"/>
  <c r="W450" i="14"/>
  <c r="S450" i="14"/>
  <c r="T450" i="14"/>
  <c r="R450" i="14"/>
  <c r="O450" i="14"/>
  <c r="H450" i="14"/>
  <c r="K450" i="14"/>
  <c r="E450" i="14"/>
  <c r="B450" i="14"/>
  <c r="X449" i="14"/>
  <c r="W449" i="14"/>
  <c r="S449" i="14"/>
  <c r="T449" i="14"/>
  <c r="O449" i="14"/>
  <c r="R449" i="14"/>
  <c r="K449" i="14"/>
  <c r="H449" i="14"/>
  <c r="E449" i="14"/>
  <c r="B449" i="14"/>
  <c r="X448" i="14"/>
  <c r="W448" i="14"/>
  <c r="S448" i="14"/>
  <c r="T448" i="14"/>
  <c r="O448" i="14"/>
  <c r="R448" i="14"/>
  <c r="H448" i="14"/>
  <c r="K448" i="14"/>
  <c r="E448" i="14"/>
  <c r="B448" i="14"/>
  <c r="X447" i="14"/>
  <c r="W447" i="14"/>
  <c r="T447" i="14"/>
  <c r="S447" i="14"/>
  <c r="O447" i="14"/>
  <c r="R447" i="14"/>
  <c r="H447" i="14"/>
  <c r="K447" i="14"/>
  <c r="E447" i="14"/>
  <c r="B447" i="14"/>
  <c r="X446" i="14"/>
  <c r="W446" i="14"/>
  <c r="S446" i="14"/>
  <c r="T446" i="14"/>
  <c r="R446" i="14"/>
  <c r="O446" i="14"/>
  <c r="H446" i="14"/>
  <c r="K446" i="14"/>
  <c r="E446" i="14"/>
  <c r="B446" i="14"/>
  <c r="X445" i="14"/>
  <c r="W445" i="14"/>
  <c r="S445" i="14"/>
  <c r="T445" i="14"/>
  <c r="O445" i="14"/>
  <c r="R445" i="14"/>
  <c r="K445" i="14"/>
  <c r="H445" i="14"/>
  <c r="E445" i="14"/>
  <c r="B445" i="14"/>
  <c r="X444" i="14"/>
  <c r="W444" i="14"/>
  <c r="S444" i="14"/>
  <c r="T444" i="14"/>
  <c r="O444" i="14"/>
  <c r="R444" i="14"/>
  <c r="H444" i="14"/>
  <c r="K444" i="14"/>
  <c r="E444" i="14"/>
  <c r="B444" i="14"/>
  <c r="X443" i="14"/>
  <c r="W443" i="14"/>
  <c r="T443" i="14"/>
  <c r="S443" i="14"/>
  <c r="O443" i="14"/>
  <c r="R443" i="14"/>
  <c r="H443" i="14"/>
  <c r="K443" i="14"/>
  <c r="E443" i="14"/>
  <c r="B443" i="14"/>
  <c r="X442" i="14"/>
  <c r="W442" i="14"/>
  <c r="S442" i="14"/>
  <c r="T442" i="14"/>
  <c r="R442" i="14"/>
  <c r="O442" i="14"/>
  <c r="H442" i="14"/>
  <c r="K442" i="14"/>
  <c r="E442" i="14"/>
  <c r="B442" i="14"/>
  <c r="X441" i="14"/>
  <c r="W441" i="14"/>
  <c r="S441" i="14"/>
  <c r="T441" i="14"/>
  <c r="O441" i="14"/>
  <c r="R441" i="14"/>
  <c r="K441" i="14"/>
  <c r="H441" i="14"/>
  <c r="E441" i="14"/>
  <c r="B441" i="14"/>
  <c r="X440" i="14"/>
  <c r="W440" i="14"/>
  <c r="S440" i="14"/>
  <c r="T440" i="14"/>
  <c r="O440" i="14"/>
  <c r="R440" i="14"/>
  <c r="H440" i="14"/>
  <c r="K440" i="14"/>
  <c r="E440" i="14"/>
  <c r="B440" i="14"/>
  <c r="X439" i="14"/>
  <c r="W439" i="14"/>
  <c r="T439" i="14"/>
  <c r="S439" i="14"/>
  <c r="O439" i="14"/>
  <c r="R439" i="14"/>
  <c r="H439" i="14"/>
  <c r="K439" i="14"/>
  <c r="E439" i="14"/>
  <c r="B439" i="14"/>
  <c r="X438" i="14"/>
  <c r="W438" i="14"/>
  <c r="S438" i="14"/>
  <c r="T438" i="14"/>
  <c r="R438" i="14"/>
  <c r="O438" i="14"/>
  <c r="H438" i="14"/>
  <c r="K438" i="14"/>
  <c r="E438" i="14"/>
  <c r="B438" i="14"/>
  <c r="X437" i="14"/>
  <c r="W437" i="14"/>
  <c r="S437" i="14"/>
  <c r="T437" i="14"/>
  <c r="O437" i="14"/>
  <c r="R437" i="14"/>
  <c r="K437" i="14"/>
  <c r="H437" i="14"/>
  <c r="E437" i="14"/>
  <c r="B437" i="14"/>
  <c r="X436" i="14"/>
  <c r="W436" i="14"/>
  <c r="S436" i="14"/>
  <c r="T436" i="14"/>
  <c r="O436" i="14"/>
  <c r="R436" i="14"/>
  <c r="H436" i="14"/>
  <c r="K436" i="14"/>
  <c r="E436" i="14"/>
  <c r="B436" i="14"/>
  <c r="X435" i="14"/>
  <c r="W435" i="14"/>
  <c r="T435" i="14"/>
  <c r="S435" i="14"/>
  <c r="O435" i="14"/>
  <c r="R435" i="14"/>
  <c r="H435" i="14"/>
  <c r="K435" i="14"/>
  <c r="E435" i="14"/>
  <c r="B435" i="14"/>
  <c r="X434" i="14"/>
  <c r="W434" i="14"/>
  <c r="S434" i="14"/>
  <c r="T434" i="14"/>
  <c r="R434" i="14"/>
  <c r="O434" i="14"/>
  <c r="H434" i="14"/>
  <c r="K434" i="14"/>
  <c r="E434" i="14"/>
  <c r="B434" i="14"/>
  <c r="X433" i="14"/>
  <c r="W433" i="14"/>
  <c r="S433" i="14"/>
  <c r="T433" i="14"/>
  <c r="O433" i="14"/>
  <c r="R433" i="14"/>
  <c r="K433" i="14"/>
  <c r="H433" i="14"/>
  <c r="E433" i="14"/>
  <c r="B433" i="14"/>
  <c r="X432" i="14"/>
  <c r="W432" i="14"/>
  <c r="S432" i="14"/>
  <c r="T432" i="14"/>
  <c r="O432" i="14"/>
  <c r="R432" i="14"/>
  <c r="H432" i="14"/>
  <c r="K432" i="14"/>
  <c r="E432" i="14"/>
  <c r="B432" i="14"/>
  <c r="X431" i="14"/>
  <c r="W431" i="14"/>
  <c r="T431" i="14"/>
  <c r="S431" i="14"/>
  <c r="O431" i="14"/>
  <c r="R431" i="14"/>
  <c r="H431" i="14"/>
  <c r="K431" i="14"/>
  <c r="E431" i="14"/>
  <c r="B431" i="14"/>
  <c r="X430" i="14"/>
  <c r="W430" i="14"/>
  <c r="S430" i="14"/>
  <c r="T430" i="14"/>
  <c r="R430" i="14"/>
  <c r="O430" i="14"/>
  <c r="H430" i="14"/>
  <c r="K430" i="14"/>
  <c r="E430" i="14"/>
  <c r="B430" i="14"/>
  <c r="X429" i="14"/>
  <c r="W429" i="14"/>
  <c r="S429" i="14"/>
  <c r="T429" i="14"/>
  <c r="O429" i="14"/>
  <c r="R429" i="14"/>
  <c r="K429" i="14"/>
  <c r="H429" i="14"/>
  <c r="E429" i="14"/>
  <c r="B429" i="14"/>
  <c r="X428" i="14"/>
  <c r="W428" i="14"/>
  <c r="S428" i="14"/>
  <c r="T428" i="14"/>
  <c r="O428" i="14"/>
  <c r="R428" i="14"/>
  <c r="H428" i="14"/>
  <c r="K428" i="14"/>
  <c r="E428" i="14"/>
  <c r="B428" i="14"/>
  <c r="X427" i="14"/>
  <c r="W427" i="14"/>
  <c r="T427" i="14"/>
  <c r="S427" i="14"/>
  <c r="O427" i="14"/>
  <c r="R427" i="14"/>
  <c r="H427" i="14"/>
  <c r="K427" i="14"/>
  <c r="E427" i="14"/>
  <c r="B427" i="14"/>
  <c r="X426" i="14"/>
  <c r="W426" i="14"/>
  <c r="S426" i="14"/>
  <c r="T426" i="14"/>
  <c r="R426" i="14"/>
  <c r="O426" i="14"/>
  <c r="H426" i="14"/>
  <c r="K426" i="14"/>
  <c r="E426" i="14"/>
  <c r="B426" i="14"/>
  <c r="X425" i="14"/>
  <c r="W425" i="14"/>
  <c r="S425" i="14"/>
  <c r="T425" i="14"/>
  <c r="O425" i="14"/>
  <c r="R425" i="14"/>
  <c r="K425" i="14"/>
  <c r="H425" i="14"/>
  <c r="E425" i="14"/>
  <c r="B425" i="14"/>
  <c r="X424" i="14"/>
  <c r="W424" i="14"/>
  <c r="S424" i="14"/>
  <c r="T424" i="14"/>
  <c r="O424" i="14"/>
  <c r="R424" i="14"/>
  <c r="H424" i="14"/>
  <c r="K424" i="14"/>
  <c r="E424" i="14"/>
  <c r="B424" i="14"/>
  <c r="X423" i="14"/>
  <c r="W423" i="14"/>
  <c r="T423" i="14"/>
  <c r="S423" i="14"/>
  <c r="O423" i="14"/>
  <c r="R423" i="14"/>
  <c r="H423" i="14"/>
  <c r="K423" i="14"/>
  <c r="E423" i="14"/>
  <c r="B423" i="14"/>
  <c r="X422" i="14"/>
  <c r="W422" i="14"/>
  <c r="S422" i="14"/>
  <c r="T422" i="14"/>
  <c r="R422" i="14"/>
  <c r="O422" i="14"/>
  <c r="H422" i="14"/>
  <c r="K422" i="14"/>
  <c r="E422" i="14"/>
  <c r="B422" i="14"/>
  <c r="X421" i="14"/>
  <c r="W421" i="14"/>
  <c r="S421" i="14"/>
  <c r="T421" i="14"/>
  <c r="O421" i="14"/>
  <c r="R421" i="14"/>
  <c r="K421" i="14"/>
  <c r="H421" i="14"/>
  <c r="E421" i="14"/>
  <c r="B421" i="14"/>
  <c r="X420" i="14"/>
  <c r="W420" i="14"/>
  <c r="S420" i="14"/>
  <c r="T420" i="14"/>
  <c r="O420" i="14"/>
  <c r="R420" i="14"/>
  <c r="H420" i="14"/>
  <c r="K420" i="14"/>
  <c r="E420" i="14"/>
  <c r="B420" i="14"/>
  <c r="X419" i="14"/>
  <c r="W419" i="14"/>
  <c r="T419" i="14"/>
  <c r="S419" i="14"/>
  <c r="O419" i="14"/>
  <c r="R419" i="14"/>
  <c r="H419" i="14"/>
  <c r="K419" i="14"/>
  <c r="E419" i="14"/>
  <c r="B419" i="14"/>
  <c r="X418" i="14"/>
  <c r="W418" i="14"/>
  <c r="S418" i="14"/>
  <c r="T418" i="14"/>
  <c r="R418" i="14"/>
  <c r="O418" i="14"/>
  <c r="H418" i="14"/>
  <c r="K418" i="14"/>
  <c r="E418" i="14"/>
  <c r="B418" i="14"/>
  <c r="X417" i="14"/>
  <c r="W417" i="14"/>
  <c r="S417" i="14"/>
  <c r="T417" i="14"/>
  <c r="O417" i="14"/>
  <c r="R417" i="14"/>
  <c r="K417" i="14"/>
  <c r="H417" i="14"/>
  <c r="E417" i="14"/>
  <c r="B417" i="14"/>
  <c r="X416" i="14"/>
  <c r="W416" i="14"/>
  <c r="S416" i="14"/>
  <c r="T416" i="14"/>
  <c r="O416" i="14"/>
  <c r="R416" i="14"/>
  <c r="H416" i="14"/>
  <c r="K416" i="14"/>
  <c r="E416" i="14"/>
  <c r="B416" i="14"/>
  <c r="X415" i="14"/>
  <c r="W415" i="14"/>
  <c r="T415" i="14"/>
  <c r="S415" i="14"/>
  <c r="O415" i="14"/>
  <c r="R415" i="14"/>
  <c r="H415" i="14"/>
  <c r="K415" i="14"/>
  <c r="E415" i="14"/>
  <c r="B415" i="14"/>
  <c r="X414" i="14"/>
  <c r="W414" i="14"/>
  <c r="S414" i="14"/>
  <c r="T414" i="14"/>
  <c r="R414" i="14"/>
  <c r="O414" i="14"/>
  <c r="H414" i="14"/>
  <c r="K414" i="14"/>
  <c r="E414" i="14"/>
  <c r="B414" i="14"/>
  <c r="X413" i="14"/>
  <c r="W413" i="14"/>
  <c r="W392" i="14"/>
  <c r="W393" i="14"/>
  <c r="W397" i="14"/>
  <c r="W396" i="14"/>
  <c r="E32" i="4"/>
  <c r="S413" i="14"/>
  <c r="T413" i="14"/>
  <c r="O413" i="14"/>
  <c r="R413" i="14"/>
  <c r="K413" i="14"/>
  <c r="H413" i="14"/>
  <c r="E413" i="14"/>
  <c r="B413" i="14"/>
  <c r="X412" i="14"/>
  <c r="W412" i="14"/>
  <c r="S412" i="14"/>
  <c r="T412" i="14"/>
  <c r="O412" i="14"/>
  <c r="R412" i="14"/>
  <c r="H412" i="14"/>
  <c r="K412" i="14"/>
  <c r="E412" i="14"/>
  <c r="B412" i="14"/>
  <c r="X411" i="14"/>
  <c r="W411" i="14"/>
  <c r="T411" i="14"/>
  <c r="S411" i="14"/>
  <c r="O411" i="14"/>
  <c r="R411" i="14"/>
  <c r="H411" i="14"/>
  <c r="K411" i="14"/>
  <c r="E411" i="14"/>
  <c r="B411" i="14"/>
  <c r="X410" i="14"/>
  <c r="W410" i="14"/>
  <c r="S410" i="14"/>
  <c r="T410" i="14"/>
  <c r="R410" i="14"/>
  <c r="O410" i="14"/>
  <c r="H410" i="14"/>
  <c r="K410" i="14"/>
  <c r="E410" i="14"/>
  <c r="B410" i="14"/>
  <c r="X409" i="14"/>
  <c r="W409" i="14"/>
  <c r="S409" i="14"/>
  <c r="O392" i="14"/>
  <c r="R392" i="14"/>
  <c r="S392" i="14"/>
  <c r="O393" i="14"/>
  <c r="R393" i="14"/>
  <c r="S393" i="14"/>
  <c r="S394" i="14"/>
  <c r="S395" i="14"/>
  <c r="O396" i="14"/>
  <c r="R396" i="14"/>
  <c r="S396" i="14"/>
  <c r="O397" i="14"/>
  <c r="R397" i="14"/>
  <c r="S397" i="14"/>
  <c r="S398" i="14"/>
  <c r="S399" i="14"/>
  <c r="S400" i="14"/>
  <c r="S401" i="14"/>
  <c r="S402" i="14"/>
  <c r="S403" i="14"/>
  <c r="S404" i="14"/>
  <c r="S405" i="14"/>
  <c r="S406" i="14"/>
  <c r="S407" i="14"/>
  <c r="S4" i="14"/>
  <c r="O409" i="14"/>
  <c r="R409" i="14"/>
  <c r="K409" i="14"/>
  <c r="H409" i="14"/>
  <c r="E409" i="14"/>
  <c r="B409" i="14"/>
  <c r="X408" i="14"/>
  <c r="W408" i="14"/>
  <c r="T408" i="14"/>
  <c r="S408" i="14"/>
  <c r="R408" i="14"/>
  <c r="O408" i="14"/>
  <c r="K408" i="14"/>
  <c r="H408" i="14"/>
  <c r="E408" i="14"/>
  <c r="B408" i="14"/>
  <c r="X407" i="14"/>
  <c r="W407" i="14"/>
  <c r="T407" i="14"/>
  <c r="R407" i="14"/>
  <c r="O407" i="14"/>
  <c r="H407" i="14"/>
  <c r="K407" i="14"/>
  <c r="E407" i="14"/>
  <c r="B407" i="14"/>
  <c r="X406" i="14"/>
  <c r="W406" i="14"/>
  <c r="T406" i="14"/>
  <c r="R406" i="14"/>
  <c r="O406" i="14"/>
  <c r="H406" i="14"/>
  <c r="K406" i="14"/>
  <c r="E406" i="14"/>
  <c r="B406" i="14"/>
  <c r="X405" i="14"/>
  <c r="W405" i="14"/>
  <c r="T405" i="14"/>
  <c r="R405" i="14"/>
  <c r="O405" i="14"/>
  <c r="H405" i="14"/>
  <c r="K405" i="14"/>
  <c r="E405" i="14"/>
  <c r="B405" i="14"/>
  <c r="X404" i="14"/>
  <c r="W404" i="14"/>
  <c r="T404" i="14"/>
  <c r="R404" i="14"/>
  <c r="O404" i="14"/>
  <c r="H404" i="14"/>
  <c r="K404" i="14"/>
  <c r="E404" i="14"/>
  <c r="B404" i="14"/>
  <c r="X403" i="14"/>
  <c r="X392" i="14"/>
  <c r="X393" i="14"/>
  <c r="X397" i="14"/>
  <c r="X396" i="14"/>
  <c r="D38" i="15"/>
  <c r="G38" i="15"/>
  <c r="W403" i="14"/>
  <c r="T403" i="14"/>
  <c r="R403" i="14"/>
  <c r="O403" i="14"/>
  <c r="H403" i="14"/>
  <c r="K403" i="14"/>
  <c r="E403" i="14"/>
  <c r="B403" i="14"/>
  <c r="J3874" i="16"/>
  <c r="D3874" i="16"/>
  <c r="G391" i="14"/>
  <c r="X385" i="14"/>
  <c r="O385" i="14"/>
  <c r="R385" i="14"/>
  <c r="S385" i="14"/>
  <c r="D37" i="15"/>
  <c r="G37" i="15"/>
  <c r="D41" i="15"/>
  <c r="G41" i="15"/>
  <c r="E382" i="14"/>
  <c r="G380" i="14"/>
  <c r="J3873" i="16"/>
  <c r="D3873" i="16"/>
  <c r="J3872" i="16"/>
  <c r="D3872" i="16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E33" i="14"/>
  <c r="E34" i="14"/>
  <c r="E35" i="14"/>
  <c r="E36" i="14"/>
  <c r="E37" i="14"/>
  <c r="E38" i="14"/>
  <c r="E39" i="14"/>
  <c r="E40" i="14"/>
  <c r="E41" i="14"/>
  <c r="E42" i="14"/>
  <c r="E43" i="14"/>
  <c r="E44" i="14"/>
  <c r="E45" i="14"/>
  <c r="E46" i="14"/>
  <c r="E47" i="14"/>
  <c r="E48" i="14"/>
  <c r="E49" i="14"/>
  <c r="E50" i="14"/>
  <c r="E51" i="14"/>
  <c r="E52" i="14"/>
  <c r="E53" i="14"/>
  <c r="E54" i="14"/>
  <c r="E55" i="14"/>
  <c r="E56" i="14"/>
  <c r="E57" i="14"/>
  <c r="E58" i="14"/>
  <c r="E59" i="14"/>
  <c r="E60" i="14"/>
  <c r="E61" i="14"/>
  <c r="E62" i="14"/>
  <c r="E63" i="14"/>
  <c r="E64" i="14"/>
  <c r="E65" i="14"/>
  <c r="E66" i="14"/>
  <c r="E67" i="14"/>
  <c r="E68" i="14"/>
  <c r="E69" i="14"/>
  <c r="E70" i="14"/>
  <c r="E71" i="14"/>
  <c r="E72" i="14"/>
  <c r="E73" i="14"/>
  <c r="E74" i="14"/>
  <c r="E75" i="14"/>
  <c r="E76" i="14"/>
  <c r="E77" i="14"/>
  <c r="E78" i="14"/>
  <c r="E79" i="14"/>
  <c r="E80" i="14"/>
  <c r="E81" i="14"/>
  <c r="E82" i="14"/>
  <c r="E83" i="14"/>
  <c r="E84" i="14"/>
  <c r="E85" i="14"/>
  <c r="E86" i="14"/>
  <c r="E87" i="14"/>
  <c r="E88" i="14"/>
  <c r="E89" i="14"/>
  <c r="E90" i="14"/>
  <c r="E91" i="14"/>
  <c r="E92" i="14"/>
  <c r="E93" i="14"/>
  <c r="E94" i="14"/>
  <c r="E95" i="14"/>
  <c r="E96" i="14"/>
  <c r="E97" i="14"/>
  <c r="E98" i="14"/>
  <c r="E99" i="14"/>
  <c r="E100" i="14"/>
  <c r="E101" i="14"/>
  <c r="E102" i="14"/>
  <c r="E103" i="14"/>
  <c r="E104" i="14"/>
  <c r="E105" i="14"/>
  <c r="E106" i="14"/>
  <c r="E107" i="14"/>
  <c r="E108" i="14"/>
  <c r="E109" i="14"/>
  <c r="E110" i="14"/>
  <c r="E111" i="14"/>
  <c r="E112" i="14"/>
  <c r="E113" i="14"/>
  <c r="E114" i="14"/>
  <c r="E115" i="14"/>
  <c r="E116" i="14"/>
  <c r="E117" i="14"/>
  <c r="E118" i="14"/>
  <c r="E119" i="14"/>
  <c r="E120" i="14"/>
  <c r="E121" i="14"/>
  <c r="E122" i="14"/>
  <c r="E123" i="14"/>
  <c r="E124" i="14"/>
  <c r="E125" i="14"/>
  <c r="E126" i="14"/>
  <c r="E127" i="14"/>
  <c r="E128" i="14"/>
  <c r="E129" i="14"/>
  <c r="E130" i="14"/>
  <c r="E131" i="14"/>
  <c r="E132" i="14"/>
  <c r="E133" i="14"/>
  <c r="E134" i="14"/>
  <c r="E135" i="14"/>
  <c r="E136" i="14"/>
  <c r="E137" i="14"/>
  <c r="E138" i="14"/>
  <c r="E139" i="14"/>
  <c r="E140" i="14"/>
  <c r="E141" i="14"/>
  <c r="E142" i="14"/>
  <c r="E143" i="14"/>
  <c r="E144" i="14"/>
  <c r="E145" i="14"/>
  <c r="E146" i="14"/>
  <c r="E147" i="14"/>
  <c r="E148" i="14"/>
  <c r="E149" i="14"/>
  <c r="E150" i="14"/>
  <c r="E151" i="14"/>
  <c r="E152" i="14"/>
  <c r="E153" i="14"/>
  <c r="E154" i="14"/>
  <c r="E155" i="14"/>
  <c r="E156" i="14"/>
  <c r="E157" i="14"/>
  <c r="E158" i="14"/>
  <c r="E159" i="14"/>
  <c r="E160" i="14"/>
  <c r="E161" i="14"/>
  <c r="E162" i="14"/>
  <c r="E163" i="14"/>
  <c r="E164" i="14"/>
  <c r="E165" i="14"/>
  <c r="E166" i="14"/>
  <c r="E167" i="14"/>
  <c r="E168" i="14"/>
  <c r="E169" i="14"/>
  <c r="E170" i="14"/>
  <c r="E171" i="14"/>
  <c r="E172" i="14"/>
  <c r="E173" i="14"/>
  <c r="E174" i="14"/>
  <c r="E175" i="14"/>
  <c r="E176" i="14"/>
  <c r="E177" i="14"/>
  <c r="E178" i="14"/>
  <c r="E179" i="14"/>
  <c r="E180" i="14"/>
  <c r="E181" i="14"/>
  <c r="E182" i="14"/>
  <c r="E183" i="14"/>
  <c r="E184" i="14"/>
  <c r="E185" i="14"/>
  <c r="E186" i="14"/>
  <c r="E187" i="14"/>
  <c r="E188" i="14"/>
  <c r="E189" i="14"/>
  <c r="E190" i="14"/>
  <c r="E191" i="14"/>
  <c r="E192" i="14"/>
  <c r="E193" i="14"/>
  <c r="E194" i="14"/>
  <c r="E195" i="14"/>
  <c r="E196" i="14"/>
  <c r="E197" i="14"/>
  <c r="E198" i="14"/>
  <c r="E199" i="14"/>
  <c r="E200" i="14"/>
  <c r="E201" i="14"/>
  <c r="E202" i="14"/>
  <c r="E203" i="14"/>
  <c r="E204" i="14"/>
  <c r="E205" i="14"/>
  <c r="E206" i="14"/>
  <c r="E207" i="14"/>
  <c r="E208" i="14"/>
  <c r="E209" i="14"/>
  <c r="E210" i="14"/>
  <c r="E211" i="14"/>
  <c r="E212" i="14"/>
  <c r="E213" i="14"/>
  <c r="E214" i="14"/>
  <c r="E215" i="14"/>
  <c r="E216" i="14"/>
  <c r="E217" i="14"/>
  <c r="E218" i="14"/>
  <c r="E219" i="14"/>
  <c r="E220" i="14"/>
  <c r="E221" i="14"/>
  <c r="E222" i="14"/>
  <c r="E223" i="14"/>
  <c r="E224" i="14"/>
  <c r="E225" i="14"/>
  <c r="E226" i="14"/>
  <c r="E227" i="14"/>
  <c r="E228" i="14"/>
  <c r="E229" i="14"/>
  <c r="E230" i="14"/>
  <c r="E231" i="14"/>
  <c r="E232" i="14"/>
  <c r="E233" i="14"/>
  <c r="E234" i="14"/>
  <c r="E235" i="14"/>
  <c r="E236" i="14"/>
  <c r="E237" i="14"/>
  <c r="E238" i="14"/>
  <c r="E239" i="14"/>
  <c r="E240" i="14"/>
  <c r="E241" i="14"/>
  <c r="E242" i="14"/>
  <c r="E243" i="14"/>
  <c r="E244" i="14"/>
  <c r="E245" i="14"/>
  <c r="E246" i="14"/>
  <c r="E247" i="14"/>
  <c r="E248" i="14"/>
  <c r="E249" i="14"/>
  <c r="E250" i="14"/>
  <c r="E251" i="14"/>
  <c r="E252" i="14"/>
  <c r="E253" i="14"/>
  <c r="E254" i="14"/>
  <c r="E255" i="14"/>
  <c r="E256" i="14"/>
  <c r="E257" i="14"/>
  <c r="E258" i="14"/>
  <c r="E259" i="14"/>
  <c r="E260" i="14"/>
  <c r="E261" i="14"/>
  <c r="E262" i="14"/>
  <c r="E263" i="14"/>
  <c r="E264" i="14"/>
  <c r="E265" i="14"/>
  <c r="E266" i="14"/>
  <c r="E267" i="14"/>
  <c r="E268" i="14"/>
  <c r="E269" i="14"/>
  <c r="E270" i="14"/>
  <c r="E271" i="14"/>
  <c r="E272" i="14"/>
  <c r="E273" i="14"/>
  <c r="E274" i="14"/>
  <c r="E275" i="14"/>
  <c r="E276" i="14"/>
  <c r="E277" i="14"/>
  <c r="E278" i="14"/>
  <c r="E279" i="14"/>
  <c r="E280" i="14"/>
  <c r="E281" i="14"/>
  <c r="E282" i="14"/>
  <c r="E283" i="14"/>
  <c r="E284" i="14"/>
  <c r="E285" i="14"/>
  <c r="E286" i="14"/>
  <c r="E287" i="14"/>
  <c r="E288" i="14"/>
  <c r="E289" i="14"/>
  <c r="E290" i="14"/>
  <c r="E291" i="14"/>
  <c r="E292" i="14"/>
  <c r="E293" i="14"/>
  <c r="E294" i="14"/>
  <c r="E295" i="14"/>
  <c r="E296" i="14"/>
  <c r="E297" i="14"/>
  <c r="E298" i="14"/>
  <c r="E299" i="14"/>
  <c r="E300" i="14"/>
  <c r="E301" i="14"/>
  <c r="E302" i="14"/>
  <c r="E303" i="14"/>
  <c r="E304" i="14"/>
  <c r="E305" i="14"/>
  <c r="E306" i="14"/>
  <c r="E307" i="14"/>
  <c r="E308" i="14"/>
  <c r="E309" i="14"/>
  <c r="E310" i="14"/>
  <c r="E311" i="14"/>
  <c r="E312" i="14"/>
  <c r="E313" i="14"/>
  <c r="E314" i="14"/>
  <c r="E315" i="14"/>
  <c r="E316" i="14"/>
  <c r="E317" i="14"/>
  <c r="E318" i="14"/>
  <c r="E319" i="14"/>
  <c r="E320" i="14"/>
  <c r="E321" i="14"/>
  <c r="E322" i="14"/>
  <c r="E323" i="14"/>
  <c r="E324" i="14"/>
  <c r="E325" i="14"/>
  <c r="E326" i="14"/>
  <c r="E327" i="14"/>
  <c r="E328" i="14"/>
  <c r="E329" i="14"/>
  <c r="E330" i="14"/>
  <c r="E331" i="14"/>
  <c r="E332" i="14"/>
  <c r="E333" i="14"/>
  <c r="E334" i="14"/>
  <c r="E335" i="14"/>
  <c r="E336" i="14"/>
  <c r="E337" i="14"/>
  <c r="E338" i="14"/>
  <c r="E339" i="14"/>
  <c r="E340" i="14"/>
  <c r="E341" i="14"/>
  <c r="E342" i="14"/>
  <c r="E343" i="14"/>
  <c r="E344" i="14"/>
  <c r="E345" i="14"/>
  <c r="E346" i="14"/>
  <c r="E347" i="14"/>
  <c r="E348" i="14"/>
  <c r="E349" i="14"/>
  <c r="E350" i="14"/>
  <c r="E351" i="14"/>
  <c r="E352" i="14"/>
  <c r="E353" i="14"/>
  <c r="E354" i="14"/>
  <c r="E355" i="14"/>
  <c r="E356" i="14"/>
  <c r="E357" i="14"/>
  <c r="E358" i="14"/>
  <c r="E359" i="14"/>
  <c r="E360" i="14"/>
  <c r="E361" i="14"/>
  <c r="E362" i="14"/>
  <c r="E363" i="14"/>
  <c r="E364" i="14"/>
  <c r="E365" i="14"/>
  <c r="E366" i="14"/>
  <c r="E367" i="14"/>
  <c r="E368" i="14"/>
  <c r="E369" i="14"/>
  <c r="E370" i="14"/>
  <c r="E371" i="14"/>
  <c r="E372" i="14"/>
  <c r="E373" i="14"/>
  <c r="E374" i="14"/>
  <c r="E375" i="14"/>
  <c r="E376" i="14"/>
  <c r="E377" i="14"/>
  <c r="E378" i="14"/>
  <c r="E379" i="14"/>
  <c r="E380" i="14"/>
  <c r="E381" i="14"/>
  <c r="E383" i="14"/>
  <c r="E384" i="14"/>
  <c r="E385" i="14"/>
  <c r="E386" i="14"/>
  <c r="E387" i="14"/>
  <c r="E388" i="14"/>
  <c r="E389" i="14"/>
  <c r="E390" i="14"/>
  <c r="E391" i="14"/>
  <c r="E392" i="14"/>
  <c r="E393" i="14"/>
  <c r="E394" i="14"/>
  <c r="E395" i="14"/>
  <c r="E396" i="14"/>
  <c r="E397" i="14"/>
  <c r="E398" i="14"/>
  <c r="E399" i="14"/>
  <c r="E400" i="14"/>
  <c r="E401" i="14"/>
  <c r="E402" i="14"/>
  <c r="E5" i="14"/>
  <c r="E6" i="14"/>
  <c r="W269" i="14"/>
  <c r="W276" i="14"/>
  <c r="W308" i="14"/>
  <c r="W319" i="14"/>
  <c r="W199" i="14"/>
  <c r="W237" i="14"/>
  <c r="W261" i="14"/>
  <c r="W282" i="14"/>
  <c r="W297" i="14"/>
  <c r="W306" i="14"/>
  <c r="W321" i="14"/>
  <c r="W327" i="14"/>
  <c r="W331" i="14"/>
  <c r="W332" i="14"/>
  <c r="W333" i="14"/>
  <c r="W334" i="14"/>
  <c r="W335" i="14"/>
  <c r="W336" i="14"/>
  <c r="W337" i="14"/>
  <c r="S331" i="14"/>
  <c r="S332" i="14"/>
  <c r="S333" i="14"/>
  <c r="S334" i="14"/>
  <c r="S335" i="14"/>
  <c r="S336" i="14"/>
  <c r="S337" i="14"/>
  <c r="W349" i="14"/>
  <c r="W350" i="14"/>
  <c r="W351" i="14"/>
  <c r="W352" i="14"/>
  <c r="W353" i="14"/>
  <c r="W354" i="14"/>
  <c r="W355" i="14"/>
  <c r="W356" i="14"/>
  <c r="W357" i="14"/>
  <c r="W358" i="14"/>
  <c r="W359" i="14"/>
  <c r="W360" i="14"/>
  <c r="W361" i="14"/>
  <c r="W362" i="14"/>
  <c r="W363" i="14"/>
  <c r="W364" i="14"/>
  <c r="W365" i="14"/>
  <c r="S349" i="14"/>
  <c r="S350" i="14"/>
  <c r="S351" i="14"/>
  <c r="S352" i="14"/>
  <c r="S353" i="14"/>
  <c r="S354" i="14"/>
  <c r="S355" i="14"/>
  <c r="S356" i="14"/>
  <c r="S357" i="14"/>
  <c r="S358" i="14"/>
  <c r="S359" i="14"/>
  <c r="S360" i="14"/>
  <c r="S361" i="14"/>
  <c r="S362" i="14"/>
  <c r="S363" i="14"/>
  <c r="S364" i="14"/>
  <c r="S365" i="14"/>
  <c r="W367" i="14"/>
  <c r="W369" i="14"/>
  <c r="W370" i="14"/>
  <c r="W371" i="14"/>
  <c r="W372" i="14"/>
  <c r="W377" i="14"/>
  <c r="W379" i="14"/>
  <c r="W385" i="14"/>
  <c r="E31" i="4"/>
  <c r="E35" i="4"/>
  <c r="E39" i="4"/>
  <c r="S269" i="14"/>
  <c r="S276" i="14"/>
  <c r="S308" i="14"/>
  <c r="S319" i="14"/>
  <c r="S199" i="14"/>
  <c r="S237" i="14"/>
  <c r="S261" i="14"/>
  <c r="S282" i="14"/>
  <c r="S297" i="14"/>
  <c r="S306" i="14"/>
  <c r="S321" i="14"/>
  <c r="S327" i="14"/>
  <c r="S367" i="14"/>
  <c r="S369" i="14"/>
  <c r="S370" i="14"/>
  <c r="S371" i="14"/>
  <c r="S372" i="14"/>
  <c r="S377" i="14"/>
  <c r="O379" i="14"/>
  <c r="R379" i="14"/>
  <c r="S379" i="14"/>
  <c r="J3871" i="16"/>
  <c r="D3871" i="16"/>
  <c r="X341" i="14"/>
  <c r="X338" i="14"/>
  <c r="S338" i="14"/>
  <c r="X340" i="14"/>
  <c r="X339" i="14"/>
  <c r="S339" i="14"/>
  <c r="S340" i="14"/>
  <c r="X342" i="14"/>
  <c r="S342" i="14"/>
  <c r="X343" i="14"/>
  <c r="S343" i="14"/>
  <c r="X344" i="14"/>
  <c r="X345" i="14"/>
  <c r="X346" i="14"/>
  <c r="X347" i="14"/>
  <c r="X348" i="14"/>
  <c r="S344" i="14"/>
  <c r="S345" i="14"/>
  <c r="S346" i="14"/>
  <c r="S347" i="14"/>
  <c r="S348" i="14"/>
  <c r="X368" i="14"/>
  <c r="X366" i="14"/>
  <c r="X269" i="14"/>
  <c r="X276" i="14"/>
  <c r="X308" i="14"/>
  <c r="X319" i="14"/>
  <c r="X199" i="14"/>
  <c r="X237" i="14"/>
  <c r="X261" i="14"/>
  <c r="X282" i="14"/>
  <c r="X297" i="14"/>
  <c r="X306" i="14"/>
  <c r="X321" i="14"/>
  <c r="X327" i="14"/>
  <c r="X331" i="14"/>
  <c r="X332" i="14"/>
  <c r="X333" i="14"/>
  <c r="X334" i="14"/>
  <c r="X335" i="14"/>
  <c r="X336" i="14"/>
  <c r="X337" i="14"/>
  <c r="X349" i="14"/>
  <c r="X350" i="14"/>
  <c r="X351" i="14"/>
  <c r="X352" i="14"/>
  <c r="X353" i="14"/>
  <c r="X354" i="14"/>
  <c r="X355" i="14"/>
  <c r="X356" i="14"/>
  <c r="X357" i="14"/>
  <c r="X358" i="14"/>
  <c r="X359" i="14"/>
  <c r="X360" i="14"/>
  <c r="X361" i="14"/>
  <c r="X362" i="14"/>
  <c r="X363" i="14"/>
  <c r="X364" i="14"/>
  <c r="X365" i="14"/>
  <c r="X367" i="14"/>
  <c r="X369" i="14"/>
  <c r="X370" i="14"/>
  <c r="X371" i="14"/>
  <c r="X372" i="14"/>
  <c r="X377" i="14"/>
  <c r="X379" i="14"/>
  <c r="J3870" i="16"/>
  <c r="J3869" i="16"/>
  <c r="J3868" i="16"/>
  <c r="J3867" i="16"/>
  <c r="J3866" i="16"/>
  <c r="J3865" i="16"/>
  <c r="J3864" i="16"/>
  <c r="J3863" i="16"/>
  <c r="J3862" i="16"/>
  <c r="J3861" i="16"/>
  <c r="J3860" i="16"/>
  <c r="J3859" i="16"/>
  <c r="J3858" i="16"/>
  <c r="J3857" i="16"/>
  <c r="J3856" i="16"/>
  <c r="J3855" i="16"/>
  <c r="J3854" i="16"/>
  <c r="J3853" i="16"/>
  <c r="J3852" i="16"/>
  <c r="J3851" i="16"/>
  <c r="J3850" i="16"/>
  <c r="D3870" i="16"/>
  <c r="D3869" i="16"/>
  <c r="D3868" i="16"/>
  <c r="D3867" i="16"/>
  <c r="D3866" i="16"/>
  <c r="D3865" i="16"/>
  <c r="D3864" i="16"/>
  <c r="D3863" i="16"/>
  <c r="D3862" i="16"/>
  <c r="D3861" i="16"/>
  <c r="D3860" i="16"/>
  <c r="D3859" i="16"/>
  <c r="D3858" i="16"/>
  <c r="D3857" i="16"/>
  <c r="D3856" i="16"/>
  <c r="D3855" i="16"/>
  <c r="D3854" i="16"/>
  <c r="D3853" i="16"/>
  <c r="D3852" i="16"/>
  <c r="D3851" i="16"/>
  <c r="D3850" i="16"/>
  <c r="K4408" i="17"/>
  <c r="K4407" i="17"/>
  <c r="K4406" i="17"/>
  <c r="K4405" i="17"/>
  <c r="K4404" i="17"/>
  <c r="K4403" i="17"/>
  <c r="K4402" i="17"/>
  <c r="K4401" i="17"/>
  <c r="K4400" i="17"/>
  <c r="K4399" i="17"/>
  <c r="K4398" i="17"/>
  <c r="K4397" i="17"/>
  <c r="K4396" i="17"/>
  <c r="K4395" i="17"/>
  <c r="K4394" i="17"/>
  <c r="K4393" i="17"/>
  <c r="K4392" i="17"/>
  <c r="K4391" i="17"/>
  <c r="K4390" i="17"/>
  <c r="K4389" i="17"/>
  <c r="K4388" i="17"/>
  <c r="K4387" i="17"/>
  <c r="K4386" i="17"/>
  <c r="K4385" i="17"/>
  <c r="K4384" i="17"/>
  <c r="K4383" i="17"/>
  <c r="K4382" i="17"/>
  <c r="K4381" i="17"/>
  <c r="K4380" i="17"/>
  <c r="K4379" i="17"/>
  <c r="K4378" i="17"/>
  <c r="K4377" i="17"/>
  <c r="K4376" i="17"/>
  <c r="K4375" i="17"/>
  <c r="K4374" i="17"/>
  <c r="K4373" i="17"/>
  <c r="K4372" i="17"/>
  <c r="K4371" i="17"/>
  <c r="K4370" i="17"/>
  <c r="K4369" i="17"/>
  <c r="K4368" i="17"/>
  <c r="K4367" i="17"/>
  <c r="K4366" i="17"/>
  <c r="K4365" i="17"/>
  <c r="K4364" i="17"/>
  <c r="K4363" i="17"/>
  <c r="K4362" i="17"/>
  <c r="K4361" i="17"/>
  <c r="K4360" i="17"/>
  <c r="K4359" i="17"/>
  <c r="K4358" i="17"/>
  <c r="K4357" i="17"/>
  <c r="K4356" i="17"/>
  <c r="K4355" i="17"/>
  <c r="K4354" i="17"/>
  <c r="K4353" i="17"/>
  <c r="K4352" i="17"/>
  <c r="K4351" i="17"/>
  <c r="K4350" i="17"/>
  <c r="K4349" i="17"/>
  <c r="K4348" i="17"/>
  <c r="K4347" i="17"/>
  <c r="K4346" i="17"/>
  <c r="K4345" i="17"/>
  <c r="K4344" i="17"/>
  <c r="K4343" i="17"/>
  <c r="K4342" i="17"/>
  <c r="K4341" i="17"/>
  <c r="K4340" i="17"/>
  <c r="K4339" i="17"/>
  <c r="K4338" i="17"/>
  <c r="K4337" i="17"/>
  <c r="K4336" i="17"/>
  <c r="K4335" i="17"/>
  <c r="K4334" i="17"/>
  <c r="K4333" i="17"/>
  <c r="K4332" i="17"/>
  <c r="K4331" i="17"/>
  <c r="K4330" i="17"/>
  <c r="K4329" i="17"/>
  <c r="K4328" i="17"/>
  <c r="K4327" i="17"/>
  <c r="K4326" i="17"/>
  <c r="K4325" i="17"/>
  <c r="K4324" i="17"/>
  <c r="K4323" i="17"/>
  <c r="K4322" i="17"/>
  <c r="K4321" i="17"/>
  <c r="K4320" i="17"/>
  <c r="K4319" i="17"/>
  <c r="K4318" i="17"/>
  <c r="K4317" i="17"/>
  <c r="K4316" i="17"/>
  <c r="K4315" i="17"/>
  <c r="K4314" i="17"/>
  <c r="K4313" i="17"/>
  <c r="K4312" i="17"/>
  <c r="K4311" i="17"/>
  <c r="K4310" i="17"/>
  <c r="K4309" i="17"/>
  <c r="K4308" i="17"/>
  <c r="K4307" i="17"/>
  <c r="K4306" i="17"/>
  <c r="K4305" i="17"/>
  <c r="K4304" i="17"/>
  <c r="K4303" i="17"/>
  <c r="K4302" i="17"/>
  <c r="K4301" i="17"/>
  <c r="K4300" i="17"/>
  <c r="K4299" i="17"/>
  <c r="K4298" i="17"/>
  <c r="K4297" i="17"/>
  <c r="K4296" i="17"/>
  <c r="K4295" i="17"/>
  <c r="K4294" i="17"/>
  <c r="K4293" i="17"/>
  <c r="K4292" i="17"/>
  <c r="K4291" i="17"/>
  <c r="K4290" i="17"/>
  <c r="K4289" i="17"/>
  <c r="K4288" i="17"/>
  <c r="K4287" i="17"/>
  <c r="K4286" i="17"/>
  <c r="K4285" i="17"/>
  <c r="K4284" i="17"/>
  <c r="K4283" i="17"/>
  <c r="K4282" i="17"/>
  <c r="K4281" i="17"/>
  <c r="K4280" i="17"/>
  <c r="K4279" i="17"/>
  <c r="K4278" i="17"/>
  <c r="K4277" i="17"/>
  <c r="K4276" i="17"/>
  <c r="K4275" i="17"/>
  <c r="K4274" i="17"/>
  <c r="K4273" i="17"/>
  <c r="K4272" i="17"/>
  <c r="K4271" i="17"/>
  <c r="K4270" i="17"/>
  <c r="K4269" i="17"/>
  <c r="K4268" i="17"/>
  <c r="K4267" i="17"/>
  <c r="K4266" i="17"/>
  <c r="K4265" i="17"/>
  <c r="K4264" i="17"/>
  <c r="K4263" i="17"/>
  <c r="K4262" i="17"/>
  <c r="K4261" i="17"/>
  <c r="K4260" i="17"/>
  <c r="K4259" i="17"/>
  <c r="K4258" i="17"/>
  <c r="K4257" i="17"/>
  <c r="K4256" i="17"/>
  <c r="K4255" i="17"/>
  <c r="K4254" i="17"/>
  <c r="K4253" i="17"/>
  <c r="K4252" i="17"/>
  <c r="K4251" i="17"/>
  <c r="K4250" i="17"/>
  <c r="K4249" i="17"/>
  <c r="K4248" i="17"/>
  <c r="K4247" i="17"/>
  <c r="K4246" i="17"/>
  <c r="K4245" i="17"/>
  <c r="K4244" i="17"/>
  <c r="K4243" i="17"/>
  <c r="K4242" i="17"/>
  <c r="K4241" i="17"/>
  <c r="K4240" i="17"/>
  <c r="K4239" i="17"/>
  <c r="K4238" i="17"/>
  <c r="K4237" i="17"/>
  <c r="K4236" i="17"/>
  <c r="K4235" i="17"/>
  <c r="K4234" i="17"/>
  <c r="K4233" i="17"/>
  <c r="K4232" i="17"/>
  <c r="K4231" i="17"/>
  <c r="K4230" i="17"/>
  <c r="K4229" i="17"/>
  <c r="K4228" i="17"/>
  <c r="K4227" i="17"/>
  <c r="K4226" i="17"/>
  <c r="K4225" i="17"/>
  <c r="K4224" i="17"/>
  <c r="K4223" i="17"/>
  <c r="K4222" i="17"/>
  <c r="K4221" i="17"/>
  <c r="K4220" i="17"/>
  <c r="K4219" i="17"/>
  <c r="K4218" i="17"/>
  <c r="K4217" i="17"/>
  <c r="K4216" i="17"/>
  <c r="K4215" i="17"/>
  <c r="K4214" i="17"/>
  <c r="K4213" i="17"/>
  <c r="K4212" i="17"/>
  <c r="K4211" i="17"/>
  <c r="K4210" i="17"/>
  <c r="K4209" i="17"/>
  <c r="K4208" i="17"/>
  <c r="K4207" i="17"/>
  <c r="K4206" i="17"/>
  <c r="K4205" i="17"/>
  <c r="K4204" i="17"/>
  <c r="K4203" i="17"/>
  <c r="K4202" i="17"/>
  <c r="K4201" i="17"/>
  <c r="K4200" i="17"/>
  <c r="K4199" i="17"/>
  <c r="K4198" i="17"/>
  <c r="K4197" i="17"/>
  <c r="K4196" i="17"/>
  <c r="K4195" i="17"/>
  <c r="K4194" i="17"/>
  <c r="K4193" i="17"/>
  <c r="K4192" i="17"/>
  <c r="K4191" i="17"/>
  <c r="K4190" i="17"/>
  <c r="K4189" i="17"/>
  <c r="K4188" i="17"/>
  <c r="K4187" i="17"/>
  <c r="K4186" i="17"/>
  <c r="K4185" i="17"/>
  <c r="K4184" i="17"/>
  <c r="K4183" i="17"/>
  <c r="K4182" i="17"/>
  <c r="K4181" i="17"/>
  <c r="K4180" i="17"/>
  <c r="K4179" i="17"/>
  <c r="K4178" i="17"/>
  <c r="K4177" i="17"/>
  <c r="K4176" i="17"/>
  <c r="K4175" i="17"/>
  <c r="K4174" i="17"/>
  <c r="K4173" i="17"/>
  <c r="K4172" i="17"/>
  <c r="K4171" i="17"/>
  <c r="K4170" i="17"/>
  <c r="K4169" i="17"/>
  <c r="K4168" i="17"/>
  <c r="K4167" i="17"/>
  <c r="K4166" i="17"/>
  <c r="K4165" i="17"/>
  <c r="K4164" i="17"/>
  <c r="K4163" i="17"/>
  <c r="K4162" i="17"/>
  <c r="K4161" i="17"/>
  <c r="K4160" i="17"/>
  <c r="K4159" i="17"/>
  <c r="K4158" i="17"/>
  <c r="K4157" i="17"/>
  <c r="K4156" i="17"/>
  <c r="K4155" i="17"/>
  <c r="K4154" i="17"/>
  <c r="K4153" i="17"/>
  <c r="K4152" i="17"/>
  <c r="K4151" i="17"/>
  <c r="K4150" i="17"/>
  <c r="K4149" i="17"/>
  <c r="K4148" i="17"/>
  <c r="K4147" i="17"/>
  <c r="K4146" i="17"/>
  <c r="K4145" i="17"/>
  <c r="K4144" i="17"/>
  <c r="K4143" i="17"/>
  <c r="K4142" i="17"/>
  <c r="K4141" i="17"/>
  <c r="K4140" i="17"/>
  <c r="K4139" i="17"/>
  <c r="K4138" i="17"/>
  <c r="K4137" i="17"/>
  <c r="K4136" i="17"/>
  <c r="K4135" i="17"/>
  <c r="K4134" i="17"/>
  <c r="K4133" i="17"/>
  <c r="K4132" i="17"/>
  <c r="K4131" i="17"/>
  <c r="K4130" i="17"/>
  <c r="K4129" i="17"/>
  <c r="K4128" i="17"/>
  <c r="K4127" i="17"/>
  <c r="K4126" i="17"/>
  <c r="K4125" i="17"/>
  <c r="K4124" i="17"/>
  <c r="K4123" i="17"/>
  <c r="K4122" i="17"/>
  <c r="K4121" i="17"/>
  <c r="K4120" i="17"/>
  <c r="K4119" i="17"/>
  <c r="K4118" i="17"/>
  <c r="K4117" i="17"/>
  <c r="K4116" i="17"/>
  <c r="K4115" i="17"/>
  <c r="K4114" i="17"/>
  <c r="K4113" i="17"/>
  <c r="K4112" i="17"/>
  <c r="K4111" i="17"/>
  <c r="K4110" i="17"/>
  <c r="K4109" i="17"/>
  <c r="K4108" i="17"/>
  <c r="K4107" i="17"/>
  <c r="K4106" i="17"/>
  <c r="K4105" i="17"/>
  <c r="K4104" i="17"/>
  <c r="K4103" i="17"/>
  <c r="K4102" i="17"/>
  <c r="K4101" i="17"/>
  <c r="K4100" i="17"/>
  <c r="K4099" i="17"/>
  <c r="K4098" i="17"/>
  <c r="K4097" i="17"/>
  <c r="K4096" i="17"/>
  <c r="K4095" i="17"/>
  <c r="K4094" i="17"/>
  <c r="K4093" i="17"/>
  <c r="K4092" i="17"/>
  <c r="K4091" i="17"/>
  <c r="K4090" i="17"/>
  <c r="K4089" i="17"/>
  <c r="K4088" i="17"/>
  <c r="K4087" i="17"/>
  <c r="K4086" i="17"/>
  <c r="K4085" i="17"/>
  <c r="K4084" i="17"/>
  <c r="K4083" i="17"/>
  <c r="K4082" i="17"/>
  <c r="K4081" i="17"/>
  <c r="K4080" i="17"/>
  <c r="K4079" i="17"/>
  <c r="K4078" i="17"/>
  <c r="K4077" i="17"/>
  <c r="K4076" i="17"/>
  <c r="K4075" i="17"/>
  <c r="K4074" i="17"/>
  <c r="K4073" i="17"/>
  <c r="K4072" i="17"/>
  <c r="K4071" i="17"/>
  <c r="K4070" i="17"/>
  <c r="K4069" i="17"/>
  <c r="K4068" i="17"/>
  <c r="K4067" i="17"/>
  <c r="K4066" i="17"/>
  <c r="K4065" i="17"/>
  <c r="K4064" i="17"/>
  <c r="K4063" i="17"/>
  <c r="K4062" i="17"/>
  <c r="K4061" i="17"/>
  <c r="K4060" i="17"/>
  <c r="K4059" i="17"/>
  <c r="K4058" i="17"/>
  <c r="K4057" i="17"/>
  <c r="K4056" i="17"/>
  <c r="K4055" i="17"/>
  <c r="K4054" i="17"/>
  <c r="K4053" i="17"/>
  <c r="K4052" i="17"/>
  <c r="K4051" i="17"/>
  <c r="K4050" i="17"/>
  <c r="K4049" i="17"/>
  <c r="K4048" i="17"/>
  <c r="K4047" i="17"/>
  <c r="K4046" i="17"/>
  <c r="K4045" i="17"/>
  <c r="K4044" i="17"/>
  <c r="K4043" i="17"/>
  <c r="K4042" i="17"/>
  <c r="K4041" i="17"/>
  <c r="K4040" i="17"/>
  <c r="K4039" i="17"/>
  <c r="K4038" i="17"/>
  <c r="K4037" i="17"/>
  <c r="K4036" i="17"/>
  <c r="K4035" i="17"/>
  <c r="K4034" i="17"/>
  <c r="K4033" i="17"/>
  <c r="K4032" i="17"/>
  <c r="K4031" i="17"/>
  <c r="K4030" i="17"/>
  <c r="K4029" i="17"/>
  <c r="K4028" i="17"/>
  <c r="K4027" i="17"/>
  <c r="K4026" i="17"/>
  <c r="K4025" i="17"/>
  <c r="K4024" i="17"/>
  <c r="K4023" i="17"/>
  <c r="K4022" i="17"/>
  <c r="K4021" i="17"/>
  <c r="K4020" i="17"/>
  <c r="K4019" i="17"/>
  <c r="K4018" i="17"/>
  <c r="K4017" i="17"/>
  <c r="K4016" i="17"/>
  <c r="K4015" i="17"/>
  <c r="K4014" i="17"/>
  <c r="K4013" i="17"/>
  <c r="K4012" i="17"/>
  <c r="K4011" i="17"/>
  <c r="K4010" i="17"/>
  <c r="K4009" i="17"/>
  <c r="K4008" i="17"/>
  <c r="K4007" i="17"/>
  <c r="K4006" i="17"/>
  <c r="K4005" i="17"/>
  <c r="K4004" i="17"/>
  <c r="K4003" i="17"/>
  <c r="K4002" i="17"/>
  <c r="K4001" i="17"/>
  <c r="K4000" i="17"/>
  <c r="K3999" i="17"/>
  <c r="K3998" i="17"/>
  <c r="K3997" i="17"/>
  <c r="K3996" i="17"/>
  <c r="K3995" i="17"/>
  <c r="K3994" i="17"/>
  <c r="K3993" i="17"/>
  <c r="K3992" i="17"/>
  <c r="K3991" i="17"/>
  <c r="K3990" i="17"/>
  <c r="K3989" i="17"/>
  <c r="K3988" i="17"/>
  <c r="K3987" i="17"/>
  <c r="K3986" i="17"/>
  <c r="K3985" i="17"/>
  <c r="K3984" i="17"/>
  <c r="K3983" i="17"/>
  <c r="K3982" i="17"/>
  <c r="K3981" i="17"/>
  <c r="K3980" i="17"/>
  <c r="K3979" i="17"/>
  <c r="K3978" i="17"/>
  <c r="K3977" i="17"/>
  <c r="K3976" i="17"/>
  <c r="K3975" i="17"/>
  <c r="K3974" i="17"/>
  <c r="K3973" i="17"/>
  <c r="K3972" i="17"/>
  <c r="K3971" i="17"/>
  <c r="K3970" i="17"/>
  <c r="K3969" i="17"/>
  <c r="K3968" i="17"/>
  <c r="K3967" i="17"/>
  <c r="K3966" i="17"/>
  <c r="K3965" i="17"/>
  <c r="K3964" i="17"/>
  <c r="K3963" i="17"/>
  <c r="K3962" i="17"/>
  <c r="K3961" i="17"/>
  <c r="K3960" i="17"/>
  <c r="K3959" i="17"/>
  <c r="K3958" i="17"/>
  <c r="K3957" i="17"/>
  <c r="K3956" i="17"/>
  <c r="K3955" i="17"/>
  <c r="K3954" i="17"/>
  <c r="K3953" i="17"/>
  <c r="K3952" i="17"/>
  <c r="K3951" i="17"/>
  <c r="K3950" i="17"/>
  <c r="K3949" i="17"/>
  <c r="K3948" i="17"/>
  <c r="K3947" i="17"/>
  <c r="K3946" i="17"/>
  <c r="K3945" i="17"/>
  <c r="K3944" i="17"/>
  <c r="K3943" i="17"/>
  <c r="K3942" i="17"/>
  <c r="K3941" i="17"/>
  <c r="K3940" i="17"/>
  <c r="K3939" i="17"/>
  <c r="K3938" i="17"/>
  <c r="K3937" i="17"/>
  <c r="K3936" i="17"/>
  <c r="K3935" i="17"/>
  <c r="K3934" i="17"/>
  <c r="K3933" i="17"/>
  <c r="K3932" i="17"/>
  <c r="K3931" i="17"/>
  <c r="K3930" i="17"/>
  <c r="K3929" i="17"/>
  <c r="K3928" i="17"/>
  <c r="K3927" i="17"/>
  <c r="K3926" i="17"/>
  <c r="K3925" i="17"/>
  <c r="K3924" i="17"/>
  <c r="K3923" i="17"/>
  <c r="K3922" i="17"/>
  <c r="K3921" i="17"/>
  <c r="K3920" i="17"/>
  <c r="K3919" i="17"/>
  <c r="K3918" i="17"/>
  <c r="K3917" i="17"/>
  <c r="K3916" i="17"/>
  <c r="K3915" i="17"/>
  <c r="K3914" i="17"/>
  <c r="K3913" i="17"/>
  <c r="K3912" i="17"/>
  <c r="K3911" i="17"/>
  <c r="K3910" i="17"/>
  <c r="K3909" i="17"/>
  <c r="K3908" i="17"/>
  <c r="K3907" i="17"/>
  <c r="K3906" i="17"/>
  <c r="K3905" i="17"/>
  <c r="K3904" i="17"/>
  <c r="K3903" i="17"/>
  <c r="K3902" i="17"/>
  <c r="K3901" i="17"/>
  <c r="K3900" i="17"/>
  <c r="K3899" i="17"/>
  <c r="K3898" i="17"/>
  <c r="K3897" i="17"/>
  <c r="K3896" i="17"/>
  <c r="K3895" i="17"/>
  <c r="K3894" i="17"/>
  <c r="K3893" i="17"/>
  <c r="K3892" i="17"/>
  <c r="K3891" i="17"/>
  <c r="K3890" i="17"/>
  <c r="K3889" i="17"/>
  <c r="K3888" i="17"/>
  <c r="K3887" i="17"/>
  <c r="K3886" i="17"/>
  <c r="K3885" i="17"/>
  <c r="K3884" i="17"/>
  <c r="K3883" i="17"/>
  <c r="K3882" i="17"/>
  <c r="K3881" i="17"/>
  <c r="K3880" i="17"/>
  <c r="K3879" i="17"/>
  <c r="K3878" i="17"/>
  <c r="K3877" i="17"/>
  <c r="K3876" i="17"/>
  <c r="K3875" i="17"/>
  <c r="K3874" i="17"/>
  <c r="K3873" i="17"/>
  <c r="K3872" i="17"/>
  <c r="K3871" i="17"/>
  <c r="K3870" i="17"/>
  <c r="K3869" i="17"/>
  <c r="K3868" i="17"/>
  <c r="K3867" i="17"/>
  <c r="K3866" i="17"/>
  <c r="K3865" i="17"/>
  <c r="K3864" i="17"/>
  <c r="K3863" i="17"/>
  <c r="K3862" i="17"/>
  <c r="K3861" i="17"/>
  <c r="K3860" i="17"/>
  <c r="K3859" i="17"/>
  <c r="K3858" i="17"/>
  <c r="K3857" i="17"/>
  <c r="K3856" i="17"/>
  <c r="K3855" i="17"/>
  <c r="K3854" i="17"/>
  <c r="K3853" i="17"/>
  <c r="K3852" i="17"/>
  <c r="K3851" i="17"/>
  <c r="K3850" i="17"/>
  <c r="K3849" i="17"/>
  <c r="K3848" i="17"/>
  <c r="K3847" i="17"/>
  <c r="K3846" i="17"/>
  <c r="K3845" i="17"/>
  <c r="K3844" i="17"/>
  <c r="K3843" i="17"/>
  <c r="K3842" i="17"/>
  <c r="K3841" i="17"/>
  <c r="K3840" i="17"/>
  <c r="K3839" i="17"/>
  <c r="K3838" i="17"/>
  <c r="K3837" i="17"/>
  <c r="K3836" i="17"/>
  <c r="K3835" i="17"/>
  <c r="K3834" i="17"/>
  <c r="K3833" i="17"/>
  <c r="K3832" i="17"/>
  <c r="K3831" i="17"/>
  <c r="K3830" i="17"/>
  <c r="K3829" i="17"/>
  <c r="K3828" i="17"/>
  <c r="K3827" i="17"/>
  <c r="K3826" i="17"/>
  <c r="K3825" i="17"/>
  <c r="K3824" i="17"/>
  <c r="K3823" i="17"/>
  <c r="K3822" i="17"/>
  <c r="K3821" i="17"/>
  <c r="K3820" i="17"/>
  <c r="K3819" i="17"/>
  <c r="K3818" i="17"/>
  <c r="K3817" i="17"/>
  <c r="K3816" i="17"/>
  <c r="K3815" i="17"/>
  <c r="K3814" i="17"/>
  <c r="K3813" i="17"/>
  <c r="K3812" i="17"/>
  <c r="K3811" i="17"/>
  <c r="K3810" i="17"/>
  <c r="K3809" i="17"/>
  <c r="K3808" i="17"/>
  <c r="K3807" i="17"/>
  <c r="K3806" i="17"/>
  <c r="K3805" i="17"/>
  <c r="K3804" i="17"/>
  <c r="K3803" i="17"/>
  <c r="K3802" i="17"/>
  <c r="K3801" i="17"/>
  <c r="K3800" i="17"/>
  <c r="K3799" i="17"/>
  <c r="K3798" i="17"/>
  <c r="K3797" i="17"/>
  <c r="K3796" i="17"/>
  <c r="K3795" i="17"/>
  <c r="K3794" i="17"/>
  <c r="K3793" i="17"/>
  <c r="K3792" i="17"/>
  <c r="K3791" i="17"/>
  <c r="K3790" i="17"/>
  <c r="K3789" i="17"/>
  <c r="K3788" i="17"/>
  <c r="K3787" i="17"/>
  <c r="K3786" i="17"/>
  <c r="K3785" i="17"/>
  <c r="K3784" i="17"/>
  <c r="K3783" i="17"/>
  <c r="K3782" i="17"/>
  <c r="K3781" i="17"/>
  <c r="K3780" i="17"/>
  <c r="K3779" i="17"/>
  <c r="K3778" i="17"/>
  <c r="K3777" i="17"/>
  <c r="K3776" i="17"/>
  <c r="K3775" i="17"/>
  <c r="K3774" i="17"/>
  <c r="K3773" i="17"/>
  <c r="K3772" i="17"/>
  <c r="K3771" i="17"/>
  <c r="K3770" i="17"/>
  <c r="K3769" i="17"/>
  <c r="K3768" i="17"/>
  <c r="K3767" i="17"/>
  <c r="K3766" i="17"/>
  <c r="K3765" i="17"/>
  <c r="K3764" i="17"/>
  <c r="K3763" i="17"/>
  <c r="K3762" i="17"/>
  <c r="K3761" i="17"/>
  <c r="K3760" i="17"/>
  <c r="K3759" i="17"/>
  <c r="K3758" i="17"/>
  <c r="K3757" i="17"/>
  <c r="K3756" i="17"/>
  <c r="K3755" i="17"/>
  <c r="K3754" i="17"/>
  <c r="K3753" i="17"/>
  <c r="K3752" i="17"/>
  <c r="K3751" i="17"/>
  <c r="K3750" i="17"/>
  <c r="K3749" i="17"/>
  <c r="K3748" i="17"/>
  <c r="K3747" i="17"/>
  <c r="K3746" i="17"/>
  <c r="K3745" i="17"/>
  <c r="K3744" i="17"/>
  <c r="K3743" i="17"/>
  <c r="K3742" i="17"/>
  <c r="K3741" i="17"/>
  <c r="K3740" i="17"/>
  <c r="K3739" i="17"/>
  <c r="K3738" i="17"/>
  <c r="K3737" i="17"/>
  <c r="K3736" i="17"/>
  <c r="K3735" i="17"/>
  <c r="K3734" i="17"/>
  <c r="K3733" i="17"/>
  <c r="K3732" i="17"/>
  <c r="K3731" i="17"/>
  <c r="K3730" i="17"/>
  <c r="K3729" i="17"/>
  <c r="K3728" i="17"/>
  <c r="K3727" i="17"/>
  <c r="K3726" i="17"/>
  <c r="K3725" i="17"/>
  <c r="K3724" i="17"/>
  <c r="K3723" i="17"/>
  <c r="K3722" i="17"/>
  <c r="K3721" i="17"/>
  <c r="K3720" i="17"/>
  <c r="K3719" i="17"/>
  <c r="K3718" i="17"/>
  <c r="K3717" i="17"/>
  <c r="K3716" i="17"/>
  <c r="K3715" i="17"/>
  <c r="K3714" i="17"/>
  <c r="K3713" i="17"/>
  <c r="K3712" i="17"/>
  <c r="K3711" i="17"/>
  <c r="K3710" i="17"/>
  <c r="K3709" i="17"/>
  <c r="K3708" i="17"/>
  <c r="K3707" i="17"/>
  <c r="K3706" i="17"/>
  <c r="K3705" i="17"/>
  <c r="K3704" i="17"/>
  <c r="K3703" i="17"/>
  <c r="K3702" i="17"/>
  <c r="K3701" i="17"/>
  <c r="K3700" i="17"/>
  <c r="K3699" i="17"/>
  <c r="K3698" i="17"/>
  <c r="K3697" i="17"/>
  <c r="K3696" i="17"/>
  <c r="K3695" i="17"/>
  <c r="K3694" i="17"/>
  <c r="K3693" i="17"/>
  <c r="K3692" i="17"/>
  <c r="K3691" i="17"/>
  <c r="K3690" i="17"/>
  <c r="K3689" i="17"/>
  <c r="K3688" i="17"/>
  <c r="K3687" i="17"/>
  <c r="K3686" i="17"/>
  <c r="K3685" i="17"/>
  <c r="K3684" i="17"/>
  <c r="K3683" i="17"/>
  <c r="K3682" i="17"/>
  <c r="K3681" i="17"/>
  <c r="K3680" i="17"/>
  <c r="K3679" i="17"/>
  <c r="K3678" i="17"/>
  <c r="K3677" i="17"/>
  <c r="K3676" i="17"/>
  <c r="K3675" i="17"/>
  <c r="K3674" i="17"/>
  <c r="K3673" i="17"/>
  <c r="K3672" i="17"/>
  <c r="K3671" i="17"/>
  <c r="K3670" i="17"/>
  <c r="K3669" i="17"/>
  <c r="K3668" i="17"/>
  <c r="K3667" i="17"/>
  <c r="K3666" i="17"/>
  <c r="K3665" i="17"/>
  <c r="K3664" i="17"/>
  <c r="K3663" i="17"/>
  <c r="K3662" i="17"/>
  <c r="K3661" i="17"/>
  <c r="K3660" i="17"/>
  <c r="K3659" i="17"/>
  <c r="K3658" i="17"/>
  <c r="K3657" i="17"/>
  <c r="K3656" i="17"/>
  <c r="K3655" i="17"/>
  <c r="K3654" i="17"/>
  <c r="K3653" i="17"/>
  <c r="K3652" i="17"/>
  <c r="K3651" i="17"/>
  <c r="K3650" i="17"/>
  <c r="K3649" i="17"/>
  <c r="K3648" i="17"/>
  <c r="K3647" i="17"/>
  <c r="K3646" i="17"/>
  <c r="K3645" i="17"/>
  <c r="K3644" i="17"/>
  <c r="K3643" i="17"/>
  <c r="K3642" i="17"/>
  <c r="K3641" i="17"/>
  <c r="K3640" i="17"/>
  <c r="K3639" i="17"/>
  <c r="K3638" i="17"/>
  <c r="K3637" i="17"/>
  <c r="K3636" i="17"/>
  <c r="K3635" i="17"/>
  <c r="K3634" i="17"/>
  <c r="K3633" i="17"/>
  <c r="K3632" i="17"/>
  <c r="K3631" i="17"/>
  <c r="K3630" i="17"/>
  <c r="K3629" i="17"/>
  <c r="K3628" i="17"/>
  <c r="K3627" i="17"/>
  <c r="K3626" i="17"/>
  <c r="K3625" i="17"/>
  <c r="K3624" i="17"/>
  <c r="K3623" i="17"/>
  <c r="K3622" i="17"/>
  <c r="K3621" i="17"/>
  <c r="K3620" i="17"/>
  <c r="K3619" i="17"/>
  <c r="K3618" i="17"/>
  <c r="K3617" i="17"/>
  <c r="K3616" i="17"/>
  <c r="K3615" i="17"/>
  <c r="K3614" i="17"/>
  <c r="K3613" i="17"/>
  <c r="K3612" i="17"/>
  <c r="K3611" i="17"/>
  <c r="K3610" i="17"/>
  <c r="K3609" i="17"/>
  <c r="K3608" i="17"/>
  <c r="K3607" i="17"/>
  <c r="K3606" i="17"/>
  <c r="K3605" i="17"/>
  <c r="K3604" i="17"/>
  <c r="K3603" i="17"/>
  <c r="K3602" i="17"/>
  <c r="K3601" i="17"/>
  <c r="K3600" i="17"/>
  <c r="K3599" i="17"/>
  <c r="K3598" i="17"/>
  <c r="K3597" i="17"/>
  <c r="K3596" i="17"/>
  <c r="K3595" i="17"/>
  <c r="K3594" i="17"/>
  <c r="K3593" i="17"/>
  <c r="K3592" i="17"/>
  <c r="K3591" i="17"/>
  <c r="K3590" i="17"/>
  <c r="K3589" i="17"/>
  <c r="K3588" i="17"/>
  <c r="K3587" i="17"/>
  <c r="K3586" i="17"/>
  <c r="K3585" i="17"/>
  <c r="K3584" i="17"/>
  <c r="K3583" i="17"/>
  <c r="K3582" i="17"/>
  <c r="K3581" i="17"/>
  <c r="K3580" i="17"/>
  <c r="K3579" i="17"/>
  <c r="K3578" i="17"/>
  <c r="K3577" i="17"/>
  <c r="K3576" i="17"/>
  <c r="K3575" i="17"/>
  <c r="K3574" i="17"/>
  <c r="K3573" i="17"/>
  <c r="K3572" i="17"/>
  <c r="K3571" i="17"/>
  <c r="K3570" i="17"/>
  <c r="K3569" i="17"/>
  <c r="K3568" i="17"/>
  <c r="K3567" i="17"/>
  <c r="K3566" i="17"/>
  <c r="K3565" i="17"/>
  <c r="K3564" i="17"/>
  <c r="K3563" i="17"/>
  <c r="K3562" i="17"/>
  <c r="K3561" i="17"/>
  <c r="K3560" i="17"/>
  <c r="K3559" i="17"/>
  <c r="K3558" i="17"/>
  <c r="K3557" i="17"/>
  <c r="K3556" i="17"/>
  <c r="K3555" i="17"/>
  <c r="K3554" i="17"/>
  <c r="K3553" i="17"/>
  <c r="K3552" i="17"/>
  <c r="K3551" i="17"/>
  <c r="K3550" i="17"/>
  <c r="K3549" i="17"/>
  <c r="K3548" i="17"/>
  <c r="K3547" i="17"/>
  <c r="K3546" i="17"/>
  <c r="K3545" i="17"/>
  <c r="K3544" i="17"/>
  <c r="K3543" i="17"/>
  <c r="K3542" i="17"/>
  <c r="K3541" i="17"/>
  <c r="K3540" i="17"/>
  <c r="K3539" i="17"/>
  <c r="K3538" i="17"/>
  <c r="K3537" i="17"/>
  <c r="K3536" i="17"/>
  <c r="K3535" i="17"/>
  <c r="K3534" i="17"/>
  <c r="K3533" i="17"/>
  <c r="K3532" i="17"/>
  <c r="K3531" i="17"/>
  <c r="K3530" i="17"/>
  <c r="K3529" i="17"/>
  <c r="K3528" i="17"/>
  <c r="K3527" i="17"/>
  <c r="K3526" i="17"/>
  <c r="K3525" i="17"/>
  <c r="K3524" i="17"/>
  <c r="K3523" i="17"/>
  <c r="K3522" i="17"/>
  <c r="K3521" i="17"/>
  <c r="K3520" i="17"/>
  <c r="K3519" i="17"/>
  <c r="K3518" i="17"/>
  <c r="K3517" i="17"/>
  <c r="K3516" i="17"/>
  <c r="K3515" i="17"/>
  <c r="K3514" i="17"/>
  <c r="K3513" i="17"/>
  <c r="K3512" i="17"/>
  <c r="K3511" i="17"/>
  <c r="K3510" i="17"/>
  <c r="K3509" i="17"/>
  <c r="K3508" i="17"/>
  <c r="K3507" i="17"/>
  <c r="K3506" i="17"/>
  <c r="K3505" i="17"/>
  <c r="K3504" i="17"/>
  <c r="K3503" i="17"/>
  <c r="K3502" i="17"/>
  <c r="K3501" i="17"/>
  <c r="K3500" i="17"/>
  <c r="K3499" i="17"/>
  <c r="K3498" i="17"/>
  <c r="K3497" i="17"/>
  <c r="K3496" i="17"/>
  <c r="K3495" i="17"/>
  <c r="K3494" i="17"/>
  <c r="K3493" i="17"/>
  <c r="K3492" i="17"/>
  <c r="K3491" i="17"/>
  <c r="K3490" i="17"/>
  <c r="K3489" i="17"/>
  <c r="K3488" i="17"/>
  <c r="K3487" i="17"/>
  <c r="K3486" i="17"/>
  <c r="K3485" i="17"/>
  <c r="K3484" i="17"/>
  <c r="K3483" i="17"/>
  <c r="K3482" i="17"/>
  <c r="K3481" i="17"/>
  <c r="K3480" i="17"/>
  <c r="K3479" i="17"/>
  <c r="K3478" i="17"/>
  <c r="K3477" i="17"/>
  <c r="K3476" i="17"/>
  <c r="K3475" i="17"/>
  <c r="K3474" i="17"/>
  <c r="K3473" i="17"/>
  <c r="K3472" i="17"/>
  <c r="K3471" i="17"/>
  <c r="K3470" i="17"/>
  <c r="K3469" i="17"/>
  <c r="K3468" i="17"/>
  <c r="K3467" i="17"/>
  <c r="K3466" i="17"/>
  <c r="K3465" i="17"/>
  <c r="K3464" i="17"/>
  <c r="K3463" i="17"/>
  <c r="K3462" i="17"/>
  <c r="K3461" i="17"/>
  <c r="K3460" i="17"/>
  <c r="K3459" i="17"/>
  <c r="K3458" i="17"/>
  <c r="K3457" i="17"/>
  <c r="K3456" i="17"/>
  <c r="K3455" i="17"/>
  <c r="K3454" i="17"/>
  <c r="K3453" i="17"/>
  <c r="K3452" i="17"/>
  <c r="K3451" i="17"/>
  <c r="K3450" i="17"/>
  <c r="K3449" i="17"/>
  <c r="K3448" i="17"/>
  <c r="K3447" i="17"/>
  <c r="K3446" i="17"/>
  <c r="K3445" i="17"/>
  <c r="K3444" i="17"/>
  <c r="K3443" i="17"/>
  <c r="K3442" i="17"/>
  <c r="K3441" i="17"/>
  <c r="K3440" i="17"/>
  <c r="K3439" i="17"/>
  <c r="K3438" i="17"/>
  <c r="K3437" i="17"/>
  <c r="K3436" i="17"/>
  <c r="K3435" i="17"/>
  <c r="K3434" i="17"/>
  <c r="K3433" i="17"/>
  <c r="K3432" i="17"/>
  <c r="K3431" i="17"/>
  <c r="K3430" i="17"/>
  <c r="K3429" i="17"/>
  <c r="K3428" i="17"/>
  <c r="K3427" i="17"/>
  <c r="K3426" i="17"/>
  <c r="K3425" i="17"/>
  <c r="K3424" i="17"/>
  <c r="K3423" i="17"/>
  <c r="K3422" i="17"/>
  <c r="K3421" i="17"/>
  <c r="K3420" i="17"/>
  <c r="K3419" i="17"/>
  <c r="K3418" i="17"/>
  <c r="K3417" i="17"/>
  <c r="K3416" i="17"/>
  <c r="K3415" i="17"/>
  <c r="K3414" i="17"/>
  <c r="K3413" i="17"/>
  <c r="K3412" i="17"/>
  <c r="K3411" i="17"/>
  <c r="K3410" i="17"/>
  <c r="K3409" i="17"/>
  <c r="K3408" i="17"/>
  <c r="K3407" i="17"/>
  <c r="K3406" i="17"/>
  <c r="K3405" i="17"/>
  <c r="K3404" i="17"/>
  <c r="K3403" i="17"/>
  <c r="K3402" i="17"/>
  <c r="K3401" i="17"/>
  <c r="K3400" i="17"/>
  <c r="K3399" i="17"/>
  <c r="K3398" i="17"/>
  <c r="K3397" i="17"/>
  <c r="K3396" i="17"/>
  <c r="K3395" i="17"/>
  <c r="K3394" i="17"/>
  <c r="K3393" i="17"/>
  <c r="K3392" i="17"/>
  <c r="K3391" i="17"/>
  <c r="K3390" i="17"/>
  <c r="K3389" i="17"/>
  <c r="K3388" i="17"/>
  <c r="K3387" i="17"/>
  <c r="K3386" i="17"/>
  <c r="K3385" i="17"/>
  <c r="K3384" i="17"/>
  <c r="K3383" i="17"/>
  <c r="K3382" i="17"/>
  <c r="K3381" i="17"/>
  <c r="K3380" i="17"/>
  <c r="K3379" i="17"/>
  <c r="K3378" i="17"/>
  <c r="K3377" i="17"/>
  <c r="K3376" i="17"/>
  <c r="K3375" i="17"/>
  <c r="K3374" i="17"/>
  <c r="K3373" i="17"/>
  <c r="K3372" i="17"/>
  <c r="K3371" i="17"/>
  <c r="K3370" i="17"/>
  <c r="K3369" i="17"/>
  <c r="K3368" i="17"/>
  <c r="K3367" i="17"/>
  <c r="K3366" i="17"/>
  <c r="K3365" i="17"/>
  <c r="K3364" i="17"/>
  <c r="K3363" i="17"/>
  <c r="K3362" i="17"/>
  <c r="K3361" i="17"/>
  <c r="K3360" i="17"/>
  <c r="K3359" i="17"/>
  <c r="K3358" i="17"/>
  <c r="K3357" i="17"/>
  <c r="K3356" i="17"/>
  <c r="K3355" i="17"/>
  <c r="K3354" i="17"/>
  <c r="K3353" i="17"/>
  <c r="K3352" i="17"/>
  <c r="K3351" i="17"/>
  <c r="K3350" i="17"/>
  <c r="K3349" i="17"/>
  <c r="K3348" i="17"/>
  <c r="K3347" i="17"/>
  <c r="K3346" i="17"/>
  <c r="K3345" i="17"/>
  <c r="K3344" i="17"/>
  <c r="K3343" i="17"/>
  <c r="K3342" i="17"/>
  <c r="K3341" i="17"/>
  <c r="K3340" i="17"/>
  <c r="K3339" i="17"/>
  <c r="K3338" i="17"/>
  <c r="K3337" i="17"/>
  <c r="K3336" i="17"/>
  <c r="K3335" i="17"/>
  <c r="K3334" i="17"/>
  <c r="K3333" i="17"/>
  <c r="K3332" i="17"/>
  <c r="K3331" i="17"/>
  <c r="K3330" i="17"/>
  <c r="K3329" i="17"/>
  <c r="K3328" i="17"/>
  <c r="K3327" i="17"/>
  <c r="K3326" i="17"/>
  <c r="K3325" i="17"/>
  <c r="K3324" i="17"/>
  <c r="K3323" i="17"/>
  <c r="K3322" i="17"/>
  <c r="K3321" i="17"/>
  <c r="K3320" i="17"/>
  <c r="K3319" i="17"/>
  <c r="K3318" i="17"/>
  <c r="K3317" i="17"/>
  <c r="K3316" i="17"/>
  <c r="K3315" i="17"/>
  <c r="K3314" i="17"/>
  <c r="K3313" i="17"/>
  <c r="K3312" i="17"/>
  <c r="K3311" i="17"/>
  <c r="K3310" i="17"/>
  <c r="K3309" i="17"/>
  <c r="K3308" i="17"/>
  <c r="K3307" i="17"/>
  <c r="K3306" i="17"/>
  <c r="K3305" i="17"/>
  <c r="K3304" i="17"/>
  <c r="K3303" i="17"/>
  <c r="K3302" i="17"/>
  <c r="K3301" i="17"/>
  <c r="K3300" i="17"/>
  <c r="K3299" i="17"/>
  <c r="K3298" i="17"/>
  <c r="K3297" i="17"/>
  <c r="K3296" i="17"/>
  <c r="K3295" i="17"/>
  <c r="K3294" i="17"/>
  <c r="K3293" i="17"/>
  <c r="K3292" i="17"/>
  <c r="K3291" i="17"/>
  <c r="K3290" i="17"/>
  <c r="K3289" i="17"/>
  <c r="K3288" i="17"/>
  <c r="K3287" i="17"/>
  <c r="K3286" i="17"/>
  <c r="K3285" i="17"/>
  <c r="K3284" i="17"/>
  <c r="K3283" i="17"/>
  <c r="K3282" i="17"/>
  <c r="K3281" i="17"/>
  <c r="K3280" i="17"/>
  <c r="K3279" i="17"/>
  <c r="K3278" i="17"/>
  <c r="K3277" i="17"/>
  <c r="K3276" i="17"/>
  <c r="K3275" i="17"/>
  <c r="K3274" i="17"/>
  <c r="K3273" i="17"/>
  <c r="K3272" i="17"/>
  <c r="K3271" i="17"/>
  <c r="K3270" i="17"/>
  <c r="K3269" i="17"/>
  <c r="K3268" i="17"/>
  <c r="K3267" i="17"/>
  <c r="K3266" i="17"/>
  <c r="K3265" i="17"/>
  <c r="K3264" i="17"/>
  <c r="K3263" i="17"/>
  <c r="K3262" i="17"/>
  <c r="K3261" i="17"/>
  <c r="K3260" i="17"/>
  <c r="K3259" i="17"/>
  <c r="K3258" i="17"/>
  <c r="K3257" i="17"/>
  <c r="K3256" i="17"/>
  <c r="K3255" i="17"/>
  <c r="K3254" i="17"/>
  <c r="K3253" i="17"/>
  <c r="K3252" i="17"/>
  <c r="K3251" i="17"/>
  <c r="K3250" i="17"/>
  <c r="K3249" i="17"/>
  <c r="K3248" i="17"/>
  <c r="K3247" i="17"/>
  <c r="K3246" i="17"/>
  <c r="K3245" i="17"/>
  <c r="K3244" i="17"/>
  <c r="K3243" i="17"/>
  <c r="K3242" i="17"/>
  <c r="K3241" i="17"/>
  <c r="K3240" i="17"/>
  <c r="K3239" i="17"/>
  <c r="K3238" i="17"/>
  <c r="K3237" i="17"/>
  <c r="K3236" i="17"/>
  <c r="K3235" i="17"/>
  <c r="K3234" i="17"/>
  <c r="K3233" i="17"/>
  <c r="K3232" i="17"/>
  <c r="K3231" i="17"/>
  <c r="K3230" i="17"/>
  <c r="K3229" i="17"/>
  <c r="K3228" i="17"/>
  <c r="K3227" i="17"/>
  <c r="K3226" i="17"/>
  <c r="K3225" i="17"/>
  <c r="K3224" i="17"/>
  <c r="K3223" i="17"/>
  <c r="K3222" i="17"/>
  <c r="K3221" i="17"/>
  <c r="K3220" i="17"/>
  <c r="K3219" i="17"/>
  <c r="K3218" i="17"/>
  <c r="K3217" i="17"/>
  <c r="K3216" i="17"/>
  <c r="K3215" i="17"/>
  <c r="K3214" i="17"/>
  <c r="K3213" i="17"/>
  <c r="K3212" i="17"/>
  <c r="K3211" i="17"/>
  <c r="K3210" i="17"/>
  <c r="K3209" i="17"/>
  <c r="K3208" i="17"/>
  <c r="K3207" i="17"/>
  <c r="K3206" i="17"/>
  <c r="K3205" i="17"/>
  <c r="K3204" i="17"/>
  <c r="K3203" i="17"/>
  <c r="K3202" i="17"/>
  <c r="K3201" i="17"/>
  <c r="K3200" i="17"/>
  <c r="K3199" i="17"/>
  <c r="K3198" i="17"/>
  <c r="K3197" i="17"/>
  <c r="K3196" i="17"/>
  <c r="K3195" i="17"/>
  <c r="K3194" i="17"/>
  <c r="K3193" i="17"/>
  <c r="K3192" i="17"/>
  <c r="K3191" i="17"/>
  <c r="K3190" i="17"/>
  <c r="K3189" i="17"/>
  <c r="K3188" i="17"/>
  <c r="K3187" i="17"/>
  <c r="K3186" i="17"/>
  <c r="K3185" i="17"/>
  <c r="K3184" i="17"/>
  <c r="K3183" i="17"/>
  <c r="K3182" i="17"/>
  <c r="K3181" i="17"/>
  <c r="K3180" i="17"/>
  <c r="K3179" i="17"/>
  <c r="K3178" i="17"/>
  <c r="K3177" i="17"/>
  <c r="K3176" i="17"/>
  <c r="K3175" i="17"/>
  <c r="K3174" i="17"/>
  <c r="K3173" i="17"/>
  <c r="K3172" i="17"/>
  <c r="K3171" i="17"/>
  <c r="K3170" i="17"/>
  <c r="K3169" i="17"/>
  <c r="K3168" i="17"/>
  <c r="K3167" i="17"/>
  <c r="K3166" i="17"/>
  <c r="K3165" i="17"/>
  <c r="K3164" i="17"/>
  <c r="K3163" i="17"/>
  <c r="K3162" i="17"/>
  <c r="K3161" i="17"/>
  <c r="K3160" i="17"/>
  <c r="K3159" i="17"/>
  <c r="K3158" i="17"/>
  <c r="K3157" i="17"/>
  <c r="K3156" i="17"/>
  <c r="K3155" i="17"/>
  <c r="K3154" i="17"/>
  <c r="K3153" i="17"/>
  <c r="K3152" i="17"/>
  <c r="K3151" i="17"/>
  <c r="K3150" i="17"/>
  <c r="K3149" i="17"/>
  <c r="K3148" i="17"/>
  <c r="K3147" i="17"/>
  <c r="K3146" i="17"/>
  <c r="K3145" i="17"/>
  <c r="K3144" i="17"/>
  <c r="K3143" i="17"/>
  <c r="K3142" i="17"/>
  <c r="K3141" i="17"/>
  <c r="K3140" i="17"/>
  <c r="K3139" i="17"/>
  <c r="K3138" i="17"/>
  <c r="K3137" i="17"/>
  <c r="K3136" i="17"/>
  <c r="K3135" i="17"/>
  <c r="K3134" i="17"/>
  <c r="K3133" i="17"/>
  <c r="K3132" i="17"/>
  <c r="K3131" i="17"/>
  <c r="K3130" i="17"/>
  <c r="K3129" i="17"/>
  <c r="K3128" i="17"/>
  <c r="K3127" i="17"/>
  <c r="K3126" i="17"/>
  <c r="K3125" i="17"/>
  <c r="K3124" i="17"/>
  <c r="K3123" i="17"/>
  <c r="K3122" i="17"/>
  <c r="K3121" i="17"/>
  <c r="K3120" i="17"/>
  <c r="K3119" i="17"/>
  <c r="K3118" i="17"/>
  <c r="K3117" i="17"/>
  <c r="K3116" i="17"/>
  <c r="K3115" i="17"/>
  <c r="K3114" i="17"/>
  <c r="K3113" i="17"/>
  <c r="K3112" i="17"/>
  <c r="K3111" i="17"/>
  <c r="K3110" i="17"/>
  <c r="K3109" i="17"/>
  <c r="K3108" i="17"/>
  <c r="K3107" i="17"/>
  <c r="K3106" i="17"/>
  <c r="K3105" i="17"/>
  <c r="K3104" i="17"/>
  <c r="K3103" i="17"/>
  <c r="K3102" i="17"/>
  <c r="K3101" i="17"/>
  <c r="K3100" i="17"/>
  <c r="K3099" i="17"/>
  <c r="K3098" i="17"/>
  <c r="K3097" i="17"/>
  <c r="K3096" i="17"/>
  <c r="K3095" i="17"/>
  <c r="K3094" i="17"/>
  <c r="K3093" i="17"/>
  <c r="K3092" i="17"/>
  <c r="K3091" i="17"/>
  <c r="K3090" i="17"/>
  <c r="K3089" i="17"/>
  <c r="K3088" i="17"/>
  <c r="K3087" i="17"/>
  <c r="K3086" i="17"/>
  <c r="K3085" i="17"/>
  <c r="K3084" i="17"/>
  <c r="K3083" i="17"/>
  <c r="K3082" i="17"/>
  <c r="K3081" i="17"/>
  <c r="K3080" i="17"/>
  <c r="K3079" i="17"/>
  <c r="K3078" i="17"/>
  <c r="K3077" i="17"/>
  <c r="K3076" i="17"/>
  <c r="K3075" i="17"/>
  <c r="K3074" i="17"/>
  <c r="K3073" i="17"/>
  <c r="K3072" i="17"/>
  <c r="K3071" i="17"/>
  <c r="K3070" i="17"/>
  <c r="K3069" i="17"/>
  <c r="K3068" i="17"/>
  <c r="K3067" i="17"/>
  <c r="K3066" i="17"/>
  <c r="K3065" i="17"/>
  <c r="K3064" i="17"/>
  <c r="K3063" i="17"/>
  <c r="K3062" i="17"/>
  <c r="K3061" i="17"/>
  <c r="K3060" i="17"/>
  <c r="K3059" i="17"/>
  <c r="K3058" i="17"/>
  <c r="K3057" i="17"/>
  <c r="K3056" i="17"/>
  <c r="K3055" i="17"/>
  <c r="K3054" i="17"/>
  <c r="K3053" i="17"/>
  <c r="K3052" i="17"/>
  <c r="K3051" i="17"/>
  <c r="K3050" i="17"/>
  <c r="K3049" i="17"/>
  <c r="K3048" i="17"/>
  <c r="K3047" i="17"/>
  <c r="K3046" i="17"/>
  <c r="K3045" i="17"/>
  <c r="K3044" i="17"/>
  <c r="K3043" i="17"/>
  <c r="K3042" i="17"/>
  <c r="K3041" i="17"/>
  <c r="K3040" i="17"/>
  <c r="K3039" i="17"/>
  <c r="K3038" i="17"/>
  <c r="K3037" i="17"/>
  <c r="K3036" i="17"/>
  <c r="K3035" i="17"/>
  <c r="K3034" i="17"/>
  <c r="K3033" i="17"/>
  <c r="K3032" i="17"/>
  <c r="K3031" i="17"/>
  <c r="K3030" i="17"/>
  <c r="K3029" i="17"/>
  <c r="K3028" i="17"/>
  <c r="K3027" i="17"/>
  <c r="K3026" i="17"/>
  <c r="K3025" i="17"/>
  <c r="K3024" i="17"/>
  <c r="K3023" i="17"/>
  <c r="K3022" i="17"/>
  <c r="K3021" i="17"/>
  <c r="K3020" i="17"/>
  <c r="K3019" i="17"/>
  <c r="K3018" i="17"/>
  <c r="K3017" i="17"/>
  <c r="K3016" i="17"/>
  <c r="K3015" i="17"/>
  <c r="K3014" i="17"/>
  <c r="K3013" i="17"/>
  <c r="K3012" i="17"/>
  <c r="K3011" i="17"/>
  <c r="K3010" i="17"/>
  <c r="K3009" i="17"/>
  <c r="K3008" i="17"/>
  <c r="K3007" i="17"/>
  <c r="K3006" i="17"/>
  <c r="K3005" i="17"/>
  <c r="K3004" i="17"/>
  <c r="K3003" i="17"/>
  <c r="K3002" i="17"/>
  <c r="K3001" i="17"/>
  <c r="K3000" i="17"/>
  <c r="K2999" i="17"/>
  <c r="K2998" i="17"/>
  <c r="K2997" i="17"/>
  <c r="K2996" i="17"/>
  <c r="K2995" i="17"/>
  <c r="K2994" i="17"/>
  <c r="K2993" i="17"/>
  <c r="K2992" i="17"/>
  <c r="K2991" i="17"/>
  <c r="K2990" i="17"/>
  <c r="K2989" i="17"/>
  <c r="K2988" i="17"/>
  <c r="K2987" i="17"/>
  <c r="K2986" i="17"/>
  <c r="K2985" i="17"/>
  <c r="K2984" i="17"/>
  <c r="K2983" i="17"/>
  <c r="K2982" i="17"/>
  <c r="K2981" i="17"/>
  <c r="K2980" i="17"/>
  <c r="K2979" i="17"/>
  <c r="K2978" i="17"/>
  <c r="K2977" i="17"/>
  <c r="K2976" i="17"/>
  <c r="K2975" i="17"/>
  <c r="K2974" i="17"/>
  <c r="K2973" i="17"/>
  <c r="K2972" i="17"/>
  <c r="K2971" i="17"/>
  <c r="K2970" i="17"/>
  <c r="K2969" i="17"/>
  <c r="K2968" i="17"/>
  <c r="K2967" i="17"/>
  <c r="K2966" i="17"/>
  <c r="K2965" i="17"/>
  <c r="K2964" i="17"/>
  <c r="K2963" i="17"/>
  <c r="K2962" i="17"/>
  <c r="K2961" i="17"/>
  <c r="K2960" i="17"/>
  <c r="K2959" i="17"/>
  <c r="K2958" i="17"/>
  <c r="K2957" i="17"/>
  <c r="K2956" i="17"/>
  <c r="K2955" i="17"/>
  <c r="K2954" i="17"/>
  <c r="K2953" i="17"/>
  <c r="K2952" i="17"/>
  <c r="K2951" i="17"/>
  <c r="K2950" i="17"/>
  <c r="K2949" i="17"/>
  <c r="K2948" i="17"/>
  <c r="K2947" i="17"/>
  <c r="K2946" i="17"/>
  <c r="K2945" i="17"/>
  <c r="K2944" i="17"/>
  <c r="K2943" i="17"/>
  <c r="K2942" i="17"/>
  <c r="K2941" i="17"/>
  <c r="K2940" i="17"/>
  <c r="K2939" i="17"/>
  <c r="K2938" i="17"/>
  <c r="K2937" i="17"/>
  <c r="K2936" i="17"/>
  <c r="K2935" i="17"/>
  <c r="K2934" i="17"/>
  <c r="K2933" i="17"/>
  <c r="K2932" i="17"/>
  <c r="K2931" i="17"/>
  <c r="K2930" i="17"/>
  <c r="K2929" i="17"/>
  <c r="K2928" i="17"/>
  <c r="K2927" i="17"/>
  <c r="K2926" i="17"/>
  <c r="K2925" i="17"/>
  <c r="K2924" i="17"/>
  <c r="K2923" i="17"/>
  <c r="K2922" i="17"/>
  <c r="K2921" i="17"/>
  <c r="K2920" i="17"/>
  <c r="K2919" i="17"/>
  <c r="K2918" i="17"/>
  <c r="K2917" i="17"/>
  <c r="K2916" i="17"/>
  <c r="K2915" i="17"/>
  <c r="K2914" i="17"/>
  <c r="K2913" i="17"/>
  <c r="K2912" i="17"/>
  <c r="K2911" i="17"/>
  <c r="K2910" i="17"/>
  <c r="K2909" i="17"/>
  <c r="K2908" i="17"/>
  <c r="K2907" i="17"/>
  <c r="K2906" i="17"/>
  <c r="K2905" i="17"/>
  <c r="K2904" i="17"/>
  <c r="K2903" i="17"/>
  <c r="K2902" i="17"/>
  <c r="K2901" i="17"/>
  <c r="K2900" i="17"/>
  <c r="K2899" i="17"/>
  <c r="K2898" i="17"/>
  <c r="K2897" i="17"/>
  <c r="K2896" i="17"/>
  <c r="K2895" i="17"/>
  <c r="K2894" i="17"/>
  <c r="K2893" i="17"/>
  <c r="K2892" i="17"/>
  <c r="K2891" i="17"/>
  <c r="K2890" i="17"/>
  <c r="K2889" i="17"/>
  <c r="K2888" i="17"/>
  <c r="K2887" i="17"/>
  <c r="K2886" i="17"/>
  <c r="K2885" i="17"/>
  <c r="K2884" i="17"/>
  <c r="K2883" i="17"/>
  <c r="K2882" i="17"/>
  <c r="K2881" i="17"/>
  <c r="K2880" i="17"/>
  <c r="K2879" i="17"/>
  <c r="K2878" i="17"/>
  <c r="K2877" i="17"/>
  <c r="K2876" i="17"/>
  <c r="K2875" i="17"/>
  <c r="K2874" i="17"/>
  <c r="K2873" i="17"/>
  <c r="K2872" i="17"/>
  <c r="K2871" i="17"/>
  <c r="K2870" i="17"/>
  <c r="K2869" i="17"/>
  <c r="K2868" i="17"/>
  <c r="K2867" i="17"/>
  <c r="K2866" i="17"/>
  <c r="K2865" i="17"/>
  <c r="K2864" i="17"/>
  <c r="K2863" i="17"/>
  <c r="K2862" i="17"/>
  <c r="K2861" i="17"/>
  <c r="K2860" i="17"/>
  <c r="K2859" i="17"/>
  <c r="K2858" i="17"/>
  <c r="K2857" i="17"/>
  <c r="K2856" i="17"/>
  <c r="K2855" i="17"/>
  <c r="K2854" i="17"/>
  <c r="K2853" i="17"/>
  <c r="K2852" i="17"/>
  <c r="K2851" i="17"/>
  <c r="K2850" i="17"/>
  <c r="K2849" i="17"/>
  <c r="K2848" i="17"/>
  <c r="K2847" i="17"/>
  <c r="K2846" i="17"/>
  <c r="K2845" i="17"/>
  <c r="K2844" i="17"/>
  <c r="K2843" i="17"/>
  <c r="K2842" i="17"/>
  <c r="K2841" i="17"/>
  <c r="K2840" i="17"/>
  <c r="K2839" i="17"/>
  <c r="K2838" i="17"/>
  <c r="K2837" i="17"/>
  <c r="K2836" i="17"/>
  <c r="K2835" i="17"/>
  <c r="K2834" i="17"/>
  <c r="K2833" i="17"/>
  <c r="K2832" i="17"/>
  <c r="K2831" i="17"/>
  <c r="K2830" i="17"/>
  <c r="K2829" i="17"/>
  <c r="K2828" i="17"/>
  <c r="K2827" i="17"/>
  <c r="K2826" i="17"/>
  <c r="K2825" i="17"/>
  <c r="K2824" i="17"/>
  <c r="K2823" i="17"/>
  <c r="K2822" i="17"/>
  <c r="K2821" i="17"/>
  <c r="K2820" i="17"/>
  <c r="K2819" i="17"/>
  <c r="K2818" i="17"/>
  <c r="K2817" i="17"/>
  <c r="K2816" i="17"/>
  <c r="K2815" i="17"/>
  <c r="K2814" i="17"/>
  <c r="K2813" i="17"/>
  <c r="K2812" i="17"/>
  <c r="K2811" i="17"/>
  <c r="K2810" i="17"/>
  <c r="K2809" i="17"/>
  <c r="K2808" i="17"/>
  <c r="K2807" i="17"/>
  <c r="K2806" i="17"/>
  <c r="K2805" i="17"/>
  <c r="K2804" i="17"/>
  <c r="K2803" i="17"/>
  <c r="K2802" i="17"/>
  <c r="K2801" i="17"/>
  <c r="K2800" i="17"/>
  <c r="K2799" i="17"/>
  <c r="K2798" i="17"/>
  <c r="K2797" i="17"/>
  <c r="K2796" i="17"/>
  <c r="K2795" i="17"/>
  <c r="K2794" i="17"/>
  <c r="K2793" i="17"/>
  <c r="K2792" i="17"/>
  <c r="K2791" i="17"/>
  <c r="K2790" i="17"/>
  <c r="K2789" i="17"/>
  <c r="K2788" i="17"/>
  <c r="K2787" i="17"/>
  <c r="K2786" i="17"/>
  <c r="K2785" i="17"/>
  <c r="K2784" i="17"/>
  <c r="K2783" i="17"/>
  <c r="K2782" i="17"/>
  <c r="K2781" i="17"/>
  <c r="K2780" i="17"/>
  <c r="K2779" i="17"/>
  <c r="K2778" i="17"/>
  <c r="K2777" i="17"/>
  <c r="K2776" i="17"/>
  <c r="K2775" i="17"/>
  <c r="K2774" i="17"/>
  <c r="K2773" i="17"/>
  <c r="K2772" i="17"/>
  <c r="K2771" i="17"/>
  <c r="K2770" i="17"/>
  <c r="K2769" i="17"/>
  <c r="K2768" i="17"/>
  <c r="K2767" i="17"/>
  <c r="K2766" i="17"/>
  <c r="K2765" i="17"/>
  <c r="K2764" i="17"/>
  <c r="K2763" i="17"/>
  <c r="K2762" i="17"/>
  <c r="K2761" i="17"/>
  <c r="K2760" i="17"/>
  <c r="K2759" i="17"/>
  <c r="K2758" i="17"/>
  <c r="K2757" i="17"/>
  <c r="K2756" i="17"/>
  <c r="K2755" i="17"/>
  <c r="K2754" i="17"/>
  <c r="K2753" i="17"/>
  <c r="K2752" i="17"/>
  <c r="K2751" i="17"/>
  <c r="K2750" i="17"/>
  <c r="K2749" i="17"/>
  <c r="K2748" i="17"/>
  <c r="K2747" i="17"/>
  <c r="K2746" i="17"/>
  <c r="K2745" i="17"/>
  <c r="K2744" i="17"/>
  <c r="K2743" i="17"/>
  <c r="K2742" i="17"/>
  <c r="K2741" i="17"/>
  <c r="K2740" i="17"/>
  <c r="K2739" i="17"/>
  <c r="K2738" i="17"/>
  <c r="K2737" i="17"/>
  <c r="K2736" i="17"/>
  <c r="K2735" i="17"/>
  <c r="K2734" i="17"/>
  <c r="K2733" i="17"/>
  <c r="K2732" i="17"/>
  <c r="K2731" i="17"/>
  <c r="K2730" i="17"/>
  <c r="K2729" i="17"/>
  <c r="K2728" i="17"/>
  <c r="K2727" i="17"/>
  <c r="K2726" i="17"/>
  <c r="K2725" i="17"/>
  <c r="K2724" i="17"/>
  <c r="K2723" i="17"/>
  <c r="K2722" i="17"/>
  <c r="K2721" i="17"/>
  <c r="K2720" i="17"/>
  <c r="K2719" i="17"/>
  <c r="K2718" i="17"/>
  <c r="K2717" i="17"/>
  <c r="K2716" i="17"/>
  <c r="K2715" i="17"/>
  <c r="K2714" i="17"/>
  <c r="K2713" i="17"/>
  <c r="K2712" i="17"/>
  <c r="K2711" i="17"/>
  <c r="K2710" i="17"/>
  <c r="K2709" i="17"/>
  <c r="K2708" i="17"/>
  <c r="K2707" i="17"/>
  <c r="K2706" i="17"/>
  <c r="K2705" i="17"/>
  <c r="K2704" i="17"/>
  <c r="K2703" i="17"/>
  <c r="K2702" i="17"/>
  <c r="K2701" i="17"/>
  <c r="K2700" i="17"/>
  <c r="K2699" i="17"/>
  <c r="K2698" i="17"/>
  <c r="K2697" i="17"/>
  <c r="K2696" i="17"/>
  <c r="K2695" i="17"/>
  <c r="K2694" i="17"/>
  <c r="K2693" i="17"/>
  <c r="K2692" i="17"/>
  <c r="K2691" i="17"/>
  <c r="K2690" i="17"/>
  <c r="K2689" i="17"/>
  <c r="K2688" i="17"/>
  <c r="K2687" i="17"/>
  <c r="K2686" i="17"/>
  <c r="K2685" i="17"/>
  <c r="K2684" i="17"/>
  <c r="K2683" i="17"/>
  <c r="K2682" i="17"/>
  <c r="K2681" i="17"/>
  <c r="K2680" i="17"/>
  <c r="K2679" i="17"/>
  <c r="K2678" i="17"/>
  <c r="K2677" i="17"/>
  <c r="K2676" i="17"/>
  <c r="K2675" i="17"/>
  <c r="K2674" i="17"/>
  <c r="K2673" i="17"/>
  <c r="K2672" i="17"/>
  <c r="K2671" i="17"/>
  <c r="K2670" i="17"/>
  <c r="K2669" i="17"/>
  <c r="K2668" i="17"/>
  <c r="K2667" i="17"/>
  <c r="K2666" i="17"/>
  <c r="K2665" i="17"/>
  <c r="K2664" i="17"/>
  <c r="K2663" i="17"/>
  <c r="K2662" i="17"/>
  <c r="K2661" i="17"/>
  <c r="K2660" i="17"/>
  <c r="K2659" i="17"/>
  <c r="K2658" i="17"/>
  <c r="K2657" i="17"/>
  <c r="K2656" i="17"/>
  <c r="K2655" i="17"/>
  <c r="K2654" i="17"/>
  <c r="K2653" i="17"/>
  <c r="K2652" i="17"/>
  <c r="K2651" i="17"/>
  <c r="K2650" i="17"/>
  <c r="K2649" i="17"/>
  <c r="K2648" i="17"/>
  <c r="K2647" i="17"/>
  <c r="K2646" i="17"/>
  <c r="K2645" i="17"/>
  <c r="K2644" i="17"/>
  <c r="K2643" i="17"/>
  <c r="K2642" i="17"/>
  <c r="K2641" i="17"/>
  <c r="K2640" i="17"/>
  <c r="K2639" i="17"/>
  <c r="K2638" i="17"/>
  <c r="K2637" i="17"/>
  <c r="K2636" i="17"/>
  <c r="K2635" i="17"/>
  <c r="K2634" i="17"/>
  <c r="K2633" i="17"/>
  <c r="K2632" i="17"/>
  <c r="K2631" i="17"/>
  <c r="K2630" i="17"/>
  <c r="K2629" i="17"/>
  <c r="K2628" i="17"/>
  <c r="K2627" i="17"/>
  <c r="K2626" i="17"/>
  <c r="K2625" i="17"/>
  <c r="K2624" i="17"/>
  <c r="K2623" i="17"/>
  <c r="K2622" i="17"/>
  <c r="K2621" i="17"/>
  <c r="K2620" i="17"/>
  <c r="K2619" i="17"/>
  <c r="K2618" i="17"/>
  <c r="K2617" i="17"/>
  <c r="K2616" i="17"/>
  <c r="K2615" i="17"/>
  <c r="K2614" i="17"/>
  <c r="K2613" i="17"/>
  <c r="K2612" i="17"/>
  <c r="K2611" i="17"/>
  <c r="K2610" i="17"/>
  <c r="K2609" i="17"/>
  <c r="K2608" i="17"/>
  <c r="K2607" i="17"/>
  <c r="K2606" i="17"/>
  <c r="K2605" i="17"/>
  <c r="K2604" i="17"/>
  <c r="K2603" i="17"/>
  <c r="K2602" i="17"/>
  <c r="K2601" i="17"/>
  <c r="K2600" i="17"/>
  <c r="K2599" i="17"/>
  <c r="K2598" i="17"/>
  <c r="K2597" i="17"/>
  <c r="K2596" i="17"/>
  <c r="K2595" i="17"/>
  <c r="K2594" i="17"/>
  <c r="K2593" i="17"/>
  <c r="K2592" i="17"/>
  <c r="K2591" i="17"/>
  <c r="K2590" i="17"/>
  <c r="K2589" i="17"/>
  <c r="K2588" i="17"/>
  <c r="K2587" i="17"/>
  <c r="K2586" i="17"/>
  <c r="K2585" i="17"/>
  <c r="K2584" i="17"/>
  <c r="K2583" i="17"/>
  <c r="K2582" i="17"/>
  <c r="K2581" i="17"/>
  <c r="K2580" i="17"/>
  <c r="K2579" i="17"/>
  <c r="K2578" i="17"/>
  <c r="K2577" i="17"/>
  <c r="K2576" i="17"/>
  <c r="K2575" i="17"/>
  <c r="K2574" i="17"/>
  <c r="K2573" i="17"/>
  <c r="K2572" i="17"/>
  <c r="K2571" i="17"/>
  <c r="K2570" i="17"/>
  <c r="K2569" i="17"/>
  <c r="K2568" i="17"/>
  <c r="K2567" i="17"/>
  <c r="K2566" i="17"/>
  <c r="K2565" i="17"/>
  <c r="K2564" i="17"/>
  <c r="K2563" i="17"/>
  <c r="K2562" i="17"/>
  <c r="K2561" i="17"/>
  <c r="K2560" i="17"/>
  <c r="K2559" i="17"/>
  <c r="K2558" i="17"/>
  <c r="K2557" i="17"/>
  <c r="K2556" i="17"/>
  <c r="K2555" i="17"/>
  <c r="K2554" i="17"/>
  <c r="K2553" i="17"/>
  <c r="K2552" i="17"/>
  <c r="K2551" i="17"/>
  <c r="K2550" i="17"/>
  <c r="K2549" i="17"/>
  <c r="K2548" i="17"/>
  <c r="K2547" i="17"/>
  <c r="K2546" i="17"/>
  <c r="K2545" i="17"/>
  <c r="K2544" i="17"/>
  <c r="K2543" i="17"/>
  <c r="K2542" i="17"/>
  <c r="K2541" i="17"/>
  <c r="K2540" i="17"/>
  <c r="K2539" i="17"/>
  <c r="K2538" i="17"/>
  <c r="K2537" i="17"/>
  <c r="K2536" i="17"/>
  <c r="K2535" i="17"/>
  <c r="K2534" i="17"/>
  <c r="K2533" i="17"/>
  <c r="K2532" i="17"/>
  <c r="K2531" i="17"/>
  <c r="K2530" i="17"/>
  <c r="K2529" i="17"/>
  <c r="K2528" i="17"/>
  <c r="K2527" i="17"/>
  <c r="K2526" i="17"/>
  <c r="K2525" i="17"/>
  <c r="K2524" i="17"/>
  <c r="K2523" i="17"/>
  <c r="K2522" i="17"/>
  <c r="K2521" i="17"/>
  <c r="K2520" i="17"/>
  <c r="K2519" i="17"/>
  <c r="K2518" i="17"/>
  <c r="K2517" i="17"/>
  <c r="K2516" i="17"/>
  <c r="K2515" i="17"/>
  <c r="K2514" i="17"/>
  <c r="K2513" i="17"/>
  <c r="K2512" i="17"/>
  <c r="K2511" i="17"/>
  <c r="K2510" i="17"/>
  <c r="K2509" i="17"/>
  <c r="K2508" i="17"/>
  <c r="K2507" i="17"/>
  <c r="K2506" i="17"/>
  <c r="K2505" i="17"/>
  <c r="K2504" i="17"/>
  <c r="K2503" i="17"/>
  <c r="K2502" i="17"/>
  <c r="K2501" i="17"/>
  <c r="K2500" i="17"/>
  <c r="K2499" i="17"/>
  <c r="K2498" i="17"/>
  <c r="K2497" i="17"/>
  <c r="K2496" i="17"/>
  <c r="K2495" i="17"/>
  <c r="K2494" i="17"/>
  <c r="K2493" i="17"/>
  <c r="K2492" i="17"/>
  <c r="K2491" i="17"/>
  <c r="K2490" i="17"/>
  <c r="K2489" i="17"/>
  <c r="K2488" i="17"/>
  <c r="K2487" i="17"/>
  <c r="K2486" i="17"/>
  <c r="K2485" i="17"/>
  <c r="K2484" i="17"/>
  <c r="K2483" i="17"/>
  <c r="K2482" i="17"/>
  <c r="K2481" i="17"/>
  <c r="K2480" i="17"/>
  <c r="K2479" i="17"/>
  <c r="K2478" i="17"/>
  <c r="K2477" i="17"/>
  <c r="K2476" i="17"/>
  <c r="K2475" i="17"/>
  <c r="K2474" i="17"/>
  <c r="K2473" i="17"/>
  <c r="K2472" i="17"/>
  <c r="K2471" i="17"/>
  <c r="K2470" i="17"/>
  <c r="K2469" i="17"/>
  <c r="K2468" i="17"/>
  <c r="K2467" i="17"/>
  <c r="K2466" i="17"/>
  <c r="K2465" i="17"/>
  <c r="K2464" i="17"/>
  <c r="K2463" i="17"/>
  <c r="K2462" i="17"/>
  <c r="K2461" i="17"/>
  <c r="K2460" i="17"/>
  <c r="K2459" i="17"/>
  <c r="K2458" i="17"/>
  <c r="K2457" i="17"/>
  <c r="K2456" i="17"/>
  <c r="K2455" i="17"/>
  <c r="K2454" i="17"/>
  <c r="K2453" i="17"/>
  <c r="K2452" i="17"/>
  <c r="K2451" i="17"/>
  <c r="K2450" i="17"/>
  <c r="K2449" i="17"/>
  <c r="K2448" i="17"/>
  <c r="K2447" i="17"/>
  <c r="K2446" i="17"/>
  <c r="K2445" i="17"/>
  <c r="K2444" i="17"/>
  <c r="K2443" i="17"/>
  <c r="K2442" i="17"/>
  <c r="K2441" i="17"/>
  <c r="K2440" i="17"/>
  <c r="K2439" i="17"/>
  <c r="K2438" i="17"/>
  <c r="K2437" i="17"/>
  <c r="K2436" i="17"/>
  <c r="K2435" i="17"/>
  <c r="K2434" i="17"/>
  <c r="K2433" i="17"/>
  <c r="K2432" i="17"/>
  <c r="K2431" i="17"/>
  <c r="K2430" i="17"/>
  <c r="K2429" i="17"/>
  <c r="K2428" i="17"/>
  <c r="K2427" i="17"/>
  <c r="K2426" i="17"/>
  <c r="K2425" i="17"/>
  <c r="K2424" i="17"/>
  <c r="K2423" i="17"/>
  <c r="K2422" i="17"/>
  <c r="K2421" i="17"/>
  <c r="K2420" i="17"/>
  <c r="K2419" i="17"/>
  <c r="K2418" i="17"/>
  <c r="K2417" i="17"/>
  <c r="K2416" i="17"/>
  <c r="K2415" i="17"/>
  <c r="K2414" i="17"/>
  <c r="K2413" i="17"/>
  <c r="K2412" i="17"/>
  <c r="K2411" i="17"/>
  <c r="K2410" i="17"/>
  <c r="K2409" i="17"/>
  <c r="K2408" i="17"/>
  <c r="K2407" i="17"/>
  <c r="K2406" i="17"/>
  <c r="K2405" i="17"/>
  <c r="K2404" i="17"/>
  <c r="K2403" i="17"/>
  <c r="K2402" i="17"/>
  <c r="K2401" i="17"/>
  <c r="K2400" i="17"/>
  <c r="K2399" i="17"/>
  <c r="K2398" i="17"/>
  <c r="K2397" i="17"/>
  <c r="K2396" i="17"/>
  <c r="K2395" i="17"/>
  <c r="K2394" i="17"/>
  <c r="K2393" i="17"/>
  <c r="K2392" i="17"/>
  <c r="K2391" i="17"/>
  <c r="K2390" i="17"/>
  <c r="K2389" i="17"/>
  <c r="K2388" i="17"/>
  <c r="K2387" i="17"/>
  <c r="K2386" i="17"/>
  <c r="K2385" i="17"/>
  <c r="K2384" i="17"/>
  <c r="K2383" i="17"/>
  <c r="K2382" i="17"/>
  <c r="K2381" i="17"/>
  <c r="K2380" i="17"/>
  <c r="K2379" i="17"/>
  <c r="K2378" i="17"/>
  <c r="K2377" i="17"/>
  <c r="K2376" i="17"/>
  <c r="K2375" i="17"/>
  <c r="K2374" i="17"/>
  <c r="K2373" i="17"/>
  <c r="K2372" i="17"/>
  <c r="K2371" i="17"/>
  <c r="K2370" i="17"/>
  <c r="K2369" i="17"/>
  <c r="K2368" i="17"/>
  <c r="K2367" i="17"/>
  <c r="K2366" i="17"/>
  <c r="K2365" i="17"/>
  <c r="K2364" i="17"/>
  <c r="K2363" i="17"/>
  <c r="K2362" i="17"/>
  <c r="K2361" i="17"/>
  <c r="K2360" i="17"/>
  <c r="K2359" i="17"/>
  <c r="K2358" i="17"/>
  <c r="K2357" i="17"/>
  <c r="K2356" i="17"/>
  <c r="K2355" i="17"/>
  <c r="K2354" i="17"/>
  <c r="K2353" i="17"/>
  <c r="K2352" i="17"/>
  <c r="K2351" i="17"/>
  <c r="K2350" i="17"/>
  <c r="K2349" i="17"/>
  <c r="K2348" i="17"/>
  <c r="K2347" i="17"/>
  <c r="K2346" i="17"/>
  <c r="K2345" i="17"/>
  <c r="K2344" i="17"/>
  <c r="K2343" i="17"/>
  <c r="K2342" i="17"/>
  <c r="K2341" i="17"/>
  <c r="K2340" i="17"/>
  <c r="K2339" i="17"/>
  <c r="K2338" i="17"/>
  <c r="K2337" i="17"/>
  <c r="K2336" i="17"/>
  <c r="K2335" i="17"/>
  <c r="K2334" i="17"/>
  <c r="K2333" i="17"/>
  <c r="K2332" i="17"/>
  <c r="K2331" i="17"/>
  <c r="K2330" i="17"/>
  <c r="K2329" i="17"/>
  <c r="K2328" i="17"/>
  <c r="K2327" i="17"/>
  <c r="K2326" i="17"/>
  <c r="K2325" i="17"/>
  <c r="K2324" i="17"/>
  <c r="K2323" i="17"/>
  <c r="K2322" i="17"/>
  <c r="K2321" i="17"/>
  <c r="K2320" i="17"/>
  <c r="K2319" i="17"/>
  <c r="K2318" i="17"/>
  <c r="K2317" i="17"/>
  <c r="K2316" i="17"/>
  <c r="K2315" i="17"/>
  <c r="K2314" i="17"/>
  <c r="K2313" i="17"/>
  <c r="K2312" i="17"/>
  <c r="K2311" i="17"/>
  <c r="K2310" i="17"/>
  <c r="K2309" i="17"/>
  <c r="K2308" i="17"/>
  <c r="K2307" i="17"/>
  <c r="K2306" i="17"/>
  <c r="K2305" i="17"/>
  <c r="K2304" i="17"/>
  <c r="K2303" i="17"/>
  <c r="K2302" i="17"/>
  <c r="K2301" i="17"/>
  <c r="K2300" i="17"/>
  <c r="K2299" i="17"/>
  <c r="K2298" i="17"/>
  <c r="K2297" i="17"/>
  <c r="K2296" i="17"/>
  <c r="K2295" i="17"/>
  <c r="K2294" i="17"/>
  <c r="K2293" i="17"/>
  <c r="K2292" i="17"/>
  <c r="K2291" i="17"/>
  <c r="K2290" i="17"/>
  <c r="K2289" i="17"/>
  <c r="K2288" i="17"/>
  <c r="K2287" i="17"/>
  <c r="K2286" i="17"/>
  <c r="K2285" i="17"/>
  <c r="K2284" i="17"/>
  <c r="K2283" i="17"/>
  <c r="K2282" i="17"/>
  <c r="K2281" i="17"/>
  <c r="K2280" i="17"/>
  <c r="K2279" i="17"/>
  <c r="K2278" i="17"/>
  <c r="K2277" i="17"/>
  <c r="K2276" i="17"/>
  <c r="K2275" i="17"/>
  <c r="K2274" i="17"/>
  <c r="K2273" i="17"/>
  <c r="K2272" i="17"/>
  <c r="K2271" i="17"/>
  <c r="K2270" i="17"/>
  <c r="K2269" i="17"/>
  <c r="K2268" i="17"/>
  <c r="K2267" i="17"/>
  <c r="K2266" i="17"/>
  <c r="K2265" i="17"/>
  <c r="K2264" i="17"/>
  <c r="K2263" i="17"/>
  <c r="K2262" i="17"/>
  <c r="K2261" i="17"/>
  <c r="K2260" i="17"/>
  <c r="K2259" i="17"/>
  <c r="K2258" i="17"/>
  <c r="K2257" i="17"/>
  <c r="K2256" i="17"/>
  <c r="K2255" i="17"/>
  <c r="K2254" i="17"/>
  <c r="K2253" i="17"/>
  <c r="K2252" i="17"/>
  <c r="K2251" i="17"/>
  <c r="K2250" i="17"/>
  <c r="K2249" i="17"/>
  <c r="K2248" i="17"/>
  <c r="K2247" i="17"/>
  <c r="K2246" i="17"/>
  <c r="K2245" i="17"/>
  <c r="K2244" i="17"/>
  <c r="K2243" i="17"/>
  <c r="K2242" i="17"/>
  <c r="K2241" i="17"/>
  <c r="K2240" i="17"/>
  <c r="K2239" i="17"/>
  <c r="K2238" i="17"/>
  <c r="K2237" i="17"/>
  <c r="K2236" i="17"/>
  <c r="K2235" i="17"/>
  <c r="K2234" i="17"/>
  <c r="K2233" i="17"/>
  <c r="K2232" i="17"/>
  <c r="K2231" i="17"/>
  <c r="K2230" i="17"/>
  <c r="K2229" i="17"/>
  <c r="K2228" i="17"/>
  <c r="K2227" i="17"/>
  <c r="K2226" i="17"/>
  <c r="K2225" i="17"/>
  <c r="K2224" i="17"/>
  <c r="K2223" i="17"/>
  <c r="K2222" i="17"/>
  <c r="K2221" i="17"/>
  <c r="K2220" i="17"/>
  <c r="K2219" i="17"/>
  <c r="K2218" i="17"/>
  <c r="K2217" i="17"/>
  <c r="K2216" i="17"/>
  <c r="K2215" i="17"/>
  <c r="K2214" i="17"/>
  <c r="K2213" i="17"/>
  <c r="K2212" i="17"/>
  <c r="K2211" i="17"/>
  <c r="K2210" i="17"/>
  <c r="K2209" i="17"/>
  <c r="K2208" i="17"/>
  <c r="K2207" i="17"/>
  <c r="K2206" i="17"/>
  <c r="K2205" i="17"/>
  <c r="K2204" i="17"/>
  <c r="K2203" i="17"/>
  <c r="K2202" i="17"/>
  <c r="K2201" i="17"/>
  <c r="K2200" i="17"/>
  <c r="K2199" i="17"/>
  <c r="K2198" i="17"/>
  <c r="K2197" i="17"/>
  <c r="K2196" i="17"/>
  <c r="K2195" i="17"/>
  <c r="K2194" i="17"/>
  <c r="K2193" i="17"/>
  <c r="K2192" i="17"/>
  <c r="K2191" i="17"/>
  <c r="K2190" i="17"/>
  <c r="K2189" i="17"/>
  <c r="K2188" i="17"/>
  <c r="K2187" i="17"/>
  <c r="K2186" i="17"/>
  <c r="K2185" i="17"/>
  <c r="K2184" i="17"/>
  <c r="K2183" i="17"/>
  <c r="K2182" i="17"/>
  <c r="K2181" i="17"/>
  <c r="K2180" i="17"/>
  <c r="K2179" i="17"/>
  <c r="K2178" i="17"/>
  <c r="K2177" i="17"/>
  <c r="K2176" i="17"/>
  <c r="K2175" i="17"/>
  <c r="K2174" i="17"/>
  <c r="K2173" i="17"/>
  <c r="K2172" i="17"/>
  <c r="K2171" i="17"/>
  <c r="K2170" i="17"/>
  <c r="K2169" i="17"/>
  <c r="K2168" i="17"/>
  <c r="K2167" i="17"/>
  <c r="K2166" i="17"/>
  <c r="K2165" i="17"/>
  <c r="K2164" i="17"/>
  <c r="K2163" i="17"/>
  <c r="K2162" i="17"/>
  <c r="K2161" i="17"/>
  <c r="K2160" i="17"/>
  <c r="K2159" i="17"/>
  <c r="K2158" i="17"/>
  <c r="K2157" i="17"/>
  <c r="K2156" i="17"/>
  <c r="K2155" i="17"/>
  <c r="K2154" i="17"/>
  <c r="K2153" i="17"/>
  <c r="K2152" i="17"/>
  <c r="K2151" i="17"/>
  <c r="K2150" i="17"/>
  <c r="K2149" i="17"/>
  <c r="K2148" i="17"/>
  <c r="K2147" i="17"/>
  <c r="K2146" i="17"/>
  <c r="K2145" i="17"/>
  <c r="K2144" i="17"/>
  <c r="K2143" i="17"/>
  <c r="K2142" i="17"/>
  <c r="K2141" i="17"/>
  <c r="K2140" i="17"/>
  <c r="K2139" i="17"/>
  <c r="K2138" i="17"/>
  <c r="K2137" i="17"/>
  <c r="K2136" i="17"/>
  <c r="K2135" i="17"/>
  <c r="K2134" i="17"/>
  <c r="K2133" i="17"/>
  <c r="K2132" i="17"/>
  <c r="K2131" i="17"/>
  <c r="K2130" i="17"/>
  <c r="K2129" i="17"/>
  <c r="K2128" i="17"/>
  <c r="K2127" i="17"/>
  <c r="K2126" i="17"/>
  <c r="K2125" i="17"/>
  <c r="K2124" i="17"/>
  <c r="K2123" i="17"/>
  <c r="K2122" i="17"/>
  <c r="K2121" i="17"/>
  <c r="K2120" i="17"/>
  <c r="K2119" i="17"/>
  <c r="K2118" i="17"/>
  <c r="K2117" i="17"/>
  <c r="K2116" i="17"/>
  <c r="K2115" i="17"/>
  <c r="K2114" i="17"/>
  <c r="K2113" i="17"/>
  <c r="K2112" i="17"/>
  <c r="K2111" i="17"/>
  <c r="K2110" i="17"/>
  <c r="K2109" i="17"/>
  <c r="K2108" i="17"/>
  <c r="K2107" i="17"/>
  <c r="K2106" i="17"/>
  <c r="K2105" i="17"/>
  <c r="K2104" i="17"/>
  <c r="K2103" i="17"/>
  <c r="K2102" i="17"/>
  <c r="K2101" i="17"/>
  <c r="K2100" i="17"/>
  <c r="K2099" i="17"/>
  <c r="K2098" i="17"/>
  <c r="K2097" i="17"/>
  <c r="K2096" i="17"/>
  <c r="K2095" i="17"/>
  <c r="K2094" i="17"/>
  <c r="K2093" i="17"/>
  <c r="K2092" i="17"/>
  <c r="K2091" i="17"/>
  <c r="K2090" i="17"/>
  <c r="K2089" i="17"/>
  <c r="K2088" i="17"/>
  <c r="K2087" i="17"/>
  <c r="K2086" i="17"/>
  <c r="K2085" i="17"/>
  <c r="K2084" i="17"/>
  <c r="K2083" i="17"/>
  <c r="K2082" i="17"/>
  <c r="K2081" i="17"/>
  <c r="K2080" i="17"/>
  <c r="K2079" i="17"/>
  <c r="K2078" i="17"/>
  <c r="K2077" i="17"/>
  <c r="K2076" i="17"/>
  <c r="K2075" i="17"/>
  <c r="K2074" i="17"/>
  <c r="K2073" i="17"/>
  <c r="K2072" i="17"/>
  <c r="K2071" i="17"/>
  <c r="K2070" i="17"/>
  <c r="K2069" i="17"/>
  <c r="K2068" i="17"/>
  <c r="K2067" i="17"/>
  <c r="K2066" i="17"/>
  <c r="K2065" i="17"/>
  <c r="K2064" i="17"/>
  <c r="K2063" i="17"/>
  <c r="K2062" i="17"/>
  <c r="K2061" i="17"/>
  <c r="K2060" i="17"/>
  <c r="K2059" i="17"/>
  <c r="K2058" i="17"/>
  <c r="K2057" i="17"/>
  <c r="K2056" i="17"/>
  <c r="K2055" i="17"/>
  <c r="K2054" i="17"/>
  <c r="K2053" i="17"/>
  <c r="K2052" i="17"/>
  <c r="K2051" i="17"/>
  <c r="K2050" i="17"/>
  <c r="K2049" i="17"/>
  <c r="K2048" i="17"/>
  <c r="K2047" i="17"/>
  <c r="K2046" i="17"/>
  <c r="K2045" i="17"/>
  <c r="K2044" i="17"/>
  <c r="K2043" i="17"/>
  <c r="K2042" i="17"/>
  <c r="K2041" i="17"/>
  <c r="K2040" i="17"/>
  <c r="K2039" i="17"/>
  <c r="K2038" i="17"/>
  <c r="K2037" i="17"/>
  <c r="K2036" i="17"/>
  <c r="K2035" i="17"/>
  <c r="K2034" i="17"/>
  <c r="K2033" i="17"/>
  <c r="K2032" i="17"/>
  <c r="K2031" i="17"/>
  <c r="K2030" i="17"/>
  <c r="K2029" i="17"/>
  <c r="K2028" i="17"/>
  <c r="K2027" i="17"/>
  <c r="K2026" i="17"/>
  <c r="K2025" i="17"/>
  <c r="K2024" i="17"/>
  <c r="K2023" i="17"/>
  <c r="K2022" i="17"/>
  <c r="K2021" i="17"/>
  <c r="K2020" i="17"/>
  <c r="K2019" i="17"/>
  <c r="K2018" i="17"/>
  <c r="K2017" i="17"/>
  <c r="K2016" i="17"/>
  <c r="K2015" i="17"/>
  <c r="K2014" i="17"/>
  <c r="K2013" i="17"/>
  <c r="K2012" i="17"/>
  <c r="K2011" i="17"/>
  <c r="K2010" i="17"/>
  <c r="K2009" i="17"/>
  <c r="K2008" i="17"/>
  <c r="K2007" i="17"/>
  <c r="K2006" i="17"/>
  <c r="K2005" i="17"/>
  <c r="K2004" i="17"/>
  <c r="K2003" i="17"/>
  <c r="K2002" i="17"/>
  <c r="K2001" i="17"/>
  <c r="K2000" i="17"/>
  <c r="K1999" i="17"/>
  <c r="K1998" i="17"/>
  <c r="K1997" i="17"/>
  <c r="K1996" i="17"/>
  <c r="K1995" i="17"/>
  <c r="K1994" i="17"/>
  <c r="K1993" i="17"/>
  <c r="K1992" i="17"/>
  <c r="K1991" i="17"/>
  <c r="K1990" i="17"/>
  <c r="K1989" i="17"/>
  <c r="K1988" i="17"/>
  <c r="K1987" i="17"/>
  <c r="K1986" i="17"/>
  <c r="K1985" i="17"/>
  <c r="K1984" i="17"/>
  <c r="K1983" i="17"/>
  <c r="K1982" i="17"/>
  <c r="K1981" i="17"/>
  <c r="K1980" i="17"/>
  <c r="K1979" i="17"/>
  <c r="K1978" i="17"/>
  <c r="K1977" i="17"/>
  <c r="K1976" i="17"/>
  <c r="K1975" i="17"/>
  <c r="K1974" i="17"/>
  <c r="K1973" i="17"/>
  <c r="K1972" i="17"/>
  <c r="K1971" i="17"/>
  <c r="K1970" i="17"/>
  <c r="K1969" i="17"/>
  <c r="K1968" i="17"/>
  <c r="K1967" i="17"/>
  <c r="K1966" i="17"/>
  <c r="K1965" i="17"/>
  <c r="K1964" i="17"/>
  <c r="K1963" i="17"/>
  <c r="K1962" i="17"/>
  <c r="K1961" i="17"/>
  <c r="K1960" i="17"/>
  <c r="K1959" i="17"/>
  <c r="K1958" i="17"/>
  <c r="K1957" i="17"/>
  <c r="K1956" i="17"/>
  <c r="K1955" i="17"/>
  <c r="K1954" i="17"/>
  <c r="K1953" i="17"/>
  <c r="K1952" i="17"/>
  <c r="K1951" i="17"/>
  <c r="K1950" i="17"/>
  <c r="K1949" i="17"/>
  <c r="K1948" i="17"/>
  <c r="K1947" i="17"/>
  <c r="K1946" i="17"/>
  <c r="K1945" i="17"/>
  <c r="K1944" i="17"/>
  <c r="K1943" i="17"/>
  <c r="K1942" i="17"/>
  <c r="K1941" i="17"/>
  <c r="K1940" i="17"/>
  <c r="K1939" i="17"/>
  <c r="K1938" i="17"/>
  <c r="K1937" i="17"/>
  <c r="K1936" i="17"/>
  <c r="K1935" i="17"/>
  <c r="K1934" i="17"/>
  <c r="K1933" i="17"/>
  <c r="K1932" i="17"/>
  <c r="K1931" i="17"/>
  <c r="K1930" i="17"/>
  <c r="K1929" i="17"/>
  <c r="K1928" i="17"/>
  <c r="K1927" i="17"/>
  <c r="K1926" i="17"/>
  <c r="K1925" i="17"/>
  <c r="K1924" i="17"/>
  <c r="K1923" i="17"/>
  <c r="K1922" i="17"/>
  <c r="K1921" i="17"/>
  <c r="K1920" i="17"/>
  <c r="K1919" i="17"/>
  <c r="K1918" i="17"/>
  <c r="K1917" i="17"/>
  <c r="K1916" i="17"/>
  <c r="K1915" i="17"/>
  <c r="K1914" i="17"/>
  <c r="K1913" i="17"/>
  <c r="K1912" i="17"/>
  <c r="K1911" i="17"/>
  <c r="K1910" i="17"/>
  <c r="K1909" i="17"/>
  <c r="K1908" i="17"/>
  <c r="K1907" i="17"/>
  <c r="K1906" i="17"/>
  <c r="K1905" i="17"/>
  <c r="K1904" i="17"/>
  <c r="K1903" i="17"/>
  <c r="K1902" i="17"/>
  <c r="K1901" i="17"/>
  <c r="K1900" i="17"/>
  <c r="K1899" i="17"/>
  <c r="K1898" i="17"/>
  <c r="K1897" i="17"/>
  <c r="K1896" i="17"/>
  <c r="K1895" i="17"/>
  <c r="K1894" i="17"/>
  <c r="K1893" i="17"/>
  <c r="K1892" i="17"/>
  <c r="K1891" i="17"/>
  <c r="K1890" i="17"/>
  <c r="K1889" i="17"/>
  <c r="K1888" i="17"/>
  <c r="K1887" i="17"/>
  <c r="K1886" i="17"/>
  <c r="K1885" i="17"/>
  <c r="K1884" i="17"/>
  <c r="K1883" i="17"/>
  <c r="K1882" i="17"/>
  <c r="K1881" i="17"/>
  <c r="K1880" i="17"/>
  <c r="K1879" i="17"/>
  <c r="K1878" i="17"/>
  <c r="K1877" i="17"/>
  <c r="K1876" i="17"/>
  <c r="K1875" i="17"/>
  <c r="K1874" i="17"/>
  <c r="K1873" i="17"/>
  <c r="K1872" i="17"/>
  <c r="K1871" i="17"/>
  <c r="K1870" i="17"/>
  <c r="K1869" i="17"/>
  <c r="K1868" i="17"/>
  <c r="K1867" i="17"/>
  <c r="K1866" i="17"/>
  <c r="K1865" i="17"/>
  <c r="K1864" i="17"/>
  <c r="K1863" i="17"/>
  <c r="K1862" i="17"/>
  <c r="K1861" i="17"/>
  <c r="K1860" i="17"/>
  <c r="K1859" i="17"/>
  <c r="K1858" i="17"/>
  <c r="K1857" i="17"/>
  <c r="K1856" i="17"/>
  <c r="K1855" i="17"/>
  <c r="K1854" i="17"/>
  <c r="K1853" i="17"/>
  <c r="K1852" i="17"/>
  <c r="K1851" i="17"/>
  <c r="K1850" i="17"/>
  <c r="K1849" i="17"/>
  <c r="K1848" i="17"/>
  <c r="K1847" i="17"/>
  <c r="K1846" i="17"/>
  <c r="K1845" i="17"/>
  <c r="K1844" i="17"/>
  <c r="K1843" i="17"/>
  <c r="K1842" i="17"/>
  <c r="K1841" i="17"/>
  <c r="K1840" i="17"/>
  <c r="K1839" i="17"/>
  <c r="K1838" i="17"/>
  <c r="K1837" i="17"/>
  <c r="K1836" i="17"/>
  <c r="K1835" i="17"/>
  <c r="K1834" i="17"/>
  <c r="K1833" i="17"/>
  <c r="K1832" i="17"/>
  <c r="K1831" i="17"/>
  <c r="K1830" i="17"/>
  <c r="K1829" i="17"/>
  <c r="K1828" i="17"/>
  <c r="K1827" i="17"/>
  <c r="K1826" i="17"/>
  <c r="K1825" i="17"/>
  <c r="K1824" i="17"/>
  <c r="K1823" i="17"/>
  <c r="K1822" i="17"/>
  <c r="K1821" i="17"/>
  <c r="K1820" i="17"/>
  <c r="K1819" i="17"/>
  <c r="K1818" i="17"/>
  <c r="K1817" i="17"/>
  <c r="K1816" i="17"/>
  <c r="K1815" i="17"/>
  <c r="K1814" i="17"/>
  <c r="K1813" i="17"/>
  <c r="K1812" i="17"/>
  <c r="K1811" i="17"/>
  <c r="K1810" i="17"/>
  <c r="K1809" i="17"/>
  <c r="K1808" i="17"/>
  <c r="K1807" i="17"/>
  <c r="K1806" i="17"/>
  <c r="K1805" i="17"/>
  <c r="K1804" i="17"/>
  <c r="K1803" i="17"/>
  <c r="K1802" i="17"/>
  <c r="K1801" i="17"/>
  <c r="K1800" i="17"/>
  <c r="K1799" i="17"/>
  <c r="K1798" i="17"/>
  <c r="K1797" i="17"/>
  <c r="K1796" i="17"/>
  <c r="K1795" i="17"/>
  <c r="K1794" i="17"/>
  <c r="K1793" i="17"/>
  <c r="K1792" i="17"/>
  <c r="K1791" i="17"/>
  <c r="K1790" i="17"/>
  <c r="K1789" i="17"/>
  <c r="K1788" i="17"/>
  <c r="K1787" i="17"/>
  <c r="K1786" i="17"/>
  <c r="K1785" i="17"/>
  <c r="K1784" i="17"/>
  <c r="K1783" i="17"/>
  <c r="K1782" i="17"/>
  <c r="K1781" i="17"/>
  <c r="K1780" i="17"/>
  <c r="K1779" i="17"/>
  <c r="K1778" i="17"/>
  <c r="K1777" i="17"/>
  <c r="K1776" i="17"/>
  <c r="K1775" i="17"/>
  <c r="K1774" i="17"/>
  <c r="K1773" i="17"/>
  <c r="K1772" i="17"/>
  <c r="K1771" i="17"/>
  <c r="K1770" i="17"/>
  <c r="K1769" i="17"/>
  <c r="K1768" i="17"/>
  <c r="K1767" i="17"/>
  <c r="K1766" i="17"/>
  <c r="K1765" i="17"/>
  <c r="K1764" i="17"/>
  <c r="K1763" i="17"/>
  <c r="K1762" i="17"/>
  <c r="K1761" i="17"/>
  <c r="K1760" i="17"/>
  <c r="K1759" i="17"/>
  <c r="K1758" i="17"/>
  <c r="K1757" i="17"/>
  <c r="K1756" i="17"/>
  <c r="K1755" i="17"/>
  <c r="K1754" i="17"/>
  <c r="K1753" i="17"/>
  <c r="K1752" i="17"/>
  <c r="K1751" i="17"/>
  <c r="K1750" i="17"/>
  <c r="K1749" i="17"/>
  <c r="K1748" i="17"/>
  <c r="K1747" i="17"/>
  <c r="K1746" i="17"/>
  <c r="K1745" i="17"/>
  <c r="K1744" i="17"/>
  <c r="K1743" i="17"/>
  <c r="K1742" i="17"/>
  <c r="K1741" i="17"/>
  <c r="K1740" i="17"/>
  <c r="K1739" i="17"/>
  <c r="K1738" i="17"/>
  <c r="K1737" i="17"/>
  <c r="K1736" i="17"/>
  <c r="K1735" i="17"/>
  <c r="K1734" i="17"/>
  <c r="K1733" i="17"/>
  <c r="K1732" i="17"/>
  <c r="K1731" i="17"/>
  <c r="K1730" i="17"/>
  <c r="K1729" i="17"/>
  <c r="K1728" i="17"/>
  <c r="K1727" i="17"/>
  <c r="K1726" i="17"/>
  <c r="K1725" i="17"/>
  <c r="K1724" i="17"/>
  <c r="K1723" i="17"/>
  <c r="K1722" i="17"/>
  <c r="K1721" i="17"/>
  <c r="K1720" i="17"/>
  <c r="K1719" i="17"/>
  <c r="K1718" i="17"/>
  <c r="K1717" i="17"/>
  <c r="K1716" i="17"/>
  <c r="K1715" i="17"/>
  <c r="K1714" i="17"/>
  <c r="K1713" i="17"/>
  <c r="K1712" i="17"/>
  <c r="K1711" i="17"/>
  <c r="K1710" i="17"/>
  <c r="K1709" i="17"/>
  <c r="K1708" i="17"/>
  <c r="K1707" i="17"/>
  <c r="K1706" i="17"/>
  <c r="K1705" i="17"/>
  <c r="K1704" i="17"/>
  <c r="K1703" i="17"/>
  <c r="K1702" i="17"/>
  <c r="K1701" i="17"/>
  <c r="K1700" i="17"/>
  <c r="K1699" i="17"/>
  <c r="K1698" i="17"/>
  <c r="K1697" i="17"/>
  <c r="K1696" i="17"/>
  <c r="K1695" i="17"/>
  <c r="K1694" i="17"/>
  <c r="K1693" i="17"/>
  <c r="K1692" i="17"/>
  <c r="K1691" i="17"/>
  <c r="K1690" i="17"/>
  <c r="K1689" i="17"/>
  <c r="K1688" i="17"/>
  <c r="K1687" i="17"/>
  <c r="K1686" i="17"/>
  <c r="K1685" i="17"/>
  <c r="K1684" i="17"/>
  <c r="K1683" i="17"/>
  <c r="K1682" i="17"/>
  <c r="K1681" i="17"/>
  <c r="K1680" i="17"/>
  <c r="K1679" i="17"/>
  <c r="K1678" i="17"/>
  <c r="K1677" i="17"/>
  <c r="K1676" i="17"/>
  <c r="K1675" i="17"/>
  <c r="K1674" i="17"/>
  <c r="K1673" i="17"/>
  <c r="K1672" i="17"/>
  <c r="K1671" i="17"/>
  <c r="K1670" i="17"/>
  <c r="K1669" i="17"/>
  <c r="K1668" i="17"/>
  <c r="K1667" i="17"/>
  <c r="K1666" i="17"/>
  <c r="K1665" i="17"/>
  <c r="K1664" i="17"/>
  <c r="K1663" i="17"/>
  <c r="K1662" i="17"/>
  <c r="K1661" i="17"/>
  <c r="K1660" i="17"/>
  <c r="K1659" i="17"/>
  <c r="K1658" i="17"/>
  <c r="K1657" i="17"/>
  <c r="K1656" i="17"/>
  <c r="K1655" i="17"/>
  <c r="K1654" i="17"/>
  <c r="K1653" i="17"/>
  <c r="K1652" i="17"/>
  <c r="K1651" i="17"/>
  <c r="K1650" i="17"/>
  <c r="K1649" i="17"/>
  <c r="K1648" i="17"/>
  <c r="K1647" i="17"/>
  <c r="K1646" i="17"/>
  <c r="K1645" i="17"/>
  <c r="K1644" i="17"/>
  <c r="K1643" i="17"/>
  <c r="K1642" i="17"/>
  <c r="K1641" i="17"/>
  <c r="K1640" i="17"/>
  <c r="K1639" i="17"/>
  <c r="K1638" i="17"/>
  <c r="K1637" i="17"/>
  <c r="K1636" i="17"/>
  <c r="K1635" i="17"/>
  <c r="K1634" i="17"/>
  <c r="K1633" i="17"/>
  <c r="K1632" i="17"/>
  <c r="K1631" i="17"/>
  <c r="K1630" i="17"/>
  <c r="K1629" i="17"/>
  <c r="K1628" i="17"/>
  <c r="K1627" i="17"/>
  <c r="K1626" i="17"/>
  <c r="K1625" i="17"/>
  <c r="K1624" i="17"/>
  <c r="K1623" i="17"/>
  <c r="K1622" i="17"/>
  <c r="K1621" i="17"/>
  <c r="K1620" i="17"/>
  <c r="K1619" i="17"/>
  <c r="K1618" i="17"/>
  <c r="K1617" i="17"/>
  <c r="K1616" i="17"/>
  <c r="K1615" i="17"/>
  <c r="K1614" i="17"/>
  <c r="K1613" i="17"/>
  <c r="K1612" i="17"/>
  <c r="K1611" i="17"/>
  <c r="K1610" i="17"/>
  <c r="K1609" i="17"/>
  <c r="K1608" i="17"/>
  <c r="K1607" i="17"/>
  <c r="K1606" i="17"/>
  <c r="K1605" i="17"/>
  <c r="K1604" i="17"/>
  <c r="K1603" i="17"/>
  <c r="K1602" i="17"/>
  <c r="K1601" i="17"/>
  <c r="K1600" i="17"/>
  <c r="K1599" i="17"/>
  <c r="K1598" i="17"/>
  <c r="K1597" i="17"/>
  <c r="K1596" i="17"/>
  <c r="K1595" i="17"/>
  <c r="K1594" i="17"/>
  <c r="K1593" i="17"/>
  <c r="K1592" i="17"/>
  <c r="K1591" i="17"/>
  <c r="K1590" i="17"/>
  <c r="K1589" i="17"/>
  <c r="K1588" i="17"/>
  <c r="K1587" i="17"/>
  <c r="K1586" i="17"/>
  <c r="K1585" i="17"/>
  <c r="K1584" i="17"/>
  <c r="K1583" i="17"/>
  <c r="K1582" i="17"/>
  <c r="K1581" i="17"/>
  <c r="K1580" i="17"/>
  <c r="K1579" i="17"/>
  <c r="K1578" i="17"/>
  <c r="K1577" i="17"/>
  <c r="K1576" i="17"/>
  <c r="K1575" i="17"/>
  <c r="K1574" i="17"/>
  <c r="K1573" i="17"/>
  <c r="K1572" i="17"/>
  <c r="K1571" i="17"/>
  <c r="K1570" i="17"/>
  <c r="K1569" i="17"/>
  <c r="K1568" i="17"/>
  <c r="K1567" i="17"/>
  <c r="K1566" i="17"/>
  <c r="K1565" i="17"/>
  <c r="K1564" i="17"/>
  <c r="K1563" i="17"/>
  <c r="K1562" i="17"/>
  <c r="K1561" i="17"/>
  <c r="K1560" i="17"/>
  <c r="K1559" i="17"/>
  <c r="K1558" i="17"/>
  <c r="K1557" i="17"/>
  <c r="K1556" i="17"/>
  <c r="K1555" i="17"/>
  <c r="K1554" i="17"/>
  <c r="K1553" i="17"/>
  <c r="K1552" i="17"/>
  <c r="K1551" i="17"/>
  <c r="K1550" i="17"/>
  <c r="K1549" i="17"/>
  <c r="K1548" i="17"/>
  <c r="K1547" i="17"/>
  <c r="K1546" i="17"/>
  <c r="K1545" i="17"/>
  <c r="K1544" i="17"/>
  <c r="K1543" i="17"/>
  <c r="K1542" i="17"/>
  <c r="K1541" i="17"/>
  <c r="K1540" i="17"/>
  <c r="K1539" i="17"/>
  <c r="K1538" i="17"/>
  <c r="K1537" i="17"/>
  <c r="K1536" i="17"/>
  <c r="K1535" i="17"/>
  <c r="K1534" i="17"/>
  <c r="K1533" i="17"/>
  <c r="K1532" i="17"/>
  <c r="K1531" i="17"/>
  <c r="K1530" i="17"/>
  <c r="K1529" i="17"/>
  <c r="K1528" i="17"/>
  <c r="K1527" i="17"/>
  <c r="K1526" i="17"/>
  <c r="K1525" i="17"/>
  <c r="K1524" i="17"/>
  <c r="K1523" i="17"/>
  <c r="K1522" i="17"/>
  <c r="K1521" i="17"/>
  <c r="K1520" i="17"/>
  <c r="K1519" i="17"/>
  <c r="K1518" i="17"/>
  <c r="K1517" i="17"/>
  <c r="K1516" i="17"/>
  <c r="K1515" i="17"/>
  <c r="K1514" i="17"/>
  <c r="K1513" i="17"/>
  <c r="K1512" i="17"/>
  <c r="K1511" i="17"/>
  <c r="K1510" i="17"/>
  <c r="K1509" i="17"/>
  <c r="K1508" i="17"/>
  <c r="K1507" i="17"/>
  <c r="K1506" i="17"/>
  <c r="K1505" i="17"/>
  <c r="K1504" i="17"/>
  <c r="K1503" i="17"/>
  <c r="K1502" i="17"/>
  <c r="K1501" i="17"/>
  <c r="K1500" i="17"/>
  <c r="K1499" i="17"/>
  <c r="K1498" i="17"/>
  <c r="K1497" i="17"/>
  <c r="K1496" i="17"/>
  <c r="K1495" i="17"/>
  <c r="K1494" i="17"/>
  <c r="K1493" i="17"/>
  <c r="K1492" i="17"/>
  <c r="K1491" i="17"/>
  <c r="K1490" i="17"/>
  <c r="K1489" i="17"/>
  <c r="K1488" i="17"/>
  <c r="K1487" i="17"/>
  <c r="K1486" i="17"/>
  <c r="K1485" i="17"/>
  <c r="K1484" i="17"/>
  <c r="K1483" i="17"/>
  <c r="K1482" i="17"/>
  <c r="K1481" i="17"/>
  <c r="K1480" i="17"/>
  <c r="K1479" i="17"/>
  <c r="K1478" i="17"/>
  <c r="K1477" i="17"/>
  <c r="K1476" i="17"/>
  <c r="K1475" i="17"/>
  <c r="K1474" i="17"/>
  <c r="K1473" i="17"/>
  <c r="K1472" i="17"/>
  <c r="K1471" i="17"/>
  <c r="K1470" i="17"/>
  <c r="K1469" i="17"/>
  <c r="K1468" i="17"/>
  <c r="K1467" i="17"/>
  <c r="K1466" i="17"/>
  <c r="K1465" i="17"/>
  <c r="K1464" i="17"/>
  <c r="K1463" i="17"/>
  <c r="K1462" i="17"/>
  <c r="K1461" i="17"/>
  <c r="K1460" i="17"/>
  <c r="K1459" i="17"/>
  <c r="K1458" i="17"/>
  <c r="K1457" i="17"/>
  <c r="K1456" i="17"/>
  <c r="K1455" i="17"/>
  <c r="K1454" i="17"/>
  <c r="K1453" i="17"/>
  <c r="K1452" i="17"/>
  <c r="K1451" i="17"/>
  <c r="K1450" i="17"/>
  <c r="K1449" i="17"/>
  <c r="K1448" i="17"/>
  <c r="K1447" i="17"/>
  <c r="K1446" i="17"/>
  <c r="K1445" i="17"/>
  <c r="K1444" i="17"/>
  <c r="K1443" i="17"/>
  <c r="K1442" i="17"/>
  <c r="K1441" i="17"/>
  <c r="K1440" i="17"/>
  <c r="K1439" i="17"/>
  <c r="K1438" i="17"/>
  <c r="K1437" i="17"/>
  <c r="K1436" i="17"/>
  <c r="K1435" i="17"/>
  <c r="K1434" i="17"/>
  <c r="K1433" i="17"/>
  <c r="K1432" i="17"/>
  <c r="K1431" i="17"/>
  <c r="K1430" i="17"/>
  <c r="K1429" i="17"/>
  <c r="K1428" i="17"/>
  <c r="K1427" i="17"/>
  <c r="K1426" i="17"/>
  <c r="K1425" i="17"/>
  <c r="K1424" i="17"/>
  <c r="K1423" i="17"/>
  <c r="K1422" i="17"/>
  <c r="K1421" i="17"/>
  <c r="K1420" i="17"/>
  <c r="K1419" i="17"/>
  <c r="K1418" i="17"/>
  <c r="K1417" i="17"/>
  <c r="K1416" i="17"/>
  <c r="K1415" i="17"/>
  <c r="K1414" i="17"/>
  <c r="K1413" i="17"/>
  <c r="K1412" i="17"/>
  <c r="K1411" i="17"/>
  <c r="K1410" i="17"/>
  <c r="K1409" i="17"/>
  <c r="K1408" i="17"/>
  <c r="K1407" i="17"/>
  <c r="K1406" i="17"/>
  <c r="K1405" i="17"/>
  <c r="K1404" i="17"/>
  <c r="K1403" i="17"/>
  <c r="K1402" i="17"/>
  <c r="K1401" i="17"/>
  <c r="K1400" i="17"/>
  <c r="K1399" i="17"/>
  <c r="K1398" i="17"/>
  <c r="K1397" i="17"/>
  <c r="K1396" i="17"/>
  <c r="K1395" i="17"/>
  <c r="K1394" i="17"/>
  <c r="K1393" i="17"/>
  <c r="K1392" i="17"/>
  <c r="K1391" i="17"/>
  <c r="K1390" i="17"/>
  <c r="K1389" i="17"/>
  <c r="K1388" i="17"/>
  <c r="K1387" i="17"/>
  <c r="K1386" i="17"/>
  <c r="K1385" i="17"/>
  <c r="K1384" i="17"/>
  <c r="K1383" i="17"/>
  <c r="K1382" i="17"/>
  <c r="K1381" i="17"/>
  <c r="K1380" i="17"/>
  <c r="K1379" i="17"/>
  <c r="K1378" i="17"/>
  <c r="K1377" i="17"/>
  <c r="K1376" i="17"/>
  <c r="K1375" i="17"/>
  <c r="K1374" i="17"/>
  <c r="K1373" i="17"/>
  <c r="K1372" i="17"/>
  <c r="K1371" i="17"/>
  <c r="K1370" i="17"/>
  <c r="K1369" i="17"/>
  <c r="K1368" i="17"/>
  <c r="K1367" i="17"/>
  <c r="K1366" i="17"/>
  <c r="K1365" i="17"/>
  <c r="K1364" i="17"/>
  <c r="K1363" i="17"/>
  <c r="K1362" i="17"/>
  <c r="K1361" i="17"/>
  <c r="K1360" i="17"/>
  <c r="K1359" i="17"/>
  <c r="K1358" i="17"/>
  <c r="K1357" i="17"/>
  <c r="K1356" i="17"/>
  <c r="K1355" i="17"/>
  <c r="K1354" i="17"/>
  <c r="K1353" i="17"/>
  <c r="K1352" i="17"/>
  <c r="K1351" i="17"/>
  <c r="K1350" i="17"/>
  <c r="K1349" i="17"/>
  <c r="K1348" i="17"/>
  <c r="K1347" i="17"/>
  <c r="K1346" i="17"/>
  <c r="K1345" i="17"/>
  <c r="K1344" i="17"/>
  <c r="K1343" i="17"/>
  <c r="K1342" i="17"/>
  <c r="K1341" i="17"/>
  <c r="K1340" i="17"/>
  <c r="K1339" i="17"/>
  <c r="K1338" i="17"/>
  <c r="K1337" i="17"/>
  <c r="K1336" i="17"/>
  <c r="K1335" i="17"/>
  <c r="K1334" i="17"/>
  <c r="K1333" i="17"/>
  <c r="K1332" i="17"/>
  <c r="K1331" i="17"/>
  <c r="K1330" i="17"/>
  <c r="K1329" i="17"/>
  <c r="K1328" i="17"/>
  <c r="K1327" i="17"/>
  <c r="K1326" i="17"/>
  <c r="K1325" i="17"/>
  <c r="K1324" i="17"/>
  <c r="K1323" i="17"/>
  <c r="K1322" i="17"/>
  <c r="K1321" i="17"/>
  <c r="K1320" i="17"/>
  <c r="K1319" i="17"/>
  <c r="K1318" i="17"/>
  <c r="K1317" i="17"/>
  <c r="K1316" i="17"/>
  <c r="K1315" i="17"/>
  <c r="K1314" i="17"/>
  <c r="K1313" i="17"/>
  <c r="K1312" i="17"/>
  <c r="K1311" i="17"/>
  <c r="K1310" i="17"/>
  <c r="K1309" i="17"/>
  <c r="K1308" i="17"/>
  <c r="K1307" i="17"/>
  <c r="K1306" i="17"/>
  <c r="K1305" i="17"/>
  <c r="K1304" i="17"/>
  <c r="K1303" i="17"/>
  <c r="K1302" i="17"/>
  <c r="K1301" i="17"/>
  <c r="K1300" i="17"/>
  <c r="K1299" i="17"/>
  <c r="K1298" i="17"/>
  <c r="K1297" i="17"/>
  <c r="K1296" i="17"/>
  <c r="K1295" i="17"/>
  <c r="K1294" i="17"/>
  <c r="K1293" i="17"/>
  <c r="K1292" i="17"/>
  <c r="K1291" i="17"/>
  <c r="K1290" i="17"/>
  <c r="K1289" i="17"/>
  <c r="K1288" i="17"/>
  <c r="K1287" i="17"/>
  <c r="K1286" i="17"/>
  <c r="K1285" i="17"/>
  <c r="K1284" i="17"/>
  <c r="K1283" i="17"/>
  <c r="K1282" i="17"/>
  <c r="K1281" i="17"/>
  <c r="K1280" i="17"/>
  <c r="K1279" i="17"/>
  <c r="K1278" i="17"/>
  <c r="K1277" i="17"/>
  <c r="K1276" i="17"/>
  <c r="K1275" i="17"/>
  <c r="K1274" i="17"/>
  <c r="K1273" i="17"/>
  <c r="K1272" i="17"/>
  <c r="K1271" i="17"/>
  <c r="K1270" i="17"/>
  <c r="K1269" i="17"/>
  <c r="K1268" i="17"/>
  <c r="K1267" i="17"/>
  <c r="K1266" i="17"/>
  <c r="K1265" i="17"/>
  <c r="K1264" i="17"/>
  <c r="K1263" i="17"/>
  <c r="K1262" i="17"/>
  <c r="K1261" i="17"/>
  <c r="K1260" i="17"/>
  <c r="K1259" i="17"/>
  <c r="K1258" i="17"/>
  <c r="K1257" i="17"/>
  <c r="K1256" i="17"/>
  <c r="K1255" i="17"/>
  <c r="K1254" i="17"/>
  <c r="K1253" i="17"/>
  <c r="K1252" i="17"/>
  <c r="K1251" i="17"/>
  <c r="K1250" i="17"/>
  <c r="K1249" i="17"/>
  <c r="K1248" i="17"/>
  <c r="K1247" i="17"/>
  <c r="K1246" i="17"/>
  <c r="K1245" i="17"/>
  <c r="K1244" i="17"/>
  <c r="K1243" i="17"/>
  <c r="K1242" i="17"/>
  <c r="K1241" i="17"/>
  <c r="K1240" i="17"/>
  <c r="K1239" i="17"/>
  <c r="K1238" i="17"/>
  <c r="K1237" i="17"/>
  <c r="K1236" i="17"/>
  <c r="K1235" i="17"/>
  <c r="K1234" i="17"/>
  <c r="K1233" i="17"/>
  <c r="K1232" i="17"/>
  <c r="K1231" i="17"/>
  <c r="K1230" i="17"/>
  <c r="K1229" i="17"/>
  <c r="K1228" i="17"/>
  <c r="K1227" i="17"/>
  <c r="K1226" i="17"/>
  <c r="K1225" i="17"/>
  <c r="K1224" i="17"/>
  <c r="K1223" i="17"/>
  <c r="K1222" i="17"/>
  <c r="K1221" i="17"/>
  <c r="K1220" i="17"/>
  <c r="K1219" i="17"/>
  <c r="K1218" i="17"/>
  <c r="K1217" i="17"/>
  <c r="K1216" i="17"/>
  <c r="K1215" i="17"/>
  <c r="K1214" i="17"/>
  <c r="K1213" i="17"/>
  <c r="K1212" i="17"/>
  <c r="K1211" i="17"/>
  <c r="K1210" i="17"/>
  <c r="K1209" i="17"/>
  <c r="K1208" i="17"/>
  <c r="K1207" i="17"/>
  <c r="K1206" i="17"/>
  <c r="K1205" i="17"/>
  <c r="K1204" i="17"/>
  <c r="K1203" i="17"/>
  <c r="K1202" i="17"/>
  <c r="K1201" i="17"/>
  <c r="K1200" i="17"/>
  <c r="K1199" i="17"/>
  <c r="K1198" i="17"/>
  <c r="K1197" i="17"/>
  <c r="K1196" i="17"/>
  <c r="K1195" i="17"/>
  <c r="K1194" i="17"/>
  <c r="K1193" i="17"/>
  <c r="K1192" i="17"/>
  <c r="K1191" i="17"/>
  <c r="K1190" i="17"/>
  <c r="K1189" i="17"/>
  <c r="K1188" i="17"/>
  <c r="K1187" i="17"/>
  <c r="K1186" i="17"/>
  <c r="K1185" i="17"/>
  <c r="K1184" i="17"/>
  <c r="K1183" i="17"/>
  <c r="K1182" i="17"/>
  <c r="K1181" i="17"/>
  <c r="K1180" i="17"/>
  <c r="K1179" i="17"/>
  <c r="K1178" i="17"/>
  <c r="K1177" i="17"/>
  <c r="K1176" i="17"/>
  <c r="K1175" i="17"/>
  <c r="K1174" i="17"/>
  <c r="K1173" i="17"/>
  <c r="K1172" i="17"/>
  <c r="K1171" i="17"/>
  <c r="K1170" i="17"/>
  <c r="K1169" i="17"/>
  <c r="K1168" i="17"/>
  <c r="K1167" i="17"/>
  <c r="K1166" i="17"/>
  <c r="K1165" i="17"/>
  <c r="K1164" i="17"/>
  <c r="K1163" i="17"/>
  <c r="K1162" i="17"/>
  <c r="K1161" i="17"/>
  <c r="K1160" i="17"/>
  <c r="K1159" i="17"/>
  <c r="K1158" i="17"/>
  <c r="K1157" i="17"/>
  <c r="K1156" i="17"/>
  <c r="K1155" i="17"/>
  <c r="K1154" i="17"/>
  <c r="K1153" i="17"/>
  <c r="K1152" i="17"/>
  <c r="K1151" i="17"/>
  <c r="K1150" i="17"/>
  <c r="K1149" i="17"/>
  <c r="K1148" i="17"/>
  <c r="K1147" i="17"/>
  <c r="K1146" i="17"/>
  <c r="K1145" i="17"/>
  <c r="K1144" i="17"/>
  <c r="K1143" i="17"/>
  <c r="K1142" i="17"/>
  <c r="K1141" i="17"/>
  <c r="K1140" i="17"/>
  <c r="K1139" i="17"/>
  <c r="K1138" i="17"/>
  <c r="K1137" i="17"/>
  <c r="K1136" i="17"/>
  <c r="K1135" i="17"/>
  <c r="K1134" i="17"/>
  <c r="K1133" i="17"/>
  <c r="K1132" i="17"/>
  <c r="K1131" i="17"/>
  <c r="K1130" i="17"/>
  <c r="K1129" i="17"/>
  <c r="K1128" i="17"/>
  <c r="K1127" i="17"/>
  <c r="K1126" i="17"/>
  <c r="K1125" i="17"/>
  <c r="K1124" i="17"/>
  <c r="K1123" i="17"/>
  <c r="K1122" i="17"/>
  <c r="K1121" i="17"/>
  <c r="K1120" i="17"/>
  <c r="K1119" i="17"/>
  <c r="K1118" i="17"/>
  <c r="K1117" i="17"/>
  <c r="K1116" i="17"/>
  <c r="K1115" i="17"/>
  <c r="K1114" i="17"/>
  <c r="K1113" i="17"/>
  <c r="K1112" i="17"/>
  <c r="K1111" i="17"/>
  <c r="K1110" i="17"/>
  <c r="K1109" i="17"/>
  <c r="K1108" i="17"/>
  <c r="K1107" i="17"/>
  <c r="K1106" i="17"/>
  <c r="K1105" i="17"/>
  <c r="K1104" i="17"/>
  <c r="K1103" i="17"/>
  <c r="K1102" i="17"/>
  <c r="K1101" i="17"/>
  <c r="K1100" i="17"/>
  <c r="K1099" i="17"/>
  <c r="K1098" i="17"/>
  <c r="K1097" i="17"/>
  <c r="K1096" i="17"/>
  <c r="K1095" i="17"/>
  <c r="K1094" i="17"/>
  <c r="K1093" i="17"/>
  <c r="K1092" i="17"/>
  <c r="K1091" i="17"/>
  <c r="K1090" i="17"/>
  <c r="K1089" i="17"/>
  <c r="K1088" i="17"/>
  <c r="K1087" i="17"/>
  <c r="K1086" i="17"/>
  <c r="K1085" i="17"/>
  <c r="K1084" i="17"/>
  <c r="K1083" i="17"/>
  <c r="K1082" i="17"/>
  <c r="K1081" i="17"/>
  <c r="K1080" i="17"/>
  <c r="K1079" i="17"/>
  <c r="K1078" i="17"/>
  <c r="K1077" i="17"/>
  <c r="K1076" i="17"/>
  <c r="K1075" i="17"/>
  <c r="K1074" i="17"/>
  <c r="K1073" i="17"/>
  <c r="K1072" i="17"/>
  <c r="K1071" i="17"/>
  <c r="K1070" i="17"/>
  <c r="K1069" i="17"/>
  <c r="K1068" i="17"/>
  <c r="K1067" i="17"/>
  <c r="K1066" i="17"/>
  <c r="K1065" i="17"/>
  <c r="K1064" i="17"/>
  <c r="K1063" i="17"/>
  <c r="K1062" i="17"/>
  <c r="K1061" i="17"/>
  <c r="K1060" i="17"/>
  <c r="K1059" i="17"/>
  <c r="K1058" i="17"/>
  <c r="K1057" i="17"/>
  <c r="K1056" i="17"/>
  <c r="K1055" i="17"/>
  <c r="K1054" i="17"/>
  <c r="K1053" i="17"/>
  <c r="K1052" i="17"/>
  <c r="K1051" i="17"/>
  <c r="K1050" i="17"/>
  <c r="K1049" i="17"/>
  <c r="K1048" i="17"/>
  <c r="K1047" i="17"/>
  <c r="K1046" i="17"/>
  <c r="K1045" i="17"/>
  <c r="K1044" i="17"/>
  <c r="K1043" i="17"/>
  <c r="K1042" i="17"/>
  <c r="K1041" i="17"/>
  <c r="K1040" i="17"/>
  <c r="K1039" i="17"/>
  <c r="K1038" i="17"/>
  <c r="K1037" i="17"/>
  <c r="K1036" i="17"/>
  <c r="K1035" i="17"/>
  <c r="K1034" i="17"/>
  <c r="K1033" i="17"/>
  <c r="K1032" i="17"/>
  <c r="K1031" i="17"/>
  <c r="K1030" i="17"/>
  <c r="K1029" i="17"/>
  <c r="K1028" i="17"/>
  <c r="K1027" i="17"/>
  <c r="K1026" i="17"/>
  <c r="K1025" i="17"/>
  <c r="K1024" i="17"/>
  <c r="K1023" i="17"/>
  <c r="K1022" i="17"/>
  <c r="K1021" i="17"/>
  <c r="K1020" i="17"/>
  <c r="K1019" i="17"/>
  <c r="K1018" i="17"/>
  <c r="K1017" i="17"/>
  <c r="K1016" i="17"/>
  <c r="K1015" i="17"/>
  <c r="K1014" i="17"/>
  <c r="K1013" i="17"/>
  <c r="K1012" i="17"/>
  <c r="K1011" i="17"/>
  <c r="K1010" i="17"/>
  <c r="K1009" i="17"/>
  <c r="K1008" i="17"/>
  <c r="K1007" i="17"/>
  <c r="K1006" i="17"/>
  <c r="K1005" i="17"/>
  <c r="K1004" i="17"/>
  <c r="K1003" i="17"/>
  <c r="K1002" i="17"/>
  <c r="K1001" i="17"/>
  <c r="K1000" i="17"/>
  <c r="K999" i="17"/>
  <c r="K998" i="17"/>
  <c r="K997" i="17"/>
  <c r="K996" i="17"/>
  <c r="K995" i="17"/>
  <c r="K994" i="17"/>
  <c r="K993" i="17"/>
  <c r="K992" i="17"/>
  <c r="K991" i="17"/>
  <c r="K990" i="17"/>
  <c r="K989" i="17"/>
  <c r="K988" i="17"/>
  <c r="K987" i="17"/>
  <c r="K986" i="17"/>
  <c r="K985" i="17"/>
  <c r="K984" i="17"/>
  <c r="K983" i="17"/>
  <c r="K982" i="17"/>
  <c r="K981" i="17"/>
  <c r="K980" i="17"/>
  <c r="K979" i="17"/>
  <c r="K978" i="17"/>
  <c r="K977" i="17"/>
  <c r="K976" i="17"/>
  <c r="K975" i="17"/>
  <c r="K974" i="17"/>
  <c r="K973" i="17"/>
  <c r="K972" i="17"/>
  <c r="K971" i="17"/>
  <c r="K970" i="17"/>
  <c r="K969" i="17"/>
  <c r="K968" i="17"/>
  <c r="K967" i="17"/>
  <c r="K966" i="17"/>
  <c r="K965" i="17"/>
  <c r="K964" i="17"/>
  <c r="K963" i="17"/>
  <c r="K962" i="17"/>
  <c r="K961" i="17"/>
  <c r="K960" i="17"/>
  <c r="K959" i="17"/>
  <c r="K958" i="17"/>
  <c r="K957" i="17"/>
  <c r="K956" i="17"/>
  <c r="K955" i="17"/>
  <c r="K954" i="17"/>
  <c r="K953" i="17"/>
  <c r="K952" i="17"/>
  <c r="K951" i="17"/>
  <c r="K950" i="17"/>
  <c r="K949" i="17"/>
  <c r="K948" i="17"/>
  <c r="K947" i="17"/>
  <c r="K946" i="17"/>
  <c r="K945" i="17"/>
  <c r="K944" i="17"/>
  <c r="K943" i="17"/>
  <c r="K942" i="17"/>
  <c r="K941" i="17"/>
  <c r="K940" i="17"/>
  <c r="K939" i="17"/>
  <c r="K938" i="17"/>
  <c r="K937" i="17"/>
  <c r="K936" i="17"/>
  <c r="K935" i="17"/>
  <c r="K934" i="17"/>
  <c r="K933" i="17"/>
  <c r="K932" i="17"/>
  <c r="K931" i="17"/>
  <c r="K930" i="17"/>
  <c r="K929" i="17"/>
  <c r="K928" i="17"/>
  <c r="K927" i="17"/>
  <c r="K926" i="17"/>
  <c r="K925" i="17"/>
  <c r="K924" i="17"/>
  <c r="K923" i="17"/>
  <c r="K922" i="17"/>
  <c r="K921" i="17"/>
  <c r="K920" i="17"/>
  <c r="K919" i="17"/>
  <c r="K918" i="17"/>
  <c r="K917" i="17"/>
  <c r="K916" i="17"/>
  <c r="K915" i="17"/>
  <c r="K914" i="17"/>
  <c r="K913" i="17"/>
  <c r="K912" i="17"/>
  <c r="K911" i="17"/>
  <c r="K910" i="17"/>
  <c r="K909" i="17"/>
  <c r="K908" i="17"/>
  <c r="K907" i="17"/>
  <c r="K906" i="17"/>
  <c r="K905" i="17"/>
  <c r="K904" i="17"/>
  <c r="K903" i="17"/>
  <c r="K902" i="17"/>
  <c r="K901" i="17"/>
  <c r="K900" i="17"/>
  <c r="K899" i="17"/>
  <c r="K898" i="17"/>
  <c r="K897" i="17"/>
  <c r="K896" i="17"/>
  <c r="K895" i="17"/>
  <c r="K894" i="17"/>
  <c r="K893" i="17"/>
  <c r="K892" i="17"/>
  <c r="K891" i="17"/>
  <c r="K890" i="17"/>
  <c r="K889" i="17"/>
  <c r="K888" i="17"/>
  <c r="K887" i="17"/>
  <c r="K886" i="17"/>
  <c r="K885" i="17"/>
  <c r="K884" i="17"/>
  <c r="K883" i="17"/>
  <c r="K882" i="17"/>
  <c r="K881" i="17"/>
  <c r="K880" i="17"/>
  <c r="K879" i="17"/>
  <c r="K878" i="17"/>
  <c r="K877" i="17"/>
  <c r="K876" i="17"/>
  <c r="K875" i="17"/>
  <c r="K874" i="17"/>
  <c r="K873" i="17"/>
  <c r="K872" i="17"/>
  <c r="K871" i="17"/>
  <c r="K870" i="17"/>
  <c r="K869" i="17"/>
  <c r="K868" i="17"/>
  <c r="K867" i="17"/>
  <c r="K866" i="17"/>
  <c r="K865" i="17"/>
  <c r="K864" i="17"/>
  <c r="K863" i="17"/>
  <c r="K862" i="17"/>
  <c r="K861" i="17"/>
  <c r="K860" i="17"/>
  <c r="K859" i="17"/>
  <c r="K858" i="17"/>
  <c r="K857" i="17"/>
  <c r="K856" i="17"/>
  <c r="K855" i="17"/>
  <c r="K854" i="17"/>
  <c r="K853" i="17"/>
  <c r="K852" i="17"/>
  <c r="K851" i="17"/>
  <c r="K850" i="17"/>
  <c r="K849" i="17"/>
  <c r="K848" i="17"/>
  <c r="K847" i="17"/>
  <c r="K846" i="17"/>
  <c r="K845" i="17"/>
  <c r="K844" i="17"/>
  <c r="K843" i="17"/>
  <c r="K842" i="17"/>
  <c r="K841" i="17"/>
  <c r="K840" i="17"/>
  <c r="K839" i="17"/>
  <c r="K838" i="17"/>
  <c r="K837" i="17"/>
  <c r="K836" i="17"/>
  <c r="K835" i="17"/>
  <c r="K834" i="17"/>
  <c r="K833" i="17"/>
  <c r="K832" i="17"/>
  <c r="K831" i="17"/>
  <c r="K830" i="17"/>
  <c r="K829" i="17"/>
  <c r="K828" i="17"/>
  <c r="K827" i="17"/>
  <c r="K826" i="17"/>
  <c r="K825" i="17"/>
  <c r="K824" i="17"/>
  <c r="K823" i="17"/>
  <c r="K822" i="17"/>
  <c r="K821" i="17"/>
  <c r="K820" i="17"/>
  <c r="K819" i="17"/>
  <c r="K818" i="17"/>
  <c r="K817" i="17"/>
  <c r="K816" i="17"/>
  <c r="K815" i="17"/>
  <c r="K814" i="17"/>
  <c r="K813" i="17"/>
  <c r="K812" i="17"/>
  <c r="K811" i="17"/>
  <c r="K810" i="17"/>
  <c r="K809" i="17"/>
  <c r="K808" i="17"/>
  <c r="K807" i="17"/>
  <c r="K806" i="17"/>
  <c r="K805" i="17"/>
  <c r="K804" i="17"/>
  <c r="K803" i="17"/>
  <c r="K802" i="17"/>
  <c r="K801" i="17"/>
  <c r="K800" i="17"/>
  <c r="K799" i="17"/>
  <c r="K798" i="17"/>
  <c r="K797" i="17"/>
  <c r="K796" i="17"/>
  <c r="K795" i="17"/>
  <c r="K794" i="17"/>
  <c r="K793" i="17"/>
  <c r="K792" i="17"/>
  <c r="K791" i="17"/>
  <c r="K790" i="17"/>
  <c r="K789" i="17"/>
  <c r="K788" i="17"/>
  <c r="K787" i="17"/>
  <c r="K786" i="17"/>
  <c r="K785" i="17"/>
  <c r="K784" i="17"/>
  <c r="K783" i="17"/>
  <c r="K782" i="17"/>
  <c r="K781" i="17"/>
  <c r="K780" i="17"/>
  <c r="K779" i="17"/>
  <c r="K778" i="17"/>
  <c r="K777" i="17"/>
  <c r="K776" i="17"/>
  <c r="K775" i="17"/>
  <c r="K774" i="17"/>
  <c r="K773" i="17"/>
  <c r="K772" i="17"/>
  <c r="K771" i="17"/>
  <c r="K770" i="17"/>
  <c r="K769" i="17"/>
  <c r="K768" i="17"/>
  <c r="K767" i="17"/>
  <c r="K766" i="17"/>
  <c r="K765" i="17"/>
  <c r="K764" i="17"/>
  <c r="K763" i="17"/>
  <c r="K762" i="17"/>
  <c r="K761" i="17"/>
  <c r="K760" i="17"/>
  <c r="K759" i="17"/>
  <c r="K758" i="17"/>
  <c r="K757" i="17"/>
  <c r="K756" i="17"/>
  <c r="K755" i="17"/>
  <c r="K754" i="17"/>
  <c r="K753" i="17"/>
  <c r="K752" i="17"/>
  <c r="K751" i="17"/>
  <c r="K750" i="17"/>
  <c r="K749" i="17"/>
  <c r="K748" i="17"/>
  <c r="K747" i="17"/>
  <c r="K746" i="17"/>
  <c r="K745" i="17"/>
  <c r="K744" i="17"/>
  <c r="K743" i="17"/>
  <c r="K742" i="17"/>
  <c r="K741" i="17"/>
  <c r="K740" i="17"/>
  <c r="K739" i="17"/>
  <c r="K738" i="17"/>
  <c r="K737" i="17"/>
  <c r="K736" i="17"/>
  <c r="K735" i="17"/>
  <c r="K734" i="17"/>
  <c r="K733" i="17"/>
  <c r="K732" i="17"/>
  <c r="K731" i="17"/>
  <c r="K730" i="17"/>
  <c r="K729" i="17"/>
  <c r="K728" i="17"/>
  <c r="K727" i="17"/>
  <c r="K726" i="17"/>
  <c r="K725" i="17"/>
  <c r="K724" i="17"/>
  <c r="K723" i="17"/>
  <c r="K722" i="17"/>
  <c r="K721" i="17"/>
  <c r="K720" i="17"/>
  <c r="K719" i="17"/>
  <c r="K718" i="17"/>
  <c r="K717" i="17"/>
  <c r="K716" i="17"/>
  <c r="K715" i="17"/>
  <c r="K714" i="17"/>
  <c r="K713" i="17"/>
  <c r="K712" i="17"/>
  <c r="K711" i="17"/>
  <c r="K710" i="17"/>
  <c r="K709" i="17"/>
  <c r="K708" i="17"/>
  <c r="K707" i="17"/>
  <c r="K706" i="17"/>
  <c r="K705" i="17"/>
  <c r="K704" i="17"/>
  <c r="K703" i="17"/>
  <c r="K702" i="17"/>
  <c r="K701" i="17"/>
  <c r="K700" i="17"/>
  <c r="K699" i="17"/>
  <c r="K698" i="17"/>
  <c r="K697" i="17"/>
  <c r="K696" i="17"/>
  <c r="K695" i="17"/>
  <c r="K694" i="17"/>
  <c r="K693" i="17"/>
  <c r="K692" i="17"/>
  <c r="K691" i="17"/>
  <c r="K690" i="17"/>
  <c r="K689" i="17"/>
  <c r="K688" i="17"/>
  <c r="K687" i="17"/>
  <c r="K686" i="17"/>
  <c r="K685" i="17"/>
  <c r="K684" i="17"/>
  <c r="K683" i="17"/>
  <c r="K682" i="17"/>
  <c r="K681" i="17"/>
  <c r="K680" i="17"/>
  <c r="K679" i="17"/>
  <c r="K678" i="17"/>
  <c r="K677" i="17"/>
  <c r="K676" i="17"/>
  <c r="K675" i="17"/>
  <c r="K674" i="17"/>
  <c r="K673" i="17"/>
  <c r="K672" i="17"/>
  <c r="K671" i="17"/>
  <c r="K670" i="17"/>
  <c r="K669" i="17"/>
  <c r="K668" i="17"/>
  <c r="K667" i="17"/>
  <c r="K666" i="17"/>
  <c r="K665" i="17"/>
  <c r="K664" i="17"/>
  <c r="K663" i="17"/>
  <c r="K662" i="17"/>
  <c r="K661" i="17"/>
  <c r="K660" i="17"/>
  <c r="K659" i="17"/>
  <c r="K658" i="17"/>
  <c r="K657" i="17"/>
  <c r="K656" i="17"/>
  <c r="K655" i="17"/>
  <c r="K654" i="17"/>
  <c r="K653" i="17"/>
  <c r="K652" i="17"/>
  <c r="K651" i="17"/>
  <c r="K650" i="17"/>
  <c r="K649" i="17"/>
  <c r="K648" i="17"/>
  <c r="K647" i="17"/>
  <c r="K646" i="17"/>
  <c r="K645" i="17"/>
  <c r="K644" i="17"/>
  <c r="K643" i="17"/>
  <c r="K642" i="17"/>
  <c r="K641" i="17"/>
  <c r="K640" i="17"/>
  <c r="K639" i="17"/>
  <c r="K638" i="17"/>
  <c r="K637" i="17"/>
  <c r="K636" i="17"/>
  <c r="K635" i="17"/>
  <c r="K634" i="17"/>
  <c r="K633" i="17"/>
  <c r="K632" i="17"/>
  <c r="K631" i="17"/>
  <c r="K630" i="17"/>
  <c r="K629" i="17"/>
  <c r="K628" i="17"/>
  <c r="K627" i="17"/>
  <c r="K626" i="17"/>
  <c r="K625" i="17"/>
  <c r="K624" i="17"/>
  <c r="K623" i="17"/>
  <c r="K622" i="17"/>
  <c r="K621" i="17"/>
  <c r="K620" i="17"/>
  <c r="K619" i="17"/>
  <c r="K618" i="17"/>
  <c r="K617" i="17"/>
  <c r="K616" i="17"/>
  <c r="K615" i="17"/>
  <c r="K614" i="17"/>
  <c r="K613" i="17"/>
  <c r="K612" i="17"/>
  <c r="K611" i="17"/>
  <c r="K610" i="17"/>
  <c r="K609" i="17"/>
  <c r="K608" i="17"/>
  <c r="K607" i="17"/>
  <c r="K606" i="17"/>
  <c r="K605" i="17"/>
  <c r="K604" i="17"/>
  <c r="K603" i="17"/>
  <c r="K602" i="17"/>
  <c r="K601" i="17"/>
  <c r="K600" i="17"/>
  <c r="K599" i="17"/>
  <c r="K598" i="17"/>
  <c r="K597" i="17"/>
  <c r="K596" i="17"/>
  <c r="K595" i="17"/>
  <c r="K594" i="17"/>
  <c r="K593" i="17"/>
  <c r="K592" i="17"/>
  <c r="K591" i="17"/>
  <c r="K590" i="17"/>
  <c r="K589" i="17"/>
  <c r="K588" i="17"/>
  <c r="K587" i="17"/>
  <c r="K586" i="17"/>
  <c r="K585" i="17"/>
  <c r="K584" i="17"/>
  <c r="K583" i="17"/>
  <c r="K582" i="17"/>
  <c r="K581" i="17"/>
  <c r="K580" i="17"/>
  <c r="K579" i="17"/>
  <c r="K578" i="17"/>
  <c r="K577" i="17"/>
  <c r="K576" i="17"/>
  <c r="K575" i="17"/>
  <c r="K574" i="17"/>
  <c r="K573" i="17"/>
  <c r="K572" i="17"/>
  <c r="K571" i="17"/>
  <c r="K570" i="17"/>
  <c r="K569" i="17"/>
  <c r="K568" i="17"/>
  <c r="K567" i="17"/>
  <c r="K566" i="17"/>
  <c r="K565" i="17"/>
  <c r="K564" i="17"/>
  <c r="K563" i="17"/>
  <c r="K562" i="17"/>
  <c r="K561" i="17"/>
  <c r="K560" i="17"/>
  <c r="K559" i="17"/>
  <c r="K558" i="17"/>
  <c r="K557" i="17"/>
  <c r="K556" i="17"/>
  <c r="K555" i="17"/>
  <c r="K554" i="17"/>
  <c r="K553" i="17"/>
  <c r="K552" i="17"/>
  <c r="K551" i="17"/>
  <c r="K550" i="17"/>
  <c r="K549" i="17"/>
  <c r="K548" i="17"/>
  <c r="K547" i="17"/>
  <c r="K546" i="17"/>
  <c r="K545" i="17"/>
  <c r="K544" i="17"/>
  <c r="K543" i="17"/>
  <c r="K542" i="17"/>
  <c r="K541" i="17"/>
  <c r="K540" i="17"/>
  <c r="K539" i="17"/>
  <c r="K538" i="17"/>
  <c r="K537" i="17"/>
  <c r="K536" i="17"/>
  <c r="K535" i="17"/>
  <c r="K534" i="17"/>
  <c r="K533" i="17"/>
  <c r="K532" i="17"/>
  <c r="K531" i="17"/>
  <c r="K530" i="17"/>
  <c r="K529" i="17"/>
  <c r="K528" i="17"/>
  <c r="K527" i="17"/>
  <c r="K526" i="17"/>
  <c r="K525" i="17"/>
  <c r="K524" i="17"/>
  <c r="K523" i="17"/>
  <c r="K522" i="17"/>
  <c r="K521" i="17"/>
  <c r="K520" i="17"/>
  <c r="K519" i="17"/>
  <c r="K518" i="17"/>
  <c r="K517" i="17"/>
  <c r="K516" i="17"/>
  <c r="K515" i="17"/>
  <c r="K514" i="17"/>
  <c r="K513" i="17"/>
  <c r="K512" i="17"/>
  <c r="K511" i="17"/>
  <c r="K510" i="17"/>
  <c r="K509" i="17"/>
  <c r="K508" i="17"/>
  <c r="K507" i="17"/>
  <c r="K506" i="17"/>
  <c r="K505" i="17"/>
  <c r="K504" i="17"/>
  <c r="K503" i="17"/>
  <c r="K502" i="17"/>
  <c r="K501" i="17"/>
  <c r="K500" i="17"/>
  <c r="K499" i="17"/>
  <c r="K498" i="17"/>
  <c r="K497" i="17"/>
  <c r="K496" i="17"/>
  <c r="K495" i="17"/>
  <c r="K494" i="17"/>
  <c r="K493" i="17"/>
  <c r="K492" i="17"/>
  <c r="K491" i="17"/>
  <c r="K490" i="17"/>
  <c r="K489" i="17"/>
  <c r="K488" i="17"/>
  <c r="K487" i="17"/>
  <c r="K486" i="17"/>
  <c r="K485" i="17"/>
  <c r="K484" i="17"/>
  <c r="K483" i="17"/>
  <c r="K482" i="17"/>
  <c r="K481" i="17"/>
  <c r="K480" i="17"/>
  <c r="K479" i="17"/>
  <c r="K478" i="17"/>
  <c r="K477" i="17"/>
  <c r="K476" i="17"/>
  <c r="K475" i="17"/>
  <c r="K474" i="17"/>
  <c r="K473" i="17"/>
  <c r="K472" i="17"/>
  <c r="K471" i="17"/>
  <c r="K470" i="17"/>
  <c r="K469" i="17"/>
  <c r="K468" i="17"/>
  <c r="K467" i="17"/>
  <c r="K466" i="17"/>
  <c r="K465" i="17"/>
  <c r="K464" i="17"/>
  <c r="K463" i="17"/>
  <c r="K462" i="17"/>
  <c r="K461" i="17"/>
  <c r="K460" i="17"/>
  <c r="K459" i="17"/>
  <c r="K458" i="17"/>
  <c r="K457" i="17"/>
  <c r="K456" i="17"/>
  <c r="K455" i="17"/>
  <c r="K454" i="17"/>
  <c r="K453" i="17"/>
  <c r="K452" i="17"/>
  <c r="K451" i="17"/>
  <c r="K450" i="17"/>
  <c r="K449" i="17"/>
  <c r="K448" i="17"/>
  <c r="K447" i="17"/>
  <c r="K446" i="17"/>
  <c r="K445" i="17"/>
  <c r="K444" i="17"/>
  <c r="K443" i="17"/>
  <c r="K442" i="17"/>
  <c r="K441" i="17"/>
  <c r="K440" i="17"/>
  <c r="K439" i="17"/>
  <c r="K438" i="17"/>
  <c r="K437" i="17"/>
  <c r="K436" i="17"/>
  <c r="K435" i="17"/>
  <c r="K434" i="17"/>
  <c r="K433" i="17"/>
  <c r="K432" i="17"/>
  <c r="K431" i="17"/>
  <c r="K430" i="17"/>
  <c r="K429" i="17"/>
  <c r="K428" i="17"/>
  <c r="K427" i="17"/>
  <c r="K426" i="17"/>
  <c r="K425" i="17"/>
  <c r="K424" i="17"/>
  <c r="K423" i="17"/>
  <c r="K422" i="17"/>
  <c r="K421" i="17"/>
  <c r="K420" i="17"/>
  <c r="K419" i="17"/>
  <c r="K418" i="17"/>
  <c r="K417" i="17"/>
  <c r="K416" i="17"/>
  <c r="K415" i="17"/>
  <c r="K414" i="17"/>
  <c r="K413" i="17"/>
  <c r="K412" i="17"/>
  <c r="K411" i="17"/>
  <c r="K410" i="17"/>
  <c r="K409" i="17"/>
  <c r="K408" i="17"/>
  <c r="K407" i="17"/>
  <c r="K406" i="17"/>
  <c r="K405" i="17"/>
  <c r="K404" i="17"/>
  <c r="K403" i="17"/>
  <c r="K402" i="17"/>
  <c r="K401" i="17"/>
  <c r="K400" i="17"/>
  <c r="K399" i="17"/>
  <c r="K398" i="17"/>
  <c r="K397" i="17"/>
  <c r="K396" i="17"/>
  <c r="K395" i="17"/>
  <c r="K394" i="17"/>
  <c r="K393" i="17"/>
  <c r="K392" i="17"/>
  <c r="K391" i="17"/>
  <c r="K390" i="17"/>
  <c r="K389" i="17"/>
  <c r="K388" i="17"/>
  <c r="K387" i="17"/>
  <c r="K386" i="17"/>
  <c r="K385" i="17"/>
  <c r="K384" i="17"/>
  <c r="K383" i="17"/>
  <c r="K382" i="17"/>
  <c r="K381" i="17"/>
  <c r="K380" i="17"/>
  <c r="K379" i="17"/>
  <c r="K378" i="17"/>
  <c r="K377" i="17"/>
  <c r="K376" i="17"/>
  <c r="K375" i="17"/>
  <c r="K374" i="17"/>
  <c r="K373" i="17"/>
  <c r="K372" i="17"/>
  <c r="K371" i="17"/>
  <c r="K370" i="17"/>
  <c r="K369" i="17"/>
  <c r="K368" i="17"/>
  <c r="K367" i="17"/>
  <c r="K366" i="17"/>
  <c r="K365" i="17"/>
  <c r="K364" i="17"/>
  <c r="K363" i="17"/>
  <c r="K362" i="17"/>
  <c r="K361" i="17"/>
  <c r="K360" i="17"/>
  <c r="K359" i="17"/>
  <c r="K358" i="17"/>
  <c r="K357" i="17"/>
  <c r="K356" i="17"/>
  <c r="K355" i="17"/>
  <c r="K354" i="17"/>
  <c r="K353" i="17"/>
  <c r="K352" i="17"/>
  <c r="K351" i="17"/>
  <c r="K350" i="17"/>
  <c r="K349" i="17"/>
  <c r="K348" i="17"/>
  <c r="K347" i="17"/>
  <c r="K346" i="17"/>
  <c r="K345" i="17"/>
  <c r="K344" i="17"/>
  <c r="K343" i="17"/>
  <c r="K342" i="17"/>
  <c r="K341" i="17"/>
  <c r="K340" i="17"/>
  <c r="K339" i="17"/>
  <c r="K338" i="17"/>
  <c r="K337" i="17"/>
  <c r="K336" i="17"/>
  <c r="K335" i="17"/>
  <c r="K334" i="17"/>
  <c r="K333" i="17"/>
  <c r="K332" i="17"/>
  <c r="K331" i="17"/>
  <c r="K330" i="17"/>
  <c r="K329" i="17"/>
  <c r="K328" i="17"/>
  <c r="K327" i="17"/>
  <c r="K326" i="17"/>
  <c r="K325" i="17"/>
  <c r="K324" i="17"/>
  <c r="K323" i="17"/>
  <c r="K322" i="17"/>
  <c r="K321" i="17"/>
  <c r="K320" i="17"/>
  <c r="K319" i="17"/>
  <c r="K318" i="17"/>
  <c r="K317" i="17"/>
  <c r="K316" i="17"/>
  <c r="K315" i="17"/>
  <c r="K314" i="17"/>
  <c r="K313" i="17"/>
  <c r="K312" i="17"/>
  <c r="K311" i="17"/>
  <c r="K310" i="17"/>
  <c r="K309" i="17"/>
  <c r="K308" i="17"/>
  <c r="K307" i="17"/>
  <c r="K306" i="17"/>
  <c r="K305" i="17"/>
  <c r="K304" i="17"/>
  <c r="K303" i="17"/>
  <c r="K302" i="17"/>
  <c r="K301" i="17"/>
  <c r="K300" i="17"/>
  <c r="K299" i="17"/>
  <c r="K298" i="17"/>
  <c r="K297" i="17"/>
  <c r="K296" i="17"/>
  <c r="K295" i="17"/>
  <c r="K294" i="17"/>
  <c r="K293" i="17"/>
  <c r="K292" i="17"/>
  <c r="K291" i="17"/>
  <c r="K290" i="17"/>
  <c r="K289" i="17"/>
  <c r="K288" i="17"/>
  <c r="K287" i="17"/>
  <c r="K286" i="17"/>
  <c r="K285" i="17"/>
  <c r="K284" i="17"/>
  <c r="K283" i="17"/>
  <c r="K282" i="17"/>
  <c r="K281" i="17"/>
  <c r="K280" i="17"/>
  <c r="K279" i="17"/>
  <c r="K278" i="17"/>
  <c r="K277" i="17"/>
  <c r="K276" i="17"/>
  <c r="K275" i="17"/>
  <c r="K274" i="17"/>
  <c r="K273" i="17"/>
  <c r="K272" i="17"/>
  <c r="K271" i="17"/>
  <c r="K270" i="17"/>
  <c r="K269" i="17"/>
  <c r="K268" i="17"/>
  <c r="K267" i="17"/>
  <c r="K266" i="17"/>
  <c r="K265" i="17"/>
  <c r="K264" i="17"/>
  <c r="K263" i="17"/>
  <c r="K262" i="17"/>
  <c r="K261" i="17"/>
  <c r="K260" i="17"/>
  <c r="K259" i="17"/>
  <c r="K258" i="17"/>
  <c r="K257" i="17"/>
  <c r="K256" i="17"/>
  <c r="K255" i="17"/>
  <c r="K254" i="17"/>
  <c r="K253" i="17"/>
  <c r="K252" i="17"/>
  <c r="K251" i="17"/>
  <c r="K250" i="17"/>
  <c r="K249" i="17"/>
  <c r="K248" i="17"/>
  <c r="K247" i="17"/>
  <c r="K246" i="17"/>
  <c r="K245" i="17"/>
  <c r="K244" i="17"/>
  <c r="K243" i="17"/>
  <c r="K242" i="17"/>
  <c r="K241" i="17"/>
  <c r="K240" i="17"/>
  <c r="K239" i="17"/>
  <c r="K238" i="17"/>
  <c r="K237" i="17"/>
  <c r="K236" i="17"/>
  <c r="K235" i="17"/>
  <c r="K234" i="17"/>
  <c r="K233" i="17"/>
  <c r="K232" i="17"/>
  <c r="K231" i="17"/>
  <c r="K230" i="17"/>
  <c r="K229" i="17"/>
  <c r="K228" i="17"/>
  <c r="K227" i="17"/>
  <c r="K226" i="17"/>
  <c r="K225" i="17"/>
  <c r="K224" i="17"/>
  <c r="K223" i="17"/>
  <c r="K222" i="17"/>
  <c r="K221" i="17"/>
  <c r="K220" i="17"/>
  <c r="K219" i="17"/>
  <c r="K218" i="17"/>
  <c r="K217" i="17"/>
  <c r="K216" i="17"/>
  <c r="K215" i="17"/>
  <c r="K214" i="17"/>
  <c r="K213" i="17"/>
  <c r="K212" i="17"/>
  <c r="K211" i="17"/>
  <c r="K210" i="17"/>
  <c r="K209" i="17"/>
  <c r="K208" i="17"/>
  <c r="K207" i="17"/>
  <c r="K206" i="17"/>
  <c r="K205" i="17"/>
  <c r="K204" i="17"/>
  <c r="K203" i="17"/>
  <c r="K202" i="17"/>
  <c r="K201" i="17"/>
  <c r="K200" i="17"/>
  <c r="K199" i="17"/>
  <c r="K198" i="17"/>
  <c r="K197" i="17"/>
  <c r="K196" i="17"/>
  <c r="K195" i="17"/>
  <c r="K194" i="17"/>
  <c r="K193" i="17"/>
  <c r="K192" i="17"/>
  <c r="K191" i="17"/>
  <c r="K190" i="17"/>
  <c r="K189" i="17"/>
  <c r="K188" i="17"/>
  <c r="K187" i="17"/>
  <c r="K186" i="17"/>
  <c r="K185" i="17"/>
  <c r="K184" i="17"/>
  <c r="K183" i="17"/>
  <c r="K182" i="17"/>
  <c r="K181" i="17"/>
  <c r="K180" i="17"/>
  <c r="K179" i="17"/>
  <c r="K178" i="17"/>
  <c r="K177" i="17"/>
  <c r="K176" i="17"/>
  <c r="K175" i="17"/>
  <c r="K174" i="17"/>
  <c r="K173" i="17"/>
  <c r="K172" i="17"/>
  <c r="K171" i="17"/>
  <c r="K170" i="17"/>
  <c r="K169" i="17"/>
  <c r="K168" i="17"/>
  <c r="K167" i="17"/>
  <c r="K166" i="17"/>
  <c r="K165" i="17"/>
  <c r="K164" i="17"/>
  <c r="K163" i="17"/>
  <c r="K162" i="17"/>
  <c r="K161" i="17"/>
  <c r="K160" i="17"/>
  <c r="K159" i="17"/>
  <c r="K158" i="17"/>
  <c r="K157" i="17"/>
  <c r="K156" i="17"/>
  <c r="K155" i="17"/>
  <c r="K154" i="17"/>
  <c r="K153" i="17"/>
  <c r="K152" i="17"/>
  <c r="K151" i="17"/>
  <c r="K150" i="17"/>
  <c r="K149" i="17"/>
  <c r="K148" i="17"/>
  <c r="K147" i="17"/>
  <c r="K146" i="17"/>
  <c r="K145" i="17"/>
  <c r="K144" i="17"/>
  <c r="K143" i="17"/>
  <c r="K142" i="17"/>
  <c r="K141" i="17"/>
  <c r="K140" i="17"/>
  <c r="K139" i="17"/>
  <c r="K138" i="17"/>
  <c r="K137" i="17"/>
  <c r="K136" i="17"/>
  <c r="K135" i="17"/>
  <c r="K134" i="17"/>
  <c r="K133" i="17"/>
  <c r="K132" i="17"/>
  <c r="K131" i="17"/>
  <c r="K130" i="17"/>
  <c r="K129" i="17"/>
  <c r="K128" i="17"/>
  <c r="K127" i="17"/>
  <c r="K126" i="17"/>
  <c r="K125" i="17"/>
  <c r="K124" i="17"/>
  <c r="K123" i="17"/>
  <c r="K122" i="17"/>
  <c r="K121" i="17"/>
  <c r="K120" i="17"/>
  <c r="K119" i="17"/>
  <c r="K118" i="17"/>
  <c r="K117" i="17"/>
  <c r="K116" i="17"/>
  <c r="K115" i="17"/>
  <c r="K114" i="17"/>
  <c r="K113" i="17"/>
  <c r="K112" i="17"/>
  <c r="K111" i="17"/>
  <c r="K110" i="17"/>
  <c r="K109" i="17"/>
  <c r="K108" i="17"/>
  <c r="K107" i="17"/>
  <c r="K106" i="17"/>
  <c r="K105" i="17"/>
  <c r="K104" i="17"/>
  <c r="K103" i="17"/>
  <c r="K102" i="17"/>
  <c r="K101" i="17"/>
  <c r="K100" i="17"/>
  <c r="K99" i="17"/>
  <c r="K98" i="17"/>
  <c r="K97" i="17"/>
  <c r="K96" i="17"/>
  <c r="K95" i="17"/>
  <c r="K94" i="17"/>
  <c r="K93" i="17"/>
  <c r="K92" i="17"/>
  <c r="K91" i="17"/>
  <c r="K90" i="17"/>
  <c r="K89" i="17"/>
  <c r="K88" i="17"/>
  <c r="K87" i="17"/>
  <c r="K86" i="17"/>
  <c r="K85" i="17"/>
  <c r="K84" i="17"/>
  <c r="K83" i="17"/>
  <c r="K82" i="17"/>
  <c r="K81" i="17"/>
  <c r="K80" i="17"/>
  <c r="K79" i="17"/>
  <c r="K78" i="17"/>
  <c r="K77" i="17"/>
  <c r="K76" i="17"/>
  <c r="K75" i="17"/>
  <c r="K74" i="17"/>
  <c r="K73" i="17"/>
  <c r="K72" i="17"/>
  <c r="K71" i="17"/>
  <c r="K70" i="17"/>
  <c r="K69" i="17"/>
  <c r="K68" i="17"/>
  <c r="K67" i="17"/>
  <c r="K66" i="17"/>
  <c r="K65" i="17"/>
  <c r="K64" i="17"/>
  <c r="K63" i="17"/>
  <c r="K62" i="17"/>
  <c r="K61" i="17"/>
  <c r="K60" i="17"/>
  <c r="K59" i="17"/>
  <c r="K58" i="17"/>
  <c r="K57" i="17"/>
  <c r="K56" i="17"/>
  <c r="K55" i="17"/>
  <c r="K54" i="17"/>
  <c r="K53" i="17"/>
  <c r="K52" i="17"/>
  <c r="K51" i="17"/>
  <c r="K50" i="17"/>
  <c r="K49" i="17"/>
  <c r="K48" i="17"/>
  <c r="K47" i="17"/>
  <c r="K46" i="17"/>
  <c r="K45" i="17"/>
  <c r="K44" i="17"/>
  <c r="K43" i="17"/>
  <c r="K42" i="17"/>
  <c r="K41" i="17"/>
  <c r="K40" i="17"/>
  <c r="K39" i="17"/>
  <c r="K38" i="17"/>
  <c r="K37" i="17"/>
  <c r="K36" i="17"/>
  <c r="K35" i="17"/>
  <c r="K34" i="17"/>
  <c r="K33" i="17"/>
  <c r="K32" i="17"/>
  <c r="K31" i="17"/>
  <c r="K30" i="17"/>
  <c r="K29" i="17"/>
  <c r="K28" i="17"/>
  <c r="K27" i="17"/>
  <c r="K26" i="17"/>
  <c r="K25" i="17"/>
  <c r="K24" i="17"/>
  <c r="K23" i="17"/>
  <c r="K22" i="17"/>
  <c r="K21" i="17"/>
  <c r="K20" i="17"/>
  <c r="K19" i="17"/>
  <c r="K18" i="17"/>
  <c r="K17" i="17"/>
  <c r="K16" i="17"/>
  <c r="K15" i="17"/>
  <c r="K14" i="17"/>
  <c r="K13" i="17"/>
  <c r="K12" i="17"/>
  <c r="K11" i="17"/>
  <c r="K10" i="17"/>
  <c r="K9" i="17"/>
  <c r="K8" i="17"/>
  <c r="K7" i="17"/>
  <c r="K6" i="17"/>
  <c r="K5" i="17"/>
  <c r="K4" i="17"/>
  <c r="K3" i="17"/>
  <c r="K2" i="17"/>
  <c r="J3849" i="16"/>
  <c r="J3848" i="16"/>
  <c r="J3847" i="16"/>
  <c r="J3846" i="16"/>
  <c r="J3845" i="16"/>
  <c r="J3844" i="16"/>
  <c r="J3843" i="16"/>
  <c r="J3842" i="16"/>
  <c r="J3841" i="16"/>
  <c r="J3840" i="16"/>
  <c r="J3839" i="16"/>
  <c r="J3838" i="16"/>
  <c r="J3837" i="16"/>
  <c r="J3836" i="16"/>
  <c r="J3835" i="16"/>
  <c r="J3834" i="16"/>
  <c r="J3833" i="16"/>
  <c r="J3832" i="16"/>
  <c r="J3831" i="16"/>
  <c r="J3830" i="16"/>
  <c r="J3829" i="16"/>
  <c r="J3828" i="16"/>
  <c r="J3827" i="16"/>
  <c r="J3826" i="16"/>
  <c r="J3825" i="16"/>
  <c r="J3824" i="16"/>
  <c r="J3823" i="16"/>
  <c r="J3822" i="16"/>
  <c r="J3821" i="16"/>
  <c r="J3820" i="16"/>
  <c r="J3819" i="16"/>
  <c r="J3818" i="16"/>
  <c r="J3817" i="16"/>
  <c r="J3816" i="16"/>
  <c r="J3815" i="16"/>
  <c r="J3814" i="16"/>
  <c r="J3813" i="16"/>
  <c r="J3812" i="16"/>
  <c r="J3811" i="16"/>
  <c r="J3810" i="16"/>
  <c r="J3809" i="16"/>
  <c r="J3808" i="16"/>
  <c r="J3807" i="16"/>
  <c r="J3806" i="16"/>
  <c r="J3805" i="16"/>
  <c r="J3804" i="16"/>
  <c r="J3803" i="16"/>
  <c r="J3802" i="16"/>
  <c r="J3801" i="16"/>
  <c r="J3800" i="16"/>
  <c r="J3799" i="16"/>
  <c r="J3798" i="16"/>
  <c r="J3797" i="16"/>
  <c r="J3796" i="16"/>
  <c r="J3795" i="16"/>
  <c r="J3794" i="16"/>
  <c r="J3793" i="16"/>
  <c r="J3792" i="16"/>
  <c r="J3791" i="16"/>
  <c r="J3790" i="16"/>
  <c r="J3789" i="16"/>
  <c r="J3788" i="16"/>
  <c r="J3787" i="16"/>
  <c r="J3786" i="16"/>
  <c r="J3785" i="16"/>
  <c r="J3784" i="16"/>
  <c r="J3783" i="16"/>
  <c r="J3782" i="16"/>
  <c r="J3781" i="16"/>
  <c r="J3780" i="16"/>
  <c r="J3779" i="16"/>
  <c r="J3778" i="16"/>
  <c r="J3777" i="16"/>
  <c r="J3776" i="16"/>
  <c r="J3775" i="16"/>
  <c r="J3774" i="16"/>
  <c r="J3773" i="16"/>
  <c r="J3772" i="16"/>
  <c r="J3771" i="16"/>
  <c r="J3770" i="16"/>
  <c r="J3769" i="16"/>
  <c r="J3768" i="16"/>
  <c r="J3767" i="16"/>
  <c r="J3766" i="16"/>
  <c r="J3765" i="16"/>
  <c r="J3764" i="16"/>
  <c r="J3763" i="16"/>
  <c r="J3762" i="16"/>
  <c r="J3761" i="16"/>
  <c r="J3760" i="16"/>
  <c r="J3759" i="16"/>
  <c r="J3758" i="16"/>
  <c r="J3757" i="16"/>
  <c r="J3756" i="16"/>
  <c r="J3755" i="16"/>
  <c r="J3754" i="16"/>
  <c r="J3753" i="16"/>
  <c r="J3752" i="16"/>
  <c r="J3751" i="16"/>
  <c r="J3750" i="16"/>
  <c r="J3749" i="16"/>
  <c r="J3748" i="16"/>
  <c r="J3747" i="16"/>
  <c r="J3746" i="16"/>
  <c r="J3745" i="16"/>
  <c r="J3744" i="16"/>
  <c r="J3743" i="16"/>
  <c r="J3742" i="16"/>
  <c r="J3741" i="16"/>
  <c r="J3740" i="16"/>
  <c r="J3739" i="16"/>
  <c r="J3738" i="16"/>
  <c r="J3737" i="16"/>
  <c r="J3736" i="16"/>
  <c r="J3735" i="16"/>
  <c r="J3734" i="16"/>
  <c r="J3733" i="16"/>
  <c r="J3732" i="16"/>
  <c r="J3731" i="16"/>
  <c r="J3730" i="16"/>
  <c r="J3729" i="16"/>
  <c r="J3728" i="16"/>
  <c r="J3727" i="16"/>
  <c r="J3726" i="16"/>
  <c r="J3725" i="16"/>
  <c r="J3724" i="16"/>
  <c r="J3723" i="16"/>
  <c r="J3722" i="16"/>
  <c r="J3721" i="16"/>
  <c r="J3720" i="16"/>
  <c r="J3719" i="16"/>
  <c r="J3718" i="16"/>
  <c r="J3717" i="16"/>
  <c r="J3716" i="16"/>
  <c r="J3715" i="16"/>
  <c r="J3714" i="16"/>
  <c r="J3713" i="16"/>
  <c r="J3712" i="16"/>
  <c r="J3711" i="16"/>
  <c r="J3710" i="16"/>
  <c r="J3709" i="16"/>
  <c r="J3708" i="16"/>
  <c r="J3707" i="16"/>
  <c r="J3706" i="16"/>
  <c r="J3705" i="16"/>
  <c r="J3704" i="16"/>
  <c r="J3703" i="16"/>
  <c r="J3702" i="16"/>
  <c r="J3701" i="16"/>
  <c r="J3700" i="16"/>
  <c r="J3699" i="16"/>
  <c r="J3698" i="16"/>
  <c r="J3697" i="16"/>
  <c r="J3696" i="16"/>
  <c r="J3695" i="16"/>
  <c r="J3694" i="16"/>
  <c r="J3693" i="16"/>
  <c r="J3692" i="16"/>
  <c r="J3691" i="16"/>
  <c r="J3690" i="16"/>
  <c r="J3689" i="16"/>
  <c r="J3688" i="16"/>
  <c r="J3687" i="16"/>
  <c r="J3686" i="16"/>
  <c r="J3685" i="16"/>
  <c r="J3684" i="16"/>
  <c r="J3683" i="16"/>
  <c r="J3682" i="16"/>
  <c r="J3681" i="16"/>
  <c r="J3680" i="16"/>
  <c r="J3679" i="16"/>
  <c r="J3678" i="16"/>
  <c r="J3677" i="16"/>
  <c r="J3676" i="16"/>
  <c r="J3675" i="16"/>
  <c r="J3674" i="16"/>
  <c r="J3673" i="16"/>
  <c r="J3672" i="16"/>
  <c r="J3671" i="16"/>
  <c r="J3670" i="16"/>
  <c r="J3669" i="16"/>
  <c r="J3668" i="16"/>
  <c r="J3667" i="16"/>
  <c r="J3666" i="16"/>
  <c r="J3665" i="16"/>
  <c r="J3664" i="16"/>
  <c r="J3663" i="16"/>
  <c r="J3662" i="16"/>
  <c r="J3661" i="16"/>
  <c r="J3660" i="16"/>
  <c r="J3659" i="16"/>
  <c r="J3658" i="16"/>
  <c r="J3657" i="16"/>
  <c r="J3656" i="16"/>
  <c r="J3655" i="16"/>
  <c r="J3654" i="16"/>
  <c r="J3653" i="16"/>
  <c r="J3652" i="16"/>
  <c r="J3651" i="16"/>
  <c r="J3650" i="16"/>
  <c r="J3649" i="16"/>
  <c r="J3648" i="16"/>
  <c r="J3647" i="16"/>
  <c r="J3646" i="16"/>
  <c r="J3645" i="16"/>
  <c r="J3644" i="16"/>
  <c r="J3643" i="16"/>
  <c r="J3642" i="16"/>
  <c r="J3641" i="16"/>
  <c r="J3640" i="16"/>
  <c r="J3639" i="16"/>
  <c r="J3638" i="16"/>
  <c r="J3637" i="16"/>
  <c r="J3636" i="16"/>
  <c r="J3635" i="16"/>
  <c r="J3634" i="16"/>
  <c r="J3633" i="16"/>
  <c r="J3632" i="16"/>
  <c r="J3631" i="16"/>
  <c r="J3630" i="16"/>
  <c r="J3629" i="16"/>
  <c r="J3628" i="16"/>
  <c r="J3627" i="16"/>
  <c r="J3626" i="16"/>
  <c r="J3625" i="16"/>
  <c r="J3624" i="16"/>
  <c r="J3623" i="16"/>
  <c r="J3622" i="16"/>
  <c r="J3621" i="16"/>
  <c r="J3620" i="16"/>
  <c r="J3619" i="16"/>
  <c r="J3618" i="16"/>
  <c r="J3617" i="16"/>
  <c r="J3616" i="16"/>
  <c r="J3615" i="16"/>
  <c r="J3614" i="16"/>
  <c r="J3613" i="16"/>
  <c r="J3612" i="16"/>
  <c r="J3611" i="16"/>
  <c r="J3610" i="16"/>
  <c r="J3609" i="16"/>
  <c r="J3608" i="16"/>
  <c r="J3607" i="16"/>
  <c r="J3606" i="16"/>
  <c r="J3605" i="16"/>
  <c r="J3604" i="16"/>
  <c r="J3603" i="16"/>
  <c r="J3602" i="16"/>
  <c r="J3601" i="16"/>
  <c r="J3600" i="16"/>
  <c r="J3599" i="16"/>
  <c r="J3598" i="16"/>
  <c r="J3597" i="16"/>
  <c r="J3596" i="16"/>
  <c r="J3595" i="16"/>
  <c r="J3594" i="16"/>
  <c r="J3593" i="16"/>
  <c r="J3592" i="16"/>
  <c r="J3591" i="16"/>
  <c r="J3590" i="16"/>
  <c r="J3589" i="16"/>
  <c r="J3588" i="16"/>
  <c r="J3587" i="16"/>
  <c r="J3586" i="16"/>
  <c r="J3585" i="16"/>
  <c r="J3584" i="16"/>
  <c r="J3583" i="16"/>
  <c r="J3582" i="16"/>
  <c r="J3581" i="16"/>
  <c r="J3580" i="16"/>
  <c r="J3579" i="16"/>
  <c r="J3578" i="16"/>
  <c r="J3577" i="16"/>
  <c r="J3576" i="16"/>
  <c r="J3575" i="16"/>
  <c r="J3574" i="16"/>
  <c r="J3573" i="16"/>
  <c r="J3572" i="16"/>
  <c r="J3571" i="16"/>
  <c r="J3570" i="16"/>
  <c r="J3569" i="16"/>
  <c r="J3568" i="16"/>
  <c r="J3567" i="16"/>
  <c r="J3566" i="16"/>
  <c r="J3565" i="16"/>
  <c r="J3564" i="16"/>
  <c r="J3563" i="16"/>
  <c r="J3562" i="16"/>
  <c r="J3561" i="16"/>
  <c r="J3560" i="16"/>
  <c r="J3559" i="16"/>
  <c r="J3558" i="16"/>
  <c r="J3557" i="16"/>
  <c r="J3556" i="16"/>
  <c r="J3555" i="16"/>
  <c r="J3554" i="16"/>
  <c r="J3553" i="16"/>
  <c r="J3552" i="16"/>
  <c r="J3551" i="16"/>
  <c r="J3550" i="16"/>
  <c r="J3549" i="16"/>
  <c r="J3548" i="16"/>
  <c r="J3547" i="16"/>
  <c r="J3546" i="16"/>
  <c r="J3545" i="16"/>
  <c r="J3544" i="16"/>
  <c r="J3543" i="16"/>
  <c r="J3542" i="16"/>
  <c r="J3541" i="16"/>
  <c r="J3540" i="16"/>
  <c r="J3539" i="16"/>
  <c r="J3538" i="16"/>
  <c r="J3537" i="16"/>
  <c r="J3536" i="16"/>
  <c r="J3535" i="16"/>
  <c r="J3534" i="16"/>
  <c r="J3533" i="16"/>
  <c r="J3532" i="16"/>
  <c r="J3531" i="16"/>
  <c r="J3530" i="16"/>
  <c r="J3529" i="16"/>
  <c r="J3528" i="16"/>
  <c r="J3527" i="16"/>
  <c r="J3526" i="16"/>
  <c r="J3525" i="16"/>
  <c r="J3524" i="16"/>
  <c r="J3523" i="16"/>
  <c r="J3522" i="16"/>
  <c r="J3521" i="16"/>
  <c r="J3520" i="16"/>
  <c r="J3519" i="16"/>
  <c r="J3518" i="16"/>
  <c r="J3517" i="16"/>
  <c r="J3516" i="16"/>
  <c r="J3515" i="16"/>
  <c r="J3514" i="16"/>
  <c r="J3513" i="16"/>
  <c r="J3512" i="16"/>
  <c r="J3511" i="16"/>
  <c r="J3510" i="16"/>
  <c r="J3509" i="16"/>
  <c r="J3508" i="16"/>
  <c r="J3507" i="16"/>
  <c r="J3506" i="16"/>
  <c r="J3505" i="16"/>
  <c r="J3504" i="16"/>
  <c r="J3503" i="16"/>
  <c r="J3502" i="16"/>
  <c r="J3501" i="16"/>
  <c r="J3500" i="16"/>
  <c r="J3499" i="16"/>
  <c r="J3498" i="16"/>
  <c r="J3497" i="16"/>
  <c r="J3496" i="16"/>
  <c r="J3495" i="16"/>
  <c r="J3494" i="16"/>
  <c r="J3493" i="16"/>
  <c r="J3492" i="16"/>
  <c r="J3491" i="16"/>
  <c r="J3490" i="16"/>
  <c r="J3489" i="16"/>
  <c r="J3488" i="16"/>
  <c r="J3487" i="16"/>
  <c r="J3486" i="16"/>
  <c r="J3485" i="16"/>
  <c r="J3484" i="16"/>
  <c r="J3483" i="16"/>
  <c r="J3482" i="16"/>
  <c r="J3481" i="16"/>
  <c r="J3480" i="16"/>
  <c r="J3479" i="16"/>
  <c r="J3478" i="16"/>
  <c r="J3477" i="16"/>
  <c r="J3476" i="16"/>
  <c r="J3475" i="16"/>
  <c r="J3474" i="16"/>
  <c r="J3473" i="16"/>
  <c r="J3472" i="16"/>
  <c r="J3471" i="16"/>
  <c r="J3470" i="16"/>
  <c r="J3469" i="16"/>
  <c r="J3468" i="16"/>
  <c r="J3467" i="16"/>
  <c r="J3466" i="16"/>
  <c r="J3465" i="16"/>
  <c r="J3464" i="16"/>
  <c r="J3463" i="16"/>
  <c r="J3462" i="16"/>
  <c r="J3461" i="16"/>
  <c r="J3460" i="16"/>
  <c r="J3459" i="16"/>
  <c r="J3458" i="16"/>
  <c r="J3457" i="16"/>
  <c r="J3456" i="16"/>
  <c r="J3455" i="16"/>
  <c r="J3454" i="16"/>
  <c r="J3453" i="16"/>
  <c r="J3452" i="16"/>
  <c r="J3451" i="16"/>
  <c r="J3450" i="16"/>
  <c r="J3449" i="16"/>
  <c r="J3448" i="16"/>
  <c r="J3447" i="16"/>
  <c r="J3446" i="16"/>
  <c r="J3445" i="16"/>
  <c r="J3444" i="16"/>
  <c r="J3443" i="16"/>
  <c r="J3442" i="16"/>
  <c r="J3441" i="16"/>
  <c r="J3440" i="16"/>
  <c r="J3439" i="16"/>
  <c r="J3438" i="16"/>
  <c r="J3437" i="16"/>
  <c r="J3436" i="16"/>
  <c r="J3435" i="16"/>
  <c r="J3434" i="16"/>
  <c r="J3433" i="16"/>
  <c r="J3432" i="16"/>
  <c r="J3431" i="16"/>
  <c r="J3430" i="16"/>
  <c r="J3429" i="16"/>
  <c r="J3428" i="16"/>
  <c r="J3427" i="16"/>
  <c r="J3426" i="16"/>
  <c r="J3425" i="16"/>
  <c r="J3424" i="16"/>
  <c r="J3423" i="16"/>
  <c r="J3422" i="16"/>
  <c r="J3421" i="16"/>
  <c r="J3420" i="16"/>
  <c r="J3419" i="16"/>
  <c r="J3418" i="16"/>
  <c r="J3417" i="16"/>
  <c r="J3416" i="16"/>
  <c r="J3415" i="16"/>
  <c r="J3414" i="16"/>
  <c r="J3413" i="16"/>
  <c r="J3412" i="16"/>
  <c r="J3411" i="16"/>
  <c r="J3410" i="16"/>
  <c r="J3409" i="16"/>
  <c r="J3408" i="16"/>
  <c r="J3407" i="16"/>
  <c r="J3406" i="16"/>
  <c r="J3405" i="16"/>
  <c r="J3404" i="16"/>
  <c r="J3403" i="16"/>
  <c r="J3402" i="16"/>
  <c r="J3401" i="16"/>
  <c r="J3400" i="16"/>
  <c r="J3399" i="16"/>
  <c r="J3398" i="16"/>
  <c r="J3397" i="16"/>
  <c r="J3396" i="16"/>
  <c r="J3395" i="16"/>
  <c r="J3394" i="16"/>
  <c r="J3393" i="16"/>
  <c r="J3392" i="16"/>
  <c r="J3391" i="16"/>
  <c r="J3390" i="16"/>
  <c r="J3389" i="16"/>
  <c r="J3388" i="16"/>
  <c r="J3387" i="16"/>
  <c r="J3386" i="16"/>
  <c r="J3385" i="16"/>
  <c r="J3384" i="16"/>
  <c r="J3383" i="16"/>
  <c r="J3382" i="16"/>
  <c r="J3381" i="16"/>
  <c r="J3380" i="16"/>
  <c r="J3379" i="16"/>
  <c r="J3378" i="16"/>
  <c r="J3377" i="16"/>
  <c r="J3376" i="16"/>
  <c r="J3375" i="16"/>
  <c r="J3374" i="16"/>
  <c r="J3373" i="16"/>
  <c r="J3372" i="16"/>
  <c r="J3371" i="16"/>
  <c r="J3370" i="16"/>
  <c r="J3369" i="16"/>
  <c r="J3368" i="16"/>
  <c r="J3367" i="16"/>
  <c r="J3366" i="16"/>
  <c r="J3365" i="16"/>
  <c r="J3364" i="16"/>
  <c r="J3363" i="16"/>
  <c r="J3362" i="16"/>
  <c r="J3361" i="16"/>
  <c r="J3360" i="16"/>
  <c r="J3359" i="16"/>
  <c r="J3358" i="16"/>
  <c r="J3357" i="16"/>
  <c r="J3356" i="16"/>
  <c r="J3355" i="16"/>
  <c r="J3354" i="16"/>
  <c r="J3353" i="16"/>
  <c r="J3352" i="16"/>
  <c r="J3351" i="16"/>
  <c r="J3350" i="16"/>
  <c r="J3349" i="16"/>
  <c r="J3348" i="16"/>
  <c r="J3347" i="16"/>
  <c r="J3346" i="16"/>
  <c r="J3345" i="16"/>
  <c r="J3344" i="16"/>
  <c r="J3343" i="16"/>
  <c r="J3342" i="16"/>
  <c r="J3341" i="16"/>
  <c r="J3340" i="16"/>
  <c r="J3339" i="16"/>
  <c r="J3338" i="16"/>
  <c r="J3337" i="16"/>
  <c r="J3336" i="16"/>
  <c r="J3335" i="16"/>
  <c r="J3334" i="16"/>
  <c r="J3333" i="16"/>
  <c r="J3332" i="16"/>
  <c r="J3331" i="16"/>
  <c r="J3330" i="16"/>
  <c r="J3329" i="16"/>
  <c r="J3328" i="16"/>
  <c r="J3327" i="16"/>
  <c r="J3326" i="16"/>
  <c r="J3325" i="16"/>
  <c r="J3324" i="16"/>
  <c r="J3323" i="16"/>
  <c r="J3322" i="16"/>
  <c r="J3321" i="16"/>
  <c r="J3320" i="16"/>
  <c r="J3319" i="16"/>
  <c r="J3318" i="16"/>
  <c r="J3317" i="16"/>
  <c r="J3316" i="16"/>
  <c r="J3315" i="16"/>
  <c r="J3314" i="16"/>
  <c r="J3313" i="16"/>
  <c r="J3312" i="16"/>
  <c r="J3311" i="16"/>
  <c r="J3310" i="16"/>
  <c r="J3309" i="16"/>
  <c r="J3308" i="16"/>
  <c r="J3307" i="16"/>
  <c r="J3306" i="16"/>
  <c r="J3305" i="16"/>
  <c r="J3304" i="16"/>
  <c r="J3303" i="16"/>
  <c r="J3302" i="16"/>
  <c r="J3301" i="16"/>
  <c r="J3300" i="16"/>
  <c r="J3299" i="16"/>
  <c r="J3298" i="16"/>
  <c r="J3297" i="16"/>
  <c r="J3296" i="16"/>
  <c r="J3295" i="16"/>
  <c r="J3294" i="16"/>
  <c r="J3293" i="16"/>
  <c r="J3292" i="16"/>
  <c r="J3291" i="16"/>
  <c r="J3290" i="16"/>
  <c r="J3289" i="16"/>
  <c r="J3288" i="16"/>
  <c r="J3287" i="16"/>
  <c r="J3286" i="16"/>
  <c r="J3285" i="16"/>
  <c r="J3284" i="16"/>
  <c r="J3283" i="16"/>
  <c r="J3282" i="16"/>
  <c r="J3281" i="16"/>
  <c r="J3280" i="16"/>
  <c r="J3279" i="16"/>
  <c r="J3278" i="16"/>
  <c r="J3277" i="16"/>
  <c r="J3276" i="16"/>
  <c r="J3275" i="16"/>
  <c r="J3274" i="16"/>
  <c r="J3273" i="16"/>
  <c r="J3272" i="16"/>
  <c r="J3271" i="16"/>
  <c r="J3270" i="16"/>
  <c r="J3269" i="16"/>
  <c r="J3268" i="16"/>
  <c r="J3267" i="16"/>
  <c r="J3266" i="16"/>
  <c r="J3265" i="16"/>
  <c r="J3264" i="16"/>
  <c r="J3263" i="16"/>
  <c r="J3262" i="16"/>
  <c r="J3261" i="16"/>
  <c r="J3260" i="16"/>
  <c r="J3259" i="16"/>
  <c r="J3258" i="16"/>
  <c r="J3257" i="16"/>
  <c r="J3256" i="16"/>
  <c r="J3255" i="16"/>
  <c r="J3254" i="16"/>
  <c r="J3253" i="16"/>
  <c r="J3252" i="16"/>
  <c r="J3251" i="16"/>
  <c r="J3250" i="16"/>
  <c r="J3249" i="16"/>
  <c r="J3248" i="16"/>
  <c r="J3247" i="16"/>
  <c r="J3246" i="16"/>
  <c r="J3245" i="16"/>
  <c r="J3244" i="16"/>
  <c r="J3243" i="16"/>
  <c r="J3242" i="16"/>
  <c r="J3241" i="16"/>
  <c r="J3240" i="16"/>
  <c r="J3239" i="16"/>
  <c r="J3238" i="16"/>
  <c r="J3237" i="16"/>
  <c r="J3236" i="16"/>
  <c r="J3235" i="16"/>
  <c r="J3234" i="16"/>
  <c r="J3233" i="16"/>
  <c r="J3232" i="16"/>
  <c r="J3231" i="16"/>
  <c r="J3230" i="16"/>
  <c r="J3229" i="16"/>
  <c r="J3228" i="16"/>
  <c r="J3227" i="16"/>
  <c r="J3226" i="16"/>
  <c r="J3225" i="16"/>
  <c r="J3224" i="16"/>
  <c r="J3223" i="16"/>
  <c r="J3222" i="16"/>
  <c r="J3221" i="16"/>
  <c r="J3220" i="16"/>
  <c r="J3219" i="16"/>
  <c r="J3218" i="16"/>
  <c r="J3217" i="16"/>
  <c r="J3216" i="16"/>
  <c r="J3215" i="16"/>
  <c r="J3214" i="16"/>
  <c r="J3213" i="16"/>
  <c r="J3212" i="16"/>
  <c r="J3211" i="16"/>
  <c r="J3210" i="16"/>
  <c r="J3209" i="16"/>
  <c r="J3208" i="16"/>
  <c r="J3207" i="16"/>
  <c r="J3206" i="16"/>
  <c r="J3205" i="16"/>
  <c r="J3204" i="16"/>
  <c r="J3203" i="16"/>
  <c r="J3202" i="16"/>
  <c r="J3201" i="16"/>
  <c r="J3200" i="16"/>
  <c r="J3199" i="16"/>
  <c r="J3198" i="16"/>
  <c r="J3197" i="16"/>
  <c r="J3196" i="16"/>
  <c r="J3195" i="16"/>
  <c r="J3194" i="16"/>
  <c r="J3193" i="16"/>
  <c r="J3192" i="16"/>
  <c r="J3191" i="16"/>
  <c r="J3190" i="16"/>
  <c r="J3189" i="16"/>
  <c r="J3188" i="16"/>
  <c r="J3187" i="16"/>
  <c r="J3186" i="16"/>
  <c r="J3185" i="16"/>
  <c r="J3184" i="16"/>
  <c r="J3183" i="16"/>
  <c r="J3182" i="16"/>
  <c r="J3181" i="16"/>
  <c r="J3180" i="16"/>
  <c r="J3179" i="16"/>
  <c r="J3178" i="16"/>
  <c r="J3177" i="16"/>
  <c r="J3176" i="16"/>
  <c r="J3175" i="16"/>
  <c r="J3174" i="16"/>
  <c r="J3173" i="16"/>
  <c r="J3172" i="16"/>
  <c r="J3171" i="16"/>
  <c r="J3170" i="16"/>
  <c r="J3169" i="16"/>
  <c r="J3168" i="16"/>
  <c r="J3167" i="16"/>
  <c r="J3166" i="16"/>
  <c r="J3165" i="16"/>
  <c r="J3164" i="16"/>
  <c r="J3163" i="16"/>
  <c r="J3162" i="16"/>
  <c r="J3161" i="16"/>
  <c r="J3160" i="16"/>
  <c r="J3159" i="16"/>
  <c r="J3158" i="16"/>
  <c r="J3157" i="16"/>
  <c r="J3156" i="16"/>
  <c r="J3155" i="16"/>
  <c r="J3154" i="16"/>
  <c r="J3153" i="16"/>
  <c r="J3152" i="16"/>
  <c r="J3151" i="16"/>
  <c r="J3150" i="16"/>
  <c r="J3149" i="16"/>
  <c r="J3148" i="16"/>
  <c r="J3147" i="16"/>
  <c r="J3146" i="16"/>
  <c r="J3145" i="16"/>
  <c r="J3144" i="16"/>
  <c r="J3143" i="16"/>
  <c r="J3142" i="16"/>
  <c r="J3141" i="16"/>
  <c r="J3140" i="16"/>
  <c r="J3139" i="16"/>
  <c r="J3138" i="16"/>
  <c r="J3137" i="16"/>
  <c r="J3136" i="16"/>
  <c r="J3135" i="16"/>
  <c r="J3134" i="16"/>
  <c r="J3133" i="16"/>
  <c r="J3132" i="16"/>
  <c r="J3131" i="16"/>
  <c r="J3130" i="16"/>
  <c r="J3129" i="16"/>
  <c r="J3128" i="16"/>
  <c r="J3127" i="16"/>
  <c r="J3126" i="16"/>
  <c r="J3125" i="16"/>
  <c r="J3124" i="16"/>
  <c r="J3123" i="16"/>
  <c r="J3122" i="16"/>
  <c r="J3121" i="16"/>
  <c r="J3120" i="16"/>
  <c r="J3119" i="16"/>
  <c r="J3118" i="16"/>
  <c r="J3117" i="16"/>
  <c r="J3116" i="16"/>
  <c r="J3115" i="16"/>
  <c r="J3114" i="16"/>
  <c r="J3113" i="16"/>
  <c r="J3112" i="16"/>
  <c r="J3111" i="16"/>
  <c r="J3110" i="16"/>
  <c r="J3109" i="16"/>
  <c r="J3108" i="16"/>
  <c r="J3107" i="16"/>
  <c r="J3106" i="16"/>
  <c r="J3105" i="16"/>
  <c r="J3104" i="16"/>
  <c r="J3103" i="16"/>
  <c r="J3102" i="16"/>
  <c r="J3101" i="16"/>
  <c r="J3100" i="16"/>
  <c r="J3099" i="16"/>
  <c r="J3098" i="16"/>
  <c r="J3097" i="16"/>
  <c r="J3096" i="16"/>
  <c r="J3095" i="16"/>
  <c r="J3094" i="16"/>
  <c r="J3093" i="16"/>
  <c r="J3092" i="16"/>
  <c r="J3091" i="16"/>
  <c r="J3090" i="16"/>
  <c r="J3089" i="16"/>
  <c r="J3088" i="16"/>
  <c r="J3087" i="16"/>
  <c r="J3086" i="16"/>
  <c r="J3085" i="16"/>
  <c r="J3084" i="16"/>
  <c r="J3083" i="16"/>
  <c r="J3082" i="16"/>
  <c r="J3081" i="16"/>
  <c r="J3080" i="16"/>
  <c r="J3079" i="16"/>
  <c r="J3078" i="16"/>
  <c r="J3077" i="16"/>
  <c r="J3076" i="16"/>
  <c r="J3075" i="16"/>
  <c r="J3074" i="16"/>
  <c r="J3073" i="16"/>
  <c r="J3072" i="16"/>
  <c r="J3071" i="16"/>
  <c r="J3070" i="16"/>
  <c r="J3069" i="16"/>
  <c r="J3068" i="16"/>
  <c r="J3067" i="16"/>
  <c r="J3066" i="16"/>
  <c r="J3065" i="16"/>
  <c r="J3064" i="16"/>
  <c r="J3063" i="16"/>
  <c r="J3062" i="16"/>
  <c r="J3061" i="16"/>
  <c r="J3060" i="16"/>
  <c r="J3059" i="16"/>
  <c r="J3058" i="16"/>
  <c r="J3057" i="16"/>
  <c r="J3056" i="16"/>
  <c r="J3055" i="16"/>
  <c r="J3054" i="16"/>
  <c r="J3053" i="16"/>
  <c r="J3052" i="16"/>
  <c r="J3051" i="16"/>
  <c r="J3050" i="16"/>
  <c r="J3049" i="16"/>
  <c r="J3048" i="16"/>
  <c r="J3047" i="16"/>
  <c r="J3046" i="16"/>
  <c r="J3045" i="16"/>
  <c r="J3044" i="16"/>
  <c r="J3043" i="16"/>
  <c r="J3042" i="16"/>
  <c r="J3041" i="16"/>
  <c r="J3040" i="16"/>
  <c r="J3039" i="16"/>
  <c r="J3038" i="16"/>
  <c r="J3037" i="16"/>
  <c r="J3036" i="16"/>
  <c r="J3035" i="16"/>
  <c r="J3034" i="16"/>
  <c r="J3033" i="16"/>
  <c r="J3032" i="16"/>
  <c r="J3031" i="16"/>
  <c r="J3030" i="16"/>
  <c r="J3029" i="16"/>
  <c r="J3028" i="16"/>
  <c r="J3027" i="16"/>
  <c r="J3026" i="16"/>
  <c r="J3025" i="16"/>
  <c r="J3024" i="16"/>
  <c r="J3023" i="16"/>
  <c r="J3022" i="16"/>
  <c r="J3021" i="16"/>
  <c r="J3020" i="16"/>
  <c r="J3019" i="16"/>
  <c r="J3018" i="16"/>
  <c r="J3017" i="16"/>
  <c r="J3016" i="16"/>
  <c r="J3015" i="16"/>
  <c r="J3014" i="16"/>
  <c r="J3013" i="16"/>
  <c r="J3012" i="16"/>
  <c r="J3011" i="16"/>
  <c r="J3010" i="16"/>
  <c r="J3009" i="16"/>
  <c r="J3008" i="16"/>
  <c r="J3007" i="16"/>
  <c r="J3006" i="16"/>
  <c r="J3005" i="16"/>
  <c r="J3004" i="16"/>
  <c r="J3003" i="16"/>
  <c r="J3002" i="16"/>
  <c r="J3001" i="16"/>
  <c r="J3000" i="16"/>
  <c r="J2999" i="16"/>
  <c r="J2998" i="16"/>
  <c r="J2997" i="16"/>
  <c r="J2996" i="16"/>
  <c r="J2995" i="16"/>
  <c r="J2994" i="16"/>
  <c r="J2993" i="16"/>
  <c r="J2992" i="16"/>
  <c r="J2991" i="16"/>
  <c r="J2990" i="16"/>
  <c r="J2989" i="16"/>
  <c r="J2988" i="16"/>
  <c r="J2987" i="16"/>
  <c r="J2986" i="16"/>
  <c r="J2985" i="16"/>
  <c r="J2984" i="16"/>
  <c r="J2983" i="16"/>
  <c r="J2982" i="16"/>
  <c r="J2981" i="16"/>
  <c r="J2980" i="16"/>
  <c r="J2979" i="16"/>
  <c r="J2978" i="16"/>
  <c r="J2977" i="16"/>
  <c r="J2976" i="16"/>
  <c r="J2975" i="16"/>
  <c r="J2974" i="16"/>
  <c r="J2973" i="16"/>
  <c r="J2972" i="16"/>
  <c r="J2971" i="16"/>
  <c r="J2970" i="16"/>
  <c r="J2969" i="16"/>
  <c r="J2968" i="16"/>
  <c r="J2967" i="16"/>
  <c r="J2966" i="16"/>
  <c r="J2965" i="16"/>
  <c r="J2964" i="16"/>
  <c r="J2963" i="16"/>
  <c r="J2962" i="16"/>
  <c r="J2961" i="16"/>
  <c r="J2960" i="16"/>
  <c r="J2959" i="16"/>
  <c r="J2958" i="16"/>
  <c r="J2957" i="16"/>
  <c r="J2956" i="16"/>
  <c r="J2955" i="16"/>
  <c r="J2954" i="16"/>
  <c r="J2953" i="16"/>
  <c r="J2952" i="16"/>
  <c r="J2951" i="16"/>
  <c r="J2950" i="16"/>
  <c r="J2949" i="16"/>
  <c r="J2948" i="16"/>
  <c r="J2947" i="16"/>
  <c r="J2946" i="16"/>
  <c r="J2945" i="16"/>
  <c r="J2944" i="16"/>
  <c r="J2943" i="16"/>
  <c r="J2942" i="16"/>
  <c r="J2941" i="16"/>
  <c r="J2940" i="16"/>
  <c r="J2939" i="16"/>
  <c r="J2938" i="16"/>
  <c r="J2937" i="16"/>
  <c r="J2936" i="16"/>
  <c r="J2935" i="16"/>
  <c r="J2934" i="16"/>
  <c r="J2933" i="16"/>
  <c r="J2932" i="16"/>
  <c r="J2931" i="16"/>
  <c r="J2930" i="16"/>
  <c r="J2929" i="16"/>
  <c r="J2928" i="16"/>
  <c r="J2927" i="16"/>
  <c r="J2926" i="16"/>
  <c r="J2925" i="16"/>
  <c r="J2924" i="16"/>
  <c r="J2923" i="16"/>
  <c r="J2922" i="16"/>
  <c r="J2921" i="16"/>
  <c r="J2920" i="16"/>
  <c r="J2919" i="16"/>
  <c r="J2918" i="16"/>
  <c r="J2917" i="16"/>
  <c r="J2916" i="16"/>
  <c r="J2915" i="16"/>
  <c r="J2914" i="16"/>
  <c r="J2913" i="16"/>
  <c r="J2912" i="16"/>
  <c r="J2911" i="16"/>
  <c r="J2910" i="16"/>
  <c r="J2909" i="16"/>
  <c r="J2908" i="16"/>
  <c r="J2907" i="16"/>
  <c r="J2906" i="16"/>
  <c r="J2905" i="16"/>
  <c r="J2904" i="16"/>
  <c r="J2903" i="16"/>
  <c r="J2902" i="16"/>
  <c r="J2901" i="16"/>
  <c r="J2900" i="16"/>
  <c r="J2899" i="16"/>
  <c r="J2898" i="16"/>
  <c r="J2897" i="16"/>
  <c r="J2896" i="16"/>
  <c r="J2895" i="16"/>
  <c r="J2894" i="16"/>
  <c r="J2893" i="16"/>
  <c r="J2892" i="16"/>
  <c r="J2891" i="16"/>
  <c r="J2890" i="16"/>
  <c r="J2889" i="16"/>
  <c r="J2888" i="16"/>
  <c r="J2887" i="16"/>
  <c r="J2886" i="16"/>
  <c r="J2885" i="16"/>
  <c r="J2884" i="16"/>
  <c r="J2883" i="16"/>
  <c r="J2882" i="16"/>
  <c r="J2881" i="16"/>
  <c r="J2880" i="16"/>
  <c r="J2879" i="16"/>
  <c r="J2878" i="16"/>
  <c r="J2877" i="16"/>
  <c r="J2876" i="16"/>
  <c r="J2875" i="16"/>
  <c r="J2874" i="16"/>
  <c r="J2873" i="16"/>
  <c r="J2872" i="16"/>
  <c r="J2871" i="16"/>
  <c r="J2870" i="16"/>
  <c r="J2869" i="16"/>
  <c r="J2868" i="16"/>
  <c r="J2867" i="16"/>
  <c r="J2866" i="16"/>
  <c r="J2865" i="16"/>
  <c r="J2864" i="16"/>
  <c r="J2863" i="16"/>
  <c r="J2862" i="16"/>
  <c r="J2861" i="16"/>
  <c r="J2860" i="16"/>
  <c r="J2859" i="16"/>
  <c r="J2858" i="16"/>
  <c r="J2857" i="16"/>
  <c r="J2856" i="16"/>
  <c r="J2855" i="16"/>
  <c r="J2854" i="16"/>
  <c r="J2853" i="16"/>
  <c r="J2852" i="16"/>
  <c r="J2851" i="16"/>
  <c r="J2850" i="16"/>
  <c r="J2849" i="16"/>
  <c r="J2848" i="16"/>
  <c r="J2847" i="16"/>
  <c r="J2846" i="16"/>
  <c r="J2845" i="16"/>
  <c r="J2844" i="16"/>
  <c r="J2843" i="16"/>
  <c r="J2842" i="16"/>
  <c r="J2841" i="16"/>
  <c r="J2840" i="16"/>
  <c r="J2839" i="16"/>
  <c r="J2838" i="16"/>
  <c r="J2837" i="16"/>
  <c r="J2836" i="16"/>
  <c r="J2835" i="16"/>
  <c r="J2834" i="16"/>
  <c r="J2833" i="16"/>
  <c r="J2832" i="16"/>
  <c r="J2831" i="16"/>
  <c r="J2830" i="16"/>
  <c r="J2829" i="16"/>
  <c r="J2828" i="16"/>
  <c r="J2827" i="16"/>
  <c r="J2826" i="16"/>
  <c r="J2825" i="16"/>
  <c r="J2824" i="16"/>
  <c r="J2823" i="16"/>
  <c r="J2822" i="16"/>
  <c r="J2821" i="16"/>
  <c r="J2820" i="16"/>
  <c r="J2819" i="16"/>
  <c r="J2818" i="16"/>
  <c r="J2817" i="16"/>
  <c r="J2816" i="16"/>
  <c r="J2815" i="16"/>
  <c r="J2814" i="16"/>
  <c r="J2813" i="16"/>
  <c r="J2812" i="16"/>
  <c r="J2811" i="16"/>
  <c r="J2810" i="16"/>
  <c r="J2809" i="16"/>
  <c r="J2808" i="16"/>
  <c r="J2807" i="16"/>
  <c r="J2806" i="16"/>
  <c r="J2805" i="16"/>
  <c r="J2804" i="16"/>
  <c r="J2803" i="16"/>
  <c r="J2802" i="16"/>
  <c r="J2801" i="16"/>
  <c r="J2800" i="16"/>
  <c r="J2799" i="16"/>
  <c r="J2798" i="16"/>
  <c r="J2797" i="16"/>
  <c r="J2796" i="16"/>
  <c r="J2795" i="16"/>
  <c r="J2794" i="16"/>
  <c r="J2793" i="16"/>
  <c r="J2792" i="16"/>
  <c r="J2791" i="16"/>
  <c r="J2790" i="16"/>
  <c r="J2789" i="16"/>
  <c r="J2788" i="16"/>
  <c r="J2787" i="16"/>
  <c r="J2786" i="16"/>
  <c r="J2785" i="16"/>
  <c r="J2784" i="16"/>
  <c r="J2783" i="16"/>
  <c r="J2782" i="16"/>
  <c r="J2781" i="16"/>
  <c r="J2780" i="16"/>
  <c r="J2779" i="16"/>
  <c r="J2778" i="16"/>
  <c r="J2777" i="16"/>
  <c r="J2776" i="16"/>
  <c r="J2775" i="16"/>
  <c r="J2774" i="16"/>
  <c r="J2773" i="16"/>
  <c r="J2772" i="16"/>
  <c r="J2771" i="16"/>
  <c r="J2770" i="16"/>
  <c r="J2769" i="16"/>
  <c r="J2768" i="16"/>
  <c r="J2767" i="16"/>
  <c r="J2766" i="16"/>
  <c r="J2765" i="16"/>
  <c r="J2764" i="16"/>
  <c r="J2763" i="16"/>
  <c r="J2762" i="16"/>
  <c r="J2761" i="16"/>
  <c r="J2760" i="16"/>
  <c r="J2759" i="16"/>
  <c r="J2758" i="16"/>
  <c r="J2757" i="16"/>
  <c r="J2756" i="16"/>
  <c r="J2755" i="16"/>
  <c r="J2754" i="16"/>
  <c r="J2753" i="16"/>
  <c r="J2752" i="16"/>
  <c r="J2751" i="16"/>
  <c r="J2750" i="16"/>
  <c r="J2749" i="16"/>
  <c r="J2748" i="16"/>
  <c r="J2747" i="16"/>
  <c r="J2746" i="16"/>
  <c r="J2745" i="16"/>
  <c r="J2744" i="16"/>
  <c r="J2743" i="16"/>
  <c r="J2742" i="16"/>
  <c r="J2741" i="16"/>
  <c r="J2740" i="16"/>
  <c r="J2739" i="16"/>
  <c r="J2738" i="16"/>
  <c r="J2737" i="16"/>
  <c r="J2736" i="16"/>
  <c r="J2735" i="16"/>
  <c r="J2734" i="16"/>
  <c r="J2733" i="16"/>
  <c r="J2732" i="16"/>
  <c r="J2731" i="16"/>
  <c r="J2730" i="16"/>
  <c r="J2729" i="16"/>
  <c r="J2728" i="16"/>
  <c r="J2727" i="16"/>
  <c r="J2726" i="16"/>
  <c r="J2725" i="16"/>
  <c r="J2724" i="16"/>
  <c r="J2723" i="16"/>
  <c r="J2722" i="16"/>
  <c r="J2721" i="16"/>
  <c r="J2720" i="16"/>
  <c r="J2719" i="16"/>
  <c r="J2718" i="16"/>
  <c r="J2717" i="16"/>
  <c r="J2716" i="16"/>
  <c r="J2715" i="16"/>
  <c r="J2714" i="16"/>
  <c r="J2713" i="16"/>
  <c r="J2712" i="16"/>
  <c r="J2711" i="16"/>
  <c r="J2710" i="16"/>
  <c r="J2709" i="16"/>
  <c r="J2708" i="16"/>
  <c r="J2707" i="16"/>
  <c r="J2706" i="16"/>
  <c r="J2705" i="16"/>
  <c r="J2704" i="16"/>
  <c r="J2703" i="16"/>
  <c r="J2702" i="16"/>
  <c r="J2701" i="16"/>
  <c r="J2700" i="16"/>
  <c r="J2699" i="16"/>
  <c r="J2698" i="16"/>
  <c r="J2697" i="16"/>
  <c r="J2696" i="16"/>
  <c r="J2695" i="16"/>
  <c r="J2694" i="16"/>
  <c r="J2693" i="16"/>
  <c r="J2692" i="16"/>
  <c r="J2691" i="16"/>
  <c r="J2690" i="16"/>
  <c r="J2689" i="16"/>
  <c r="J2688" i="16"/>
  <c r="J2687" i="16"/>
  <c r="J2686" i="16"/>
  <c r="J2685" i="16"/>
  <c r="J2684" i="16"/>
  <c r="J2683" i="16"/>
  <c r="J2682" i="16"/>
  <c r="J2681" i="16"/>
  <c r="J2680" i="16"/>
  <c r="J2679" i="16"/>
  <c r="J2678" i="16"/>
  <c r="J2677" i="16"/>
  <c r="J2676" i="16"/>
  <c r="J2675" i="16"/>
  <c r="J2674" i="16"/>
  <c r="J2673" i="16"/>
  <c r="J2672" i="16"/>
  <c r="J2671" i="16"/>
  <c r="J2670" i="16"/>
  <c r="J2669" i="16"/>
  <c r="J2668" i="16"/>
  <c r="J2667" i="16"/>
  <c r="J2666" i="16"/>
  <c r="J2665" i="16"/>
  <c r="J2664" i="16"/>
  <c r="J2663" i="16"/>
  <c r="J2662" i="16"/>
  <c r="J2661" i="16"/>
  <c r="J2660" i="16"/>
  <c r="J2659" i="16"/>
  <c r="J2658" i="16"/>
  <c r="J2657" i="16"/>
  <c r="J2656" i="16"/>
  <c r="J2655" i="16"/>
  <c r="J2654" i="16"/>
  <c r="J2653" i="16"/>
  <c r="J2652" i="16"/>
  <c r="J2651" i="16"/>
  <c r="J2650" i="16"/>
  <c r="J2649" i="16"/>
  <c r="J2648" i="16"/>
  <c r="J2647" i="16"/>
  <c r="J2646" i="16"/>
  <c r="J2645" i="16"/>
  <c r="J2644" i="16"/>
  <c r="J2643" i="16"/>
  <c r="J2642" i="16"/>
  <c r="J2641" i="16"/>
  <c r="J2640" i="16"/>
  <c r="J2639" i="16"/>
  <c r="J2638" i="16"/>
  <c r="J2637" i="16"/>
  <c r="J2636" i="16"/>
  <c r="J2635" i="16"/>
  <c r="J2634" i="16"/>
  <c r="J2633" i="16"/>
  <c r="J2632" i="16"/>
  <c r="J2631" i="16"/>
  <c r="J2630" i="16"/>
  <c r="J2629" i="16"/>
  <c r="J2628" i="16"/>
  <c r="J2627" i="16"/>
  <c r="J2626" i="16"/>
  <c r="J2625" i="16"/>
  <c r="J2624" i="16"/>
  <c r="J2623" i="16"/>
  <c r="J2622" i="16"/>
  <c r="J2621" i="16"/>
  <c r="J2620" i="16"/>
  <c r="J2619" i="16"/>
  <c r="J2618" i="16"/>
  <c r="J2617" i="16"/>
  <c r="J2616" i="16"/>
  <c r="J2615" i="16"/>
  <c r="J2614" i="16"/>
  <c r="J2613" i="16"/>
  <c r="J2612" i="16"/>
  <c r="J2611" i="16"/>
  <c r="J2610" i="16"/>
  <c r="J2609" i="16"/>
  <c r="J2608" i="16"/>
  <c r="J2607" i="16"/>
  <c r="J2606" i="16"/>
  <c r="J2605" i="16"/>
  <c r="J2604" i="16"/>
  <c r="J2603" i="16"/>
  <c r="J2602" i="16"/>
  <c r="J2601" i="16"/>
  <c r="J2600" i="16"/>
  <c r="J2599" i="16"/>
  <c r="J2598" i="16"/>
  <c r="J2597" i="16"/>
  <c r="J2596" i="16"/>
  <c r="J2595" i="16"/>
  <c r="J2594" i="16"/>
  <c r="J2593" i="16"/>
  <c r="J2592" i="16"/>
  <c r="J2591" i="16"/>
  <c r="J2590" i="16"/>
  <c r="J2589" i="16"/>
  <c r="J2588" i="16"/>
  <c r="J2587" i="16"/>
  <c r="J2586" i="16"/>
  <c r="J2585" i="16"/>
  <c r="J2584" i="16"/>
  <c r="J2583" i="16"/>
  <c r="J2582" i="16"/>
  <c r="J2581" i="16"/>
  <c r="J2580" i="16"/>
  <c r="J2579" i="16"/>
  <c r="J2578" i="16"/>
  <c r="J2577" i="16"/>
  <c r="J2576" i="16"/>
  <c r="J2575" i="16"/>
  <c r="J2574" i="16"/>
  <c r="J2573" i="16"/>
  <c r="J2572" i="16"/>
  <c r="J2571" i="16"/>
  <c r="J2570" i="16"/>
  <c r="J2569" i="16"/>
  <c r="J2568" i="16"/>
  <c r="J2567" i="16"/>
  <c r="J2566" i="16"/>
  <c r="J2565" i="16"/>
  <c r="J2564" i="16"/>
  <c r="J2563" i="16"/>
  <c r="J2562" i="16"/>
  <c r="J2561" i="16"/>
  <c r="J2560" i="16"/>
  <c r="J2559" i="16"/>
  <c r="J2558" i="16"/>
  <c r="J2557" i="16"/>
  <c r="J2556" i="16"/>
  <c r="J2555" i="16"/>
  <c r="J2554" i="16"/>
  <c r="J2553" i="16"/>
  <c r="J2552" i="16"/>
  <c r="J2551" i="16"/>
  <c r="J2550" i="16"/>
  <c r="J2549" i="16"/>
  <c r="J2548" i="16"/>
  <c r="J2547" i="16"/>
  <c r="J2546" i="16"/>
  <c r="J2545" i="16"/>
  <c r="J2544" i="16"/>
  <c r="J2543" i="16"/>
  <c r="J2542" i="16"/>
  <c r="J2541" i="16"/>
  <c r="J2540" i="16"/>
  <c r="J2539" i="16"/>
  <c r="J2538" i="16"/>
  <c r="J2537" i="16"/>
  <c r="J2536" i="16"/>
  <c r="J2535" i="16"/>
  <c r="J2534" i="16"/>
  <c r="J2533" i="16"/>
  <c r="J2532" i="16"/>
  <c r="J2531" i="16"/>
  <c r="J2530" i="16"/>
  <c r="J2529" i="16"/>
  <c r="J2528" i="16"/>
  <c r="J2527" i="16"/>
  <c r="J2526" i="16"/>
  <c r="J2525" i="16"/>
  <c r="J2524" i="16"/>
  <c r="J2523" i="16"/>
  <c r="J2522" i="16"/>
  <c r="J2521" i="16"/>
  <c r="J2520" i="16"/>
  <c r="J2519" i="16"/>
  <c r="J2518" i="16"/>
  <c r="J2517" i="16"/>
  <c r="J2516" i="16"/>
  <c r="J2515" i="16"/>
  <c r="J2514" i="16"/>
  <c r="J2513" i="16"/>
  <c r="J2512" i="16"/>
  <c r="J2511" i="16"/>
  <c r="J2510" i="16"/>
  <c r="J2509" i="16"/>
  <c r="J2508" i="16"/>
  <c r="J2507" i="16"/>
  <c r="J2506" i="16"/>
  <c r="J2505" i="16"/>
  <c r="J2504" i="16"/>
  <c r="J2503" i="16"/>
  <c r="J2502" i="16"/>
  <c r="J2501" i="16"/>
  <c r="J2500" i="16"/>
  <c r="J2499" i="16"/>
  <c r="J2498" i="16"/>
  <c r="J2497" i="16"/>
  <c r="J2496" i="16"/>
  <c r="J2495" i="16"/>
  <c r="J2494" i="16"/>
  <c r="J2493" i="16"/>
  <c r="J2492" i="16"/>
  <c r="J2491" i="16"/>
  <c r="J2490" i="16"/>
  <c r="J2489" i="16"/>
  <c r="J2488" i="16"/>
  <c r="J2487" i="16"/>
  <c r="J2486" i="16"/>
  <c r="J2485" i="16"/>
  <c r="J2484" i="16"/>
  <c r="J2483" i="16"/>
  <c r="J2482" i="16"/>
  <c r="J2481" i="16"/>
  <c r="J2480" i="16"/>
  <c r="J2479" i="16"/>
  <c r="J2478" i="16"/>
  <c r="J2477" i="16"/>
  <c r="J2476" i="16"/>
  <c r="J2475" i="16"/>
  <c r="J2474" i="16"/>
  <c r="J2473" i="16"/>
  <c r="J2472" i="16"/>
  <c r="J2471" i="16"/>
  <c r="J2470" i="16"/>
  <c r="J2469" i="16"/>
  <c r="J2468" i="16"/>
  <c r="J2467" i="16"/>
  <c r="J2466" i="16"/>
  <c r="J2465" i="16"/>
  <c r="J2464" i="16"/>
  <c r="J2463" i="16"/>
  <c r="J2462" i="16"/>
  <c r="J2461" i="16"/>
  <c r="J2460" i="16"/>
  <c r="J2459" i="16"/>
  <c r="J2458" i="16"/>
  <c r="J2457" i="16"/>
  <c r="J2456" i="16"/>
  <c r="J2455" i="16"/>
  <c r="J2454" i="16"/>
  <c r="J2453" i="16"/>
  <c r="J2452" i="16"/>
  <c r="J2451" i="16"/>
  <c r="J2450" i="16"/>
  <c r="J2449" i="16"/>
  <c r="J2448" i="16"/>
  <c r="J2447" i="16"/>
  <c r="J2446" i="16"/>
  <c r="J2445" i="16"/>
  <c r="J2444" i="16"/>
  <c r="J2443" i="16"/>
  <c r="J2442" i="16"/>
  <c r="J2441" i="16"/>
  <c r="J2440" i="16"/>
  <c r="J2439" i="16"/>
  <c r="J2438" i="16"/>
  <c r="J2437" i="16"/>
  <c r="J2436" i="16"/>
  <c r="J2435" i="16"/>
  <c r="J2434" i="16"/>
  <c r="J2433" i="16"/>
  <c r="J2432" i="16"/>
  <c r="J2431" i="16"/>
  <c r="J2430" i="16"/>
  <c r="J2429" i="16"/>
  <c r="J2428" i="16"/>
  <c r="J2427" i="16"/>
  <c r="J2426" i="16"/>
  <c r="J2425" i="16"/>
  <c r="J2424" i="16"/>
  <c r="J2423" i="16"/>
  <c r="J2422" i="16"/>
  <c r="J2421" i="16"/>
  <c r="J2420" i="16"/>
  <c r="J2419" i="16"/>
  <c r="J2418" i="16"/>
  <c r="J2417" i="16"/>
  <c r="J2416" i="16"/>
  <c r="J2415" i="16"/>
  <c r="J2414" i="16"/>
  <c r="J2413" i="16"/>
  <c r="J2412" i="16"/>
  <c r="J2411" i="16"/>
  <c r="J2410" i="16"/>
  <c r="J2409" i="16"/>
  <c r="J2408" i="16"/>
  <c r="J2407" i="16"/>
  <c r="J2406" i="16"/>
  <c r="J2405" i="16"/>
  <c r="J2404" i="16"/>
  <c r="J2403" i="16"/>
  <c r="J2402" i="16"/>
  <c r="J2401" i="16"/>
  <c r="J2400" i="16"/>
  <c r="J2399" i="16"/>
  <c r="J2398" i="16"/>
  <c r="J2397" i="16"/>
  <c r="J2396" i="16"/>
  <c r="J2395" i="16"/>
  <c r="J2394" i="16"/>
  <c r="J2393" i="16"/>
  <c r="J2392" i="16"/>
  <c r="J2391" i="16"/>
  <c r="J2390" i="16"/>
  <c r="J2389" i="16"/>
  <c r="J2388" i="16"/>
  <c r="J2387" i="16"/>
  <c r="J2386" i="16"/>
  <c r="J2385" i="16"/>
  <c r="J2384" i="16"/>
  <c r="J2383" i="16"/>
  <c r="J2382" i="16"/>
  <c r="J2381" i="16"/>
  <c r="J2380" i="16"/>
  <c r="J2379" i="16"/>
  <c r="J2378" i="16"/>
  <c r="J2377" i="16"/>
  <c r="J2376" i="16"/>
  <c r="J2375" i="16"/>
  <c r="J2374" i="16"/>
  <c r="J2373" i="16"/>
  <c r="J2372" i="16"/>
  <c r="J2371" i="16"/>
  <c r="J2370" i="16"/>
  <c r="J2369" i="16"/>
  <c r="J2368" i="16"/>
  <c r="J2367" i="16"/>
  <c r="J2366" i="16"/>
  <c r="J2365" i="16"/>
  <c r="J2364" i="16"/>
  <c r="J2363" i="16"/>
  <c r="J2362" i="16"/>
  <c r="J2361" i="16"/>
  <c r="J2360" i="16"/>
  <c r="J2359" i="16"/>
  <c r="J2358" i="16"/>
  <c r="J2357" i="16"/>
  <c r="J2356" i="16"/>
  <c r="J2355" i="16"/>
  <c r="J2354" i="16"/>
  <c r="J2353" i="16"/>
  <c r="J2352" i="16"/>
  <c r="J2351" i="16"/>
  <c r="J2350" i="16"/>
  <c r="J2349" i="16"/>
  <c r="J2348" i="16"/>
  <c r="J2347" i="16"/>
  <c r="J2346" i="16"/>
  <c r="J2345" i="16"/>
  <c r="J2344" i="16"/>
  <c r="J2343" i="16"/>
  <c r="J2342" i="16"/>
  <c r="J2341" i="16"/>
  <c r="J2340" i="16"/>
  <c r="J2339" i="16"/>
  <c r="J2338" i="16"/>
  <c r="J2337" i="16"/>
  <c r="J2336" i="16"/>
  <c r="J2335" i="16"/>
  <c r="J2334" i="16"/>
  <c r="J2333" i="16"/>
  <c r="J2332" i="16"/>
  <c r="J2331" i="16"/>
  <c r="J2330" i="16"/>
  <c r="J2329" i="16"/>
  <c r="J2328" i="16"/>
  <c r="J2327" i="16"/>
  <c r="J2326" i="16"/>
  <c r="J2325" i="16"/>
  <c r="J2324" i="16"/>
  <c r="J2323" i="16"/>
  <c r="J2322" i="16"/>
  <c r="J2321" i="16"/>
  <c r="J2320" i="16"/>
  <c r="J2319" i="16"/>
  <c r="J2318" i="16"/>
  <c r="J2317" i="16"/>
  <c r="J2316" i="16"/>
  <c r="J2315" i="16"/>
  <c r="J2314" i="16"/>
  <c r="J2313" i="16"/>
  <c r="J2312" i="16"/>
  <c r="J2311" i="16"/>
  <c r="J2310" i="16"/>
  <c r="J2309" i="16"/>
  <c r="J2308" i="16"/>
  <c r="J2307" i="16"/>
  <c r="J2306" i="16"/>
  <c r="J2305" i="16"/>
  <c r="J2304" i="16"/>
  <c r="J2303" i="16"/>
  <c r="J2302" i="16"/>
  <c r="J2301" i="16"/>
  <c r="J2300" i="16"/>
  <c r="J2299" i="16"/>
  <c r="J2298" i="16"/>
  <c r="J2297" i="16"/>
  <c r="J2296" i="16"/>
  <c r="J2295" i="16"/>
  <c r="J2294" i="16"/>
  <c r="J2293" i="16"/>
  <c r="J2292" i="16"/>
  <c r="J2291" i="16"/>
  <c r="J2290" i="16"/>
  <c r="J2289" i="16"/>
  <c r="J2288" i="16"/>
  <c r="J2287" i="16"/>
  <c r="J2286" i="16"/>
  <c r="J2285" i="16"/>
  <c r="J2284" i="16"/>
  <c r="J2283" i="16"/>
  <c r="J2282" i="16"/>
  <c r="J2281" i="16"/>
  <c r="J2280" i="16"/>
  <c r="J2279" i="16"/>
  <c r="J2278" i="16"/>
  <c r="J2277" i="16"/>
  <c r="J2276" i="16"/>
  <c r="J2275" i="16"/>
  <c r="J2274" i="16"/>
  <c r="J2273" i="16"/>
  <c r="J2272" i="16"/>
  <c r="J2271" i="16"/>
  <c r="J2270" i="16"/>
  <c r="J2269" i="16"/>
  <c r="J2268" i="16"/>
  <c r="J2267" i="16"/>
  <c r="J2266" i="16"/>
  <c r="J2265" i="16"/>
  <c r="J2264" i="16"/>
  <c r="J2263" i="16"/>
  <c r="J2262" i="16"/>
  <c r="J2261" i="16"/>
  <c r="J2260" i="16"/>
  <c r="J2259" i="16"/>
  <c r="J2258" i="16"/>
  <c r="J2257" i="16"/>
  <c r="J2256" i="16"/>
  <c r="J2255" i="16"/>
  <c r="J2254" i="16"/>
  <c r="J2253" i="16"/>
  <c r="J2252" i="16"/>
  <c r="J2251" i="16"/>
  <c r="J2250" i="16"/>
  <c r="J2249" i="16"/>
  <c r="J2248" i="16"/>
  <c r="J2247" i="16"/>
  <c r="J2246" i="16"/>
  <c r="J2245" i="16"/>
  <c r="J2244" i="16"/>
  <c r="J2243" i="16"/>
  <c r="J2242" i="16"/>
  <c r="J2241" i="16"/>
  <c r="J2240" i="16"/>
  <c r="J2239" i="16"/>
  <c r="J2238" i="16"/>
  <c r="J2237" i="16"/>
  <c r="J2236" i="16"/>
  <c r="J2235" i="16"/>
  <c r="J2234" i="16"/>
  <c r="J2233" i="16"/>
  <c r="J2232" i="16"/>
  <c r="J2231" i="16"/>
  <c r="J2230" i="16"/>
  <c r="J2229" i="16"/>
  <c r="J2228" i="16"/>
  <c r="J2227" i="16"/>
  <c r="J2226" i="16"/>
  <c r="J2225" i="16"/>
  <c r="J2224" i="16"/>
  <c r="J2223" i="16"/>
  <c r="J2222" i="16"/>
  <c r="J2221" i="16"/>
  <c r="J2220" i="16"/>
  <c r="J2219" i="16"/>
  <c r="J2218" i="16"/>
  <c r="J2217" i="16"/>
  <c r="J2216" i="16"/>
  <c r="J2215" i="16"/>
  <c r="J2214" i="16"/>
  <c r="J2213" i="16"/>
  <c r="J2212" i="16"/>
  <c r="J2211" i="16"/>
  <c r="J2210" i="16"/>
  <c r="J2209" i="16"/>
  <c r="J2208" i="16"/>
  <c r="J2207" i="16"/>
  <c r="J2206" i="16"/>
  <c r="J2205" i="16"/>
  <c r="J2204" i="16"/>
  <c r="J2203" i="16"/>
  <c r="J2202" i="16"/>
  <c r="J2201" i="16"/>
  <c r="J2200" i="16"/>
  <c r="J2199" i="16"/>
  <c r="J2198" i="16"/>
  <c r="J2197" i="16"/>
  <c r="J2196" i="16"/>
  <c r="J2195" i="16"/>
  <c r="J2194" i="16"/>
  <c r="J2193" i="16"/>
  <c r="J2192" i="16"/>
  <c r="J2191" i="16"/>
  <c r="J2190" i="16"/>
  <c r="J2189" i="16"/>
  <c r="J2188" i="16"/>
  <c r="J2187" i="16"/>
  <c r="J2186" i="16"/>
  <c r="J2185" i="16"/>
  <c r="J2184" i="16"/>
  <c r="J2183" i="16"/>
  <c r="J2182" i="16"/>
  <c r="J2181" i="16"/>
  <c r="J2180" i="16"/>
  <c r="J2179" i="16"/>
  <c r="J2178" i="16"/>
  <c r="J2177" i="16"/>
  <c r="J2176" i="16"/>
  <c r="J2175" i="16"/>
  <c r="J2174" i="16"/>
  <c r="J2173" i="16"/>
  <c r="J2172" i="16"/>
  <c r="J2171" i="16"/>
  <c r="J2170" i="16"/>
  <c r="J2169" i="16"/>
  <c r="J2168" i="16"/>
  <c r="J2167" i="16"/>
  <c r="J2166" i="16"/>
  <c r="J2165" i="16"/>
  <c r="J2164" i="16"/>
  <c r="J2163" i="16"/>
  <c r="J2162" i="16"/>
  <c r="J2161" i="16"/>
  <c r="J2160" i="16"/>
  <c r="J2159" i="16"/>
  <c r="J2158" i="16"/>
  <c r="J2157" i="16"/>
  <c r="J2156" i="16"/>
  <c r="J2155" i="16"/>
  <c r="J2154" i="16"/>
  <c r="J2153" i="16"/>
  <c r="J2152" i="16"/>
  <c r="J2151" i="16"/>
  <c r="J2150" i="16"/>
  <c r="J2149" i="16"/>
  <c r="J2148" i="16"/>
  <c r="J2147" i="16"/>
  <c r="J2146" i="16"/>
  <c r="J2145" i="16"/>
  <c r="J2144" i="16"/>
  <c r="J2143" i="16"/>
  <c r="J2142" i="16"/>
  <c r="J2141" i="16"/>
  <c r="J2140" i="16"/>
  <c r="J2139" i="16"/>
  <c r="J2138" i="16"/>
  <c r="J2137" i="16"/>
  <c r="J2136" i="16"/>
  <c r="J2135" i="16"/>
  <c r="J2134" i="16"/>
  <c r="J2133" i="16"/>
  <c r="J2132" i="16"/>
  <c r="J2131" i="16"/>
  <c r="J2130" i="16"/>
  <c r="J2129" i="16"/>
  <c r="J2128" i="16"/>
  <c r="J2127" i="16"/>
  <c r="J2126" i="16"/>
  <c r="J2125" i="16"/>
  <c r="J2124" i="16"/>
  <c r="J2123" i="16"/>
  <c r="J2122" i="16"/>
  <c r="J2121" i="16"/>
  <c r="J2120" i="16"/>
  <c r="J2119" i="16"/>
  <c r="J2118" i="16"/>
  <c r="J2117" i="16"/>
  <c r="J2116" i="16"/>
  <c r="J2115" i="16"/>
  <c r="J2114" i="16"/>
  <c r="J2113" i="16"/>
  <c r="J2112" i="16"/>
  <c r="J2111" i="16"/>
  <c r="J2110" i="16"/>
  <c r="J2109" i="16"/>
  <c r="J2108" i="16"/>
  <c r="J2107" i="16"/>
  <c r="J2106" i="16"/>
  <c r="J2105" i="16"/>
  <c r="J2104" i="16"/>
  <c r="J2103" i="16"/>
  <c r="J2102" i="16"/>
  <c r="J2101" i="16"/>
  <c r="J2100" i="16"/>
  <c r="J2099" i="16"/>
  <c r="J2098" i="16"/>
  <c r="J2097" i="16"/>
  <c r="J2096" i="16"/>
  <c r="J2095" i="16"/>
  <c r="J2094" i="16"/>
  <c r="J2093" i="16"/>
  <c r="J2092" i="16"/>
  <c r="J2091" i="16"/>
  <c r="J2090" i="16"/>
  <c r="J2089" i="16"/>
  <c r="J2088" i="16"/>
  <c r="J2087" i="16"/>
  <c r="J2086" i="16"/>
  <c r="J2085" i="16"/>
  <c r="J2084" i="16"/>
  <c r="J2083" i="16"/>
  <c r="J2082" i="16"/>
  <c r="J2081" i="16"/>
  <c r="J2080" i="16"/>
  <c r="J2079" i="16"/>
  <c r="J2078" i="16"/>
  <c r="J2077" i="16"/>
  <c r="J2076" i="16"/>
  <c r="J2075" i="16"/>
  <c r="J2074" i="16"/>
  <c r="J2073" i="16"/>
  <c r="J2072" i="16"/>
  <c r="J2071" i="16"/>
  <c r="J2070" i="16"/>
  <c r="J2069" i="16"/>
  <c r="J2068" i="16"/>
  <c r="J2067" i="16"/>
  <c r="J2066" i="16"/>
  <c r="J2065" i="16"/>
  <c r="J2064" i="16"/>
  <c r="J2063" i="16"/>
  <c r="J2062" i="16"/>
  <c r="J2061" i="16"/>
  <c r="J2060" i="16"/>
  <c r="J2059" i="16"/>
  <c r="J2058" i="16"/>
  <c r="J2057" i="16"/>
  <c r="J2056" i="16"/>
  <c r="J2055" i="16"/>
  <c r="J2054" i="16"/>
  <c r="J2053" i="16"/>
  <c r="J2052" i="16"/>
  <c r="J2051" i="16"/>
  <c r="J2050" i="16"/>
  <c r="J2049" i="16"/>
  <c r="J2048" i="16"/>
  <c r="J2047" i="16"/>
  <c r="J2046" i="16"/>
  <c r="J2045" i="16"/>
  <c r="J2044" i="16"/>
  <c r="J2043" i="16"/>
  <c r="J2042" i="16"/>
  <c r="J2041" i="16"/>
  <c r="J2040" i="16"/>
  <c r="J2039" i="16"/>
  <c r="J2038" i="16"/>
  <c r="J2037" i="16"/>
  <c r="J2036" i="16"/>
  <c r="J2035" i="16"/>
  <c r="J2034" i="16"/>
  <c r="J2033" i="16"/>
  <c r="J2032" i="16"/>
  <c r="J2031" i="16"/>
  <c r="J2030" i="16"/>
  <c r="J2029" i="16"/>
  <c r="J2028" i="16"/>
  <c r="J2027" i="16"/>
  <c r="J2026" i="16"/>
  <c r="J2025" i="16"/>
  <c r="J2024" i="16"/>
  <c r="J2023" i="16"/>
  <c r="J2022" i="16"/>
  <c r="J2021" i="16"/>
  <c r="J2020" i="16"/>
  <c r="J2019" i="16"/>
  <c r="J2018" i="16"/>
  <c r="J2017" i="16"/>
  <c r="J2016" i="16"/>
  <c r="J2015" i="16"/>
  <c r="J2014" i="16"/>
  <c r="J2013" i="16"/>
  <c r="J2012" i="16"/>
  <c r="J2011" i="16"/>
  <c r="J2010" i="16"/>
  <c r="J2009" i="16"/>
  <c r="J2008" i="16"/>
  <c r="J2007" i="16"/>
  <c r="J2006" i="16"/>
  <c r="J2005" i="16"/>
  <c r="J2004" i="16"/>
  <c r="J2003" i="16"/>
  <c r="J2002" i="16"/>
  <c r="J2001" i="16"/>
  <c r="J2000" i="16"/>
  <c r="J1999" i="16"/>
  <c r="J1998" i="16"/>
  <c r="J1997" i="16"/>
  <c r="J1996" i="16"/>
  <c r="J1995" i="16"/>
  <c r="J1994" i="16"/>
  <c r="J1993" i="16"/>
  <c r="J1992" i="16"/>
  <c r="J1991" i="16"/>
  <c r="J1990" i="16"/>
  <c r="J1989" i="16"/>
  <c r="J1988" i="16"/>
  <c r="J1987" i="16"/>
  <c r="J1986" i="16"/>
  <c r="J1985" i="16"/>
  <c r="J1984" i="16"/>
  <c r="J1983" i="16"/>
  <c r="J1982" i="16"/>
  <c r="J1981" i="16"/>
  <c r="J1980" i="16"/>
  <c r="J1979" i="16"/>
  <c r="J1978" i="16"/>
  <c r="J1977" i="16"/>
  <c r="J1976" i="16"/>
  <c r="J1975" i="16"/>
  <c r="J1974" i="16"/>
  <c r="J1973" i="16"/>
  <c r="J1972" i="16"/>
  <c r="J1971" i="16"/>
  <c r="J1970" i="16"/>
  <c r="J1969" i="16"/>
  <c r="J1968" i="16"/>
  <c r="J1967" i="16"/>
  <c r="J1966" i="16"/>
  <c r="J1965" i="16"/>
  <c r="J1964" i="16"/>
  <c r="J1963" i="16"/>
  <c r="J1962" i="16"/>
  <c r="J1961" i="16"/>
  <c r="J1960" i="16"/>
  <c r="J1959" i="16"/>
  <c r="J1958" i="16"/>
  <c r="J1957" i="16"/>
  <c r="J1956" i="16"/>
  <c r="J1955" i="16"/>
  <c r="J1954" i="16"/>
  <c r="J1953" i="16"/>
  <c r="J1952" i="16"/>
  <c r="J1951" i="16"/>
  <c r="J1950" i="16"/>
  <c r="J1949" i="16"/>
  <c r="J1948" i="16"/>
  <c r="J1947" i="16"/>
  <c r="J1946" i="16"/>
  <c r="J1945" i="16"/>
  <c r="J1944" i="16"/>
  <c r="J1943" i="16"/>
  <c r="J1942" i="16"/>
  <c r="J1941" i="16"/>
  <c r="J1940" i="16"/>
  <c r="J1939" i="16"/>
  <c r="J1938" i="16"/>
  <c r="J1937" i="16"/>
  <c r="J1936" i="16"/>
  <c r="J1935" i="16"/>
  <c r="J1934" i="16"/>
  <c r="J1933" i="16"/>
  <c r="J1932" i="16"/>
  <c r="J1931" i="16"/>
  <c r="J1930" i="16"/>
  <c r="J1929" i="16"/>
  <c r="J1928" i="16"/>
  <c r="J1927" i="16"/>
  <c r="J1926" i="16"/>
  <c r="J1925" i="16"/>
  <c r="J1924" i="16"/>
  <c r="J1923" i="16"/>
  <c r="J1922" i="16"/>
  <c r="J1921" i="16"/>
  <c r="J1920" i="16"/>
  <c r="J1919" i="16"/>
  <c r="J1918" i="16"/>
  <c r="J1917" i="16"/>
  <c r="J1916" i="16"/>
  <c r="J1915" i="16"/>
  <c r="J1914" i="16"/>
  <c r="J1913" i="16"/>
  <c r="J1912" i="16"/>
  <c r="J1911" i="16"/>
  <c r="J1910" i="16"/>
  <c r="J1909" i="16"/>
  <c r="J1908" i="16"/>
  <c r="J1907" i="16"/>
  <c r="J1906" i="16"/>
  <c r="J1905" i="16"/>
  <c r="J1904" i="16"/>
  <c r="J1903" i="16"/>
  <c r="J1902" i="16"/>
  <c r="J1901" i="16"/>
  <c r="J1900" i="16"/>
  <c r="J1899" i="16"/>
  <c r="J1898" i="16"/>
  <c r="J1897" i="16"/>
  <c r="J1896" i="16"/>
  <c r="J1895" i="16"/>
  <c r="J1894" i="16"/>
  <c r="J1893" i="16"/>
  <c r="J1892" i="16"/>
  <c r="J1891" i="16"/>
  <c r="J1890" i="16"/>
  <c r="J1889" i="16"/>
  <c r="J1888" i="16"/>
  <c r="J1887" i="16"/>
  <c r="J1886" i="16"/>
  <c r="J1885" i="16"/>
  <c r="J1884" i="16"/>
  <c r="J1883" i="16"/>
  <c r="J1882" i="16"/>
  <c r="J1881" i="16"/>
  <c r="J1880" i="16"/>
  <c r="J1879" i="16"/>
  <c r="J1878" i="16"/>
  <c r="J1877" i="16"/>
  <c r="J1876" i="16"/>
  <c r="J1875" i="16"/>
  <c r="J1874" i="16"/>
  <c r="J1873" i="16"/>
  <c r="J1872" i="16"/>
  <c r="J1871" i="16"/>
  <c r="J1870" i="16"/>
  <c r="J1869" i="16"/>
  <c r="J1868" i="16"/>
  <c r="J1867" i="16"/>
  <c r="J1866" i="16"/>
  <c r="J1865" i="16"/>
  <c r="J1864" i="16"/>
  <c r="J1863" i="16"/>
  <c r="J1862" i="16"/>
  <c r="J1861" i="16"/>
  <c r="J1860" i="16"/>
  <c r="J1859" i="16"/>
  <c r="J1858" i="16"/>
  <c r="J1857" i="16"/>
  <c r="J1856" i="16"/>
  <c r="J1855" i="16"/>
  <c r="J1854" i="16"/>
  <c r="J1853" i="16"/>
  <c r="J1852" i="16"/>
  <c r="J1851" i="16"/>
  <c r="J1850" i="16"/>
  <c r="J1849" i="16"/>
  <c r="J1848" i="16"/>
  <c r="J1847" i="16"/>
  <c r="J1846" i="16"/>
  <c r="J1845" i="16"/>
  <c r="J1844" i="16"/>
  <c r="J1843" i="16"/>
  <c r="J1842" i="16"/>
  <c r="J1841" i="16"/>
  <c r="J1840" i="16"/>
  <c r="J1839" i="16"/>
  <c r="J1838" i="16"/>
  <c r="J1837" i="16"/>
  <c r="J1836" i="16"/>
  <c r="J1835" i="16"/>
  <c r="J1834" i="16"/>
  <c r="J1833" i="16"/>
  <c r="J1832" i="16"/>
  <c r="J1831" i="16"/>
  <c r="J1830" i="16"/>
  <c r="J1829" i="16"/>
  <c r="J1828" i="16"/>
  <c r="J1827" i="16"/>
  <c r="J1826" i="16"/>
  <c r="J1825" i="16"/>
  <c r="J1824" i="16"/>
  <c r="J1823" i="16"/>
  <c r="J1822" i="16"/>
  <c r="J1821" i="16"/>
  <c r="J1820" i="16"/>
  <c r="J1819" i="16"/>
  <c r="J1818" i="16"/>
  <c r="J1817" i="16"/>
  <c r="J1816" i="16"/>
  <c r="J1815" i="16"/>
  <c r="J1814" i="16"/>
  <c r="J1813" i="16"/>
  <c r="J1812" i="16"/>
  <c r="J1811" i="16"/>
  <c r="J1810" i="16"/>
  <c r="J1809" i="16"/>
  <c r="J1808" i="16"/>
  <c r="J1807" i="16"/>
  <c r="J1806" i="16"/>
  <c r="J1805" i="16"/>
  <c r="J1804" i="16"/>
  <c r="J1803" i="16"/>
  <c r="J1802" i="16"/>
  <c r="J1801" i="16"/>
  <c r="J1800" i="16"/>
  <c r="J1799" i="16"/>
  <c r="J1798" i="16"/>
  <c r="J1797" i="16"/>
  <c r="J1796" i="16"/>
  <c r="J1795" i="16"/>
  <c r="J1794" i="16"/>
  <c r="J1793" i="16"/>
  <c r="J1792" i="16"/>
  <c r="J1791" i="16"/>
  <c r="J1790" i="16"/>
  <c r="J1789" i="16"/>
  <c r="J1788" i="16"/>
  <c r="J1787" i="16"/>
  <c r="J1786" i="16"/>
  <c r="J1785" i="16"/>
  <c r="J1784" i="16"/>
  <c r="J1783" i="16"/>
  <c r="J1782" i="16"/>
  <c r="J1781" i="16"/>
  <c r="J1780" i="16"/>
  <c r="J1779" i="16"/>
  <c r="J1778" i="16"/>
  <c r="J1777" i="16"/>
  <c r="J1776" i="16"/>
  <c r="J1775" i="16"/>
  <c r="J1774" i="16"/>
  <c r="J1773" i="16"/>
  <c r="J1772" i="16"/>
  <c r="J1771" i="16"/>
  <c r="J1770" i="16"/>
  <c r="J1769" i="16"/>
  <c r="J1768" i="16"/>
  <c r="J1767" i="16"/>
  <c r="J1766" i="16"/>
  <c r="J1765" i="16"/>
  <c r="J1764" i="16"/>
  <c r="J1763" i="16"/>
  <c r="J1762" i="16"/>
  <c r="J1761" i="16"/>
  <c r="J1760" i="16"/>
  <c r="J1759" i="16"/>
  <c r="J1758" i="16"/>
  <c r="J1757" i="16"/>
  <c r="J1756" i="16"/>
  <c r="J1755" i="16"/>
  <c r="J1754" i="16"/>
  <c r="J1753" i="16"/>
  <c r="J1752" i="16"/>
  <c r="J1751" i="16"/>
  <c r="J1750" i="16"/>
  <c r="J1749" i="16"/>
  <c r="J1748" i="16"/>
  <c r="J1747" i="16"/>
  <c r="J1746" i="16"/>
  <c r="J1745" i="16"/>
  <c r="J1744" i="16"/>
  <c r="J1743" i="16"/>
  <c r="J1742" i="16"/>
  <c r="J1741" i="16"/>
  <c r="J1740" i="16"/>
  <c r="J1739" i="16"/>
  <c r="J1738" i="16"/>
  <c r="J1737" i="16"/>
  <c r="J1736" i="16"/>
  <c r="J1735" i="16"/>
  <c r="J1734" i="16"/>
  <c r="J1733" i="16"/>
  <c r="J1732" i="16"/>
  <c r="J1731" i="16"/>
  <c r="J1730" i="16"/>
  <c r="J1729" i="16"/>
  <c r="J1728" i="16"/>
  <c r="J1727" i="16"/>
  <c r="J1726" i="16"/>
  <c r="J1725" i="16"/>
  <c r="J1724" i="16"/>
  <c r="J1723" i="16"/>
  <c r="J1722" i="16"/>
  <c r="J1721" i="16"/>
  <c r="J1720" i="16"/>
  <c r="J1719" i="16"/>
  <c r="J1718" i="16"/>
  <c r="J1717" i="16"/>
  <c r="J1716" i="16"/>
  <c r="J1715" i="16"/>
  <c r="J1714" i="16"/>
  <c r="J1713" i="16"/>
  <c r="J1712" i="16"/>
  <c r="J1711" i="16"/>
  <c r="J1710" i="16"/>
  <c r="J1709" i="16"/>
  <c r="J1708" i="16"/>
  <c r="J1707" i="16"/>
  <c r="J1706" i="16"/>
  <c r="J1705" i="16"/>
  <c r="J1704" i="16"/>
  <c r="J1703" i="16"/>
  <c r="J1702" i="16"/>
  <c r="J1701" i="16"/>
  <c r="J1700" i="16"/>
  <c r="J1699" i="16"/>
  <c r="J1698" i="16"/>
  <c r="J1697" i="16"/>
  <c r="J1696" i="16"/>
  <c r="J1695" i="16"/>
  <c r="J1694" i="16"/>
  <c r="J1693" i="16"/>
  <c r="J1692" i="16"/>
  <c r="J1691" i="16"/>
  <c r="J1690" i="16"/>
  <c r="J1689" i="16"/>
  <c r="J1688" i="16"/>
  <c r="J1687" i="16"/>
  <c r="J1686" i="16"/>
  <c r="J1685" i="16"/>
  <c r="J1684" i="16"/>
  <c r="J1683" i="16"/>
  <c r="J1682" i="16"/>
  <c r="J1681" i="16"/>
  <c r="J1680" i="16"/>
  <c r="J1679" i="16"/>
  <c r="J1678" i="16"/>
  <c r="J1677" i="16"/>
  <c r="J1676" i="16"/>
  <c r="J1675" i="16"/>
  <c r="J1674" i="16"/>
  <c r="J1673" i="16"/>
  <c r="J1672" i="16"/>
  <c r="J1671" i="16"/>
  <c r="J1670" i="16"/>
  <c r="J1669" i="16"/>
  <c r="J1668" i="16"/>
  <c r="J1667" i="16"/>
  <c r="J1666" i="16"/>
  <c r="J1665" i="16"/>
  <c r="J1664" i="16"/>
  <c r="J1663" i="16"/>
  <c r="J1662" i="16"/>
  <c r="J1661" i="16"/>
  <c r="J1660" i="16"/>
  <c r="J1659" i="16"/>
  <c r="J1658" i="16"/>
  <c r="J1657" i="16"/>
  <c r="J1656" i="16"/>
  <c r="J1655" i="16"/>
  <c r="J1654" i="16"/>
  <c r="J1653" i="16"/>
  <c r="J1652" i="16"/>
  <c r="J1651" i="16"/>
  <c r="J1650" i="16"/>
  <c r="J1649" i="16"/>
  <c r="J1648" i="16"/>
  <c r="J1647" i="16"/>
  <c r="J1646" i="16"/>
  <c r="J1645" i="16"/>
  <c r="J1644" i="16"/>
  <c r="J1643" i="16"/>
  <c r="J1642" i="16"/>
  <c r="J1641" i="16"/>
  <c r="J1640" i="16"/>
  <c r="J1639" i="16"/>
  <c r="J1638" i="16"/>
  <c r="J1637" i="16"/>
  <c r="J1636" i="16"/>
  <c r="J1635" i="16"/>
  <c r="J1634" i="16"/>
  <c r="J1633" i="16"/>
  <c r="J1632" i="16"/>
  <c r="J1631" i="16"/>
  <c r="J1630" i="16"/>
  <c r="J1629" i="16"/>
  <c r="J1628" i="16"/>
  <c r="J1627" i="16"/>
  <c r="J1626" i="16"/>
  <c r="J1625" i="16"/>
  <c r="J1624" i="16"/>
  <c r="J1623" i="16"/>
  <c r="J1622" i="16"/>
  <c r="J1621" i="16"/>
  <c r="J1620" i="16"/>
  <c r="J1619" i="16"/>
  <c r="J1618" i="16"/>
  <c r="J1617" i="16"/>
  <c r="J1616" i="16"/>
  <c r="J1615" i="16"/>
  <c r="J1614" i="16"/>
  <c r="J1613" i="16"/>
  <c r="J1612" i="16"/>
  <c r="J1611" i="16"/>
  <c r="J1610" i="16"/>
  <c r="J1609" i="16"/>
  <c r="J1608" i="16"/>
  <c r="J1607" i="16"/>
  <c r="J1606" i="16"/>
  <c r="J1605" i="16"/>
  <c r="J1604" i="16"/>
  <c r="J1603" i="16"/>
  <c r="J1602" i="16"/>
  <c r="J1601" i="16"/>
  <c r="J1600" i="16"/>
  <c r="J1599" i="16"/>
  <c r="J1598" i="16"/>
  <c r="J1597" i="16"/>
  <c r="J1596" i="16"/>
  <c r="J1595" i="16"/>
  <c r="J1594" i="16"/>
  <c r="J1593" i="16"/>
  <c r="J1592" i="16"/>
  <c r="J1591" i="16"/>
  <c r="J1590" i="16"/>
  <c r="J1589" i="16"/>
  <c r="J1588" i="16"/>
  <c r="J1587" i="16"/>
  <c r="J1586" i="16"/>
  <c r="J1585" i="16"/>
  <c r="J1584" i="16"/>
  <c r="J1583" i="16"/>
  <c r="J1582" i="16"/>
  <c r="J1581" i="16"/>
  <c r="J1580" i="16"/>
  <c r="J1579" i="16"/>
  <c r="J1578" i="16"/>
  <c r="J1577" i="16"/>
  <c r="J1576" i="16"/>
  <c r="J1575" i="16"/>
  <c r="J1574" i="16"/>
  <c r="J1573" i="16"/>
  <c r="J1572" i="16"/>
  <c r="J1571" i="16"/>
  <c r="J1570" i="16"/>
  <c r="J1569" i="16"/>
  <c r="J1568" i="16"/>
  <c r="J1567" i="16"/>
  <c r="J1566" i="16"/>
  <c r="J1565" i="16"/>
  <c r="J1564" i="16"/>
  <c r="J1563" i="16"/>
  <c r="J1562" i="16"/>
  <c r="J1561" i="16"/>
  <c r="J1560" i="16"/>
  <c r="J1559" i="16"/>
  <c r="J1558" i="16"/>
  <c r="J1557" i="16"/>
  <c r="J1556" i="16"/>
  <c r="J1555" i="16"/>
  <c r="J1554" i="16"/>
  <c r="J1553" i="16"/>
  <c r="J1552" i="16"/>
  <c r="J1551" i="16"/>
  <c r="J1550" i="16"/>
  <c r="J1549" i="16"/>
  <c r="J1548" i="16"/>
  <c r="J1547" i="16"/>
  <c r="J1546" i="16"/>
  <c r="J1545" i="16"/>
  <c r="J1544" i="16"/>
  <c r="J1543" i="16"/>
  <c r="J1542" i="16"/>
  <c r="J1541" i="16"/>
  <c r="J1540" i="16"/>
  <c r="J1539" i="16"/>
  <c r="J1538" i="16"/>
  <c r="J1537" i="16"/>
  <c r="J1536" i="16"/>
  <c r="J1535" i="16"/>
  <c r="J1534" i="16"/>
  <c r="J1533" i="16"/>
  <c r="J1532" i="16"/>
  <c r="J1531" i="16"/>
  <c r="J1530" i="16"/>
  <c r="J1529" i="16"/>
  <c r="J1528" i="16"/>
  <c r="J1527" i="16"/>
  <c r="J1526" i="16"/>
  <c r="J1525" i="16"/>
  <c r="J1524" i="16"/>
  <c r="J1523" i="16"/>
  <c r="J1522" i="16"/>
  <c r="J1521" i="16"/>
  <c r="J1520" i="16"/>
  <c r="J1519" i="16"/>
  <c r="J1518" i="16"/>
  <c r="J1517" i="16"/>
  <c r="J1516" i="16"/>
  <c r="J1515" i="16"/>
  <c r="J1514" i="16"/>
  <c r="J1513" i="16"/>
  <c r="J1512" i="16"/>
  <c r="J1511" i="16"/>
  <c r="J1510" i="16"/>
  <c r="J1509" i="16"/>
  <c r="J1508" i="16"/>
  <c r="J1507" i="16"/>
  <c r="J1506" i="16"/>
  <c r="J1505" i="16"/>
  <c r="J1504" i="16"/>
  <c r="J1503" i="16"/>
  <c r="J1502" i="16"/>
  <c r="J1501" i="16"/>
  <c r="J1500" i="16"/>
  <c r="J1499" i="16"/>
  <c r="J1498" i="16"/>
  <c r="J1497" i="16"/>
  <c r="J1496" i="16"/>
  <c r="J1495" i="16"/>
  <c r="J1494" i="16"/>
  <c r="J1493" i="16"/>
  <c r="J1492" i="16"/>
  <c r="J1491" i="16"/>
  <c r="J1490" i="16"/>
  <c r="J1489" i="16"/>
  <c r="J1488" i="16"/>
  <c r="J1487" i="16"/>
  <c r="J1486" i="16"/>
  <c r="J1485" i="16"/>
  <c r="J1484" i="16"/>
  <c r="J1483" i="16"/>
  <c r="J1482" i="16"/>
  <c r="J1481" i="16"/>
  <c r="J1480" i="16"/>
  <c r="J1479" i="16"/>
  <c r="J1478" i="16"/>
  <c r="J1477" i="16"/>
  <c r="J1476" i="16"/>
  <c r="J1475" i="16"/>
  <c r="J1474" i="16"/>
  <c r="J1473" i="16"/>
  <c r="J1472" i="16"/>
  <c r="J1471" i="16"/>
  <c r="J1470" i="16"/>
  <c r="J1469" i="16"/>
  <c r="J1468" i="16"/>
  <c r="J1467" i="16"/>
  <c r="J1466" i="16"/>
  <c r="J1465" i="16"/>
  <c r="J1464" i="16"/>
  <c r="J1463" i="16"/>
  <c r="J1462" i="16"/>
  <c r="J1461" i="16"/>
  <c r="J1460" i="16"/>
  <c r="J1459" i="16"/>
  <c r="J1458" i="16"/>
  <c r="J1457" i="16"/>
  <c r="J1456" i="16"/>
  <c r="J1455" i="16"/>
  <c r="J1454" i="16"/>
  <c r="J1453" i="16"/>
  <c r="J1452" i="16"/>
  <c r="J1451" i="16"/>
  <c r="J1450" i="16"/>
  <c r="J1449" i="16"/>
  <c r="J1448" i="16"/>
  <c r="J1447" i="16"/>
  <c r="J1446" i="16"/>
  <c r="J1445" i="16"/>
  <c r="J1444" i="16"/>
  <c r="J1443" i="16"/>
  <c r="J1442" i="16"/>
  <c r="J1441" i="16"/>
  <c r="J1440" i="16"/>
  <c r="J1439" i="16"/>
  <c r="J1438" i="16"/>
  <c r="J1437" i="16"/>
  <c r="J1436" i="16"/>
  <c r="J1435" i="16"/>
  <c r="J1434" i="16"/>
  <c r="J1433" i="16"/>
  <c r="J1432" i="16"/>
  <c r="J1431" i="16"/>
  <c r="J1430" i="16"/>
  <c r="J1429" i="16"/>
  <c r="J1428" i="16"/>
  <c r="J1427" i="16"/>
  <c r="J1426" i="16"/>
  <c r="J1425" i="16"/>
  <c r="J1424" i="16"/>
  <c r="J1423" i="16"/>
  <c r="J1422" i="16"/>
  <c r="J1421" i="16"/>
  <c r="J1420" i="16"/>
  <c r="J1419" i="16"/>
  <c r="J1418" i="16"/>
  <c r="J1417" i="16"/>
  <c r="J1416" i="16"/>
  <c r="J1415" i="16"/>
  <c r="J1414" i="16"/>
  <c r="J1413" i="16"/>
  <c r="J1412" i="16"/>
  <c r="J1411" i="16"/>
  <c r="J1410" i="16"/>
  <c r="J1409" i="16"/>
  <c r="J1408" i="16"/>
  <c r="J1407" i="16"/>
  <c r="J1406" i="16"/>
  <c r="J1405" i="16"/>
  <c r="J1404" i="16"/>
  <c r="J1403" i="16"/>
  <c r="J1402" i="16"/>
  <c r="J1401" i="16"/>
  <c r="J1400" i="16"/>
  <c r="J1399" i="16"/>
  <c r="J1398" i="16"/>
  <c r="J1397" i="16"/>
  <c r="J1396" i="16"/>
  <c r="J1395" i="16"/>
  <c r="J1394" i="16"/>
  <c r="J1393" i="16"/>
  <c r="J1392" i="16"/>
  <c r="J1391" i="16"/>
  <c r="J1390" i="16"/>
  <c r="J1389" i="16"/>
  <c r="J1388" i="16"/>
  <c r="J1387" i="16"/>
  <c r="J1386" i="16"/>
  <c r="J1385" i="16"/>
  <c r="J1384" i="16"/>
  <c r="J1383" i="16"/>
  <c r="J1382" i="16"/>
  <c r="J1381" i="16"/>
  <c r="J1380" i="16"/>
  <c r="J1379" i="16"/>
  <c r="J1378" i="16"/>
  <c r="J1377" i="16"/>
  <c r="J1376" i="16"/>
  <c r="J1375" i="16"/>
  <c r="J1374" i="16"/>
  <c r="J1373" i="16"/>
  <c r="J1372" i="16"/>
  <c r="J1371" i="16"/>
  <c r="J1370" i="16"/>
  <c r="J1369" i="16"/>
  <c r="J1368" i="16"/>
  <c r="J1367" i="16"/>
  <c r="J1366" i="16"/>
  <c r="J1365" i="16"/>
  <c r="J1364" i="16"/>
  <c r="J1363" i="16"/>
  <c r="J1362" i="16"/>
  <c r="J1361" i="16"/>
  <c r="J1360" i="16"/>
  <c r="J1359" i="16"/>
  <c r="J1358" i="16"/>
  <c r="J1357" i="16"/>
  <c r="J1356" i="16"/>
  <c r="J1355" i="16"/>
  <c r="J1354" i="16"/>
  <c r="J1353" i="16"/>
  <c r="J1352" i="16"/>
  <c r="J1351" i="16"/>
  <c r="J1350" i="16"/>
  <c r="J1349" i="16"/>
  <c r="J1348" i="16"/>
  <c r="J1347" i="16"/>
  <c r="J1346" i="16"/>
  <c r="J1345" i="16"/>
  <c r="J1344" i="16"/>
  <c r="J1343" i="16"/>
  <c r="J1342" i="16"/>
  <c r="J1341" i="16"/>
  <c r="J1340" i="16"/>
  <c r="J1339" i="16"/>
  <c r="J1338" i="16"/>
  <c r="J1337" i="16"/>
  <c r="J1336" i="16"/>
  <c r="J1335" i="16"/>
  <c r="J1334" i="16"/>
  <c r="J1333" i="16"/>
  <c r="J1332" i="16"/>
  <c r="J1331" i="16"/>
  <c r="J1330" i="16"/>
  <c r="J1329" i="16"/>
  <c r="J1328" i="16"/>
  <c r="J1327" i="16"/>
  <c r="J1326" i="16"/>
  <c r="J1325" i="16"/>
  <c r="J1324" i="16"/>
  <c r="J1323" i="16"/>
  <c r="J1322" i="16"/>
  <c r="J1321" i="16"/>
  <c r="J1320" i="16"/>
  <c r="J1319" i="16"/>
  <c r="J1318" i="16"/>
  <c r="J1317" i="16"/>
  <c r="J1316" i="16"/>
  <c r="J1315" i="16"/>
  <c r="J1314" i="16"/>
  <c r="J1313" i="16"/>
  <c r="J1312" i="16"/>
  <c r="J1311" i="16"/>
  <c r="J1310" i="16"/>
  <c r="J1309" i="16"/>
  <c r="J1308" i="16"/>
  <c r="J1307" i="16"/>
  <c r="J1306" i="16"/>
  <c r="J1305" i="16"/>
  <c r="J1304" i="16"/>
  <c r="J1303" i="16"/>
  <c r="J1302" i="16"/>
  <c r="J1301" i="16"/>
  <c r="J1300" i="16"/>
  <c r="J1299" i="16"/>
  <c r="J1298" i="16"/>
  <c r="J1297" i="16"/>
  <c r="J1296" i="16"/>
  <c r="J1295" i="16"/>
  <c r="J1294" i="16"/>
  <c r="J1293" i="16"/>
  <c r="J1292" i="16"/>
  <c r="J1291" i="16"/>
  <c r="J1290" i="16"/>
  <c r="J1289" i="16"/>
  <c r="J1288" i="16"/>
  <c r="J1287" i="16"/>
  <c r="J1286" i="16"/>
  <c r="J1285" i="16"/>
  <c r="J1284" i="16"/>
  <c r="J1283" i="16"/>
  <c r="J1282" i="16"/>
  <c r="J1281" i="16"/>
  <c r="J1280" i="16"/>
  <c r="J1279" i="16"/>
  <c r="J1278" i="16"/>
  <c r="J1277" i="16"/>
  <c r="J1276" i="16"/>
  <c r="J1275" i="16"/>
  <c r="J1274" i="16"/>
  <c r="J1273" i="16"/>
  <c r="J1272" i="16"/>
  <c r="J1271" i="16"/>
  <c r="J1270" i="16"/>
  <c r="J1269" i="16"/>
  <c r="J1268" i="16"/>
  <c r="J1267" i="16"/>
  <c r="J1266" i="16"/>
  <c r="J1265" i="16"/>
  <c r="J1264" i="16"/>
  <c r="J1263" i="16"/>
  <c r="J1262" i="16"/>
  <c r="J1261" i="16"/>
  <c r="J1260" i="16"/>
  <c r="J1259" i="16"/>
  <c r="J1258" i="16"/>
  <c r="J1257" i="16"/>
  <c r="J1256" i="16"/>
  <c r="J1255" i="16"/>
  <c r="J1254" i="16"/>
  <c r="J1253" i="16"/>
  <c r="J1252" i="16"/>
  <c r="J1251" i="16"/>
  <c r="J1250" i="16"/>
  <c r="J1249" i="16"/>
  <c r="J1248" i="16"/>
  <c r="J1247" i="16"/>
  <c r="J1246" i="16"/>
  <c r="J1245" i="16"/>
  <c r="J1244" i="16"/>
  <c r="J1243" i="16"/>
  <c r="J1242" i="16"/>
  <c r="J1241" i="16"/>
  <c r="J1240" i="16"/>
  <c r="J1239" i="16"/>
  <c r="J1238" i="16"/>
  <c r="J1237" i="16"/>
  <c r="J1236" i="16"/>
  <c r="J1235" i="16"/>
  <c r="J1234" i="16"/>
  <c r="J1233" i="16"/>
  <c r="J1232" i="16"/>
  <c r="J1231" i="16"/>
  <c r="J1230" i="16"/>
  <c r="J1229" i="16"/>
  <c r="J1228" i="16"/>
  <c r="J1227" i="16"/>
  <c r="J1226" i="16"/>
  <c r="J1225" i="16"/>
  <c r="J1224" i="16"/>
  <c r="J1223" i="16"/>
  <c r="J1222" i="16"/>
  <c r="J1221" i="16"/>
  <c r="J1220" i="16"/>
  <c r="J1219" i="16"/>
  <c r="J1218" i="16"/>
  <c r="J1217" i="16"/>
  <c r="J1216" i="16"/>
  <c r="J1215" i="16"/>
  <c r="J1214" i="16"/>
  <c r="J1213" i="16"/>
  <c r="J1212" i="16"/>
  <c r="J1211" i="16"/>
  <c r="J1210" i="16"/>
  <c r="J1209" i="16"/>
  <c r="J1208" i="16"/>
  <c r="J1207" i="16"/>
  <c r="J1206" i="16"/>
  <c r="J1205" i="16"/>
  <c r="J1204" i="16"/>
  <c r="J1203" i="16"/>
  <c r="J1202" i="16"/>
  <c r="J1201" i="16"/>
  <c r="J1200" i="16"/>
  <c r="J1199" i="16"/>
  <c r="J1198" i="16"/>
  <c r="J1197" i="16"/>
  <c r="J1196" i="16"/>
  <c r="J1195" i="16"/>
  <c r="J1194" i="16"/>
  <c r="J1193" i="16"/>
  <c r="J1192" i="16"/>
  <c r="J1191" i="16"/>
  <c r="J1190" i="16"/>
  <c r="J1189" i="16"/>
  <c r="J1188" i="16"/>
  <c r="J1187" i="16"/>
  <c r="J1186" i="16"/>
  <c r="J1185" i="16"/>
  <c r="J1184" i="16"/>
  <c r="J1183" i="16"/>
  <c r="J1182" i="16"/>
  <c r="J1181" i="16"/>
  <c r="J1180" i="16"/>
  <c r="J1179" i="16"/>
  <c r="J1178" i="16"/>
  <c r="J1177" i="16"/>
  <c r="J1176" i="16"/>
  <c r="J1175" i="16"/>
  <c r="J1174" i="16"/>
  <c r="J1173" i="16"/>
  <c r="J1172" i="16"/>
  <c r="J1171" i="16"/>
  <c r="J1170" i="16"/>
  <c r="J1169" i="16"/>
  <c r="J1168" i="16"/>
  <c r="J1167" i="16"/>
  <c r="J1166" i="16"/>
  <c r="J1165" i="16"/>
  <c r="J1164" i="16"/>
  <c r="J1163" i="16"/>
  <c r="J1162" i="16"/>
  <c r="J1161" i="16"/>
  <c r="J1160" i="16"/>
  <c r="J1159" i="16"/>
  <c r="J1158" i="16"/>
  <c r="J1157" i="16"/>
  <c r="J1156" i="16"/>
  <c r="J1155" i="16"/>
  <c r="J1154" i="16"/>
  <c r="J1153" i="16"/>
  <c r="J1152" i="16"/>
  <c r="J1151" i="16"/>
  <c r="J1150" i="16"/>
  <c r="J1149" i="16"/>
  <c r="J1148" i="16"/>
  <c r="J1147" i="16"/>
  <c r="J1146" i="16"/>
  <c r="J1145" i="16"/>
  <c r="J1144" i="16"/>
  <c r="J1143" i="16"/>
  <c r="J1142" i="16"/>
  <c r="J1141" i="16"/>
  <c r="J1140" i="16"/>
  <c r="J1139" i="16"/>
  <c r="J1138" i="16"/>
  <c r="J1137" i="16"/>
  <c r="J1136" i="16"/>
  <c r="J1135" i="16"/>
  <c r="J1134" i="16"/>
  <c r="J1133" i="16"/>
  <c r="J1132" i="16"/>
  <c r="J1131" i="16"/>
  <c r="J1130" i="16"/>
  <c r="J1129" i="16"/>
  <c r="J1128" i="16"/>
  <c r="J1127" i="16"/>
  <c r="J1126" i="16"/>
  <c r="J1125" i="16"/>
  <c r="J1124" i="16"/>
  <c r="J1123" i="16"/>
  <c r="J1122" i="16"/>
  <c r="J1121" i="16"/>
  <c r="J1120" i="16"/>
  <c r="J1119" i="16"/>
  <c r="J1118" i="16"/>
  <c r="J1117" i="16"/>
  <c r="J1116" i="16"/>
  <c r="J1115" i="16"/>
  <c r="J1114" i="16"/>
  <c r="J1113" i="16"/>
  <c r="J1112" i="16"/>
  <c r="J1111" i="16"/>
  <c r="J1110" i="16"/>
  <c r="J1109" i="16"/>
  <c r="J1108" i="16"/>
  <c r="J1107" i="16"/>
  <c r="J1106" i="16"/>
  <c r="J1105" i="16"/>
  <c r="J1104" i="16"/>
  <c r="J1103" i="16"/>
  <c r="J1102" i="16"/>
  <c r="J1101" i="16"/>
  <c r="J1100" i="16"/>
  <c r="J1099" i="16"/>
  <c r="J1098" i="16"/>
  <c r="J1097" i="16"/>
  <c r="J1096" i="16"/>
  <c r="J1095" i="16"/>
  <c r="J1094" i="16"/>
  <c r="J1093" i="16"/>
  <c r="J1092" i="16"/>
  <c r="J1091" i="16"/>
  <c r="J1090" i="16"/>
  <c r="J1089" i="16"/>
  <c r="J1088" i="16"/>
  <c r="J1087" i="16"/>
  <c r="J1086" i="16"/>
  <c r="J1085" i="16"/>
  <c r="J1084" i="16"/>
  <c r="J1083" i="16"/>
  <c r="J1082" i="16"/>
  <c r="J1081" i="16"/>
  <c r="J1080" i="16"/>
  <c r="J1079" i="16"/>
  <c r="J1078" i="16"/>
  <c r="J1077" i="16"/>
  <c r="J1076" i="16"/>
  <c r="J1075" i="16"/>
  <c r="J1074" i="16"/>
  <c r="J1073" i="16"/>
  <c r="J1072" i="16"/>
  <c r="J1071" i="16"/>
  <c r="J1070" i="16"/>
  <c r="J1069" i="16"/>
  <c r="J1068" i="16"/>
  <c r="J1067" i="16"/>
  <c r="J1066" i="16"/>
  <c r="J1065" i="16"/>
  <c r="J1064" i="16"/>
  <c r="J1063" i="16"/>
  <c r="J1062" i="16"/>
  <c r="J1061" i="16"/>
  <c r="J1060" i="16"/>
  <c r="J1059" i="16"/>
  <c r="J1058" i="16"/>
  <c r="J1057" i="16"/>
  <c r="J1056" i="16"/>
  <c r="J1055" i="16"/>
  <c r="J1054" i="16"/>
  <c r="J1053" i="16"/>
  <c r="J1052" i="16"/>
  <c r="J1051" i="16"/>
  <c r="J1050" i="16"/>
  <c r="J1049" i="16"/>
  <c r="J1048" i="16"/>
  <c r="J1047" i="16"/>
  <c r="J1046" i="16"/>
  <c r="J1045" i="16"/>
  <c r="J1044" i="16"/>
  <c r="J1043" i="16"/>
  <c r="J1042" i="16"/>
  <c r="J1041" i="16"/>
  <c r="J1040" i="16"/>
  <c r="J1039" i="16"/>
  <c r="J1038" i="16"/>
  <c r="J1037" i="16"/>
  <c r="J1036" i="16"/>
  <c r="J1035" i="16"/>
  <c r="J1034" i="16"/>
  <c r="J1033" i="16"/>
  <c r="J1032" i="16"/>
  <c r="J1031" i="16"/>
  <c r="J1030" i="16"/>
  <c r="J1029" i="16"/>
  <c r="J1028" i="16"/>
  <c r="J1027" i="16"/>
  <c r="J1026" i="16"/>
  <c r="J1025" i="16"/>
  <c r="J1024" i="16"/>
  <c r="J1023" i="16"/>
  <c r="J1022" i="16"/>
  <c r="J1021" i="16"/>
  <c r="J1020" i="16"/>
  <c r="J1019" i="16"/>
  <c r="J1018" i="16"/>
  <c r="J1017" i="16"/>
  <c r="J1016" i="16"/>
  <c r="J1015" i="16"/>
  <c r="J1014" i="16"/>
  <c r="J1013" i="16"/>
  <c r="J1012" i="16"/>
  <c r="J1011" i="16"/>
  <c r="J1010" i="16"/>
  <c r="J1009" i="16"/>
  <c r="J1008" i="16"/>
  <c r="J1007" i="16"/>
  <c r="J1006" i="16"/>
  <c r="J1005" i="16"/>
  <c r="J1004" i="16"/>
  <c r="J1003" i="16"/>
  <c r="J1002" i="16"/>
  <c r="J1001" i="16"/>
  <c r="J1000" i="16"/>
  <c r="J999" i="16"/>
  <c r="J998" i="16"/>
  <c r="J997" i="16"/>
  <c r="J996" i="16"/>
  <c r="J995" i="16"/>
  <c r="J994" i="16"/>
  <c r="J993" i="16"/>
  <c r="J992" i="16"/>
  <c r="J991" i="16"/>
  <c r="J990" i="16"/>
  <c r="J989" i="16"/>
  <c r="J988" i="16"/>
  <c r="J987" i="16"/>
  <c r="J986" i="16"/>
  <c r="J985" i="16"/>
  <c r="J984" i="16"/>
  <c r="J983" i="16"/>
  <c r="J982" i="16"/>
  <c r="J981" i="16"/>
  <c r="J980" i="16"/>
  <c r="J979" i="16"/>
  <c r="J978" i="16"/>
  <c r="J977" i="16"/>
  <c r="J976" i="16"/>
  <c r="J975" i="16"/>
  <c r="J974" i="16"/>
  <c r="J973" i="16"/>
  <c r="J972" i="16"/>
  <c r="J971" i="16"/>
  <c r="J970" i="16"/>
  <c r="J969" i="16"/>
  <c r="J968" i="16"/>
  <c r="J967" i="16"/>
  <c r="J966" i="16"/>
  <c r="J965" i="16"/>
  <c r="J964" i="16"/>
  <c r="J963" i="16"/>
  <c r="J962" i="16"/>
  <c r="J961" i="16"/>
  <c r="J960" i="16"/>
  <c r="J959" i="16"/>
  <c r="J958" i="16"/>
  <c r="J957" i="16"/>
  <c r="J956" i="16"/>
  <c r="J955" i="16"/>
  <c r="J954" i="16"/>
  <c r="J953" i="16"/>
  <c r="J952" i="16"/>
  <c r="J951" i="16"/>
  <c r="J950" i="16"/>
  <c r="J949" i="16"/>
  <c r="J948" i="16"/>
  <c r="J947" i="16"/>
  <c r="J946" i="16"/>
  <c r="J945" i="16"/>
  <c r="J944" i="16"/>
  <c r="J943" i="16"/>
  <c r="J942" i="16"/>
  <c r="J941" i="16"/>
  <c r="J940" i="16"/>
  <c r="J939" i="16"/>
  <c r="J938" i="16"/>
  <c r="J937" i="16"/>
  <c r="J936" i="16"/>
  <c r="J935" i="16"/>
  <c r="J934" i="16"/>
  <c r="J933" i="16"/>
  <c r="J932" i="16"/>
  <c r="J931" i="16"/>
  <c r="J930" i="16"/>
  <c r="J929" i="16"/>
  <c r="J928" i="16"/>
  <c r="J927" i="16"/>
  <c r="J926" i="16"/>
  <c r="J925" i="16"/>
  <c r="J924" i="16"/>
  <c r="J923" i="16"/>
  <c r="J922" i="16"/>
  <c r="J921" i="16"/>
  <c r="J920" i="16"/>
  <c r="J919" i="16"/>
  <c r="J918" i="16"/>
  <c r="J917" i="16"/>
  <c r="J916" i="16"/>
  <c r="J915" i="16"/>
  <c r="J914" i="16"/>
  <c r="J913" i="16"/>
  <c r="J912" i="16"/>
  <c r="J911" i="16"/>
  <c r="J910" i="16"/>
  <c r="J909" i="16"/>
  <c r="J908" i="16"/>
  <c r="J907" i="16"/>
  <c r="J906" i="16"/>
  <c r="J905" i="16"/>
  <c r="J904" i="16"/>
  <c r="J903" i="16"/>
  <c r="J902" i="16"/>
  <c r="J901" i="16"/>
  <c r="J900" i="16"/>
  <c r="J899" i="16"/>
  <c r="J898" i="16"/>
  <c r="J897" i="16"/>
  <c r="J896" i="16"/>
  <c r="J895" i="16"/>
  <c r="J894" i="16"/>
  <c r="J893" i="16"/>
  <c r="J892" i="16"/>
  <c r="J891" i="16"/>
  <c r="J890" i="16"/>
  <c r="J889" i="16"/>
  <c r="J888" i="16"/>
  <c r="J887" i="16"/>
  <c r="J886" i="16"/>
  <c r="J885" i="16"/>
  <c r="J884" i="16"/>
  <c r="J883" i="16"/>
  <c r="J882" i="16"/>
  <c r="J881" i="16"/>
  <c r="J880" i="16"/>
  <c r="J879" i="16"/>
  <c r="J878" i="16"/>
  <c r="J877" i="16"/>
  <c r="J876" i="16"/>
  <c r="J875" i="16"/>
  <c r="J874" i="16"/>
  <c r="J873" i="16"/>
  <c r="J872" i="16"/>
  <c r="J871" i="16"/>
  <c r="J870" i="16"/>
  <c r="J869" i="16"/>
  <c r="J868" i="16"/>
  <c r="J867" i="16"/>
  <c r="J866" i="16"/>
  <c r="J865" i="16"/>
  <c r="J864" i="16"/>
  <c r="J863" i="16"/>
  <c r="J862" i="16"/>
  <c r="J861" i="16"/>
  <c r="J860" i="16"/>
  <c r="J859" i="16"/>
  <c r="J858" i="16"/>
  <c r="J857" i="16"/>
  <c r="J856" i="16"/>
  <c r="J855" i="16"/>
  <c r="J854" i="16"/>
  <c r="J853" i="16"/>
  <c r="J852" i="16"/>
  <c r="J851" i="16"/>
  <c r="J850" i="16"/>
  <c r="J849" i="16"/>
  <c r="J848" i="16"/>
  <c r="J847" i="16"/>
  <c r="J846" i="16"/>
  <c r="J845" i="16"/>
  <c r="J844" i="16"/>
  <c r="J843" i="16"/>
  <c r="J842" i="16"/>
  <c r="J841" i="16"/>
  <c r="J840" i="16"/>
  <c r="J839" i="16"/>
  <c r="J838" i="16"/>
  <c r="J837" i="16"/>
  <c r="J836" i="16"/>
  <c r="J835" i="16"/>
  <c r="J834" i="16"/>
  <c r="J833" i="16"/>
  <c r="J832" i="16"/>
  <c r="J831" i="16"/>
  <c r="J830" i="16"/>
  <c r="J829" i="16"/>
  <c r="J828" i="16"/>
  <c r="J827" i="16"/>
  <c r="J826" i="16"/>
  <c r="J825" i="16"/>
  <c r="J824" i="16"/>
  <c r="J823" i="16"/>
  <c r="J822" i="16"/>
  <c r="J821" i="16"/>
  <c r="J820" i="16"/>
  <c r="J819" i="16"/>
  <c r="J818" i="16"/>
  <c r="J817" i="16"/>
  <c r="J816" i="16"/>
  <c r="J815" i="16"/>
  <c r="J814" i="16"/>
  <c r="J813" i="16"/>
  <c r="J812" i="16"/>
  <c r="J811" i="16"/>
  <c r="J810" i="16"/>
  <c r="J809" i="16"/>
  <c r="J808" i="16"/>
  <c r="J807" i="16"/>
  <c r="J806" i="16"/>
  <c r="J805" i="16"/>
  <c r="J804" i="16"/>
  <c r="J803" i="16"/>
  <c r="J802" i="16"/>
  <c r="J801" i="16"/>
  <c r="J800" i="16"/>
  <c r="J799" i="16"/>
  <c r="J798" i="16"/>
  <c r="J797" i="16"/>
  <c r="J796" i="16"/>
  <c r="J795" i="16"/>
  <c r="J794" i="16"/>
  <c r="J793" i="16"/>
  <c r="J792" i="16"/>
  <c r="J791" i="16"/>
  <c r="J790" i="16"/>
  <c r="J789" i="16"/>
  <c r="J788" i="16"/>
  <c r="J787" i="16"/>
  <c r="J786" i="16"/>
  <c r="J785" i="16"/>
  <c r="J784" i="16"/>
  <c r="J783" i="16"/>
  <c r="J782" i="16"/>
  <c r="J781" i="16"/>
  <c r="J780" i="16"/>
  <c r="J779" i="16"/>
  <c r="J778" i="16"/>
  <c r="J777" i="16"/>
  <c r="J776" i="16"/>
  <c r="J775" i="16"/>
  <c r="J774" i="16"/>
  <c r="J773" i="16"/>
  <c r="J772" i="16"/>
  <c r="J771" i="16"/>
  <c r="J770" i="16"/>
  <c r="J769" i="16"/>
  <c r="J768" i="16"/>
  <c r="J767" i="16"/>
  <c r="J766" i="16"/>
  <c r="J765" i="16"/>
  <c r="J764" i="16"/>
  <c r="J763" i="16"/>
  <c r="J762" i="16"/>
  <c r="J761" i="16"/>
  <c r="J760" i="16"/>
  <c r="J759" i="16"/>
  <c r="J758" i="16"/>
  <c r="J757" i="16"/>
  <c r="J756" i="16"/>
  <c r="J755" i="16"/>
  <c r="J754" i="16"/>
  <c r="J753" i="16"/>
  <c r="J752" i="16"/>
  <c r="J751" i="16"/>
  <c r="J750" i="16"/>
  <c r="J749" i="16"/>
  <c r="J748" i="16"/>
  <c r="J747" i="16"/>
  <c r="J746" i="16"/>
  <c r="J745" i="16"/>
  <c r="J744" i="16"/>
  <c r="J743" i="16"/>
  <c r="J742" i="16"/>
  <c r="J741" i="16"/>
  <c r="J740" i="16"/>
  <c r="J739" i="16"/>
  <c r="J738" i="16"/>
  <c r="J737" i="16"/>
  <c r="J736" i="16"/>
  <c r="J735" i="16"/>
  <c r="J734" i="16"/>
  <c r="J733" i="16"/>
  <c r="J732" i="16"/>
  <c r="J731" i="16"/>
  <c r="J730" i="16"/>
  <c r="J729" i="16"/>
  <c r="J728" i="16"/>
  <c r="J727" i="16"/>
  <c r="J726" i="16"/>
  <c r="J725" i="16"/>
  <c r="J724" i="16"/>
  <c r="J723" i="16"/>
  <c r="J722" i="16"/>
  <c r="J721" i="16"/>
  <c r="J720" i="16"/>
  <c r="J719" i="16"/>
  <c r="J718" i="16"/>
  <c r="J717" i="16"/>
  <c r="J716" i="16"/>
  <c r="J715" i="16"/>
  <c r="J714" i="16"/>
  <c r="J713" i="16"/>
  <c r="J712" i="16"/>
  <c r="J711" i="16"/>
  <c r="J710" i="16"/>
  <c r="J709" i="16"/>
  <c r="J708" i="16"/>
  <c r="J707" i="16"/>
  <c r="J706" i="16"/>
  <c r="J705" i="16"/>
  <c r="J704" i="16"/>
  <c r="J703" i="16"/>
  <c r="J702" i="16"/>
  <c r="J701" i="16"/>
  <c r="J700" i="16"/>
  <c r="J699" i="16"/>
  <c r="J698" i="16"/>
  <c r="J697" i="16"/>
  <c r="J696" i="16"/>
  <c r="J695" i="16"/>
  <c r="J694" i="16"/>
  <c r="J693" i="16"/>
  <c r="J692" i="16"/>
  <c r="J691" i="16"/>
  <c r="J690" i="16"/>
  <c r="J689" i="16"/>
  <c r="J688" i="16"/>
  <c r="J687" i="16"/>
  <c r="J686" i="16"/>
  <c r="J685" i="16"/>
  <c r="J684" i="16"/>
  <c r="J683" i="16"/>
  <c r="J682" i="16"/>
  <c r="J681" i="16"/>
  <c r="J680" i="16"/>
  <c r="J679" i="16"/>
  <c r="J678" i="16"/>
  <c r="J677" i="16"/>
  <c r="J676" i="16"/>
  <c r="J675" i="16"/>
  <c r="J674" i="16"/>
  <c r="J673" i="16"/>
  <c r="J672" i="16"/>
  <c r="J671" i="16"/>
  <c r="J670" i="16"/>
  <c r="J669" i="16"/>
  <c r="J668" i="16"/>
  <c r="J667" i="16"/>
  <c r="J666" i="16"/>
  <c r="J665" i="16"/>
  <c r="J664" i="16"/>
  <c r="J663" i="16"/>
  <c r="J662" i="16"/>
  <c r="J661" i="16"/>
  <c r="J660" i="16"/>
  <c r="J659" i="16"/>
  <c r="J658" i="16"/>
  <c r="J657" i="16"/>
  <c r="J656" i="16"/>
  <c r="J655" i="16"/>
  <c r="J654" i="16"/>
  <c r="J653" i="16"/>
  <c r="J652" i="16"/>
  <c r="J651" i="16"/>
  <c r="J650" i="16"/>
  <c r="J649" i="16"/>
  <c r="J648" i="16"/>
  <c r="J647" i="16"/>
  <c r="J646" i="16"/>
  <c r="J645" i="16"/>
  <c r="J644" i="16"/>
  <c r="J643" i="16"/>
  <c r="J642" i="16"/>
  <c r="J641" i="16"/>
  <c r="J640" i="16"/>
  <c r="J639" i="16"/>
  <c r="J638" i="16"/>
  <c r="J637" i="16"/>
  <c r="J636" i="16"/>
  <c r="J635" i="16"/>
  <c r="J634" i="16"/>
  <c r="J633" i="16"/>
  <c r="J632" i="16"/>
  <c r="J631" i="16"/>
  <c r="J630" i="16"/>
  <c r="J629" i="16"/>
  <c r="J628" i="16"/>
  <c r="J627" i="16"/>
  <c r="J626" i="16"/>
  <c r="J625" i="16"/>
  <c r="J624" i="16"/>
  <c r="J623" i="16"/>
  <c r="J622" i="16"/>
  <c r="J621" i="16"/>
  <c r="J620" i="16"/>
  <c r="J619" i="16"/>
  <c r="J618" i="16"/>
  <c r="J617" i="16"/>
  <c r="J616" i="16"/>
  <c r="J615" i="16"/>
  <c r="J614" i="16"/>
  <c r="J613" i="16"/>
  <c r="J612" i="16"/>
  <c r="J611" i="16"/>
  <c r="J610" i="16"/>
  <c r="J609" i="16"/>
  <c r="J608" i="16"/>
  <c r="J607" i="16"/>
  <c r="J606" i="16"/>
  <c r="J605" i="16"/>
  <c r="J604" i="16"/>
  <c r="J603" i="16"/>
  <c r="J602" i="16"/>
  <c r="J601" i="16"/>
  <c r="J600" i="16"/>
  <c r="J599" i="16"/>
  <c r="J598" i="16"/>
  <c r="J597" i="16"/>
  <c r="J596" i="16"/>
  <c r="J595" i="16"/>
  <c r="J594" i="16"/>
  <c r="J593" i="16"/>
  <c r="J592" i="16"/>
  <c r="J591" i="16"/>
  <c r="J590" i="16"/>
  <c r="J589" i="16"/>
  <c r="J588" i="16"/>
  <c r="J587" i="16"/>
  <c r="J586" i="16"/>
  <c r="J585" i="16"/>
  <c r="J584" i="16"/>
  <c r="J583" i="16"/>
  <c r="J582" i="16"/>
  <c r="J581" i="16"/>
  <c r="J580" i="16"/>
  <c r="J579" i="16"/>
  <c r="J578" i="16"/>
  <c r="J577" i="16"/>
  <c r="J576" i="16"/>
  <c r="J575" i="16"/>
  <c r="J574" i="16"/>
  <c r="J573" i="16"/>
  <c r="J572" i="16"/>
  <c r="J571" i="16"/>
  <c r="J570" i="16"/>
  <c r="J569" i="16"/>
  <c r="J568" i="16"/>
  <c r="J567" i="16"/>
  <c r="J566" i="16"/>
  <c r="J565" i="16"/>
  <c r="J564" i="16"/>
  <c r="J563" i="16"/>
  <c r="J562" i="16"/>
  <c r="J561" i="16"/>
  <c r="J560" i="16"/>
  <c r="J559" i="16"/>
  <c r="J558" i="16"/>
  <c r="J557" i="16"/>
  <c r="J556" i="16"/>
  <c r="J555" i="16"/>
  <c r="J554" i="16"/>
  <c r="J553" i="16"/>
  <c r="J552" i="16"/>
  <c r="J551" i="16"/>
  <c r="J550" i="16"/>
  <c r="J549" i="16"/>
  <c r="J548" i="16"/>
  <c r="J547" i="16"/>
  <c r="J546" i="16"/>
  <c r="J545" i="16"/>
  <c r="J544" i="16"/>
  <c r="J543" i="16"/>
  <c r="J542" i="16"/>
  <c r="J541" i="16"/>
  <c r="J540" i="16"/>
  <c r="J539" i="16"/>
  <c r="J538" i="16"/>
  <c r="J537" i="16"/>
  <c r="J536" i="16"/>
  <c r="J535" i="16"/>
  <c r="J534" i="16"/>
  <c r="J533" i="16"/>
  <c r="J532" i="16"/>
  <c r="J531" i="16"/>
  <c r="J530" i="16"/>
  <c r="J529" i="16"/>
  <c r="J528" i="16"/>
  <c r="J527" i="16"/>
  <c r="J526" i="16"/>
  <c r="J525" i="16"/>
  <c r="J524" i="16"/>
  <c r="J523" i="16"/>
  <c r="J522" i="16"/>
  <c r="J521" i="16"/>
  <c r="J520" i="16"/>
  <c r="J519" i="16"/>
  <c r="J518" i="16"/>
  <c r="J517" i="16"/>
  <c r="J516" i="16"/>
  <c r="J515" i="16"/>
  <c r="J514" i="16"/>
  <c r="J513" i="16"/>
  <c r="J512" i="16"/>
  <c r="J511" i="16"/>
  <c r="J510" i="16"/>
  <c r="J509" i="16"/>
  <c r="J508" i="16"/>
  <c r="J507" i="16"/>
  <c r="J506" i="16"/>
  <c r="J505" i="16"/>
  <c r="J504" i="16"/>
  <c r="J503" i="16"/>
  <c r="J502" i="16"/>
  <c r="J501" i="16"/>
  <c r="J500" i="16"/>
  <c r="J499" i="16"/>
  <c r="J498" i="16"/>
  <c r="J497" i="16"/>
  <c r="J496" i="16"/>
  <c r="J495" i="16"/>
  <c r="J494" i="16"/>
  <c r="J493" i="16"/>
  <c r="J492" i="16"/>
  <c r="J491" i="16"/>
  <c r="J490" i="16"/>
  <c r="J489" i="16"/>
  <c r="J488" i="16"/>
  <c r="J487" i="16"/>
  <c r="J486" i="16"/>
  <c r="J485" i="16"/>
  <c r="J484" i="16"/>
  <c r="J483" i="16"/>
  <c r="J482" i="16"/>
  <c r="J481" i="16"/>
  <c r="J480" i="16"/>
  <c r="J479" i="16"/>
  <c r="J478" i="16"/>
  <c r="J477" i="16"/>
  <c r="J476" i="16"/>
  <c r="J475" i="16"/>
  <c r="J474" i="16"/>
  <c r="J473" i="16"/>
  <c r="J472" i="16"/>
  <c r="J471" i="16"/>
  <c r="J470" i="16"/>
  <c r="J469" i="16"/>
  <c r="J468" i="16"/>
  <c r="J467" i="16"/>
  <c r="J466" i="16"/>
  <c r="J465" i="16"/>
  <c r="J464" i="16"/>
  <c r="J463" i="16"/>
  <c r="J462" i="16"/>
  <c r="J461" i="16"/>
  <c r="J460" i="16"/>
  <c r="J459" i="16"/>
  <c r="J458" i="16"/>
  <c r="J457" i="16"/>
  <c r="J456" i="16"/>
  <c r="J455" i="16"/>
  <c r="J454" i="16"/>
  <c r="J453" i="16"/>
  <c r="J452" i="16"/>
  <c r="J451" i="16"/>
  <c r="J450" i="16"/>
  <c r="J449" i="16"/>
  <c r="J448" i="16"/>
  <c r="J447" i="16"/>
  <c r="J446" i="16"/>
  <c r="J445" i="16"/>
  <c r="J444" i="16"/>
  <c r="J443" i="16"/>
  <c r="J442" i="16"/>
  <c r="J441" i="16"/>
  <c r="J440" i="16"/>
  <c r="J439" i="16"/>
  <c r="J438" i="16"/>
  <c r="J437" i="16"/>
  <c r="J436" i="16"/>
  <c r="J435" i="16"/>
  <c r="J434" i="16"/>
  <c r="J433" i="16"/>
  <c r="J432" i="16"/>
  <c r="J431" i="16"/>
  <c r="J430" i="16"/>
  <c r="J429" i="16"/>
  <c r="J428" i="16"/>
  <c r="J427" i="16"/>
  <c r="J426" i="16"/>
  <c r="J425" i="16"/>
  <c r="J424" i="16"/>
  <c r="J423" i="16"/>
  <c r="J422" i="16"/>
  <c r="J421" i="16"/>
  <c r="J420" i="16"/>
  <c r="J419" i="16"/>
  <c r="J418" i="16"/>
  <c r="J417" i="16"/>
  <c r="J416" i="16"/>
  <c r="J415" i="16"/>
  <c r="J414" i="16"/>
  <c r="J413" i="16"/>
  <c r="J412" i="16"/>
  <c r="J411" i="16"/>
  <c r="J410" i="16"/>
  <c r="J409" i="16"/>
  <c r="J408" i="16"/>
  <c r="J407" i="16"/>
  <c r="J406" i="16"/>
  <c r="J405" i="16"/>
  <c r="J404" i="16"/>
  <c r="J403" i="16"/>
  <c r="J402" i="16"/>
  <c r="J401" i="16"/>
  <c r="J400" i="16"/>
  <c r="J399" i="16"/>
  <c r="J398" i="16"/>
  <c r="J397" i="16"/>
  <c r="J396" i="16"/>
  <c r="J395" i="16"/>
  <c r="J394" i="16"/>
  <c r="J393" i="16"/>
  <c r="J392" i="16"/>
  <c r="J391" i="16"/>
  <c r="J390" i="16"/>
  <c r="J389" i="16"/>
  <c r="J388" i="16"/>
  <c r="J387" i="16"/>
  <c r="J386" i="16"/>
  <c r="J385" i="16"/>
  <c r="J384" i="16"/>
  <c r="J383" i="16"/>
  <c r="J382" i="16"/>
  <c r="J381" i="16"/>
  <c r="J380" i="16"/>
  <c r="J379" i="16"/>
  <c r="J378" i="16"/>
  <c r="J377" i="16"/>
  <c r="J376" i="16"/>
  <c r="J375" i="16"/>
  <c r="J374" i="16"/>
  <c r="J373" i="16"/>
  <c r="J372" i="16"/>
  <c r="J371" i="16"/>
  <c r="J370" i="16"/>
  <c r="J369" i="16"/>
  <c r="J368" i="16"/>
  <c r="J367" i="16"/>
  <c r="J366" i="16"/>
  <c r="J365" i="16"/>
  <c r="J364" i="16"/>
  <c r="J363" i="16"/>
  <c r="J362" i="16"/>
  <c r="J361" i="16"/>
  <c r="J360" i="16"/>
  <c r="J359" i="16"/>
  <c r="J358" i="16"/>
  <c r="J357" i="16"/>
  <c r="J356" i="16"/>
  <c r="J355" i="16"/>
  <c r="J354" i="16"/>
  <c r="J353" i="16"/>
  <c r="J352" i="16"/>
  <c r="J351" i="16"/>
  <c r="J350" i="16"/>
  <c r="J349" i="16"/>
  <c r="J348" i="16"/>
  <c r="J347" i="16"/>
  <c r="J346" i="16"/>
  <c r="J345" i="16"/>
  <c r="J344" i="16"/>
  <c r="J343" i="16"/>
  <c r="J342" i="16"/>
  <c r="J341" i="16"/>
  <c r="J340" i="16"/>
  <c r="J339" i="16"/>
  <c r="J338" i="16"/>
  <c r="J337" i="16"/>
  <c r="J336" i="16"/>
  <c r="J335" i="16"/>
  <c r="J334" i="16"/>
  <c r="J333" i="16"/>
  <c r="J332" i="16"/>
  <c r="J331" i="16"/>
  <c r="J330" i="16"/>
  <c r="J329" i="16"/>
  <c r="J328" i="16"/>
  <c r="J327" i="16"/>
  <c r="J326" i="16"/>
  <c r="J325" i="16"/>
  <c r="J324" i="16"/>
  <c r="J323" i="16"/>
  <c r="J322" i="16"/>
  <c r="J321" i="16"/>
  <c r="J320" i="16"/>
  <c r="J319" i="16"/>
  <c r="J318" i="16"/>
  <c r="J317" i="16"/>
  <c r="J316" i="16"/>
  <c r="J315" i="16"/>
  <c r="J314" i="16"/>
  <c r="J313" i="16"/>
  <c r="J312" i="16"/>
  <c r="J311" i="16"/>
  <c r="J310" i="16"/>
  <c r="J309" i="16"/>
  <c r="J308" i="16"/>
  <c r="J307" i="16"/>
  <c r="J306" i="16"/>
  <c r="J305" i="16"/>
  <c r="J304" i="16"/>
  <c r="J303" i="16"/>
  <c r="J302" i="16"/>
  <c r="J301" i="16"/>
  <c r="J300" i="16"/>
  <c r="J299" i="16"/>
  <c r="J298" i="16"/>
  <c r="J297" i="16"/>
  <c r="J296" i="16"/>
  <c r="J295" i="16"/>
  <c r="J294" i="16"/>
  <c r="J293" i="16"/>
  <c r="J292" i="16"/>
  <c r="J291" i="16"/>
  <c r="J290" i="16"/>
  <c r="J289" i="16"/>
  <c r="J288" i="16"/>
  <c r="J287" i="16"/>
  <c r="J286" i="16"/>
  <c r="J285" i="16"/>
  <c r="J284" i="16"/>
  <c r="J283" i="16"/>
  <c r="J282" i="16"/>
  <c r="J281" i="16"/>
  <c r="J280" i="16"/>
  <c r="J279" i="16"/>
  <c r="J278" i="16"/>
  <c r="J277" i="16"/>
  <c r="J276" i="16"/>
  <c r="J275" i="16"/>
  <c r="J274" i="16"/>
  <c r="J273" i="16"/>
  <c r="J272" i="16"/>
  <c r="J271" i="16"/>
  <c r="J270" i="16"/>
  <c r="J269" i="16"/>
  <c r="J268" i="16"/>
  <c r="J267" i="16"/>
  <c r="J266" i="16"/>
  <c r="J265" i="16"/>
  <c r="J264" i="16"/>
  <c r="J263" i="16"/>
  <c r="J262" i="16"/>
  <c r="J261" i="16"/>
  <c r="J260" i="16"/>
  <c r="J259" i="16"/>
  <c r="J258" i="16"/>
  <c r="J257" i="16"/>
  <c r="J256" i="16"/>
  <c r="J255" i="16"/>
  <c r="J254" i="16"/>
  <c r="J253" i="16"/>
  <c r="J252" i="16"/>
  <c r="J251" i="16"/>
  <c r="J250" i="16"/>
  <c r="J249" i="16"/>
  <c r="J248" i="16"/>
  <c r="J247" i="16"/>
  <c r="J246" i="16"/>
  <c r="J245" i="16"/>
  <c r="J244" i="16"/>
  <c r="J243" i="16"/>
  <c r="J242" i="16"/>
  <c r="J241" i="16"/>
  <c r="J240" i="16"/>
  <c r="J239" i="16"/>
  <c r="J238" i="16"/>
  <c r="J237" i="16"/>
  <c r="J236" i="16"/>
  <c r="J235" i="16"/>
  <c r="J234" i="16"/>
  <c r="J233" i="16"/>
  <c r="J232" i="16"/>
  <c r="J231" i="16"/>
  <c r="J230" i="16"/>
  <c r="J229" i="16"/>
  <c r="J228" i="16"/>
  <c r="J227" i="16"/>
  <c r="J226" i="16"/>
  <c r="J225" i="16"/>
  <c r="J224" i="16"/>
  <c r="J223" i="16"/>
  <c r="J222" i="16"/>
  <c r="J221" i="16"/>
  <c r="J220" i="16"/>
  <c r="J219" i="16"/>
  <c r="J218" i="16"/>
  <c r="J217" i="16"/>
  <c r="J216" i="16"/>
  <c r="J215" i="16"/>
  <c r="J214" i="16"/>
  <c r="J213" i="16"/>
  <c r="J212" i="16"/>
  <c r="J211" i="16"/>
  <c r="J210" i="16"/>
  <c r="J209" i="16"/>
  <c r="J208" i="16"/>
  <c r="J207" i="16"/>
  <c r="J206" i="16"/>
  <c r="J205" i="16"/>
  <c r="J204" i="16"/>
  <c r="J203" i="16"/>
  <c r="J202" i="16"/>
  <c r="J201" i="16"/>
  <c r="J200" i="16"/>
  <c r="J199" i="16"/>
  <c r="J198" i="16"/>
  <c r="J197" i="16"/>
  <c r="J196" i="16"/>
  <c r="J195" i="16"/>
  <c r="J194" i="16"/>
  <c r="J193" i="16"/>
  <c r="J192" i="16"/>
  <c r="J191" i="16"/>
  <c r="J190" i="16"/>
  <c r="J189" i="16"/>
  <c r="J188" i="16"/>
  <c r="J187" i="16"/>
  <c r="J186" i="16"/>
  <c r="J185" i="16"/>
  <c r="J184" i="16"/>
  <c r="J183" i="16"/>
  <c r="J182" i="16"/>
  <c r="J181" i="16"/>
  <c r="J180" i="16"/>
  <c r="J179" i="16"/>
  <c r="J178" i="16"/>
  <c r="J177" i="16"/>
  <c r="J176" i="16"/>
  <c r="J175" i="16"/>
  <c r="J174" i="16"/>
  <c r="J173" i="16"/>
  <c r="J172" i="16"/>
  <c r="J171" i="16"/>
  <c r="J170" i="16"/>
  <c r="J169" i="16"/>
  <c r="J168" i="16"/>
  <c r="J167" i="16"/>
  <c r="J166" i="16"/>
  <c r="J165" i="16"/>
  <c r="J164" i="16"/>
  <c r="J163" i="16"/>
  <c r="J162" i="16"/>
  <c r="J161" i="16"/>
  <c r="J160" i="16"/>
  <c r="J159" i="16"/>
  <c r="J158" i="16"/>
  <c r="J157" i="16"/>
  <c r="J156" i="16"/>
  <c r="J155" i="16"/>
  <c r="J154" i="16"/>
  <c r="J153" i="16"/>
  <c r="J152" i="16"/>
  <c r="J151" i="16"/>
  <c r="J150" i="16"/>
  <c r="J149" i="16"/>
  <c r="J148" i="16"/>
  <c r="J147" i="16"/>
  <c r="J146" i="16"/>
  <c r="J145" i="16"/>
  <c r="J144" i="16"/>
  <c r="J143" i="16"/>
  <c r="J142" i="16"/>
  <c r="J141" i="16"/>
  <c r="J140" i="16"/>
  <c r="J139" i="16"/>
  <c r="J138" i="16"/>
  <c r="J137" i="16"/>
  <c r="J136" i="16"/>
  <c r="J135" i="16"/>
  <c r="J134" i="16"/>
  <c r="J133" i="16"/>
  <c r="J132" i="16"/>
  <c r="J131" i="16"/>
  <c r="J130" i="16"/>
  <c r="J129" i="16"/>
  <c r="J128" i="16"/>
  <c r="J127" i="16"/>
  <c r="J126" i="16"/>
  <c r="J125" i="16"/>
  <c r="J124" i="16"/>
  <c r="J123" i="16"/>
  <c r="J122" i="16"/>
  <c r="J121" i="16"/>
  <c r="J120" i="16"/>
  <c r="J119" i="16"/>
  <c r="J118" i="16"/>
  <c r="J117" i="16"/>
  <c r="J116" i="16"/>
  <c r="J115" i="16"/>
  <c r="J114" i="16"/>
  <c r="J113" i="16"/>
  <c r="J112" i="16"/>
  <c r="J111" i="16"/>
  <c r="J110" i="16"/>
  <c r="J109" i="16"/>
  <c r="J108" i="16"/>
  <c r="J107" i="16"/>
  <c r="J106" i="16"/>
  <c r="J105" i="16"/>
  <c r="J104" i="16"/>
  <c r="J103" i="16"/>
  <c r="J102" i="16"/>
  <c r="J101" i="16"/>
  <c r="J100" i="16"/>
  <c r="J99" i="16"/>
  <c r="J98" i="16"/>
  <c r="J97" i="16"/>
  <c r="J96" i="16"/>
  <c r="J95" i="16"/>
  <c r="J94" i="16"/>
  <c r="J93" i="16"/>
  <c r="J92" i="16"/>
  <c r="J91" i="16"/>
  <c r="J90" i="16"/>
  <c r="J89" i="16"/>
  <c r="J88" i="16"/>
  <c r="J87" i="16"/>
  <c r="J86" i="16"/>
  <c r="J85" i="16"/>
  <c r="J84" i="16"/>
  <c r="J83" i="16"/>
  <c r="J82" i="16"/>
  <c r="J81" i="16"/>
  <c r="J80" i="16"/>
  <c r="J79" i="16"/>
  <c r="J78" i="16"/>
  <c r="J77" i="16"/>
  <c r="J76" i="16"/>
  <c r="J75" i="16"/>
  <c r="J74" i="16"/>
  <c r="J73" i="16"/>
  <c r="J72" i="16"/>
  <c r="J71" i="16"/>
  <c r="J70" i="16"/>
  <c r="J69" i="16"/>
  <c r="J68" i="16"/>
  <c r="J67" i="16"/>
  <c r="J66" i="16"/>
  <c r="J65" i="16"/>
  <c r="J64" i="16"/>
  <c r="J63" i="16"/>
  <c r="J62" i="16"/>
  <c r="J61" i="16"/>
  <c r="J60" i="16"/>
  <c r="J59" i="16"/>
  <c r="J58" i="16"/>
  <c r="J57" i="16"/>
  <c r="J56" i="16"/>
  <c r="J55" i="16"/>
  <c r="J54" i="16"/>
  <c r="J53" i="16"/>
  <c r="J52" i="16"/>
  <c r="J51" i="16"/>
  <c r="J50" i="16"/>
  <c r="J49" i="16"/>
  <c r="J48" i="16"/>
  <c r="J47" i="16"/>
  <c r="J46" i="16"/>
  <c r="J45" i="16"/>
  <c r="J44" i="16"/>
  <c r="J43" i="16"/>
  <c r="J42" i="16"/>
  <c r="J41" i="16"/>
  <c r="J40" i="16"/>
  <c r="J39" i="16"/>
  <c r="J38" i="16"/>
  <c r="J37" i="16"/>
  <c r="J36" i="16"/>
  <c r="J35" i="16"/>
  <c r="J34" i="16"/>
  <c r="J33" i="16"/>
  <c r="J32" i="16"/>
  <c r="J31" i="16"/>
  <c r="J30" i="16"/>
  <c r="J29" i="16"/>
  <c r="J28" i="16"/>
  <c r="J27" i="16"/>
  <c r="J26" i="16"/>
  <c r="J25" i="16"/>
  <c r="J24" i="16"/>
  <c r="J23" i="16"/>
  <c r="J22" i="16"/>
  <c r="J21" i="16"/>
  <c r="J20" i="16"/>
  <c r="J19" i="16"/>
  <c r="J18" i="16"/>
  <c r="J17" i="16"/>
  <c r="J16" i="16"/>
  <c r="J15" i="16"/>
  <c r="J14" i="16"/>
  <c r="J13" i="16"/>
  <c r="J12" i="16"/>
  <c r="J11" i="16"/>
  <c r="J10" i="16"/>
  <c r="J9" i="16"/>
  <c r="J8" i="16"/>
  <c r="J7" i="16"/>
  <c r="J6" i="16"/>
  <c r="J5" i="16"/>
  <c r="J4" i="16"/>
  <c r="J3" i="16"/>
  <c r="D3849" i="16"/>
  <c r="D3848" i="16"/>
  <c r="D3847" i="16"/>
  <c r="D3846" i="16"/>
  <c r="D3845" i="16"/>
  <c r="D3844" i="16"/>
  <c r="D3843" i="16"/>
  <c r="D3842" i="16"/>
  <c r="D3841" i="16"/>
  <c r="D3840" i="16"/>
  <c r="D3839" i="16"/>
  <c r="D3838" i="16"/>
  <c r="D3837" i="16"/>
  <c r="D3836" i="16"/>
  <c r="D3835" i="16"/>
  <c r="D3834" i="16"/>
  <c r="D3833" i="16"/>
  <c r="D3832" i="16"/>
  <c r="D3831" i="16"/>
  <c r="D3830" i="16"/>
  <c r="D3829" i="16"/>
  <c r="D3828" i="16"/>
  <c r="D3827" i="16"/>
  <c r="D3826" i="16"/>
  <c r="D3825" i="16"/>
  <c r="D3824" i="16"/>
  <c r="D3823" i="16"/>
  <c r="D3822" i="16"/>
  <c r="D3821" i="16"/>
  <c r="D3820" i="16"/>
  <c r="D3819" i="16"/>
  <c r="D3818" i="16"/>
  <c r="D3817" i="16"/>
  <c r="D3816" i="16"/>
  <c r="D3815" i="16"/>
  <c r="D3814" i="16"/>
  <c r="D3813" i="16"/>
  <c r="D3812" i="16"/>
  <c r="D3811" i="16"/>
  <c r="D3810" i="16"/>
  <c r="D3809" i="16"/>
  <c r="D3808" i="16"/>
  <c r="D3807" i="16"/>
  <c r="D3806" i="16"/>
  <c r="D3805" i="16"/>
  <c r="D3804" i="16"/>
  <c r="D3803" i="16"/>
  <c r="D3802" i="16"/>
  <c r="D3801" i="16"/>
  <c r="D3800" i="16"/>
  <c r="D3799" i="16"/>
  <c r="D3798" i="16"/>
  <c r="D3797" i="16"/>
  <c r="D3796" i="16"/>
  <c r="D3795" i="16"/>
  <c r="D3794" i="16"/>
  <c r="D3793" i="16"/>
  <c r="D3792" i="16"/>
  <c r="D3791" i="16"/>
  <c r="D3790" i="16"/>
  <c r="D3789" i="16"/>
  <c r="D3788" i="16"/>
  <c r="D3787" i="16"/>
  <c r="D3786" i="16"/>
  <c r="D3785" i="16"/>
  <c r="D3784" i="16"/>
  <c r="D3783" i="16"/>
  <c r="D3782" i="16"/>
  <c r="D3781" i="16"/>
  <c r="D3780" i="16"/>
  <c r="D3779" i="16"/>
  <c r="D3778" i="16"/>
  <c r="D3777" i="16"/>
  <c r="D3776" i="16"/>
  <c r="D3775" i="16"/>
  <c r="D3774" i="16"/>
  <c r="D3773" i="16"/>
  <c r="D3772" i="16"/>
  <c r="D3771" i="16"/>
  <c r="D3770" i="16"/>
  <c r="D3769" i="16"/>
  <c r="D3768" i="16"/>
  <c r="D3767" i="16"/>
  <c r="D3766" i="16"/>
  <c r="D3765" i="16"/>
  <c r="D3764" i="16"/>
  <c r="D3763" i="16"/>
  <c r="D3762" i="16"/>
  <c r="D3761" i="16"/>
  <c r="D3760" i="16"/>
  <c r="D3759" i="16"/>
  <c r="D3758" i="16"/>
  <c r="D3757" i="16"/>
  <c r="D3756" i="16"/>
  <c r="D3755" i="16"/>
  <c r="D3754" i="16"/>
  <c r="D3753" i="16"/>
  <c r="D3752" i="16"/>
  <c r="D3751" i="16"/>
  <c r="D3750" i="16"/>
  <c r="D3749" i="16"/>
  <c r="D3748" i="16"/>
  <c r="D3747" i="16"/>
  <c r="D3746" i="16"/>
  <c r="D3745" i="16"/>
  <c r="D3744" i="16"/>
  <c r="D3743" i="16"/>
  <c r="D3742" i="16"/>
  <c r="D3741" i="16"/>
  <c r="D3740" i="16"/>
  <c r="D3739" i="16"/>
  <c r="D3738" i="16"/>
  <c r="D3737" i="16"/>
  <c r="D3736" i="16"/>
  <c r="D3735" i="16"/>
  <c r="D3734" i="16"/>
  <c r="D3733" i="16"/>
  <c r="D3732" i="16"/>
  <c r="D3731" i="16"/>
  <c r="D3730" i="16"/>
  <c r="D3729" i="16"/>
  <c r="D3728" i="16"/>
  <c r="D3727" i="16"/>
  <c r="D3726" i="16"/>
  <c r="D3725" i="16"/>
  <c r="D3724" i="16"/>
  <c r="D3723" i="16"/>
  <c r="D3722" i="16"/>
  <c r="D3721" i="16"/>
  <c r="D3720" i="16"/>
  <c r="D3719" i="16"/>
  <c r="D3718" i="16"/>
  <c r="D3717" i="16"/>
  <c r="D3716" i="16"/>
  <c r="D3715" i="16"/>
  <c r="D3714" i="16"/>
  <c r="D3713" i="16"/>
  <c r="D3712" i="16"/>
  <c r="D3711" i="16"/>
  <c r="D3710" i="16"/>
  <c r="D3709" i="16"/>
  <c r="D3708" i="16"/>
  <c r="D3707" i="16"/>
  <c r="D3706" i="16"/>
  <c r="D3705" i="16"/>
  <c r="D3704" i="16"/>
  <c r="D3703" i="16"/>
  <c r="D3702" i="16"/>
  <c r="D3701" i="16"/>
  <c r="D3700" i="16"/>
  <c r="D3699" i="16"/>
  <c r="D3698" i="16"/>
  <c r="D3697" i="16"/>
  <c r="D3696" i="16"/>
  <c r="D3695" i="16"/>
  <c r="D3694" i="16"/>
  <c r="D3693" i="16"/>
  <c r="D3692" i="16"/>
  <c r="D3691" i="16"/>
  <c r="D3690" i="16"/>
  <c r="D3689" i="16"/>
  <c r="D3688" i="16"/>
  <c r="D3687" i="16"/>
  <c r="D3686" i="16"/>
  <c r="D3685" i="16"/>
  <c r="D3684" i="16"/>
  <c r="D3683" i="16"/>
  <c r="D3682" i="16"/>
  <c r="D3681" i="16"/>
  <c r="D3680" i="16"/>
  <c r="D3679" i="16"/>
  <c r="D3678" i="16"/>
  <c r="D3677" i="16"/>
  <c r="D3676" i="16"/>
  <c r="D3675" i="16"/>
  <c r="D3674" i="16"/>
  <c r="D3673" i="16"/>
  <c r="D3672" i="16"/>
  <c r="D3671" i="16"/>
  <c r="D3670" i="16"/>
  <c r="D3669" i="16"/>
  <c r="D3668" i="16"/>
  <c r="D3667" i="16"/>
  <c r="D3666" i="16"/>
  <c r="D3665" i="16"/>
  <c r="D3664" i="16"/>
  <c r="D3663" i="16"/>
  <c r="D3662" i="16"/>
  <c r="D3661" i="16"/>
  <c r="D3660" i="16"/>
  <c r="D3659" i="16"/>
  <c r="D3658" i="16"/>
  <c r="D3657" i="16"/>
  <c r="D3656" i="16"/>
  <c r="D3655" i="16"/>
  <c r="D3654" i="16"/>
  <c r="D3653" i="16"/>
  <c r="D3652" i="16"/>
  <c r="D3651" i="16"/>
  <c r="D3650" i="16"/>
  <c r="D3649" i="16"/>
  <c r="D3648" i="16"/>
  <c r="D3647" i="16"/>
  <c r="D3646" i="16"/>
  <c r="D3645" i="16"/>
  <c r="D3644" i="16"/>
  <c r="D3643" i="16"/>
  <c r="D3642" i="16"/>
  <c r="D3641" i="16"/>
  <c r="D3640" i="16"/>
  <c r="D3639" i="16"/>
  <c r="D3638" i="16"/>
  <c r="D3637" i="16"/>
  <c r="D3636" i="16"/>
  <c r="D3635" i="16"/>
  <c r="D3634" i="16"/>
  <c r="D3633" i="16"/>
  <c r="D3632" i="16"/>
  <c r="D3631" i="16"/>
  <c r="D3630" i="16"/>
  <c r="D3629" i="16"/>
  <c r="D3628" i="16"/>
  <c r="D3627" i="16"/>
  <c r="D3626" i="16"/>
  <c r="D3625" i="16"/>
  <c r="D3624" i="16"/>
  <c r="D3623" i="16"/>
  <c r="D3622" i="16"/>
  <c r="D3621" i="16"/>
  <c r="D3620" i="16"/>
  <c r="D3619" i="16"/>
  <c r="D3618" i="16"/>
  <c r="D3617" i="16"/>
  <c r="D3616" i="16"/>
  <c r="D3615" i="16"/>
  <c r="D3614" i="16"/>
  <c r="D3613" i="16"/>
  <c r="D3612" i="16"/>
  <c r="D3611" i="16"/>
  <c r="D3610" i="16"/>
  <c r="D3609" i="16"/>
  <c r="D3608" i="16"/>
  <c r="D3607" i="16"/>
  <c r="D3606" i="16"/>
  <c r="D3605" i="16"/>
  <c r="D3604" i="16"/>
  <c r="D3603" i="16"/>
  <c r="D3602" i="16"/>
  <c r="D3601" i="16"/>
  <c r="D3600" i="16"/>
  <c r="D3599" i="16"/>
  <c r="D3598" i="16"/>
  <c r="D3597" i="16"/>
  <c r="D3596" i="16"/>
  <c r="D3595" i="16"/>
  <c r="D3594" i="16"/>
  <c r="D3593" i="16"/>
  <c r="D3592" i="16"/>
  <c r="D3591" i="16"/>
  <c r="D3590" i="16"/>
  <c r="D3589" i="16"/>
  <c r="D3588" i="16"/>
  <c r="D3587" i="16"/>
  <c r="D3586" i="16"/>
  <c r="D3585" i="16"/>
  <c r="D3584" i="16"/>
  <c r="D3583" i="16"/>
  <c r="D3582" i="16"/>
  <c r="D3581" i="16"/>
  <c r="D3580" i="16"/>
  <c r="D3579" i="16"/>
  <c r="D3578" i="16"/>
  <c r="D3577" i="16"/>
  <c r="D3576" i="16"/>
  <c r="D3575" i="16"/>
  <c r="D3574" i="16"/>
  <c r="D3573" i="16"/>
  <c r="D3572" i="16"/>
  <c r="D3571" i="16"/>
  <c r="D3570" i="16"/>
  <c r="D3569" i="16"/>
  <c r="D3568" i="16"/>
  <c r="D3567" i="16"/>
  <c r="D3566" i="16"/>
  <c r="D3565" i="16"/>
  <c r="D3564" i="16"/>
  <c r="D3563" i="16"/>
  <c r="D3562" i="16"/>
  <c r="D3561" i="16"/>
  <c r="D3560" i="16"/>
  <c r="D3559" i="16"/>
  <c r="D3558" i="16"/>
  <c r="D3557" i="16"/>
  <c r="D3556" i="16"/>
  <c r="D3555" i="16"/>
  <c r="D3554" i="16"/>
  <c r="D3553" i="16"/>
  <c r="D3552" i="16"/>
  <c r="D3551" i="16"/>
  <c r="D3550" i="16"/>
  <c r="D3549" i="16"/>
  <c r="D3548" i="16"/>
  <c r="D3547" i="16"/>
  <c r="D3546" i="16"/>
  <c r="D3545" i="16"/>
  <c r="D3544" i="16"/>
  <c r="D3543" i="16"/>
  <c r="D3542" i="16"/>
  <c r="D3541" i="16"/>
  <c r="D3540" i="16"/>
  <c r="D3539" i="16"/>
  <c r="D3538" i="16"/>
  <c r="D3537" i="16"/>
  <c r="D3536" i="16"/>
  <c r="D3535" i="16"/>
  <c r="D3534" i="16"/>
  <c r="D3533" i="16"/>
  <c r="D3532" i="16"/>
  <c r="D3531" i="16"/>
  <c r="D3530" i="16"/>
  <c r="D3529" i="16"/>
  <c r="D3528" i="16"/>
  <c r="D3527" i="16"/>
  <c r="D3526" i="16"/>
  <c r="D3525" i="16"/>
  <c r="D3524" i="16"/>
  <c r="D3523" i="16"/>
  <c r="D3522" i="16"/>
  <c r="D3521" i="16"/>
  <c r="D3520" i="16"/>
  <c r="D3519" i="16"/>
  <c r="D3518" i="16"/>
  <c r="D3517" i="16"/>
  <c r="D3516" i="16"/>
  <c r="D3515" i="16"/>
  <c r="D3514" i="16"/>
  <c r="D3513" i="16"/>
  <c r="D3512" i="16"/>
  <c r="D3511" i="16"/>
  <c r="D3510" i="16"/>
  <c r="D3509" i="16"/>
  <c r="D3508" i="16"/>
  <c r="D3507" i="16"/>
  <c r="D3506" i="16"/>
  <c r="D3505" i="16"/>
  <c r="D3504" i="16"/>
  <c r="D3503" i="16"/>
  <c r="D3502" i="16"/>
  <c r="D3501" i="16"/>
  <c r="D3500" i="16"/>
  <c r="D3499" i="16"/>
  <c r="D3498" i="16"/>
  <c r="D3497" i="16"/>
  <c r="D3496" i="16"/>
  <c r="D3495" i="16"/>
  <c r="D3494" i="16"/>
  <c r="D3493" i="16"/>
  <c r="D3492" i="16"/>
  <c r="D3491" i="16"/>
  <c r="D3490" i="16"/>
  <c r="D3489" i="16"/>
  <c r="D3488" i="16"/>
  <c r="D3487" i="16"/>
  <c r="D3486" i="16"/>
  <c r="D3485" i="16"/>
  <c r="D3484" i="16"/>
  <c r="D3483" i="16"/>
  <c r="D3482" i="16"/>
  <c r="D3481" i="16"/>
  <c r="D3480" i="16"/>
  <c r="D3479" i="16"/>
  <c r="D3478" i="16"/>
  <c r="D3477" i="16"/>
  <c r="D3476" i="16"/>
  <c r="D3475" i="16"/>
  <c r="D3474" i="16"/>
  <c r="D3473" i="16"/>
  <c r="D3472" i="16"/>
  <c r="D3471" i="16"/>
  <c r="D3470" i="16"/>
  <c r="D3469" i="16"/>
  <c r="D3468" i="16"/>
  <c r="D3467" i="16"/>
  <c r="D3466" i="16"/>
  <c r="D3465" i="16"/>
  <c r="D3464" i="16"/>
  <c r="D3463" i="16"/>
  <c r="D3462" i="16"/>
  <c r="D3461" i="16"/>
  <c r="D3460" i="16"/>
  <c r="D3459" i="16"/>
  <c r="D3458" i="16"/>
  <c r="D3457" i="16"/>
  <c r="D3456" i="16"/>
  <c r="D3455" i="16"/>
  <c r="D3454" i="16"/>
  <c r="D3453" i="16"/>
  <c r="D3452" i="16"/>
  <c r="D3451" i="16"/>
  <c r="D3450" i="16"/>
  <c r="D3449" i="16"/>
  <c r="D3448" i="16"/>
  <c r="D3447" i="16"/>
  <c r="D3446" i="16"/>
  <c r="D3445" i="16"/>
  <c r="D3444" i="16"/>
  <c r="D3443" i="16"/>
  <c r="D3442" i="16"/>
  <c r="D3441" i="16"/>
  <c r="D3440" i="16"/>
  <c r="D3439" i="16"/>
  <c r="D3438" i="16"/>
  <c r="D3437" i="16"/>
  <c r="D3436" i="16"/>
  <c r="D3435" i="16"/>
  <c r="D3434" i="16"/>
  <c r="D3433" i="16"/>
  <c r="D3432" i="16"/>
  <c r="D3431" i="16"/>
  <c r="D3430" i="16"/>
  <c r="D3429" i="16"/>
  <c r="D3428" i="16"/>
  <c r="D3427" i="16"/>
  <c r="D3426" i="16"/>
  <c r="D3425" i="16"/>
  <c r="D3424" i="16"/>
  <c r="D3423" i="16"/>
  <c r="D3422" i="16"/>
  <c r="D3421" i="16"/>
  <c r="D3420" i="16"/>
  <c r="D3419" i="16"/>
  <c r="D3418" i="16"/>
  <c r="D3417" i="16"/>
  <c r="D3416" i="16"/>
  <c r="D3415" i="16"/>
  <c r="D3414" i="16"/>
  <c r="D3413" i="16"/>
  <c r="D3412" i="16"/>
  <c r="D3411" i="16"/>
  <c r="D3410" i="16"/>
  <c r="D3409" i="16"/>
  <c r="D3408" i="16"/>
  <c r="D3407" i="16"/>
  <c r="D3406" i="16"/>
  <c r="D3405" i="16"/>
  <c r="D3404" i="16"/>
  <c r="D3403" i="16"/>
  <c r="D3402" i="16"/>
  <c r="D3401" i="16"/>
  <c r="D3400" i="16"/>
  <c r="D3399" i="16"/>
  <c r="D3398" i="16"/>
  <c r="D3397" i="16"/>
  <c r="D3396" i="16"/>
  <c r="D3395" i="16"/>
  <c r="D3394" i="16"/>
  <c r="D3393" i="16"/>
  <c r="D3392" i="16"/>
  <c r="D3391" i="16"/>
  <c r="D3390" i="16"/>
  <c r="D3389" i="16"/>
  <c r="D3388" i="16"/>
  <c r="D3387" i="16"/>
  <c r="D3386" i="16"/>
  <c r="D3385" i="16"/>
  <c r="D3384" i="16"/>
  <c r="D3383" i="16"/>
  <c r="D3382" i="16"/>
  <c r="D3381" i="16"/>
  <c r="D3380" i="16"/>
  <c r="D3379" i="16"/>
  <c r="D3378" i="16"/>
  <c r="D3377" i="16"/>
  <c r="D3376" i="16"/>
  <c r="D3375" i="16"/>
  <c r="D3374" i="16"/>
  <c r="D3373" i="16"/>
  <c r="D3372" i="16"/>
  <c r="D3371" i="16"/>
  <c r="D3370" i="16"/>
  <c r="D3369" i="16"/>
  <c r="D3368" i="16"/>
  <c r="D3367" i="16"/>
  <c r="D3366" i="16"/>
  <c r="D3365" i="16"/>
  <c r="D3364" i="16"/>
  <c r="D3363" i="16"/>
  <c r="D3362" i="16"/>
  <c r="D3361" i="16"/>
  <c r="D3360" i="16"/>
  <c r="D3359" i="16"/>
  <c r="D3358" i="16"/>
  <c r="D3357" i="16"/>
  <c r="D3356" i="16"/>
  <c r="D3355" i="16"/>
  <c r="D3354" i="16"/>
  <c r="D3353" i="16"/>
  <c r="D3352" i="16"/>
  <c r="D3351" i="16"/>
  <c r="D3350" i="16"/>
  <c r="D3349" i="16"/>
  <c r="D3348" i="16"/>
  <c r="D3347" i="16"/>
  <c r="D3346" i="16"/>
  <c r="D3345" i="16"/>
  <c r="D3344" i="16"/>
  <c r="D3343" i="16"/>
  <c r="D3342" i="16"/>
  <c r="D3341" i="16"/>
  <c r="D3340" i="16"/>
  <c r="D3339" i="16"/>
  <c r="D3338" i="16"/>
  <c r="D3337" i="16"/>
  <c r="D3336" i="16"/>
  <c r="D3335" i="16"/>
  <c r="D3334" i="16"/>
  <c r="D3333" i="16"/>
  <c r="D3332" i="16"/>
  <c r="D3331" i="16"/>
  <c r="D3330" i="16"/>
  <c r="D3329" i="16"/>
  <c r="D3328" i="16"/>
  <c r="D3327" i="16"/>
  <c r="D3326" i="16"/>
  <c r="D3325" i="16"/>
  <c r="D3324" i="16"/>
  <c r="D3323" i="16"/>
  <c r="D3322" i="16"/>
  <c r="D3321" i="16"/>
  <c r="D3320" i="16"/>
  <c r="D3319" i="16"/>
  <c r="D3318" i="16"/>
  <c r="D3317" i="16"/>
  <c r="D3316" i="16"/>
  <c r="D3315" i="16"/>
  <c r="D3314" i="16"/>
  <c r="D3313" i="16"/>
  <c r="D3312" i="16"/>
  <c r="D3311" i="16"/>
  <c r="D3310" i="16"/>
  <c r="D3309" i="16"/>
  <c r="D3308" i="16"/>
  <c r="D3307" i="16"/>
  <c r="D3306" i="16"/>
  <c r="D3305" i="16"/>
  <c r="D3304" i="16"/>
  <c r="D3303" i="16"/>
  <c r="D3302" i="16"/>
  <c r="D3301" i="16"/>
  <c r="D3300" i="16"/>
  <c r="D3299" i="16"/>
  <c r="D3298" i="16"/>
  <c r="D3297" i="16"/>
  <c r="D3296" i="16"/>
  <c r="D3295" i="16"/>
  <c r="D3294" i="16"/>
  <c r="D3293" i="16"/>
  <c r="D3292" i="16"/>
  <c r="D3291" i="16"/>
  <c r="D3290" i="16"/>
  <c r="D3289" i="16"/>
  <c r="D3288" i="16"/>
  <c r="D3287" i="16"/>
  <c r="D3286" i="16"/>
  <c r="D3285" i="16"/>
  <c r="D3284" i="16"/>
  <c r="D3283" i="16"/>
  <c r="D3282" i="16"/>
  <c r="D3281" i="16"/>
  <c r="D3280" i="16"/>
  <c r="D3279" i="16"/>
  <c r="D3278" i="16"/>
  <c r="D3277" i="16"/>
  <c r="D3276" i="16"/>
  <c r="D3275" i="16"/>
  <c r="D3274" i="16"/>
  <c r="D3273" i="16"/>
  <c r="D3272" i="16"/>
  <c r="D3271" i="16"/>
  <c r="D3270" i="16"/>
  <c r="D3269" i="16"/>
  <c r="D3268" i="16"/>
  <c r="D3267" i="16"/>
  <c r="D3266" i="16"/>
  <c r="D3265" i="16"/>
  <c r="D3264" i="16"/>
  <c r="D3263" i="16"/>
  <c r="D3262" i="16"/>
  <c r="D3261" i="16"/>
  <c r="D3260" i="16"/>
  <c r="D3259" i="16"/>
  <c r="D3258" i="16"/>
  <c r="D3257" i="16"/>
  <c r="D3256" i="16"/>
  <c r="D3255" i="16"/>
  <c r="D3254" i="16"/>
  <c r="D3253" i="16"/>
  <c r="D3252" i="16"/>
  <c r="D3251" i="16"/>
  <c r="D3250" i="16"/>
  <c r="D3249" i="16"/>
  <c r="D3248" i="16"/>
  <c r="D3247" i="16"/>
  <c r="D3246" i="16"/>
  <c r="D3245" i="16"/>
  <c r="D3244" i="16"/>
  <c r="D3243" i="16"/>
  <c r="D3242" i="16"/>
  <c r="D3241" i="16"/>
  <c r="D3240" i="16"/>
  <c r="D3239" i="16"/>
  <c r="D3238" i="16"/>
  <c r="D3237" i="16"/>
  <c r="D3236" i="16"/>
  <c r="D3235" i="16"/>
  <c r="D3234" i="16"/>
  <c r="D3233" i="16"/>
  <c r="D3232" i="16"/>
  <c r="D3231" i="16"/>
  <c r="D3230" i="16"/>
  <c r="D3229" i="16"/>
  <c r="D3228" i="16"/>
  <c r="D3227" i="16"/>
  <c r="D3226" i="16"/>
  <c r="D3225" i="16"/>
  <c r="D3224" i="16"/>
  <c r="D3223" i="16"/>
  <c r="D3222" i="16"/>
  <c r="D3221" i="16"/>
  <c r="D3220" i="16"/>
  <c r="D3219" i="16"/>
  <c r="D3218" i="16"/>
  <c r="D3217" i="16"/>
  <c r="D3216" i="16"/>
  <c r="D3215" i="16"/>
  <c r="D3214" i="16"/>
  <c r="D3213" i="16"/>
  <c r="D3212" i="16"/>
  <c r="D3211" i="16"/>
  <c r="D3210" i="16"/>
  <c r="D3209" i="16"/>
  <c r="D3208" i="16"/>
  <c r="D3207" i="16"/>
  <c r="D3206" i="16"/>
  <c r="D3205" i="16"/>
  <c r="D3204" i="16"/>
  <c r="D3203" i="16"/>
  <c r="D3202" i="16"/>
  <c r="D3201" i="16"/>
  <c r="D3200" i="16"/>
  <c r="D3199" i="16"/>
  <c r="D3198" i="16"/>
  <c r="D3197" i="16"/>
  <c r="D3196" i="16"/>
  <c r="D3195" i="16"/>
  <c r="D3194" i="16"/>
  <c r="D3193" i="16"/>
  <c r="D3192" i="16"/>
  <c r="D3191" i="16"/>
  <c r="D3190" i="16"/>
  <c r="D3189" i="16"/>
  <c r="D3188" i="16"/>
  <c r="D3187" i="16"/>
  <c r="D3186" i="16"/>
  <c r="D3185" i="16"/>
  <c r="D3184" i="16"/>
  <c r="D3183" i="16"/>
  <c r="D3182" i="16"/>
  <c r="D3181" i="16"/>
  <c r="D3180" i="16"/>
  <c r="D3179" i="16"/>
  <c r="D3178" i="16"/>
  <c r="D3177" i="16"/>
  <c r="D3176" i="16"/>
  <c r="D3175" i="16"/>
  <c r="D3174" i="16"/>
  <c r="D3173" i="16"/>
  <c r="D3172" i="16"/>
  <c r="D3171" i="16"/>
  <c r="D3170" i="16"/>
  <c r="D3169" i="16"/>
  <c r="D3168" i="16"/>
  <c r="D3167" i="16"/>
  <c r="D3166" i="16"/>
  <c r="D3165" i="16"/>
  <c r="D3164" i="16"/>
  <c r="D3163" i="16"/>
  <c r="D3162" i="16"/>
  <c r="D3161" i="16"/>
  <c r="D3160" i="16"/>
  <c r="D3159" i="16"/>
  <c r="D3158" i="16"/>
  <c r="D3157" i="16"/>
  <c r="D3156" i="16"/>
  <c r="D3155" i="16"/>
  <c r="D3154" i="16"/>
  <c r="D3153" i="16"/>
  <c r="D3152" i="16"/>
  <c r="D3151" i="16"/>
  <c r="D3150" i="16"/>
  <c r="D3149" i="16"/>
  <c r="D3148" i="16"/>
  <c r="D3147" i="16"/>
  <c r="D3146" i="16"/>
  <c r="D3145" i="16"/>
  <c r="D3144" i="16"/>
  <c r="D3143" i="16"/>
  <c r="D3142" i="16"/>
  <c r="D3141" i="16"/>
  <c r="D3140" i="16"/>
  <c r="D3139" i="16"/>
  <c r="D3138" i="16"/>
  <c r="D3137" i="16"/>
  <c r="D3136" i="16"/>
  <c r="D3135" i="16"/>
  <c r="D3134" i="16"/>
  <c r="D3133" i="16"/>
  <c r="D3132" i="16"/>
  <c r="D3131" i="16"/>
  <c r="D3130" i="16"/>
  <c r="D3129" i="16"/>
  <c r="D3128" i="16"/>
  <c r="D3127" i="16"/>
  <c r="D3126" i="16"/>
  <c r="D3125" i="16"/>
  <c r="D3124" i="16"/>
  <c r="D3123" i="16"/>
  <c r="D3122" i="16"/>
  <c r="D3121" i="16"/>
  <c r="D3120" i="16"/>
  <c r="D3119" i="16"/>
  <c r="D3118" i="16"/>
  <c r="D3117" i="16"/>
  <c r="D3116" i="16"/>
  <c r="D3115" i="16"/>
  <c r="D3114" i="16"/>
  <c r="D3113" i="16"/>
  <c r="D3112" i="16"/>
  <c r="D3111" i="16"/>
  <c r="D3110" i="16"/>
  <c r="D3109" i="16"/>
  <c r="D3108" i="16"/>
  <c r="D3107" i="16"/>
  <c r="D3106" i="16"/>
  <c r="D3105" i="16"/>
  <c r="D3104" i="16"/>
  <c r="D3103" i="16"/>
  <c r="D3102" i="16"/>
  <c r="D3101" i="16"/>
  <c r="D3100" i="16"/>
  <c r="D3099" i="16"/>
  <c r="D3098" i="16"/>
  <c r="D3097" i="16"/>
  <c r="D3096" i="16"/>
  <c r="D3095" i="16"/>
  <c r="D3094" i="16"/>
  <c r="D3093" i="16"/>
  <c r="D3092" i="16"/>
  <c r="D3091" i="16"/>
  <c r="D3090" i="16"/>
  <c r="D3089" i="16"/>
  <c r="D3088" i="16"/>
  <c r="D3087" i="16"/>
  <c r="D3086" i="16"/>
  <c r="D3085" i="16"/>
  <c r="D3084" i="16"/>
  <c r="D3083" i="16"/>
  <c r="D3082" i="16"/>
  <c r="D3081" i="16"/>
  <c r="D3080" i="16"/>
  <c r="D3079" i="16"/>
  <c r="D3078" i="16"/>
  <c r="D3077" i="16"/>
  <c r="D3076" i="16"/>
  <c r="D3075" i="16"/>
  <c r="D3074" i="16"/>
  <c r="D3073" i="16"/>
  <c r="D3072" i="16"/>
  <c r="D3071" i="16"/>
  <c r="D3070" i="16"/>
  <c r="D3069" i="16"/>
  <c r="D3068" i="16"/>
  <c r="D3067" i="16"/>
  <c r="D3066" i="16"/>
  <c r="D3065" i="16"/>
  <c r="D3064" i="16"/>
  <c r="D3063" i="16"/>
  <c r="D3062" i="16"/>
  <c r="D3061" i="16"/>
  <c r="D3060" i="16"/>
  <c r="D3059" i="16"/>
  <c r="D3058" i="16"/>
  <c r="D3057" i="16"/>
  <c r="D3056" i="16"/>
  <c r="D3055" i="16"/>
  <c r="D3054" i="16"/>
  <c r="D3053" i="16"/>
  <c r="D3052" i="16"/>
  <c r="D3051" i="16"/>
  <c r="D3050" i="16"/>
  <c r="D3049" i="16"/>
  <c r="D3048" i="16"/>
  <c r="D3047" i="16"/>
  <c r="D3046" i="16"/>
  <c r="D3045" i="16"/>
  <c r="D3044" i="16"/>
  <c r="D3043" i="16"/>
  <c r="D3042" i="16"/>
  <c r="D3041" i="16"/>
  <c r="D3040" i="16"/>
  <c r="D3039" i="16"/>
  <c r="D3038" i="16"/>
  <c r="D3037" i="16"/>
  <c r="D3036" i="16"/>
  <c r="D3035" i="16"/>
  <c r="D3034" i="16"/>
  <c r="D3033" i="16"/>
  <c r="D3032" i="16"/>
  <c r="D3031" i="16"/>
  <c r="D3030" i="16"/>
  <c r="D3029" i="16"/>
  <c r="D3028" i="16"/>
  <c r="D3027" i="16"/>
  <c r="D3026" i="16"/>
  <c r="D3025" i="16"/>
  <c r="D3024" i="16"/>
  <c r="D3023" i="16"/>
  <c r="D3022" i="16"/>
  <c r="D3021" i="16"/>
  <c r="D3020" i="16"/>
  <c r="D3019" i="16"/>
  <c r="D3018" i="16"/>
  <c r="D3017" i="16"/>
  <c r="D3016" i="16"/>
  <c r="D3015" i="16"/>
  <c r="D3014" i="16"/>
  <c r="D3013" i="16"/>
  <c r="D3012" i="16"/>
  <c r="D3011" i="16"/>
  <c r="D3010" i="16"/>
  <c r="D3009" i="16"/>
  <c r="D3008" i="16"/>
  <c r="D3007" i="16"/>
  <c r="D3006" i="16"/>
  <c r="D3005" i="16"/>
  <c r="D3004" i="16"/>
  <c r="D3003" i="16"/>
  <c r="D3002" i="16"/>
  <c r="D3001" i="16"/>
  <c r="D3000" i="16"/>
  <c r="D2999" i="16"/>
  <c r="D2998" i="16"/>
  <c r="D2997" i="16"/>
  <c r="D2996" i="16"/>
  <c r="D2995" i="16"/>
  <c r="D2994" i="16"/>
  <c r="D2993" i="16"/>
  <c r="D2992" i="16"/>
  <c r="D2991" i="16"/>
  <c r="D2990" i="16"/>
  <c r="D2989" i="16"/>
  <c r="D2988" i="16"/>
  <c r="D2987" i="16"/>
  <c r="D2986" i="16"/>
  <c r="D2985" i="16"/>
  <c r="D2984" i="16"/>
  <c r="D2983" i="16"/>
  <c r="D2982" i="16"/>
  <c r="D2981" i="16"/>
  <c r="D2980" i="16"/>
  <c r="D2979" i="16"/>
  <c r="D2978" i="16"/>
  <c r="D2977" i="16"/>
  <c r="D2976" i="16"/>
  <c r="D2975" i="16"/>
  <c r="D2974" i="16"/>
  <c r="D2973" i="16"/>
  <c r="D2972" i="16"/>
  <c r="D2971" i="16"/>
  <c r="D2970" i="16"/>
  <c r="D2969" i="16"/>
  <c r="D2968" i="16"/>
  <c r="D2967" i="16"/>
  <c r="D2966" i="16"/>
  <c r="D2965" i="16"/>
  <c r="D2964" i="16"/>
  <c r="D2963" i="16"/>
  <c r="D2962" i="16"/>
  <c r="D2961" i="16"/>
  <c r="D2960" i="16"/>
  <c r="D2959" i="16"/>
  <c r="D2958" i="16"/>
  <c r="D2957" i="16"/>
  <c r="D2956" i="16"/>
  <c r="D2955" i="16"/>
  <c r="D2954" i="16"/>
  <c r="D2953" i="16"/>
  <c r="D2952" i="16"/>
  <c r="D2951" i="16"/>
  <c r="D2950" i="16"/>
  <c r="D2949" i="16"/>
  <c r="D2948" i="16"/>
  <c r="D2947" i="16"/>
  <c r="D2946" i="16"/>
  <c r="D2945" i="16"/>
  <c r="D2944" i="16"/>
  <c r="D2943" i="16"/>
  <c r="D2942" i="16"/>
  <c r="D2941" i="16"/>
  <c r="D2940" i="16"/>
  <c r="D2939" i="16"/>
  <c r="D2938" i="16"/>
  <c r="D2937" i="16"/>
  <c r="D2936" i="16"/>
  <c r="D2935" i="16"/>
  <c r="D2934" i="16"/>
  <c r="D2933" i="16"/>
  <c r="D2932" i="16"/>
  <c r="D2931" i="16"/>
  <c r="D2930" i="16"/>
  <c r="D2929" i="16"/>
  <c r="D2928" i="16"/>
  <c r="D2927" i="16"/>
  <c r="D2926" i="16"/>
  <c r="D2925" i="16"/>
  <c r="D2924" i="16"/>
  <c r="D2923" i="16"/>
  <c r="D2922" i="16"/>
  <c r="D2921" i="16"/>
  <c r="D2920" i="16"/>
  <c r="D2919" i="16"/>
  <c r="D2918" i="16"/>
  <c r="D2917" i="16"/>
  <c r="D2916" i="16"/>
  <c r="D2915" i="16"/>
  <c r="D2914" i="16"/>
  <c r="D2913" i="16"/>
  <c r="D2912" i="16"/>
  <c r="D2911" i="16"/>
  <c r="D2910" i="16"/>
  <c r="D2909" i="16"/>
  <c r="D2908" i="16"/>
  <c r="D2907" i="16"/>
  <c r="D2906" i="16"/>
  <c r="D2905" i="16"/>
  <c r="D2904" i="16"/>
  <c r="D2903" i="16"/>
  <c r="D2902" i="16"/>
  <c r="D2901" i="16"/>
  <c r="D2900" i="16"/>
  <c r="D2899" i="16"/>
  <c r="D2898" i="16"/>
  <c r="D2897" i="16"/>
  <c r="D2896" i="16"/>
  <c r="D2895" i="16"/>
  <c r="D2894" i="16"/>
  <c r="D2893" i="16"/>
  <c r="D2892" i="16"/>
  <c r="D2891" i="16"/>
  <c r="D2890" i="16"/>
  <c r="D2889" i="16"/>
  <c r="D2888" i="16"/>
  <c r="D2887" i="16"/>
  <c r="D2886" i="16"/>
  <c r="D2885" i="16"/>
  <c r="D2884" i="16"/>
  <c r="D2883" i="16"/>
  <c r="D2882" i="16"/>
  <c r="D2881" i="16"/>
  <c r="D2880" i="16"/>
  <c r="D2879" i="16"/>
  <c r="D2878" i="16"/>
  <c r="D2877" i="16"/>
  <c r="D2876" i="16"/>
  <c r="D2875" i="16"/>
  <c r="D2874" i="16"/>
  <c r="D2873" i="16"/>
  <c r="D2872" i="16"/>
  <c r="D2871" i="16"/>
  <c r="D2870" i="16"/>
  <c r="D2869" i="16"/>
  <c r="D2868" i="16"/>
  <c r="D2867" i="16"/>
  <c r="D2866" i="16"/>
  <c r="D2865" i="16"/>
  <c r="D2864" i="16"/>
  <c r="D2863" i="16"/>
  <c r="D2862" i="16"/>
  <c r="D2861" i="16"/>
  <c r="D2860" i="16"/>
  <c r="D2859" i="16"/>
  <c r="D2858" i="16"/>
  <c r="D2857" i="16"/>
  <c r="D2856" i="16"/>
  <c r="D2855" i="16"/>
  <c r="D2854" i="16"/>
  <c r="D2853" i="16"/>
  <c r="D2852" i="16"/>
  <c r="D2851" i="16"/>
  <c r="D2850" i="16"/>
  <c r="D2849" i="16"/>
  <c r="D2848" i="16"/>
  <c r="D2847" i="16"/>
  <c r="D2846" i="16"/>
  <c r="D2845" i="16"/>
  <c r="D2844" i="16"/>
  <c r="D2843" i="16"/>
  <c r="D2842" i="16"/>
  <c r="D2841" i="16"/>
  <c r="D2840" i="16"/>
  <c r="D2839" i="16"/>
  <c r="D2838" i="16"/>
  <c r="D2837" i="16"/>
  <c r="D2836" i="16"/>
  <c r="D2835" i="16"/>
  <c r="D2834" i="16"/>
  <c r="D2833" i="16"/>
  <c r="D2832" i="16"/>
  <c r="D2831" i="16"/>
  <c r="D2830" i="16"/>
  <c r="D2829" i="16"/>
  <c r="D2828" i="16"/>
  <c r="D2827" i="16"/>
  <c r="D2826" i="16"/>
  <c r="D2825" i="16"/>
  <c r="D2824" i="16"/>
  <c r="D2823" i="16"/>
  <c r="D2822" i="16"/>
  <c r="D2821" i="16"/>
  <c r="D2820" i="16"/>
  <c r="D2819" i="16"/>
  <c r="D2818" i="16"/>
  <c r="D2817" i="16"/>
  <c r="D2816" i="16"/>
  <c r="D2815" i="16"/>
  <c r="D2814" i="16"/>
  <c r="D2813" i="16"/>
  <c r="D2812" i="16"/>
  <c r="D2811" i="16"/>
  <c r="D2810" i="16"/>
  <c r="D2809" i="16"/>
  <c r="D2808" i="16"/>
  <c r="D2807" i="16"/>
  <c r="D2806" i="16"/>
  <c r="D2805" i="16"/>
  <c r="D2804" i="16"/>
  <c r="D2803" i="16"/>
  <c r="D2802" i="16"/>
  <c r="D2801" i="16"/>
  <c r="D2800" i="16"/>
  <c r="D2799" i="16"/>
  <c r="D2798" i="16"/>
  <c r="D2797" i="16"/>
  <c r="D2796" i="16"/>
  <c r="D2795" i="16"/>
  <c r="D2794" i="16"/>
  <c r="D2793" i="16"/>
  <c r="D2792" i="16"/>
  <c r="D2791" i="16"/>
  <c r="D2790" i="16"/>
  <c r="D2789" i="16"/>
  <c r="D2788" i="16"/>
  <c r="D2787" i="16"/>
  <c r="D2786" i="16"/>
  <c r="D2785" i="16"/>
  <c r="D2784" i="16"/>
  <c r="D2783" i="16"/>
  <c r="D2782" i="16"/>
  <c r="D2781" i="16"/>
  <c r="D2780" i="16"/>
  <c r="D2779" i="16"/>
  <c r="D2778" i="16"/>
  <c r="D2777" i="16"/>
  <c r="D2776" i="16"/>
  <c r="D2775" i="16"/>
  <c r="D2774" i="16"/>
  <c r="D2773" i="16"/>
  <c r="D2772" i="16"/>
  <c r="D2771" i="16"/>
  <c r="D2770" i="16"/>
  <c r="D2769" i="16"/>
  <c r="D2768" i="16"/>
  <c r="D2767" i="16"/>
  <c r="D2766" i="16"/>
  <c r="D2765" i="16"/>
  <c r="D2764" i="16"/>
  <c r="D2763" i="16"/>
  <c r="D2762" i="16"/>
  <c r="D2761" i="16"/>
  <c r="D2760" i="16"/>
  <c r="D2759" i="16"/>
  <c r="D2758" i="16"/>
  <c r="D2757" i="16"/>
  <c r="D2756" i="16"/>
  <c r="D2755" i="16"/>
  <c r="D2754" i="16"/>
  <c r="D2753" i="16"/>
  <c r="D2752" i="16"/>
  <c r="D2751" i="16"/>
  <c r="D2750" i="16"/>
  <c r="D2749" i="16"/>
  <c r="D2748" i="16"/>
  <c r="D2747" i="16"/>
  <c r="D2746" i="16"/>
  <c r="D2745" i="16"/>
  <c r="D2744" i="16"/>
  <c r="D2743" i="16"/>
  <c r="D2742" i="16"/>
  <c r="D2741" i="16"/>
  <c r="D2740" i="16"/>
  <c r="D2739" i="16"/>
  <c r="D2738" i="16"/>
  <c r="D2737" i="16"/>
  <c r="D2736" i="16"/>
  <c r="D2735" i="16"/>
  <c r="D2734" i="16"/>
  <c r="D2733" i="16"/>
  <c r="D2732" i="16"/>
  <c r="D2731" i="16"/>
  <c r="D2730" i="16"/>
  <c r="D2729" i="16"/>
  <c r="D2728" i="16"/>
  <c r="D2727" i="16"/>
  <c r="D2726" i="16"/>
  <c r="D2725" i="16"/>
  <c r="D2724" i="16"/>
  <c r="D2723" i="16"/>
  <c r="D2722" i="16"/>
  <c r="D2721" i="16"/>
  <c r="D2720" i="16"/>
  <c r="D2719" i="16"/>
  <c r="D2718" i="16"/>
  <c r="D2717" i="16"/>
  <c r="D2716" i="16"/>
  <c r="D2715" i="16"/>
  <c r="D2714" i="16"/>
  <c r="D2713" i="16"/>
  <c r="D2712" i="16"/>
  <c r="D2711" i="16"/>
  <c r="D2710" i="16"/>
  <c r="D2709" i="16"/>
  <c r="D2708" i="16"/>
  <c r="D2707" i="16"/>
  <c r="D2706" i="16"/>
  <c r="D2705" i="16"/>
  <c r="D2704" i="16"/>
  <c r="D2703" i="16"/>
  <c r="D2702" i="16"/>
  <c r="D2701" i="16"/>
  <c r="D2700" i="16"/>
  <c r="D2699" i="16"/>
  <c r="D2698" i="16"/>
  <c r="D2697" i="16"/>
  <c r="D2696" i="16"/>
  <c r="D2695" i="16"/>
  <c r="D2694" i="16"/>
  <c r="D2693" i="16"/>
  <c r="D2692" i="16"/>
  <c r="D2691" i="16"/>
  <c r="D2690" i="16"/>
  <c r="D2689" i="16"/>
  <c r="D2688" i="16"/>
  <c r="D2687" i="16"/>
  <c r="D2686" i="16"/>
  <c r="D2685" i="16"/>
  <c r="D2684" i="16"/>
  <c r="D2683" i="16"/>
  <c r="D2682" i="16"/>
  <c r="D2681" i="16"/>
  <c r="D2680" i="16"/>
  <c r="D2679" i="16"/>
  <c r="D2678" i="16"/>
  <c r="D2677" i="16"/>
  <c r="D2676" i="16"/>
  <c r="D2675" i="16"/>
  <c r="D2674" i="16"/>
  <c r="D2673" i="16"/>
  <c r="D2672" i="16"/>
  <c r="D2671" i="16"/>
  <c r="D2670" i="16"/>
  <c r="D2669" i="16"/>
  <c r="D2668" i="16"/>
  <c r="D2667" i="16"/>
  <c r="D2666" i="16"/>
  <c r="D2665" i="16"/>
  <c r="D2664" i="16"/>
  <c r="D2663" i="16"/>
  <c r="D2662" i="16"/>
  <c r="D2661" i="16"/>
  <c r="D2660" i="16"/>
  <c r="D2659" i="16"/>
  <c r="D2658" i="16"/>
  <c r="D2657" i="16"/>
  <c r="D2656" i="16"/>
  <c r="D2655" i="16"/>
  <c r="D2654" i="16"/>
  <c r="D2653" i="16"/>
  <c r="D2652" i="16"/>
  <c r="D2651" i="16"/>
  <c r="D2650" i="16"/>
  <c r="D2649" i="16"/>
  <c r="D2648" i="16"/>
  <c r="D2647" i="16"/>
  <c r="D2646" i="16"/>
  <c r="D2645" i="16"/>
  <c r="D2644" i="16"/>
  <c r="D2643" i="16"/>
  <c r="D2642" i="16"/>
  <c r="D2641" i="16"/>
  <c r="D2640" i="16"/>
  <c r="D2639" i="16"/>
  <c r="D2638" i="16"/>
  <c r="D2637" i="16"/>
  <c r="D2636" i="16"/>
  <c r="D2635" i="16"/>
  <c r="D2634" i="16"/>
  <c r="D2633" i="16"/>
  <c r="D2632" i="16"/>
  <c r="D2631" i="16"/>
  <c r="D2630" i="16"/>
  <c r="D2629" i="16"/>
  <c r="D2628" i="16"/>
  <c r="D2627" i="16"/>
  <c r="D2626" i="16"/>
  <c r="D2625" i="16"/>
  <c r="D2624" i="16"/>
  <c r="D2623" i="16"/>
  <c r="D2622" i="16"/>
  <c r="D2621" i="16"/>
  <c r="D2620" i="16"/>
  <c r="D2619" i="16"/>
  <c r="D2618" i="16"/>
  <c r="D2617" i="16"/>
  <c r="D2616" i="16"/>
  <c r="D2615" i="16"/>
  <c r="D2614" i="16"/>
  <c r="D2613" i="16"/>
  <c r="D2612" i="16"/>
  <c r="D2611" i="16"/>
  <c r="D2610" i="16"/>
  <c r="D2609" i="16"/>
  <c r="D2608" i="16"/>
  <c r="D2607" i="16"/>
  <c r="D2606" i="16"/>
  <c r="D2605" i="16"/>
  <c r="D2604" i="16"/>
  <c r="D2603" i="16"/>
  <c r="D2602" i="16"/>
  <c r="D2601" i="16"/>
  <c r="D2600" i="16"/>
  <c r="D2599" i="16"/>
  <c r="D2598" i="16"/>
  <c r="D2597" i="16"/>
  <c r="D2596" i="16"/>
  <c r="D2595" i="16"/>
  <c r="D2594" i="16"/>
  <c r="D2593" i="16"/>
  <c r="D2592" i="16"/>
  <c r="D2591" i="16"/>
  <c r="D2590" i="16"/>
  <c r="D2589" i="16"/>
  <c r="D2588" i="16"/>
  <c r="D2587" i="16"/>
  <c r="D2586" i="16"/>
  <c r="D2585" i="16"/>
  <c r="D2584" i="16"/>
  <c r="D2583" i="16"/>
  <c r="D2582" i="16"/>
  <c r="D2581" i="16"/>
  <c r="D2580" i="16"/>
  <c r="D2579" i="16"/>
  <c r="D2578" i="16"/>
  <c r="D2577" i="16"/>
  <c r="D2576" i="16"/>
  <c r="D2575" i="16"/>
  <c r="D2574" i="16"/>
  <c r="D2573" i="16"/>
  <c r="D2572" i="16"/>
  <c r="D2571" i="16"/>
  <c r="D2570" i="16"/>
  <c r="D2569" i="16"/>
  <c r="D2568" i="16"/>
  <c r="D2567" i="16"/>
  <c r="D2566" i="16"/>
  <c r="D2565" i="16"/>
  <c r="D2564" i="16"/>
  <c r="D2563" i="16"/>
  <c r="D2562" i="16"/>
  <c r="D2561" i="16"/>
  <c r="D2560" i="16"/>
  <c r="D2559" i="16"/>
  <c r="D2558" i="16"/>
  <c r="D2557" i="16"/>
  <c r="D2556" i="16"/>
  <c r="D2555" i="16"/>
  <c r="D2554" i="16"/>
  <c r="D2553" i="16"/>
  <c r="D2552" i="16"/>
  <c r="D2551" i="16"/>
  <c r="D2550" i="16"/>
  <c r="D2549" i="16"/>
  <c r="D2548" i="16"/>
  <c r="D2547" i="16"/>
  <c r="D2546" i="16"/>
  <c r="D2545" i="16"/>
  <c r="D2544" i="16"/>
  <c r="D2543" i="16"/>
  <c r="D2542" i="16"/>
  <c r="D2541" i="16"/>
  <c r="D2540" i="16"/>
  <c r="D2539" i="16"/>
  <c r="D2538" i="16"/>
  <c r="D2537" i="16"/>
  <c r="D2536" i="16"/>
  <c r="D2535" i="16"/>
  <c r="D2534" i="16"/>
  <c r="D2533" i="16"/>
  <c r="D2532" i="16"/>
  <c r="D2531" i="16"/>
  <c r="D2530" i="16"/>
  <c r="D2529" i="16"/>
  <c r="D2528" i="16"/>
  <c r="D2527" i="16"/>
  <c r="D2526" i="16"/>
  <c r="D2525" i="16"/>
  <c r="D2524" i="16"/>
  <c r="D2523" i="16"/>
  <c r="D2522" i="16"/>
  <c r="D2521" i="16"/>
  <c r="D2520" i="16"/>
  <c r="D2519" i="16"/>
  <c r="D2518" i="16"/>
  <c r="D2517" i="16"/>
  <c r="D2516" i="16"/>
  <c r="D2515" i="16"/>
  <c r="D2514" i="16"/>
  <c r="D2513" i="16"/>
  <c r="D2512" i="16"/>
  <c r="D2511" i="16"/>
  <c r="D2510" i="16"/>
  <c r="D2509" i="16"/>
  <c r="D2508" i="16"/>
  <c r="D2507" i="16"/>
  <c r="D2506" i="16"/>
  <c r="D2505" i="16"/>
  <c r="D2504" i="16"/>
  <c r="D2503" i="16"/>
  <c r="D2502" i="16"/>
  <c r="D2501" i="16"/>
  <c r="D2500" i="16"/>
  <c r="D2499" i="16"/>
  <c r="D2498" i="16"/>
  <c r="D2497" i="16"/>
  <c r="D2496" i="16"/>
  <c r="D2495" i="16"/>
  <c r="D2494" i="16"/>
  <c r="D2493" i="16"/>
  <c r="D2492" i="16"/>
  <c r="D2491" i="16"/>
  <c r="D2490" i="16"/>
  <c r="D2489" i="16"/>
  <c r="D2488" i="16"/>
  <c r="D2487" i="16"/>
  <c r="D2486" i="16"/>
  <c r="D2485" i="16"/>
  <c r="D2484" i="16"/>
  <c r="D2483" i="16"/>
  <c r="D2482" i="16"/>
  <c r="D2481" i="16"/>
  <c r="D2480" i="16"/>
  <c r="D2479" i="16"/>
  <c r="D2478" i="16"/>
  <c r="D2477" i="16"/>
  <c r="D2476" i="16"/>
  <c r="D2475" i="16"/>
  <c r="D2474" i="16"/>
  <c r="D2473" i="16"/>
  <c r="D2472" i="16"/>
  <c r="D2471" i="16"/>
  <c r="D2470" i="16"/>
  <c r="D2469" i="16"/>
  <c r="D2468" i="16"/>
  <c r="D2467" i="16"/>
  <c r="D2466" i="16"/>
  <c r="D2465" i="16"/>
  <c r="D2464" i="16"/>
  <c r="D2463" i="16"/>
  <c r="D2462" i="16"/>
  <c r="D2461" i="16"/>
  <c r="D2460" i="16"/>
  <c r="D2459" i="16"/>
  <c r="D2458" i="16"/>
  <c r="D2457" i="16"/>
  <c r="D2456" i="16"/>
  <c r="D2455" i="16"/>
  <c r="D2454" i="16"/>
  <c r="D2453" i="16"/>
  <c r="D2452" i="16"/>
  <c r="D2451" i="16"/>
  <c r="D2450" i="16"/>
  <c r="D2449" i="16"/>
  <c r="D2448" i="16"/>
  <c r="D2447" i="16"/>
  <c r="D2446" i="16"/>
  <c r="D2445" i="16"/>
  <c r="D2444" i="16"/>
  <c r="D2443" i="16"/>
  <c r="D2442" i="16"/>
  <c r="D2441" i="16"/>
  <c r="D2440" i="16"/>
  <c r="D2439" i="16"/>
  <c r="D2438" i="16"/>
  <c r="D2437" i="16"/>
  <c r="D2436" i="16"/>
  <c r="D2435" i="16"/>
  <c r="D2434" i="16"/>
  <c r="D2433" i="16"/>
  <c r="D2432" i="16"/>
  <c r="D2431" i="16"/>
  <c r="D2430" i="16"/>
  <c r="D2429" i="16"/>
  <c r="D2428" i="16"/>
  <c r="D2427" i="16"/>
  <c r="D2426" i="16"/>
  <c r="D2425" i="16"/>
  <c r="D2424" i="16"/>
  <c r="D2423" i="16"/>
  <c r="D2422" i="16"/>
  <c r="D2421" i="16"/>
  <c r="D2420" i="16"/>
  <c r="D2419" i="16"/>
  <c r="D2418" i="16"/>
  <c r="D2417" i="16"/>
  <c r="D2416" i="16"/>
  <c r="D2415" i="16"/>
  <c r="D2414" i="16"/>
  <c r="D2413" i="16"/>
  <c r="D2412" i="16"/>
  <c r="D2411" i="16"/>
  <c r="D2410" i="16"/>
  <c r="D2409" i="16"/>
  <c r="D2408" i="16"/>
  <c r="D2407" i="16"/>
  <c r="D2406" i="16"/>
  <c r="D2405" i="16"/>
  <c r="D2404" i="16"/>
  <c r="D2403" i="16"/>
  <c r="D2402" i="16"/>
  <c r="D2401" i="16"/>
  <c r="D2400" i="16"/>
  <c r="D2399" i="16"/>
  <c r="D2398" i="16"/>
  <c r="D2397" i="16"/>
  <c r="D2396" i="16"/>
  <c r="D2395" i="16"/>
  <c r="D2394" i="16"/>
  <c r="D2393" i="16"/>
  <c r="D2392" i="16"/>
  <c r="D2391" i="16"/>
  <c r="D2390" i="16"/>
  <c r="D2389" i="16"/>
  <c r="D2388" i="16"/>
  <c r="D2387" i="16"/>
  <c r="D2386" i="16"/>
  <c r="D2385" i="16"/>
  <c r="D2384" i="16"/>
  <c r="D2383" i="16"/>
  <c r="D2382" i="16"/>
  <c r="D2381" i="16"/>
  <c r="D2380" i="16"/>
  <c r="D2379" i="16"/>
  <c r="D2378" i="16"/>
  <c r="D2377" i="16"/>
  <c r="D2376" i="16"/>
  <c r="D2375" i="16"/>
  <c r="D2374" i="16"/>
  <c r="D2373" i="16"/>
  <c r="D2372" i="16"/>
  <c r="D2371" i="16"/>
  <c r="D2370" i="16"/>
  <c r="D2369" i="16"/>
  <c r="D2368" i="16"/>
  <c r="D2367" i="16"/>
  <c r="D2366" i="16"/>
  <c r="D2365" i="16"/>
  <c r="D2364" i="16"/>
  <c r="D2363" i="16"/>
  <c r="D2362" i="16"/>
  <c r="D2361" i="16"/>
  <c r="D2360" i="16"/>
  <c r="D2359" i="16"/>
  <c r="D2358" i="16"/>
  <c r="D2357" i="16"/>
  <c r="D2356" i="16"/>
  <c r="D2355" i="16"/>
  <c r="D2354" i="16"/>
  <c r="D2353" i="16"/>
  <c r="D2352" i="16"/>
  <c r="D2351" i="16"/>
  <c r="D2350" i="16"/>
  <c r="D2349" i="16"/>
  <c r="D2348" i="16"/>
  <c r="D2347" i="16"/>
  <c r="D2346" i="16"/>
  <c r="D2345" i="16"/>
  <c r="D2344" i="16"/>
  <c r="D2343" i="16"/>
  <c r="D2342" i="16"/>
  <c r="D2341" i="16"/>
  <c r="D2340" i="16"/>
  <c r="D2339" i="16"/>
  <c r="D2338" i="16"/>
  <c r="D2337" i="16"/>
  <c r="D2336" i="16"/>
  <c r="D2335" i="16"/>
  <c r="D2334" i="16"/>
  <c r="D2333" i="16"/>
  <c r="D2332" i="16"/>
  <c r="D2331" i="16"/>
  <c r="D2330" i="16"/>
  <c r="D2329" i="16"/>
  <c r="D2328" i="16"/>
  <c r="D2327" i="16"/>
  <c r="D2326" i="16"/>
  <c r="D2325" i="16"/>
  <c r="D2324" i="16"/>
  <c r="D2323" i="16"/>
  <c r="D2322" i="16"/>
  <c r="D2321" i="16"/>
  <c r="D2320" i="16"/>
  <c r="D2319" i="16"/>
  <c r="D2318" i="16"/>
  <c r="D2317" i="16"/>
  <c r="D2316" i="16"/>
  <c r="D2315" i="16"/>
  <c r="D2314" i="16"/>
  <c r="D2313" i="16"/>
  <c r="D2312" i="16"/>
  <c r="D2311" i="16"/>
  <c r="D2310" i="16"/>
  <c r="D2309" i="16"/>
  <c r="D2308" i="16"/>
  <c r="D2307" i="16"/>
  <c r="D2306" i="16"/>
  <c r="D2305" i="16"/>
  <c r="D2304" i="16"/>
  <c r="D2303" i="16"/>
  <c r="D2302" i="16"/>
  <c r="D2301" i="16"/>
  <c r="D2300" i="16"/>
  <c r="D2299" i="16"/>
  <c r="D2298" i="16"/>
  <c r="D2297" i="16"/>
  <c r="D2296" i="16"/>
  <c r="D2295" i="16"/>
  <c r="D2294" i="16"/>
  <c r="D2293" i="16"/>
  <c r="D2292" i="16"/>
  <c r="D2291" i="16"/>
  <c r="D2290" i="16"/>
  <c r="D2289" i="16"/>
  <c r="D2288" i="16"/>
  <c r="D2287" i="16"/>
  <c r="D2286" i="16"/>
  <c r="D2285" i="16"/>
  <c r="D2284" i="16"/>
  <c r="D2283" i="16"/>
  <c r="D2282" i="16"/>
  <c r="D2281" i="16"/>
  <c r="D2280" i="16"/>
  <c r="D2279" i="16"/>
  <c r="D2278" i="16"/>
  <c r="D2277" i="16"/>
  <c r="D2276" i="16"/>
  <c r="D2275" i="16"/>
  <c r="D2274" i="16"/>
  <c r="D2273" i="16"/>
  <c r="D2272" i="16"/>
  <c r="D2271" i="16"/>
  <c r="D2270" i="16"/>
  <c r="D2269" i="16"/>
  <c r="D2268" i="16"/>
  <c r="D2267" i="16"/>
  <c r="D2266" i="16"/>
  <c r="D2265" i="16"/>
  <c r="D2264" i="16"/>
  <c r="D2263" i="16"/>
  <c r="D2262" i="16"/>
  <c r="D2261" i="16"/>
  <c r="D2260" i="16"/>
  <c r="D2259" i="16"/>
  <c r="D2258" i="16"/>
  <c r="D2257" i="16"/>
  <c r="D2256" i="16"/>
  <c r="D2255" i="16"/>
  <c r="D2254" i="16"/>
  <c r="D2253" i="16"/>
  <c r="D2252" i="16"/>
  <c r="D2251" i="16"/>
  <c r="D2250" i="16"/>
  <c r="D2249" i="16"/>
  <c r="D2248" i="16"/>
  <c r="D2247" i="16"/>
  <c r="D2246" i="16"/>
  <c r="D2245" i="16"/>
  <c r="D2244" i="16"/>
  <c r="D2243" i="16"/>
  <c r="D2242" i="16"/>
  <c r="D2241" i="16"/>
  <c r="D2240" i="16"/>
  <c r="D2239" i="16"/>
  <c r="D2238" i="16"/>
  <c r="D2237" i="16"/>
  <c r="D2236" i="16"/>
  <c r="D2235" i="16"/>
  <c r="D2234" i="16"/>
  <c r="D2233" i="16"/>
  <c r="D2232" i="16"/>
  <c r="D2231" i="16"/>
  <c r="D2230" i="16"/>
  <c r="D2229" i="16"/>
  <c r="D2228" i="16"/>
  <c r="D2227" i="16"/>
  <c r="D2226" i="16"/>
  <c r="D2225" i="16"/>
  <c r="D2224" i="16"/>
  <c r="D2223" i="16"/>
  <c r="D2222" i="16"/>
  <c r="D2221" i="16"/>
  <c r="D2220" i="16"/>
  <c r="D2219" i="16"/>
  <c r="D2218" i="16"/>
  <c r="D2217" i="16"/>
  <c r="D2216" i="16"/>
  <c r="D2215" i="16"/>
  <c r="D2214" i="16"/>
  <c r="D2213" i="16"/>
  <c r="D2212" i="16"/>
  <c r="D2211" i="16"/>
  <c r="D2210" i="16"/>
  <c r="D2209" i="16"/>
  <c r="D2208" i="16"/>
  <c r="D2207" i="16"/>
  <c r="D2206" i="16"/>
  <c r="D2205" i="16"/>
  <c r="D2204" i="16"/>
  <c r="D2203" i="16"/>
  <c r="D2202" i="16"/>
  <c r="D2201" i="16"/>
  <c r="D2200" i="16"/>
  <c r="D2199" i="16"/>
  <c r="D2198" i="16"/>
  <c r="D2197" i="16"/>
  <c r="D2196" i="16"/>
  <c r="D2195" i="16"/>
  <c r="D2194" i="16"/>
  <c r="D2193" i="16"/>
  <c r="D2192" i="16"/>
  <c r="D2191" i="16"/>
  <c r="D2190" i="16"/>
  <c r="D2189" i="16"/>
  <c r="D2188" i="16"/>
  <c r="D2187" i="16"/>
  <c r="D2186" i="16"/>
  <c r="D2185" i="16"/>
  <c r="D2184" i="16"/>
  <c r="D2183" i="16"/>
  <c r="D2182" i="16"/>
  <c r="D2181" i="16"/>
  <c r="D2180" i="16"/>
  <c r="D2179" i="16"/>
  <c r="D2178" i="16"/>
  <c r="D2177" i="16"/>
  <c r="D2176" i="16"/>
  <c r="D2175" i="16"/>
  <c r="D2174" i="16"/>
  <c r="D2173" i="16"/>
  <c r="D2172" i="16"/>
  <c r="D2171" i="16"/>
  <c r="D2170" i="16"/>
  <c r="D2169" i="16"/>
  <c r="D2168" i="16"/>
  <c r="D2167" i="16"/>
  <c r="D2166" i="16"/>
  <c r="D2165" i="16"/>
  <c r="D2164" i="16"/>
  <c r="D2163" i="16"/>
  <c r="D2162" i="16"/>
  <c r="D2161" i="16"/>
  <c r="D2160" i="16"/>
  <c r="D2159" i="16"/>
  <c r="D2158" i="16"/>
  <c r="D2157" i="16"/>
  <c r="D2156" i="16"/>
  <c r="D2155" i="16"/>
  <c r="D2154" i="16"/>
  <c r="D2153" i="16"/>
  <c r="D2152" i="16"/>
  <c r="D2151" i="16"/>
  <c r="D2150" i="16"/>
  <c r="D2149" i="16"/>
  <c r="D2148" i="16"/>
  <c r="D2147" i="16"/>
  <c r="D2146" i="16"/>
  <c r="D2145" i="16"/>
  <c r="D2144" i="16"/>
  <c r="D2143" i="16"/>
  <c r="D2142" i="16"/>
  <c r="D2141" i="16"/>
  <c r="D2140" i="16"/>
  <c r="D2139" i="16"/>
  <c r="D2138" i="16"/>
  <c r="D2137" i="16"/>
  <c r="D2136" i="16"/>
  <c r="D2135" i="16"/>
  <c r="D2134" i="16"/>
  <c r="D2133" i="16"/>
  <c r="D2132" i="16"/>
  <c r="D2131" i="16"/>
  <c r="D2130" i="16"/>
  <c r="D2129" i="16"/>
  <c r="D2128" i="16"/>
  <c r="D2127" i="16"/>
  <c r="D2126" i="16"/>
  <c r="D2125" i="16"/>
  <c r="D2124" i="16"/>
  <c r="D2123" i="16"/>
  <c r="D2122" i="16"/>
  <c r="D2121" i="16"/>
  <c r="D2120" i="16"/>
  <c r="D2119" i="16"/>
  <c r="D2118" i="16"/>
  <c r="D2117" i="16"/>
  <c r="D2116" i="16"/>
  <c r="D2115" i="16"/>
  <c r="D2114" i="16"/>
  <c r="D2113" i="16"/>
  <c r="D2112" i="16"/>
  <c r="D2111" i="16"/>
  <c r="D2110" i="16"/>
  <c r="D2109" i="16"/>
  <c r="D2108" i="16"/>
  <c r="D2107" i="16"/>
  <c r="D2106" i="16"/>
  <c r="D2105" i="16"/>
  <c r="D2104" i="16"/>
  <c r="D2103" i="16"/>
  <c r="D2102" i="16"/>
  <c r="D2101" i="16"/>
  <c r="D2100" i="16"/>
  <c r="D2099" i="16"/>
  <c r="D2098" i="16"/>
  <c r="D2097" i="16"/>
  <c r="D2096" i="16"/>
  <c r="D2095" i="16"/>
  <c r="D2094" i="16"/>
  <c r="D2093" i="16"/>
  <c r="D2092" i="16"/>
  <c r="D2091" i="16"/>
  <c r="D2090" i="16"/>
  <c r="D2089" i="16"/>
  <c r="D2088" i="16"/>
  <c r="D2087" i="16"/>
  <c r="D2086" i="16"/>
  <c r="D2085" i="16"/>
  <c r="D2084" i="16"/>
  <c r="D2083" i="16"/>
  <c r="D2082" i="16"/>
  <c r="D2081" i="16"/>
  <c r="D2080" i="16"/>
  <c r="D2079" i="16"/>
  <c r="D2078" i="16"/>
  <c r="D2077" i="16"/>
  <c r="D2076" i="16"/>
  <c r="D2075" i="16"/>
  <c r="D2074" i="16"/>
  <c r="D2073" i="16"/>
  <c r="D2072" i="16"/>
  <c r="D2071" i="16"/>
  <c r="D2070" i="16"/>
  <c r="D2069" i="16"/>
  <c r="D2068" i="16"/>
  <c r="D2067" i="16"/>
  <c r="D2066" i="16"/>
  <c r="D2065" i="16"/>
  <c r="D2064" i="16"/>
  <c r="D2063" i="16"/>
  <c r="D2062" i="16"/>
  <c r="D2061" i="16"/>
  <c r="D2060" i="16"/>
  <c r="D2059" i="16"/>
  <c r="D2058" i="16"/>
  <c r="D2057" i="16"/>
  <c r="D2056" i="16"/>
  <c r="D2055" i="16"/>
  <c r="D2054" i="16"/>
  <c r="D2053" i="16"/>
  <c r="D2052" i="16"/>
  <c r="D2051" i="16"/>
  <c r="D2050" i="16"/>
  <c r="D2049" i="16"/>
  <c r="D2048" i="16"/>
  <c r="D2047" i="16"/>
  <c r="D2046" i="16"/>
  <c r="D2045" i="16"/>
  <c r="D2044" i="16"/>
  <c r="D2043" i="16"/>
  <c r="D2042" i="16"/>
  <c r="D2041" i="16"/>
  <c r="D2040" i="16"/>
  <c r="D2039" i="16"/>
  <c r="D2038" i="16"/>
  <c r="D2037" i="16"/>
  <c r="D2036" i="16"/>
  <c r="D2035" i="16"/>
  <c r="D2034" i="16"/>
  <c r="D2033" i="16"/>
  <c r="D2032" i="16"/>
  <c r="D2031" i="16"/>
  <c r="D2030" i="16"/>
  <c r="D2029" i="16"/>
  <c r="D2028" i="16"/>
  <c r="D2027" i="16"/>
  <c r="D2026" i="16"/>
  <c r="D2025" i="16"/>
  <c r="D2024" i="16"/>
  <c r="D2023" i="16"/>
  <c r="D2022" i="16"/>
  <c r="D2021" i="16"/>
  <c r="D2020" i="16"/>
  <c r="D2019" i="16"/>
  <c r="D2018" i="16"/>
  <c r="D2017" i="16"/>
  <c r="D2016" i="16"/>
  <c r="D2015" i="16"/>
  <c r="D2014" i="16"/>
  <c r="D2013" i="16"/>
  <c r="D2012" i="16"/>
  <c r="D2011" i="16"/>
  <c r="D2010" i="16"/>
  <c r="D2009" i="16"/>
  <c r="D2008" i="16"/>
  <c r="D2007" i="16"/>
  <c r="D2006" i="16"/>
  <c r="D2005" i="16"/>
  <c r="D2004" i="16"/>
  <c r="D2003" i="16"/>
  <c r="D2002" i="16"/>
  <c r="D2001" i="16"/>
  <c r="D2000" i="16"/>
  <c r="D1999" i="16"/>
  <c r="D1998" i="16"/>
  <c r="D1997" i="16"/>
  <c r="D1996" i="16"/>
  <c r="D1995" i="16"/>
  <c r="D1994" i="16"/>
  <c r="D1993" i="16"/>
  <c r="D1992" i="16"/>
  <c r="D1991" i="16"/>
  <c r="D1990" i="16"/>
  <c r="D1989" i="16"/>
  <c r="D1988" i="16"/>
  <c r="D1987" i="16"/>
  <c r="D1986" i="16"/>
  <c r="D1985" i="16"/>
  <c r="D1984" i="16"/>
  <c r="D1983" i="16"/>
  <c r="D1982" i="16"/>
  <c r="D1981" i="16"/>
  <c r="D1980" i="16"/>
  <c r="D1979" i="16"/>
  <c r="D1978" i="16"/>
  <c r="D1977" i="16"/>
  <c r="D1976" i="16"/>
  <c r="D1975" i="16"/>
  <c r="D1974" i="16"/>
  <c r="D1973" i="16"/>
  <c r="D1972" i="16"/>
  <c r="D1971" i="16"/>
  <c r="D1970" i="16"/>
  <c r="D1969" i="16"/>
  <c r="D1968" i="16"/>
  <c r="D1967" i="16"/>
  <c r="D1966" i="16"/>
  <c r="D1965" i="16"/>
  <c r="D1964" i="16"/>
  <c r="D1963" i="16"/>
  <c r="D1962" i="16"/>
  <c r="D1961" i="16"/>
  <c r="D1960" i="16"/>
  <c r="D1959" i="16"/>
  <c r="D1958" i="16"/>
  <c r="D1957" i="16"/>
  <c r="D1956" i="16"/>
  <c r="D1955" i="16"/>
  <c r="D1954" i="16"/>
  <c r="D1953" i="16"/>
  <c r="D1952" i="16"/>
  <c r="D1951" i="16"/>
  <c r="D1950" i="16"/>
  <c r="D1949" i="16"/>
  <c r="D1948" i="16"/>
  <c r="D1947" i="16"/>
  <c r="D1946" i="16"/>
  <c r="D1945" i="16"/>
  <c r="D1944" i="16"/>
  <c r="D1943" i="16"/>
  <c r="D1942" i="16"/>
  <c r="D1941" i="16"/>
  <c r="D1940" i="16"/>
  <c r="D1939" i="16"/>
  <c r="D1938" i="16"/>
  <c r="D1937" i="16"/>
  <c r="D1936" i="16"/>
  <c r="D1935" i="16"/>
  <c r="D1934" i="16"/>
  <c r="D1933" i="16"/>
  <c r="D1932" i="16"/>
  <c r="D1931" i="16"/>
  <c r="D1930" i="16"/>
  <c r="D1929" i="16"/>
  <c r="D1928" i="16"/>
  <c r="D1927" i="16"/>
  <c r="D1926" i="16"/>
  <c r="D1925" i="16"/>
  <c r="D1924" i="16"/>
  <c r="D1923" i="16"/>
  <c r="D1922" i="16"/>
  <c r="D1921" i="16"/>
  <c r="D1920" i="16"/>
  <c r="D1919" i="16"/>
  <c r="D1918" i="16"/>
  <c r="D1917" i="16"/>
  <c r="D1916" i="16"/>
  <c r="D1915" i="16"/>
  <c r="D1914" i="16"/>
  <c r="D1913" i="16"/>
  <c r="D1912" i="16"/>
  <c r="D1911" i="16"/>
  <c r="D1910" i="16"/>
  <c r="D1909" i="16"/>
  <c r="D1908" i="16"/>
  <c r="D1907" i="16"/>
  <c r="D1906" i="16"/>
  <c r="D1905" i="16"/>
  <c r="D1904" i="16"/>
  <c r="D1903" i="16"/>
  <c r="D1902" i="16"/>
  <c r="D1901" i="16"/>
  <c r="D1900" i="16"/>
  <c r="D1899" i="16"/>
  <c r="D1898" i="16"/>
  <c r="D1897" i="16"/>
  <c r="D1896" i="16"/>
  <c r="D1895" i="16"/>
  <c r="D1894" i="16"/>
  <c r="D1893" i="16"/>
  <c r="D1892" i="16"/>
  <c r="D1891" i="16"/>
  <c r="D1890" i="16"/>
  <c r="D1889" i="16"/>
  <c r="D1888" i="16"/>
  <c r="D1887" i="16"/>
  <c r="D1886" i="16"/>
  <c r="D1885" i="16"/>
  <c r="D1884" i="16"/>
  <c r="D1883" i="16"/>
  <c r="D1882" i="16"/>
  <c r="D1881" i="16"/>
  <c r="D1880" i="16"/>
  <c r="D1879" i="16"/>
  <c r="D1878" i="16"/>
  <c r="D1877" i="16"/>
  <c r="D1876" i="16"/>
  <c r="D1875" i="16"/>
  <c r="D1874" i="16"/>
  <c r="D1873" i="16"/>
  <c r="D1872" i="16"/>
  <c r="D1871" i="16"/>
  <c r="D1870" i="16"/>
  <c r="D1869" i="16"/>
  <c r="D1868" i="16"/>
  <c r="D1867" i="16"/>
  <c r="D1866" i="16"/>
  <c r="D1865" i="16"/>
  <c r="D1864" i="16"/>
  <c r="D1863" i="16"/>
  <c r="D1862" i="16"/>
  <c r="D1861" i="16"/>
  <c r="D1860" i="16"/>
  <c r="D1859" i="16"/>
  <c r="D1858" i="16"/>
  <c r="D1857" i="16"/>
  <c r="D1856" i="16"/>
  <c r="D1855" i="16"/>
  <c r="D1854" i="16"/>
  <c r="D1853" i="16"/>
  <c r="D1852" i="16"/>
  <c r="D1851" i="16"/>
  <c r="D1850" i="16"/>
  <c r="D1849" i="16"/>
  <c r="D1848" i="16"/>
  <c r="D1847" i="16"/>
  <c r="D1846" i="16"/>
  <c r="D1845" i="16"/>
  <c r="D1844" i="16"/>
  <c r="D1843" i="16"/>
  <c r="D1842" i="16"/>
  <c r="D1841" i="16"/>
  <c r="D1840" i="16"/>
  <c r="D1839" i="16"/>
  <c r="D1838" i="16"/>
  <c r="D1837" i="16"/>
  <c r="D1836" i="16"/>
  <c r="D1835" i="16"/>
  <c r="D1834" i="16"/>
  <c r="D1833" i="16"/>
  <c r="D1832" i="16"/>
  <c r="D1831" i="16"/>
  <c r="D1830" i="16"/>
  <c r="D1829" i="16"/>
  <c r="D1828" i="16"/>
  <c r="D1827" i="16"/>
  <c r="D1826" i="16"/>
  <c r="D1825" i="16"/>
  <c r="D1824" i="16"/>
  <c r="D1823" i="16"/>
  <c r="D1822" i="16"/>
  <c r="D1821" i="16"/>
  <c r="D1820" i="16"/>
  <c r="D1819" i="16"/>
  <c r="D1818" i="16"/>
  <c r="D1817" i="16"/>
  <c r="D1816" i="16"/>
  <c r="D1815" i="16"/>
  <c r="D1814" i="16"/>
  <c r="D1813" i="16"/>
  <c r="D1812" i="16"/>
  <c r="D1811" i="16"/>
  <c r="D1810" i="16"/>
  <c r="D1809" i="16"/>
  <c r="D1808" i="16"/>
  <c r="D1807" i="16"/>
  <c r="D1806" i="16"/>
  <c r="D1805" i="16"/>
  <c r="D1804" i="16"/>
  <c r="D1803" i="16"/>
  <c r="D1802" i="16"/>
  <c r="D1801" i="16"/>
  <c r="D1800" i="16"/>
  <c r="D1799" i="16"/>
  <c r="D1798" i="16"/>
  <c r="D1797" i="16"/>
  <c r="D1796" i="16"/>
  <c r="D1795" i="16"/>
  <c r="D1794" i="16"/>
  <c r="D1793" i="16"/>
  <c r="D1792" i="16"/>
  <c r="D1791" i="16"/>
  <c r="D1790" i="16"/>
  <c r="D1789" i="16"/>
  <c r="D1788" i="16"/>
  <c r="D1787" i="16"/>
  <c r="D1786" i="16"/>
  <c r="D1785" i="16"/>
  <c r="D1784" i="16"/>
  <c r="D1783" i="16"/>
  <c r="D1782" i="16"/>
  <c r="D1781" i="16"/>
  <c r="D1780" i="16"/>
  <c r="D1779" i="16"/>
  <c r="D1778" i="16"/>
  <c r="D1777" i="16"/>
  <c r="D1776" i="16"/>
  <c r="D1775" i="16"/>
  <c r="D1774" i="16"/>
  <c r="D1773" i="16"/>
  <c r="D1772" i="16"/>
  <c r="D1771" i="16"/>
  <c r="D1770" i="16"/>
  <c r="D1769" i="16"/>
  <c r="D1768" i="16"/>
  <c r="D1767" i="16"/>
  <c r="D1766" i="16"/>
  <c r="D1765" i="16"/>
  <c r="D1764" i="16"/>
  <c r="D1763" i="16"/>
  <c r="D1762" i="16"/>
  <c r="D1761" i="16"/>
  <c r="D1760" i="16"/>
  <c r="D1759" i="16"/>
  <c r="D1758" i="16"/>
  <c r="D1757" i="16"/>
  <c r="D1756" i="16"/>
  <c r="D1755" i="16"/>
  <c r="D1754" i="16"/>
  <c r="D1753" i="16"/>
  <c r="D1752" i="16"/>
  <c r="D1751" i="16"/>
  <c r="D1750" i="16"/>
  <c r="D1749" i="16"/>
  <c r="D1748" i="16"/>
  <c r="D1747" i="16"/>
  <c r="D1746" i="16"/>
  <c r="D1745" i="16"/>
  <c r="D1744" i="16"/>
  <c r="D1743" i="16"/>
  <c r="D1742" i="16"/>
  <c r="D1741" i="16"/>
  <c r="D1740" i="16"/>
  <c r="D1739" i="16"/>
  <c r="D1738" i="16"/>
  <c r="D1737" i="16"/>
  <c r="D1736" i="16"/>
  <c r="D1735" i="16"/>
  <c r="D1734" i="16"/>
  <c r="D1733" i="16"/>
  <c r="D1732" i="16"/>
  <c r="D1731" i="16"/>
  <c r="D1730" i="16"/>
  <c r="D1729" i="16"/>
  <c r="D1728" i="16"/>
  <c r="D1727" i="16"/>
  <c r="D1726" i="16"/>
  <c r="D1725" i="16"/>
  <c r="D1724" i="16"/>
  <c r="D1723" i="16"/>
  <c r="D1722" i="16"/>
  <c r="D1721" i="16"/>
  <c r="D1720" i="16"/>
  <c r="D1719" i="16"/>
  <c r="D1718" i="16"/>
  <c r="D1717" i="16"/>
  <c r="D1716" i="16"/>
  <c r="D1715" i="16"/>
  <c r="D1714" i="16"/>
  <c r="D1713" i="16"/>
  <c r="D1712" i="16"/>
  <c r="D1711" i="16"/>
  <c r="D1710" i="16"/>
  <c r="D1709" i="16"/>
  <c r="D1708" i="16"/>
  <c r="D1707" i="16"/>
  <c r="D1706" i="16"/>
  <c r="D1705" i="16"/>
  <c r="D1704" i="16"/>
  <c r="D1703" i="16"/>
  <c r="D1702" i="16"/>
  <c r="D1701" i="16"/>
  <c r="D1700" i="16"/>
  <c r="D1699" i="16"/>
  <c r="D1698" i="16"/>
  <c r="D1697" i="16"/>
  <c r="D1696" i="16"/>
  <c r="D1695" i="16"/>
  <c r="D1694" i="16"/>
  <c r="D1693" i="16"/>
  <c r="D1692" i="16"/>
  <c r="D1691" i="16"/>
  <c r="D1690" i="16"/>
  <c r="D1689" i="16"/>
  <c r="D1688" i="16"/>
  <c r="D1687" i="16"/>
  <c r="D1686" i="16"/>
  <c r="D1685" i="16"/>
  <c r="D1684" i="16"/>
  <c r="D1683" i="16"/>
  <c r="D1682" i="16"/>
  <c r="D1681" i="16"/>
  <c r="D1680" i="16"/>
  <c r="D1679" i="16"/>
  <c r="D1678" i="16"/>
  <c r="D1677" i="16"/>
  <c r="D1676" i="16"/>
  <c r="D1675" i="16"/>
  <c r="D1674" i="16"/>
  <c r="D1673" i="16"/>
  <c r="D1672" i="16"/>
  <c r="D1671" i="16"/>
  <c r="D1670" i="16"/>
  <c r="D1669" i="16"/>
  <c r="D1668" i="16"/>
  <c r="D1667" i="16"/>
  <c r="D1666" i="16"/>
  <c r="D1665" i="16"/>
  <c r="D1664" i="16"/>
  <c r="D1663" i="16"/>
  <c r="D1662" i="16"/>
  <c r="D1661" i="16"/>
  <c r="D1660" i="16"/>
  <c r="D1659" i="16"/>
  <c r="D1658" i="16"/>
  <c r="D1657" i="16"/>
  <c r="D1656" i="16"/>
  <c r="D1655" i="16"/>
  <c r="D1654" i="16"/>
  <c r="D1653" i="16"/>
  <c r="D1652" i="16"/>
  <c r="D1651" i="16"/>
  <c r="D1650" i="16"/>
  <c r="D1649" i="16"/>
  <c r="D1648" i="16"/>
  <c r="D1647" i="16"/>
  <c r="D1646" i="16"/>
  <c r="D1645" i="16"/>
  <c r="D1644" i="16"/>
  <c r="D1643" i="16"/>
  <c r="D1642" i="16"/>
  <c r="D1641" i="16"/>
  <c r="D1640" i="16"/>
  <c r="D1639" i="16"/>
  <c r="D1638" i="16"/>
  <c r="D1637" i="16"/>
  <c r="D1636" i="16"/>
  <c r="D1635" i="16"/>
  <c r="D1634" i="16"/>
  <c r="D1633" i="16"/>
  <c r="D1632" i="16"/>
  <c r="D1631" i="16"/>
  <c r="D1630" i="16"/>
  <c r="D1629" i="16"/>
  <c r="D1628" i="16"/>
  <c r="D1627" i="16"/>
  <c r="D1626" i="16"/>
  <c r="D1625" i="16"/>
  <c r="D1624" i="16"/>
  <c r="D1623" i="16"/>
  <c r="D1622" i="16"/>
  <c r="D1621" i="16"/>
  <c r="D1620" i="16"/>
  <c r="D1619" i="16"/>
  <c r="D1618" i="16"/>
  <c r="D1617" i="16"/>
  <c r="D1616" i="16"/>
  <c r="D1615" i="16"/>
  <c r="D1614" i="16"/>
  <c r="D1613" i="16"/>
  <c r="D1612" i="16"/>
  <c r="D1611" i="16"/>
  <c r="D1610" i="16"/>
  <c r="D1609" i="16"/>
  <c r="D1608" i="16"/>
  <c r="D1607" i="16"/>
  <c r="D1606" i="16"/>
  <c r="D1605" i="16"/>
  <c r="D1604" i="16"/>
  <c r="D1603" i="16"/>
  <c r="D1602" i="16"/>
  <c r="D1601" i="16"/>
  <c r="D1600" i="16"/>
  <c r="D1599" i="16"/>
  <c r="D1598" i="16"/>
  <c r="D1597" i="16"/>
  <c r="D1596" i="16"/>
  <c r="D1595" i="16"/>
  <c r="D1594" i="16"/>
  <c r="D1593" i="16"/>
  <c r="D1592" i="16"/>
  <c r="D1591" i="16"/>
  <c r="D1590" i="16"/>
  <c r="D1589" i="16"/>
  <c r="D1588" i="16"/>
  <c r="D1587" i="16"/>
  <c r="D1586" i="16"/>
  <c r="D1585" i="16"/>
  <c r="D1584" i="16"/>
  <c r="D1583" i="16"/>
  <c r="D1582" i="16"/>
  <c r="D1581" i="16"/>
  <c r="D1580" i="16"/>
  <c r="D1579" i="16"/>
  <c r="D1578" i="16"/>
  <c r="D1577" i="16"/>
  <c r="D1576" i="16"/>
  <c r="D1575" i="16"/>
  <c r="D1574" i="16"/>
  <c r="D1573" i="16"/>
  <c r="D1572" i="16"/>
  <c r="D1571" i="16"/>
  <c r="D1570" i="16"/>
  <c r="D1569" i="16"/>
  <c r="D1568" i="16"/>
  <c r="D1567" i="16"/>
  <c r="D1566" i="16"/>
  <c r="D1565" i="16"/>
  <c r="D1564" i="16"/>
  <c r="D1563" i="16"/>
  <c r="D1562" i="16"/>
  <c r="D1561" i="16"/>
  <c r="D1560" i="16"/>
  <c r="D1559" i="16"/>
  <c r="D1558" i="16"/>
  <c r="D1557" i="16"/>
  <c r="D1556" i="16"/>
  <c r="D1555" i="16"/>
  <c r="D1554" i="16"/>
  <c r="D1553" i="16"/>
  <c r="D1552" i="16"/>
  <c r="D1551" i="16"/>
  <c r="D1550" i="16"/>
  <c r="D1549" i="16"/>
  <c r="D1548" i="16"/>
  <c r="D1547" i="16"/>
  <c r="D1546" i="16"/>
  <c r="D1545" i="16"/>
  <c r="D1544" i="16"/>
  <c r="D1543" i="16"/>
  <c r="D1542" i="16"/>
  <c r="D1541" i="16"/>
  <c r="D1540" i="16"/>
  <c r="D1539" i="16"/>
  <c r="D1538" i="16"/>
  <c r="D1537" i="16"/>
  <c r="D1536" i="16"/>
  <c r="D1535" i="16"/>
  <c r="D1534" i="16"/>
  <c r="D1533" i="16"/>
  <c r="D1532" i="16"/>
  <c r="D1531" i="16"/>
  <c r="D1530" i="16"/>
  <c r="D1529" i="16"/>
  <c r="D1528" i="16"/>
  <c r="D1527" i="16"/>
  <c r="D1526" i="16"/>
  <c r="D1525" i="16"/>
  <c r="D1524" i="16"/>
  <c r="D1523" i="16"/>
  <c r="D1522" i="16"/>
  <c r="D1521" i="16"/>
  <c r="D1520" i="16"/>
  <c r="D1519" i="16"/>
  <c r="D1518" i="16"/>
  <c r="D1517" i="16"/>
  <c r="D1516" i="16"/>
  <c r="D1515" i="16"/>
  <c r="D1514" i="16"/>
  <c r="D1513" i="16"/>
  <c r="D1512" i="16"/>
  <c r="D1511" i="16"/>
  <c r="D1510" i="16"/>
  <c r="D1509" i="16"/>
  <c r="D1508" i="16"/>
  <c r="D1507" i="16"/>
  <c r="D1506" i="16"/>
  <c r="D1505" i="16"/>
  <c r="D1504" i="16"/>
  <c r="D1503" i="16"/>
  <c r="D1502" i="16"/>
  <c r="D1501" i="16"/>
  <c r="D1500" i="16"/>
  <c r="D1499" i="16"/>
  <c r="D1498" i="16"/>
  <c r="D1497" i="16"/>
  <c r="D1496" i="16"/>
  <c r="D1495" i="16"/>
  <c r="D1494" i="16"/>
  <c r="D1493" i="16"/>
  <c r="D1492" i="16"/>
  <c r="D1491" i="16"/>
  <c r="D1490" i="16"/>
  <c r="D1489" i="16"/>
  <c r="D1488" i="16"/>
  <c r="D1487" i="16"/>
  <c r="D1486" i="16"/>
  <c r="D1485" i="16"/>
  <c r="D1484" i="16"/>
  <c r="D1483" i="16"/>
  <c r="D1482" i="16"/>
  <c r="D1481" i="16"/>
  <c r="D1480" i="16"/>
  <c r="D1479" i="16"/>
  <c r="D1478" i="16"/>
  <c r="D1477" i="16"/>
  <c r="D1476" i="16"/>
  <c r="D1475" i="16"/>
  <c r="D1474" i="16"/>
  <c r="D1473" i="16"/>
  <c r="D1472" i="16"/>
  <c r="D1471" i="16"/>
  <c r="D1470" i="16"/>
  <c r="D1469" i="16"/>
  <c r="D1468" i="16"/>
  <c r="D1467" i="16"/>
  <c r="D1466" i="16"/>
  <c r="D1465" i="16"/>
  <c r="D1464" i="16"/>
  <c r="D1463" i="16"/>
  <c r="D1462" i="16"/>
  <c r="D1461" i="16"/>
  <c r="D1460" i="16"/>
  <c r="D1459" i="16"/>
  <c r="D1458" i="16"/>
  <c r="D1457" i="16"/>
  <c r="D1456" i="16"/>
  <c r="D1455" i="16"/>
  <c r="D1454" i="16"/>
  <c r="D1453" i="16"/>
  <c r="D1452" i="16"/>
  <c r="D1451" i="16"/>
  <c r="D1450" i="16"/>
  <c r="D1449" i="16"/>
  <c r="D1448" i="16"/>
  <c r="D1447" i="16"/>
  <c r="D1446" i="16"/>
  <c r="D1445" i="16"/>
  <c r="D1444" i="16"/>
  <c r="D1443" i="16"/>
  <c r="D1442" i="16"/>
  <c r="D1441" i="16"/>
  <c r="D1440" i="16"/>
  <c r="D1439" i="16"/>
  <c r="D1438" i="16"/>
  <c r="D1437" i="16"/>
  <c r="D1436" i="16"/>
  <c r="D1435" i="16"/>
  <c r="D1434" i="16"/>
  <c r="D1433" i="16"/>
  <c r="D1432" i="16"/>
  <c r="D1431" i="16"/>
  <c r="D1430" i="16"/>
  <c r="D1429" i="16"/>
  <c r="D1428" i="16"/>
  <c r="D1427" i="16"/>
  <c r="D1426" i="16"/>
  <c r="D1425" i="16"/>
  <c r="D1424" i="16"/>
  <c r="D1423" i="16"/>
  <c r="D1422" i="16"/>
  <c r="D1421" i="16"/>
  <c r="D1420" i="16"/>
  <c r="D1419" i="16"/>
  <c r="D1418" i="16"/>
  <c r="D1417" i="16"/>
  <c r="D1416" i="16"/>
  <c r="D1415" i="16"/>
  <c r="D1414" i="16"/>
  <c r="D1413" i="16"/>
  <c r="D1412" i="16"/>
  <c r="D1411" i="16"/>
  <c r="D1410" i="16"/>
  <c r="D1409" i="16"/>
  <c r="D1408" i="16"/>
  <c r="D1407" i="16"/>
  <c r="D1406" i="16"/>
  <c r="D1405" i="16"/>
  <c r="D1404" i="16"/>
  <c r="D1403" i="16"/>
  <c r="D1402" i="16"/>
  <c r="D1401" i="16"/>
  <c r="D1400" i="16"/>
  <c r="D1399" i="16"/>
  <c r="D1398" i="16"/>
  <c r="D1397" i="16"/>
  <c r="D1396" i="16"/>
  <c r="D1395" i="16"/>
  <c r="D1394" i="16"/>
  <c r="D1393" i="16"/>
  <c r="D1392" i="16"/>
  <c r="D1391" i="16"/>
  <c r="D1390" i="16"/>
  <c r="D1389" i="16"/>
  <c r="D1388" i="16"/>
  <c r="D1387" i="16"/>
  <c r="D1386" i="16"/>
  <c r="D1385" i="16"/>
  <c r="D1384" i="16"/>
  <c r="D1383" i="16"/>
  <c r="D1382" i="16"/>
  <c r="D1381" i="16"/>
  <c r="D1380" i="16"/>
  <c r="D1379" i="16"/>
  <c r="D1378" i="16"/>
  <c r="D1377" i="16"/>
  <c r="D1376" i="16"/>
  <c r="D1375" i="16"/>
  <c r="D1374" i="16"/>
  <c r="D1373" i="16"/>
  <c r="D1372" i="16"/>
  <c r="D1371" i="16"/>
  <c r="D1370" i="16"/>
  <c r="D1369" i="16"/>
  <c r="D1368" i="16"/>
  <c r="D1367" i="16"/>
  <c r="D1366" i="16"/>
  <c r="D1365" i="16"/>
  <c r="D1364" i="16"/>
  <c r="D1363" i="16"/>
  <c r="D1362" i="16"/>
  <c r="D1361" i="16"/>
  <c r="D1360" i="16"/>
  <c r="D1359" i="16"/>
  <c r="D1358" i="16"/>
  <c r="D1357" i="16"/>
  <c r="D1356" i="16"/>
  <c r="D1355" i="16"/>
  <c r="D1354" i="16"/>
  <c r="D1353" i="16"/>
  <c r="D1352" i="16"/>
  <c r="D1351" i="16"/>
  <c r="D1350" i="16"/>
  <c r="D1349" i="16"/>
  <c r="D1348" i="16"/>
  <c r="D1347" i="16"/>
  <c r="D1346" i="16"/>
  <c r="D1345" i="16"/>
  <c r="D1344" i="16"/>
  <c r="D1343" i="16"/>
  <c r="D1342" i="16"/>
  <c r="D1341" i="16"/>
  <c r="D1340" i="16"/>
  <c r="D1339" i="16"/>
  <c r="D1338" i="16"/>
  <c r="D1337" i="16"/>
  <c r="D1336" i="16"/>
  <c r="D1335" i="16"/>
  <c r="D1334" i="16"/>
  <c r="D1333" i="16"/>
  <c r="D1332" i="16"/>
  <c r="D1331" i="16"/>
  <c r="D1330" i="16"/>
  <c r="D1329" i="16"/>
  <c r="D1328" i="16"/>
  <c r="D1327" i="16"/>
  <c r="D1326" i="16"/>
  <c r="D1325" i="16"/>
  <c r="D1324" i="16"/>
  <c r="D1323" i="16"/>
  <c r="D1322" i="16"/>
  <c r="D1321" i="16"/>
  <c r="D1320" i="16"/>
  <c r="D1319" i="16"/>
  <c r="D1318" i="16"/>
  <c r="D1317" i="16"/>
  <c r="D1316" i="16"/>
  <c r="D1315" i="16"/>
  <c r="D1314" i="16"/>
  <c r="D1313" i="16"/>
  <c r="D1312" i="16"/>
  <c r="D1311" i="16"/>
  <c r="D1310" i="16"/>
  <c r="D1309" i="16"/>
  <c r="D1308" i="16"/>
  <c r="D1307" i="16"/>
  <c r="D1306" i="16"/>
  <c r="D1305" i="16"/>
  <c r="D1304" i="16"/>
  <c r="D1303" i="16"/>
  <c r="D1302" i="16"/>
  <c r="D1301" i="16"/>
  <c r="D1300" i="16"/>
  <c r="D1299" i="16"/>
  <c r="D1298" i="16"/>
  <c r="D1297" i="16"/>
  <c r="D1296" i="16"/>
  <c r="D1295" i="16"/>
  <c r="D1294" i="16"/>
  <c r="D1293" i="16"/>
  <c r="D1292" i="16"/>
  <c r="D1291" i="16"/>
  <c r="D1290" i="16"/>
  <c r="D1289" i="16"/>
  <c r="D1288" i="16"/>
  <c r="D1287" i="16"/>
  <c r="D1286" i="16"/>
  <c r="D1285" i="16"/>
  <c r="D1284" i="16"/>
  <c r="D1283" i="16"/>
  <c r="D1282" i="16"/>
  <c r="D1281" i="16"/>
  <c r="D1280" i="16"/>
  <c r="D1279" i="16"/>
  <c r="D1278" i="16"/>
  <c r="D1277" i="16"/>
  <c r="D1276" i="16"/>
  <c r="D1275" i="16"/>
  <c r="D1274" i="16"/>
  <c r="D1273" i="16"/>
  <c r="D1272" i="16"/>
  <c r="D1271" i="16"/>
  <c r="D1270" i="16"/>
  <c r="D1269" i="16"/>
  <c r="D1268" i="16"/>
  <c r="D1267" i="16"/>
  <c r="D1266" i="16"/>
  <c r="D1265" i="16"/>
  <c r="D1264" i="16"/>
  <c r="D1263" i="16"/>
  <c r="D1262" i="16"/>
  <c r="D1261" i="16"/>
  <c r="D1260" i="16"/>
  <c r="D1259" i="16"/>
  <c r="D1258" i="16"/>
  <c r="D1257" i="16"/>
  <c r="D1256" i="16"/>
  <c r="D1255" i="16"/>
  <c r="D1254" i="16"/>
  <c r="D1253" i="16"/>
  <c r="D1252" i="16"/>
  <c r="D1251" i="16"/>
  <c r="D1250" i="16"/>
  <c r="D1249" i="16"/>
  <c r="D1248" i="16"/>
  <c r="D1247" i="16"/>
  <c r="D1246" i="16"/>
  <c r="D1245" i="16"/>
  <c r="D1244" i="16"/>
  <c r="D1243" i="16"/>
  <c r="D1242" i="16"/>
  <c r="D1241" i="16"/>
  <c r="D1240" i="16"/>
  <c r="D1239" i="16"/>
  <c r="D1238" i="16"/>
  <c r="D1237" i="16"/>
  <c r="D1236" i="16"/>
  <c r="D1235" i="16"/>
  <c r="D1234" i="16"/>
  <c r="D1233" i="16"/>
  <c r="D1232" i="16"/>
  <c r="D1231" i="16"/>
  <c r="D1230" i="16"/>
  <c r="D1229" i="16"/>
  <c r="D1228" i="16"/>
  <c r="D1227" i="16"/>
  <c r="D1226" i="16"/>
  <c r="D1225" i="16"/>
  <c r="D1224" i="16"/>
  <c r="D1223" i="16"/>
  <c r="D1222" i="16"/>
  <c r="D1221" i="16"/>
  <c r="D1220" i="16"/>
  <c r="D1219" i="16"/>
  <c r="D1218" i="16"/>
  <c r="D1217" i="16"/>
  <c r="D1216" i="16"/>
  <c r="D1215" i="16"/>
  <c r="D1214" i="16"/>
  <c r="D1213" i="16"/>
  <c r="D1212" i="16"/>
  <c r="D1211" i="16"/>
  <c r="D1210" i="16"/>
  <c r="D1209" i="16"/>
  <c r="D1208" i="16"/>
  <c r="D1207" i="16"/>
  <c r="D1206" i="16"/>
  <c r="D1205" i="16"/>
  <c r="D1204" i="16"/>
  <c r="D1203" i="16"/>
  <c r="D1202" i="16"/>
  <c r="D1201" i="16"/>
  <c r="D1200" i="16"/>
  <c r="D1199" i="16"/>
  <c r="D1198" i="16"/>
  <c r="D1197" i="16"/>
  <c r="D1196" i="16"/>
  <c r="D1195" i="16"/>
  <c r="D1194" i="16"/>
  <c r="D1193" i="16"/>
  <c r="D1192" i="16"/>
  <c r="D1191" i="16"/>
  <c r="D1190" i="16"/>
  <c r="D1189" i="16"/>
  <c r="D1188" i="16"/>
  <c r="D1187" i="16"/>
  <c r="D1186" i="16"/>
  <c r="D1185" i="16"/>
  <c r="D1184" i="16"/>
  <c r="D1183" i="16"/>
  <c r="D1182" i="16"/>
  <c r="D1181" i="16"/>
  <c r="D1180" i="16"/>
  <c r="D1179" i="16"/>
  <c r="D1178" i="16"/>
  <c r="D1177" i="16"/>
  <c r="D1176" i="16"/>
  <c r="D1175" i="16"/>
  <c r="D1174" i="16"/>
  <c r="D1173" i="16"/>
  <c r="D1172" i="16"/>
  <c r="D1171" i="16"/>
  <c r="D1170" i="16"/>
  <c r="D1169" i="16"/>
  <c r="D1168" i="16"/>
  <c r="D1167" i="16"/>
  <c r="D1166" i="16"/>
  <c r="D1165" i="16"/>
  <c r="D1164" i="16"/>
  <c r="D1163" i="16"/>
  <c r="D1162" i="16"/>
  <c r="D1161" i="16"/>
  <c r="D1160" i="16"/>
  <c r="D1159" i="16"/>
  <c r="D1158" i="16"/>
  <c r="D1157" i="16"/>
  <c r="D1156" i="16"/>
  <c r="D1155" i="16"/>
  <c r="D1154" i="16"/>
  <c r="D1153" i="16"/>
  <c r="D1152" i="16"/>
  <c r="D1151" i="16"/>
  <c r="D1150" i="16"/>
  <c r="D1149" i="16"/>
  <c r="D1148" i="16"/>
  <c r="D1147" i="16"/>
  <c r="D1146" i="16"/>
  <c r="D1145" i="16"/>
  <c r="D1144" i="16"/>
  <c r="D1143" i="16"/>
  <c r="D1142" i="16"/>
  <c r="D1141" i="16"/>
  <c r="D1140" i="16"/>
  <c r="D1139" i="16"/>
  <c r="D1138" i="16"/>
  <c r="D1137" i="16"/>
  <c r="D1136" i="16"/>
  <c r="D1135" i="16"/>
  <c r="D1134" i="16"/>
  <c r="D1133" i="16"/>
  <c r="D1132" i="16"/>
  <c r="D1131" i="16"/>
  <c r="D1130" i="16"/>
  <c r="D1129" i="16"/>
  <c r="D1128" i="16"/>
  <c r="D1127" i="16"/>
  <c r="D1126" i="16"/>
  <c r="D1125" i="16"/>
  <c r="D1124" i="16"/>
  <c r="D1123" i="16"/>
  <c r="D1122" i="16"/>
  <c r="D1121" i="16"/>
  <c r="D1120" i="16"/>
  <c r="D1119" i="16"/>
  <c r="D1118" i="16"/>
  <c r="D1117" i="16"/>
  <c r="D1116" i="16"/>
  <c r="D1115" i="16"/>
  <c r="D1114" i="16"/>
  <c r="D1113" i="16"/>
  <c r="D1112" i="16"/>
  <c r="D1111" i="16"/>
  <c r="D1110" i="16"/>
  <c r="D1109" i="16"/>
  <c r="D1108" i="16"/>
  <c r="D1107" i="16"/>
  <c r="D1106" i="16"/>
  <c r="D1105" i="16"/>
  <c r="D1104" i="16"/>
  <c r="D1103" i="16"/>
  <c r="D1102" i="16"/>
  <c r="D1101" i="16"/>
  <c r="D1100" i="16"/>
  <c r="D1099" i="16"/>
  <c r="D1098" i="16"/>
  <c r="D1097" i="16"/>
  <c r="D1096" i="16"/>
  <c r="D1095" i="16"/>
  <c r="D1094" i="16"/>
  <c r="D1093" i="16"/>
  <c r="D1092" i="16"/>
  <c r="D1091" i="16"/>
  <c r="D1090" i="16"/>
  <c r="D1089" i="16"/>
  <c r="D1088" i="16"/>
  <c r="D1087" i="16"/>
  <c r="D1086" i="16"/>
  <c r="D1085" i="16"/>
  <c r="D1084" i="16"/>
  <c r="D1083" i="16"/>
  <c r="D1082" i="16"/>
  <c r="D1081" i="16"/>
  <c r="D1080" i="16"/>
  <c r="D1079" i="16"/>
  <c r="D1078" i="16"/>
  <c r="D1077" i="16"/>
  <c r="D1076" i="16"/>
  <c r="D1075" i="16"/>
  <c r="D1074" i="16"/>
  <c r="D1073" i="16"/>
  <c r="D1072" i="16"/>
  <c r="D1071" i="16"/>
  <c r="D1070" i="16"/>
  <c r="D1069" i="16"/>
  <c r="D1068" i="16"/>
  <c r="D1067" i="16"/>
  <c r="D1066" i="16"/>
  <c r="D1065" i="16"/>
  <c r="D1064" i="16"/>
  <c r="D1063" i="16"/>
  <c r="D1062" i="16"/>
  <c r="D1061" i="16"/>
  <c r="D1060" i="16"/>
  <c r="D1059" i="16"/>
  <c r="D1058" i="16"/>
  <c r="D1057" i="16"/>
  <c r="D1056" i="16"/>
  <c r="D1055" i="16"/>
  <c r="D1054" i="16"/>
  <c r="D1053" i="16"/>
  <c r="D1052" i="16"/>
  <c r="D1051" i="16"/>
  <c r="D1050" i="16"/>
  <c r="D1049" i="16"/>
  <c r="D1048" i="16"/>
  <c r="D1047" i="16"/>
  <c r="D1046" i="16"/>
  <c r="D1045" i="16"/>
  <c r="D1044" i="16"/>
  <c r="D1043" i="16"/>
  <c r="D1042" i="16"/>
  <c r="D1041" i="16"/>
  <c r="D1040" i="16"/>
  <c r="D1039" i="16"/>
  <c r="D1038" i="16"/>
  <c r="D1037" i="16"/>
  <c r="D1036" i="16"/>
  <c r="D1035" i="16"/>
  <c r="D1034" i="16"/>
  <c r="D1033" i="16"/>
  <c r="D1032" i="16"/>
  <c r="D1031" i="16"/>
  <c r="D1030" i="16"/>
  <c r="D1029" i="16"/>
  <c r="D1028" i="16"/>
  <c r="D1027" i="16"/>
  <c r="D1026" i="16"/>
  <c r="D1025" i="16"/>
  <c r="D1024" i="16"/>
  <c r="D1023" i="16"/>
  <c r="D1022" i="16"/>
  <c r="D1021" i="16"/>
  <c r="D1020" i="16"/>
  <c r="D1019" i="16"/>
  <c r="D1018" i="16"/>
  <c r="D1017" i="16"/>
  <c r="D1016" i="16"/>
  <c r="D1015" i="16"/>
  <c r="D1014" i="16"/>
  <c r="D1013" i="16"/>
  <c r="D1012" i="16"/>
  <c r="D1011" i="16"/>
  <c r="D1010" i="16"/>
  <c r="D1009" i="16"/>
  <c r="D1008" i="16"/>
  <c r="D1007" i="16"/>
  <c r="D1006" i="16"/>
  <c r="D1005" i="16"/>
  <c r="D1004" i="16"/>
  <c r="D1003" i="16"/>
  <c r="D1002" i="16"/>
  <c r="D1001" i="16"/>
  <c r="D1000" i="16"/>
  <c r="D999" i="16"/>
  <c r="D998" i="16"/>
  <c r="D997" i="16"/>
  <c r="D996" i="16"/>
  <c r="D995" i="16"/>
  <c r="D994" i="16"/>
  <c r="D993" i="16"/>
  <c r="D992" i="16"/>
  <c r="D991" i="16"/>
  <c r="D990" i="16"/>
  <c r="D989" i="16"/>
  <c r="D988" i="16"/>
  <c r="D987" i="16"/>
  <c r="D986" i="16"/>
  <c r="D985" i="16"/>
  <c r="D984" i="16"/>
  <c r="D983" i="16"/>
  <c r="D982" i="16"/>
  <c r="D981" i="16"/>
  <c r="D980" i="16"/>
  <c r="D979" i="16"/>
  <c r="D978" i="16"/>
  <c r="D977" i="16"/>
  <c r="D976" i="16"/>
  <c r="D975" i="16"/>
  <c r="D974" i="16"/>
  <c r="D973" i="16"/>
  <c r="D972" i="16"/>
  <c r="D971" i="16"/>
  <c r="D970" i="16"/>
  <c r="D969" i="16"/>
  <c r="D968" i="16"/>
  <c r="D967" i="16"/>
  <c r="D966" i="16"/>
  <c r="D965" i="16"/>
  <c r="D964" i="16"/>
  <c r="D963" i="16"/>
  <c r="D962" i="16"/>
  <c r="D961" i="16"/>
  <c r="D960" i="16"/>
  <c r="D959" i="16"/>
  <c r="D958" i="16"/>
  <c r="D957" i="16"/>
  <c r="D956" i="16"/>
  <c r="D955" i="16"/>
  <c r="D954" i="16"/>
  <c r="D953" i="16"/>
  <c r="D952" i="16"/>
  <c r="D951" i="16"/>
  <c r="D950" i="16"/>
  <c r="D949" i="16"/>
  <c r="D948" i="16"/>
  <c r="D947" i="16"/>
  <c r="D946" i="16"/>
  <c r="D945" i="16"/>
  <c r="D944" i="16"/>
  <c r="D943" i="16"/>
  <c r="D942" i="16"/>
  <c r="D941" i="16"/>
  <c r="D940" i="16"/>
  <c r="D939" i="16"/>
  <c r="D938" i="16"/>
  <c r="D937" i="16"/>
  <c r="D936" i="16"/>
  <c r="D935" i="16"/>
  <c r="D934" i="16"/>
  <c r="D933" i="16"/>
  <c r="D932" i="16"/>
  <c r="D931" i="16"/>
  <c r="D930" i="16"/>
  <c r="D929" i="16"/>
  <c r="D928" i="16"/>
  <c r="D927" i="16"/>
  <c r="D926" i="16"/>
  <c r="D925" i="16"/>
  <c r="D924" i="16"/>
  <c r="D923" i="16"/>
  <c r="D922" i="16"/>
  <c r="D921" i="16"/>
  <c r="D920" i="16"/>
  <c r="D919" i="16"/>
  <c r="D918" i="16"/>
  <c r="D917" i="16"/>
  <c r="D916" i="16"/>
  <c r="D915" i="16"/>
  <c r="D914" i="16"/>
  <c r="D913" i="16"/>
  <c r="D912" i="16"/>
  <c r="D911" i="16"/>
  <c r="D910" i="16"/>
  <c r="D909" i="16"/>
  <c r="D908" i="16"/>
  <c r="D907" i="16"/>
  <c r="D906" i="16"/>
  <c r="D905" i="16"/>
  <c r="D904" i="16"/>
  <c r="D903" i="16"/>
  <c r="D902" i="16"/>
  <c r="D901" i="16"/>
  <c r="D900" i="16"/>
  <c r="D899" i="16"/>
  <c r="D898" i="16"/>
  <c r="D897" i="16"/>
  <c r="D896" i="16"/>
  <c r="D895" i="16"/>
  <c r="D894" i="16"/>
  <c r="D893" i="16"/>
  <c r="D892" i="16"/>
  <c r="D891" i="16"/>
  <c r="D890" i="16"/>
  <c r="D889" i="16"/>
  <c r="D888" i="16"/>
  <c r="D887" i="16"/>
  <c r="D886" i="16"/>
  <c r="D885" i="16"/>
  <c r="D884" i="16"/>
  <c r="D883" i="16"/>
  <c r="D882" i="16"/>
  <c r="D881" i="16"/>
  <c r="D880" i="16"/>
  <c r="D879" i="16"/>
  <c r="D878" i="16"/>
  <c r="D877" i="16"/>
  <c r="D876" i="16"/>
  <c r="D875" i="16"/>
  <c r="D874" i="16"/>
  <c r="D873" i="16"/>
  <c r="D872" i="16"/>
  <c r="D871" i="16"/>
  <c r="D870" i="16"/>
  <c r="D869" i="16"/>
  <c r="D868" i="16"/>
  <c r="D867" i="16"/>
  <c r="D866" i="16"/>
  <c r="D865" i="16"/>
  <c r="D864" i="16"/>
  <c r="D863" i="16"/>
  <c r="D862" i="16"/>
  <c r="D861" i="16"/>
  <c r="D860" i="16"/>
  <c r="D859" i="16"/>
  <c r="D858" i="16"/>
  <c r="D857" i="16"/>
  <c r="D856" i="16"/>
  <c r="D855" i="16"/>
  <c r="D854" i="16"/>
  <c r="D853" i="16"/>
  <c r="D852" i="16"/>
  <c r="D851" i="16"/>
  <c r="D850" i="16"/>
  <c r="D849" i="16"/>
  <c r="D848" i="16"/>
  <c r="D847" i="16"/>
  <c r="D846" i="16"/>
  <c r="D845" i="16"/>
  <c r="D844" i="16"/>
  <c r="D843" i="16"/>
  <c r="D842" i="16"/>
  <c r="D841" i="16"/>
  <c r="D840" i="16"/>
  <c r="D839" i="16"/>
  <c r="D838" i="16"/>
  <c r="D837" i="16"/>
  <c r="D836" i="16"/>
  <c r="D835" i="16"/>
  <c r="D834" i="16"/>
  <c r="D833" i="16"/>
  <c r="D832" i="16"/>
  <c r="D831" i="16"/>
  <c r="D830" i="16"/>
  <c r="D829" i="16"/>
  <c r="D828" i="16"/>
  <c r="D827" i="16"/>
  <c r="D826" i="16"/>
  <c r="D825" i="16"/>
  <c r="D824" i="16"/>
  <c r="D823" i="16"/>
  <c r="D822" i="16"/>
  <c r="D821" i="16"/>
  <c r="D820" i="16"/>
  <c r="D819" i="16"/>
  <c r="D818" i="16"/>
  <c r="D817" i="16"/>
  <c r="D816" i="16"/>
  <c r="D815" i="16"/>
  <c r="D814" i="16"/>
  <c r="D813" i="16"/>
  <c r="D812" i="16"/>
  <c r="D811" i="16"/>
  <c r="D810" i="16"/>
  <c r="D809" i="16"/>
  <c r="D808" i="16"/>
  <c r="D807" i="16"/>
  <c r="D806" i="16"/>
  <c r="D805" i="16"/>
  <c r="D804" i="16"/>
  <c r="D803" i="16"/>
  <c r="D802" i="16"/>
  <c r="D801" i="16"/>
  <c r="D800" i="16"/>
  <c r="D799" i="16"/>
  <c r="D798" i="16"/>
  <c r="D797" i="16"/>
  <c r="D796" i="16"/>
  <c r="D795" i="16"/>
  <c r="D794" i="16"/>
  <c r="D793" i="16"/>
  <c r="D792" i="16"/>
  <c r="D791" i="16"/>
  <c r="D790" i="16"/>
  <c r="D789" i="16"/>
  <c r="D788" i="16"/>
  <c r="D787" i="16"/>
  <c r="D786" i="16"/>
  <c r="D785" i="16"/>
  <c r="D784" i="16"/>
  <c r="D783" i="16"/>
  <c r="D782" i="16"/>
  <c r="D781" i="16"/>
  <c r="D780" i="16"/>
  <c r="D779" i="16"/>
  <c r="D778" i="16"/>
  <c r="D777" i="16"/>
  <c r="D776" i="16"/>
  <c r="D775" i="16"/>
  <c r="D774" i="16"/>
  <c r="D773" i="16"/>
  <c r="D772" i="16"/>
  <c r="D771" i="16"/>
  <c r="D770" i="16"/>
  <c r="D769" i="16"/>
  <c r="D768" i="16"/>
  <c r="D767" i="16"/>
  <c r="D766" i="16"/>
  <c r="D765" i="16"/>
  <c r="D764" i="16"/>
  <c r="D763" i="16"/>
  <c r="D762" i="16"/>
  <c r="D761" i="16"/>
  <c r="D760" i="16"/>
  <c r="D759" i="16"/>
  <c r="D758" i="16"/>
  <c r="D757" i="16"/>
  <c r="D756" i="16"/>
  <c r="D755" i="16"/>
  <c r="D754" i="16"/>
  <c r="D753" i="16"/>
  <c r="D752" i="16"/>
  <c r="D751" i="16"/>
  <c r="D750" i="16"/>
  <c r="D749" i="16"/>
  <c r="D748" i="16"/>
  <c r="D747" i="16"/>
  <c r="D746" i="16"/>
  <c r="D745" i="16"/>
  <c r="D744" i="16"/>
  <c r="D743" i="16"/>
  <c r="D742" i="16"/>
  <c r="D741" i="16"/>
  <c r="D740" i="16"/>
  <c r="D739" i="16"/>
  <c r="D738" i="16"/>
  <c r="D737" i="16"/>
  <c r="D736" i="16"/>
  <c r="D735" i="16"/>
  <c r="D734" i="16"/>
  <c r="D733" i="16"/>
  <c r="D732" i="16"/>
  <c r="D731" i="16"/>
  <c r="D730" i="16"/>
  <c r="D729" i="16"/>
  <c r="D728" i="16"/>
  <c r="D727" i="16"/>
  <c r="D726" i="16"/>
  <c r="D725" i="16"/>
  <c r="D724" i="16"/>
  <c r="D723" i="16"/>
  <c r="D722" i="16"/>
  <c r="D721" i="16"/>
  <c r="D720" i="16"/>
  <c r="D719" i="16"/>
  <c r="D718" i="16"/>
  <c r="D717" i="16"/>
  <c r="D716" i="16"/>
  <c r="D715" i="16"/>
  <c r="D714" i="16"/>
  <c r="D713" i="16"/>
  <c r="D712" i="16"/>
  <c r="D711" i="16"/>
  <c r="D710" i="16"/>
  <c r="D709" i="16"/>
  <c r="D708" i="16"/>
  <c r="D707" i="16"/>
  <c r="D706" i="16"/>
  <c r="D705" i="16"/>
  <c r="D704" i="16"/>
  <c r="D703" i="16"/>
  <c r="D702" i="16"/>
  <c r="D701" i="16"/>
  <c r="D700" i="16"/>
  <c r="D699" i="16"/>
  <c r="D698" i="16"/>
  <c r="D697" i="16"/>
  <c r="D696" i="16"/>
  <c r="D695" i="16"/>
  <c r="D694" i="16"/>
  <c r="D693" i="16"/>
  <c r="D692" i="16"/>
  <c r="D691" i="16"/>
  <c r="D690" i="16"/>
  <c r="D689" i="16"/>
  <c r="D688" i="16"/>
  <c r="D687" i="16"/>
  <c r="D686" i="16"/>
  <c r="D685" i="16"/>
  <c r="D684" i="16"/>
  <c r="D683" i="16"/>
  <c r="D682" i="16"/>
  <c r="D681" i="16"/>
  <c r="D680" i="16"/>
  <c r="D679" i="16"/>
  <c r="D678" i="16"/>
  <c r="D677" i="16"/>
  <c r="D676" i="16"/>
  <c r="D675" i="16"/>
  <c r="D674" i="16"/>
  <c r="D673" i="16"/>
  <c r="D672" i="16"/>
  <c r="D671" i="16"/>
  <c r="D670" i="16"/>
  <c r="D669" i="16"/>
  <c r="D668" i="16"/>
  <c r="D667" i="16"/>
  <c r="D666" i="16"/>
  <c r="D665" i="16"/>
  <c r="D664" i="16"/>
  <c r="D663" i="16"/>
  <c r="D662" i="16"/>
  <c r="D661" i="16"/>
  <c r="D660" i="16"/>
  <c r="D659" i="16"/>
  <c r="D658" i="16"/>
  <c r="D657" i="16"/>
  <c r="D656" i="16"/>
  <c r="D655" i="16"/>
  <c r="D654" i="16"/>
  <c r="D653" i="16"/>
  <c r="D652" i="16"/>
  <c r="D651" i="16"/>
  <c r="D650" i="16"/>
  <c r="D649" i="16"/>
  <c r="D648" i="16"/>
  <c r="D647" i="16"/>
  <c r="D646" i="16"/>
  <c r="D645" i="16"/>
  <c r="D644" i="16"/>
  <c r="D643" i="16"/>
  <c r="D642" i="16"/>
  <c r="D641" i="16"/>
  <c r="D640" i="16"/>
  <c r="D639" i="16"/>
  <c r="D638" i="16"/>
  <c r="D637" i="16"/>
  <c r="D636" i="16"/>
  <c r="D635" i="16"/>
  <c r="D634" i="16"/>
  <c r="D633" i="16"/>
  <c r="D632" i="16"/>
  <c r="D631" i="16"/>
  <c r="D630" i="16"/>
  <c r="D629" i="16"/>
  <c r="D628" i="16"/>
  <c r="D627" i="16"/>
  <c r="D626" i="16"/>
  <c r="D625" i="16"/>
  <c r="D624" i="16"/>
  <c r="D623" i="16"/>
  <c r="D622" i="16"/>
  <c r="D621" i="16"/>
  <c r="D620" i="16"/>
  <c r="D619" i="16"/>
  <c r="D618" i="16"/>
  <c r="D617" i="16"/>
  <c r="D616" i="16"/>
  <c r="D615" i="16"/>
  <c r="D614" i="16"/>
  <c r="D613" i="16"/>
  <c r="D612" i="16"/>
  <c r="D611" i="16"/>
  <c r="D610" i="16"/>
  <c r="D609" i="16"/>
  <c r="D608" i="16"/>
  <c r="D607" i="16"/>
  <c r="D606" i="16"/>
  <c r="D605" i="16"/>
  <c r="D604" i="16"/>
  <c r="D603" i="16"/>
  <c r="D602" i="16"/>
  <c r="D601" i="16"/>
  <c r="D600" i="16"/>
  <c r="D599" i="16"/>
  <c r="D598" i="16"/>
  <c r="D597" i="16"/>
  <c r="D596" i="16"/>
  <c r="D595" i="16"/>
  <c r="D594" i="16"/>
  <c r="D593" i="16"/>
  <c r="D592" i="16"/>
  <c r="D591" i="16"/>
  <c r="D590" i="16"/>
  <c r="D589" i="16"/>
  <c r="D588" i="16"/>
  <c r="D587" i="16"/>
  <c r="D586" i="16"/>
  <c r="D585" i="16"/>
  <c r="D584" i="16"/>
  <c r="D583" i="16"/>
  <c r="D582" i="16"/>
  <c r="D581" i="16"/>
  <c r="D580" i="16"/>
  <c r="D579" i="16"/>
  <c r="D578" i="16"/>
  <c r="D577" i="16"/>
  <c r="D576" i="16"/>
  <c r="D575" i="16"/>
  <c r="D574" i="16"/>
  <c r="D573" i="16"/>
  <c r="D572" i="16"/>
  <c r="D571" i="16"/>
  <c r="D570" i="16"/>
  <c r="D569" i="16"/>
  <c r="D568" i="16"/>
  <c r="D567" i="16"/>
  <c r="D566" i="16"/>
  <c r="D565" i="16"/>
  <c r="D564" i="16"/>
  <c r="D563" i="16"/>
  <c r="D562" i="16"/>
  <c r="D561" i="16"/>
  <c r="D560" i="16"/>
  <c r="D559" i="16"/>
  <c r="D558" i="16"/>
  <c r="D557" i="16"/>
  <c r="D556" i="16"/>
  <c r="D555" i="16"/>
  <c r="D554" i="16"/>
  <c r="D553" i="16"/>
  <c r="D552" i="16"/>
  <c r="D551" i="16"/>
  <c r="D550" i="16"/>
  <c r="D549" i="16"/>
  <c r="D548" i="16"/>
  <c r="D547" i="16"/>
  <c r="D546" i="16"/>
  <c r="D545" i="16"/>
  <c r="D544" i="16"/>
  <c r="D543" i="16"/>
  <c r="D542" i="16"/>
  <c r="D541" i="16"/>
  <c r="D540" i="16"/>
  <c r="D539" i="16"/>
  <c r="D538" i="16"/>
  <c r="D537" i="16"/>
  <c r="D536" i="16"/>
  <c r="D535" i="16"/>
  <c r="D534" i="16"/>
  <c r="D533" i="16"/>
  <c r="D532" i="16"/>
  <c r="D531" i="16"/>
  <c r="D530" i="16"/>
  <c r="D529" i="16"/>
  <c r="D528" i="16"/>
  <c r="D527" i="16"/>
  <c r="D526" i="16"/>
  <c r="D525" i="16"/>
  <c r="D524" i="16"/>
  <c r="D523" i="16"/>
  <c r="D522" i="16"/>
  <c r="D521" i="16"/>
  <c r="D520" i="16"/>
  <c r="D519" i="16"/>
  <c r="D518" i="16"/>
  <c r="D517" i="16"/>
  <c r="D516" i="16"/>
  <c r="D515" i="16"/>
  <c r="D514" i="16"/>
  <c r="D513" i="16"/>
  <c r="D512" i="16"/>
  <c r="D511" i="16"/>
  <c r="D510" i="16"/>
  <c r="D509" i="16"/>
  <c r="D508" i="16"/>
  <c r="D507" i="16"/>
  <c r="D506" i="16"/>
  <c r="D505" i="16"/>
  <c r="D504" i="16"/>
  <c r="D503" i="16"/>
  <c r="D502" i="16"/>
  <c r="D501" i="16"/>
  <c r="D500" i="16"/>
  <c r="D499" i="16"/>
  <c r="D498" i="16"/>
  <c r="D497" i="16"/>
  <c r="D496" i="16"/>
  <c r="D495" i="16"/>
  <c r="D494" i="16"/>
  <c r="D493" i="16"/>
  <c r="D492" i="16"/>
  <c r="D491" i="16"/>
  <c r="D490" i="16"/>
  <c r="D489" i="16"/>
  <c r="D488" i="16"/>
  <c r="D487" i="16"/>
  <c r="D486" i="16"/>
  <c r="D485" i="16"/>
  <c r="D484" i="16"/>
  <c r="D483" i="16"/>
  <c r="D482" i="16"/>
  <c r="D481" i="16"/>
  <c r="D480" i="16"/>
  <c r="D479" i="16"/>
  <c r="D478" i="16"/>
  <c r="D477" i="16"/>
  <c r="D476" i="16"/>
  <c r="D475" i="16"/>
  <c r="D474" i="16"/>
  <c r="D473" i="16"/>
  <c r="D472" i="16"/>
  <c r="D471" i="16"/>
  <c r="D470" i="16"/>
  <c r="D469" i="16"/>
  <c r="D468" i="16"/>
  <c r="D467" i="16"/>
  <c r="D466" i="16"/>
  <c r="D465" i="16"/>
  <c r="D464" i="16"/>
  <c r="D463" i="16"/>
  <c r="D462" i="16"/>
  <c r="D461" i="16"/>
  <c r="D460" i="16"/>
  <c r="D459" i="16"/>
  <c r="D458" i="16"/>
  <c r="D457" i="16"/>
  <c r="D456" i="16"/>
  <c r="D455" i="16"/>
  <c r="D454" i="16"/>
  <c r="D453" i="16"/>
  <c r="D452" i="16"/>
  <c r="D451" i="16"/>
  <c r="D450" i="16"/>
  <c r="D449" i="16"/>
  <c r="D448" i="16"/>
  <c r="D447" i="16"/>
  <c r="D446" i="16"/>
  <c r="D445" i="16"/>
  <c r="D444" i="16"/>
  <c r="D443" i="16"/>
  <c r="D442" i="16"/>
  <c r="D441" i="16"/>
  <c r="D440" i="16"/>
  <c r="D439" i="16"/>
  <c r="D438" i="16"/>
  <c r="D437" i="16"/>
  <c r="D436" i="16"/>
  <c r="D435" i="16"/>
  <c r="D434" i="16"/>
  <c r="D433" i="16"/>
  <c r="D432" i="16"/>
  <c r="D431" i="16"/>
  <c r="D430" i="16"/>
  <c r="D429" i="16"/>
  <c r="D428" i="16"/>
  <c r="D427" i="16"/>
  <c r="D426" i="16"/>
  <c r="D425" i="16"/>
  <c r="D424" i="16"/>
  <c r="D423" i="16"/>
  <c r="D422" i="16"/>
  <c r="D421" i="16"/>
  <c r="D420" i="16"/>
  <c r="D419" i="16"/>
  <c r="D418" i="16"/>
  <c r="D417" i="16"/>
  <c r="D416" i="16"/>
  <c r="D415" i="16"/>
  <c r="D414" i="16"/>
  <c r="D413" i="16"/>
  <c r="D412" i="16"/>
  <c r="D411" i="16"/>
  <c r="D410" i="16"/>
  <c r="D409" i="16"/>
  <c r="D408" i="16"/>
  <c r="D407" i="16"/>
  <c r="D406" i="16"/>
  <c r="D405" i="16"/>
  <c r="D404" i="16"/>
  <c r="D403" i="16"/>
  <c r="D402" i="16"/>
  <c r="D401" i="16"/>
  <c r="D400" i="16"/>
  <c r="D399" i="16"/>
  <c r="D398" i="16"/>
  <c r="D397" i="16"/>
  <c r="D396" i="16"/>
  <c r="D395" i="16"/>
  <c r="D394" i="16"/>
  <c r="D393" i="16"/>
  <c r="D392" i="16"/>
  <c r="D391" i="16"/>
  <c r="D390" i="16"/>
  <c r="D389" i="16"/>
  <c r="D388" i="16"/>
  <c r="D387" i="16"/>
  <c r="D386" i="16"/>
  <c r="D385" i="16"/>
  <c r="D384" i="16"/>
  <c r="D383" i="16"/>
  <c r="D382" i="16"/>
  <c r="D381" i="16"/>
  <c r="D380" i="16"/>
  <c r="D379" i="16"/>
  <c r="D378" i="16"/>
  <c r="D377" i="16"/>
  <c r="D376" i="16"/>
  <c r="D375" i="16"/>
  <c r="D374" i="16"/>
  <c r="D373" i="16"/>
  <c r="D372" i="16"/>
  <c r="D371" i="16"/>
  <c r="D370" i="16"/>
  <c r="D369" i="16"/>
  <c r="D368" i="16"/>
  <c r="D367" i="16"/>
  <c r="D366" i="16"/>
  <c r="D365" i="16"/>
  <c r="D364" i="16"/>
  <c r="D363" i="16"/>
  <c r="D362" i="16"/>
  <c r="D361" i="16"/>
  <c r="D360" i="16"/>
  <c r="D359" i="16"/>
  <c r="D358" i="16"/>
  <c r="D357" i="16"/>
  <c r="D356" i="16"/>
  <c r="D355" i="16"/>
  <c r="D354" i="16"/>
  <c r="D353" i="16"/>
  <c r="D352" i="16"/>
  <c r="D351" i="16"/>
  <c r="D350" i="16"/>
  <c r="D349" i="16"/>
  <c r="D348" i="16"/>
  <c r="D347" i="16"/>
  <c r="D346" i="16"/>
  <c r="D345" i="16"/>
  <c r="D344" i="16"/>
  <c r="D343" i="16"/>
  <c r="D342" i="16"/>
  <c r="D341" i="16"/>
  <c r="D340" i="16"/>
  <c r="D339" i="16"/>
  <c r="D338" i="16"/>
  <c r="D337" i="16"/>
  <c r="D336" i="16"/>
  <c r="D335" i="16"/>
  <c r="D334" i="16"/>
  <c r="D333" i="16"/>
  <c r="D332" i="16"/>
  <c r="D331" i="16"/>
  <c r="D330" i="16"/>
  <c r="D329" i="16"/>
  <c r="D328" i="16"/>
  <c r="D327" i="16"/>
  <c r="D326" i="16"/>
  <c r="D325" i="16"/>
  <c r="D324" i="16"/>
  <c r="D323" i="16"/>
  <c r="D322" i="16"/>
  <c r="D321" i="16"/>
  <c r="D320" i="16"/>
  <c r="D319" i="16"/>
  <c r="D318" i="16"/>
  <c r="D317" i="16"/>
  <c r="D316" i="16"/>
  <c r="D315" i="16"/>
  <c r="D314" i="16"/>
  <c r="D313" i="16"/>
  <c r="D312" i="16"/>
  <c r="D311" i="16"/>
  <c r="D310" i="16"/>
  <c r="D309" i="16"/>
  <c r="D308" i="16"/>
  <c r="D307" i="16"/>
  <c r="D306" i="16"/>
  <c r="D305" i="16"/>
  <c r="D304" i="16"/>
  <c r="D303" i="16"/>
  <c r="D302" i="16"/>
  <c r="D301" i="16"/>
  <c r="D300" i="16"/>
  <c r="D299" i="16"/>
  <c r="D298" i="16"/>
  <c r="D297" i="16"/>
  <c r="D296" i="16"/>
  <c r="D295" i="16"/>
  <c r="D294" i="16"/>
  <c r="D293" i="16"/>
  <c r="D292" i="16"/>
  <c r="D291" i="16"/>
  <c r="D290" i="16"/>
  <c r="D289" i="16"/>
  <c r="D288" i="16"/>
  <c r="D287" i="16"/>
  <c r="D286" i="16"/>
  <c r="D285" i="16"/>
  <c r="D284" i="16"/>
  <c r="D283" i="16"/>
  <c r="D282" i="16"/>
  <c r="D281" i="16"/>
  <c r="D280" i="16"/>
  <c r="D279" i="16"/>
  <c r="D278" i="16"/>
  <c r="D277" i="16"/>
  <c r="D276" i="16"/>
  <c r="D275" i="16"/>
  <c r="D274" i="16"/>
  <c r="D273" i="16"/>
  <c r="D272" i="16"/>
  <c r="D271" i="16"/>
  <c r="D270" i="16"/>
  <c r="D269" i="16"/>
  <c r="D268" i="16"/>
  <c r="D267" i="16"/>
  <c r="D266" i="16"/>
  <c r="D265" i="16"/>
  <c r="D264" i="16"/>
  <c r="D263" i="16"/>
  <c r="D262" i="16"/>
  <c r="D261" i="16"/>
  <c r="D260" i="16"/>
  <c r="D259" i="16"/>
  <c r="D258" i="16"/>
  <c r="D257" i="16"/>
  <c r="D256" i="16"/>
  <c r="D255" i="16"/>
  <c r="D254" i="16"/>
  <c r="D253" i="16"/>
  <c r="D252" i="16"/>
  <c r="D251" i="16"/>
  <c r="D250" i="16"/>
  <c r="D249" i="16"/>
  <c r="D248" i="16"/>
  <c r="D247" i="16"/>
  <c r="D246" i="16"/>
  <c r="D245" i="16"/>
  <c r="D244" i="16"/>
  <c r="D243" i="16"/>
  <c r="D242" i="16"/>
  <c r="D241" i="16"/>
  <c r="D240" i="16"/>
  <c r="D239" i="16"/>
  <c r="D238" i="16"/>
  <c r="D237" i="16"/>
  <c r="D236" i="16"/>
  <c r="D235" i="16"/>
  <c r="D234" i="16"/>
  <c r="D233" i="16"/>
  <c r="D232" i="16"/>
  <c r="D231" i="16"/>
  <c r="D230" i="16"/>
  <c r="D229" i="16"/>
  <c r="D228" i="16"/>
  <c r="D227" i="16"/>
  <c r="D226" i="16"/>
  <c r="D225" i="16"/>
  <c r="D224" i="16"/>
  <c r="D223" i="16"/>
  <c r="D222" i="16"/>
  <c r="D221" i="16"/>
  <c r="D220" i="16"/>
  <c r="D219" i="16"/>
  <c r="D218" i="16"/>
  <c r="D217" i="16"/>
  <c r="D216" i="16"/>
  <c r="D215" i="16"/>
  <c r="D214" i="16"/>
  <c r="D213" i="16"/>
  <c r="D212" i="16"/>
  <c r="D211" i="16"/>
  <c r="D210" i="16"/>
  <c r="D209" i="16"/>
  <c r="D208" i="16"/>
  <c r="D207" i="16"/>
  <c r="D206" i="16"/>
  <c r="D205" i="16"/>
  <c r="D204" i="16"/>
  <c r="D203" i="16"/>
  <c r="D202" i="16"/>
  <c r="D201" i="16"/>
  <c r="D200" i="16"/>
  <c r="D199" i="16"/>
  <c r="D198" i="16"/>
  <c r="D197" i="16"/>
  <c r="D196" i="16"/>
  <c r="D195" i="16"/>
  <c r="D194" i="16"/>
  <c r="D193" i="16"/>
  <c r="D192" i="16"/>
  <c r="D191" i="16"/>
  <c r="D190" i="16"/>
  <c r="D189" i="16"/>
  <c r="D188" i="16"/>
  <c r="D187" i="16"/>
  <c r="D186" i="16"/>
  <c r="D185" i="16"/>
  <c r="D184" i="16"/>
  <c r="D183" i="16"/>
  <c r="D182" i="16"/>
  <c r="D181" i="16"/>
  <c r="D180" i="16"/>
  <c r="D179" i="16"/>
  <c r="D178" i="16"/>
  <c r="D177" i="16"/>
  <c r="D176" i="16"/>
  <c r="D175" i="16"/>
  <c r="D174" i="16"/>
  <c r="D173" i="16"/>
  <c r="D172" i="16"/>
  <c r="D171" i="16"/>
  <c r="D170" i="16"/>
  <c r="D169" i="16"/>
  <c r="D168" i="16"/>
  <c r="D167" i="16"/>
  <c r="D166" i="16"/>
  <c r="D165" i="16"/>
  <c r="D164" i="16"/>
  <c r="D163" i="16"/>
  <c r="D162" i="16"/>
  <c r="D161" i="16"/>
  <c r="D160" i="16"/>
  <c r="D159" i="16"/>
  <c r="D158" i="16"/>
  <c r="D157" i="16"/>
  <c r="D156" i="16"/>
  <c r="D155" i="16"/>
  <c r="D154" i="16"/>
  <c r="D153" i="16"/>
  <c r="D152" i="16"/>
  <c r="D151" i="16"/>
  <c r="D150" i="16"/>
  <c r="D149" i="16"/>
  <c r="D148" i="16"/>
  <c r="D147" i="16"/>
  <c r="D146" i="16"/>
  <c r="D145" i="16"/>
  <c r="D144" i="16"/>
  <c r="D143" i="16"/>
  <c r="D142" i="16"/>
  <c r="D141" i="16"/>
  <c r="D140" i="16"/>
  <c r="D139" i="16"/>
  <c r="D138" i="16"/>
  <c r="D137" i="16"/>
  <c r="D136" i="16"/>
  <c r="D135" i="16"/>
  <c r="D134" i="16"/>
  <c r="D133" i="16"/>
  <c r="D132" i="16"/>
  <c r="D131" i="16"/>
  <c r="D130" i="16"/>
  <c r="D129" i="16"/>
  <c r="D128" i="16"/>
  <c r="D127" i="16"/>
  <c r="D126" i="16"/>
  <c r="D125" i="16"/>
  <c r="D124" i="16"/>
  <c r="D123" i="16"/>
  <c r="D122" i="16"/>
  <c r="D121" i="16"/>
  <c r="D120" i="16"/>
  <c r="D119" i="16"/>
  <c r="D118" i="16"/>
  <c r="D117" i="16"/>
  <c r="D116" i="16"/>
  <c r="D115" i="16"/>
  <c r="D114" i="16"/>
  <c r="D113" i="16"/>
  <c r="D112" i="16"/>
  <c r="D111" i="16"/>
  <c r="D110" i="16"/>
  <c r="D109" i="16"/>
  <c r="D108" i="16"/>
  <c r="D107" i="16"/>
  <c r="D106" i="16"/>
  <c r="D105" i="16"/>
  <c r="D104" i="16"/>
  <c r="D103" i="16"/>
  <c r="D102" i="16"/>
  <c r="D101" i="16"/>
  <c r="D100" i="16"/>
  <c r="D99" i="16"/>
  <c r="D98" i="16"/>
  <c r="D97" i="16"/>
  <c r="D96" i="16"/>
  <c r="D95" i="16"/>
  <c r="D94" i="16"/>
  <c r="D93" i="16"/>
  <c r="D92" i="16"/>
  <c r="D91" i="16"/>
  <c r="D90" i="16"/>
  <c r="D89" i="16"/>
  <c r="D88" i="16"/>
  <c r="D87" i="16"/>
  <c r="D86" i="16"/>
  <c r="D85" i="16"/>
  <c r="D84" i="16"/>
  <c r="D83" i="16"/>
  <c r="D82" i="16"/>
  <c r="D81" i="16"/>
  <c r="D80" i="16"/>
  <c r="D79" i="16"/>
  <c r="D78" i="16"/>
  <c r="D77" i="16"/>
  <c r="D76" i="16"/>
  <c r="D75" i="16"/>
  <c r="D74" i="16"/>
  <c r="D73" i="16"/>
  <c r="D72" i="16"/>
  <c r="D71" i="16"/>
  <c r="D70" i="16"/>
  <c r="D69" i="16"/>
  <c r="D68" i="16"/>
  <c r="D67" i="16"/>
  <c r="D66" i="16"/>
  <c r="D65" i="16"/>
  <c r="D64" i="16"/>
  <c r="D63" i="16"/>
  <c r="D62" i="16"/>
  <c r="D61" i="16"/>
  <c r="D60" i="16"/>
  <c r="D59" i="16"/>
  <c r="D58" i="16"/>
  <c r="D57" i="16"/>
  <c r="D56" i="16"/>
  <c r="D55" i="16"/>
  <c r="D54" i="16"/>
  <c r="D53" i="16"/>
  <c r="D52" i="16"/>
  <c r="D51" i="16"/>
  <c r="D50" i="16"/>
  <c r="D49" i="16"/>
  <c r="D48" i="16"/>
  <c r="D47" i="16"/>
  <c r="D46" i="16"/>
  <c r="D45" i="16"/>
  <c r="D44" i="16"/>
  <c r="D43" i="16"/>
  <c r="D42" i="16"/>
  <c r="D41" i="16"/>
  <c r="D40" i="16"/>
  <c r="D39" i="16"/>
  <c r="D38" i="16"/>
  <c r="D37" i="16"/>
  <c r="D36" i="16"/>
  <c r="D35" i="16"/>
  <c r="D34" i="16"/>
  <c r="D33" i="16"/>
  <c r="D32" i="16"/>
  <c r="D31" i="16"/>
  <c r="D30" i="16"/>
  <c r="D29" i="16"/>
  <c r="D28" i="16"/>
  <c r="D27" i="16"/>
  <c r="D26" i="16"/>
  <c r="D25" i="16"/>
  <c r="D24" i="16"/>
  <c r="D23" i="16"/>
  <c r="D22" i="16"/>
  <c r="D21" i="16"/>
  <c r="D20" i="16"/>
  <c r="D19" i="16"/>
  <c r="D18" i="16"/>
  <c r="D17" i="16"/>
  <c r="D16" i="16"/>
  <c r="D15" i="16"/>
  <c r="D14" i="16"/>
  <c r="D13" i="16"/>
  <c r="D12" i="16"/>
  <c r="D11" i="16"/>
  <c r="D10" i="16"/>
  <c r="D9" i="16"/>
  <c r="D8" i="16"/>
  <c r="D7" i="16"/>
  <c r="D6" i="16"/>
  <c r="D5" i="16"/>
  <c r="D4" i="16"/>
  <c r="D3" i="16"/>
  <c r="B402" i="14"/>
  <c r="B401" i="14"/>
  <c r="B400" i="14"/>
  <c r="B399" i="14"/>
  <c r="B398" i="14"/>
  <c r="B397" i="14"/>
  <c r="B396" i="14"/>
  <c r="B395" i="14"/>
  <c r="B394" i="14"/>
  <c r="B393" i="14"/>
  <c r="B392" i="14"/>
  <c r="B391" i="14"/>
  <c r="B390" i="14"/>
  <c r="B389" i="14"/>
  <c r="B388" i="14"/>
  <c r="B387" i="14"/>
  <c r="B386" i="14"/>
  <c r="B385" i="14"/>
  <c r="B384" i="14"/>
  <c r="B383" i="14"/>
  <c r="B382" i="14"/>
  <c r="B381" i="14"/>
  <c r="B380" i="14"/>
  <c r="B379" i="14"/>
  <c r="B378" i="14"/>
  <c r="B377" i="14"/>
  <c r="B376" i="14"/>
  <c r="B375" i="14"/>
  <c r="B374" i="14"/>
  <c r="B373" i="14"/>
  <c r="B372" i="14"/>
  <c r="B371" i="14"/>
  <c r="B370" i="14"/>
  <c r="B369" i="14"/>
  <c r="B368" i="14"/>
  <c r="B367" i="14"/>
  <c r="B366" i="14"/>
  <c r="B365" i="14"/>
  <c r="B364" i="14"/>
  <c r="B363" i="14"/>
  <c r="B362" i="14"/>
  <c r="B361" i="14"/>
  <c r="B360" i="14"/>
  <c r="B359" i="14"/>
  <c r="B358" i="14"/>
  <c r="B357" i="14"/>
  <c r="B356" i="14"/>
  <c r="B355" i="14"/>
  <c r="B354" i="14"/>
  <c r="B353" i="14"/>
  <c r="B352" i="14"/>
  <c r="B351" i="14"/>
  <c r="B350" i="14"/>
  <c r="B349" i="14"/>
  <c r="B348" i="14"/>
  <c r="B347" i="14"/>
  <c r="B346" i="14"/>
  <c r="B345" i="14"/>
  <c r="B344" i="14"/>
  <c r="B343" i="14"/>
  <c r="B342" i="14"/>
  <c r="B341" i="14"/>
  <c r="B340" i="14"/>
  <c r="B339" i="14"/>
  <c r="B338" i="14"/>
  <c r="B337" i="14"/>
  <c r="B336" i="14"/>
  <c r="B335" i="14"/>
  <c r="B334" i="14"/>
  <c r="B333" i="14"/>
  <c r="B332" i="14"/>
  <c r="B331" i="14"/>
  <c r="B330" i="14"/>
  <c r="B329" i="14"/>
  <c r="B328" i="14"/>
  <c r="B327" i="14"/>
  <c r="B326" i="14"/>
  <c r="B325" i="14"/>
  <c r="B324" i="14"/>
  <c r="B323" i="14"/>
  <c r="B322" i="14"/>
  <c r="B321" i="14"/>
  <c r="B320" i="14"/>
  <c r="B319" i="14"/>
  <c r="B318" i="14"/>
  <c r="B317" i="14"/>
  <c r="B316" i="14"/>
  <c r="B315" i="14"/>
  <c r="B314" i="14"/>
  <c r="B313" i="14"/>
  <c r="B312" i="14"/>
  <c r="B311" i="14"/>
  <c r="B310" i="14"/>
  <c r="B309" i="14"/>
  <c r="B308" i="14"/>
  <c r="B307" i="14"/>
  <c r="B306" i="14"/>
  <c r="B305" i="14"/>
  <c r="B304" i="14"/>
  <c r="B303" i="14"/>
  <c r="B302" i="14"/>
  <c r="B301" i="14"/>
  <c r="B300" i="14"/>
  <c r="B299" i="14"/>
  <c r="B298" i="14"/>
  <c r="B297" i="14"/>
  <c r="B296" i="14"/>
  <c r="B295" i="14"/>
  <c r="B294" i="14"/>
  <c r="B293" i="14"/>
  <c r="B292" i="14"/>
  <c r="B291" i="14"/>
  <c r="B290" i="14"/>
  <c r="B289" i="14"/>
  <c r="B288" i="14"/>
  <c r="B287" i="14"/>
  <c r="B286" i="14"/>
  <c r="B285" i="14"/>
  <c r="B284" i="14"/>
  <c r="B283" i="14"/>
  <c r="B282" i="14"/>
  <c r="B281" i="14"/>
  <c r="B280" i="14"/>
  <c r="B279" i="14"/>
  <c r="B278" i="14"/>
  <c r="B277" i="14"/>
  <c r="B276" i="14"/>
  <c r="B275" i="14"/>
  <c r="B274" i="14"/>
  <c r="B273" i="14"/>
  <c r="B272" i="14"/>
  <c r="B271" i="14"/>
  <c r="B270" i="14"/>
  <c r="B269" i="14"/>
  <c r="B268" i="14"/>
  <c r="B267" i="14"/>
  <c r="B266" i="14"/>
  <c r="B265" i="14"/>
  <c r="B264" i="14"/>
  <c r="B263" i="14"/>
  <c r="B262" i="14"/>
  <c r="B261" i="14"/>
  <c r="B260" i="14"/>
  <c r="B259" i="14"/>
  <c r="B258" i="14"/>
  <c r="B257" i="14"/>
  <c r="B256" i="14"/>
  <c r="B255" i="14"/>
  <c r="B254" i="14"/>
  <c r="B253" i="14"/>
  <c r="B252" i="14"/>
  <c r="B251" i="14"/>
  <c r="B250" i="14"/>
  <c r="B249" i="14"/>
  <c r="B248" i="14"/>
  <c r="B247" i="14"/>
  <c r="B246" i="14"/>
  <c r="B245" i="14"/>
  <c r="B244" i="14"/>
  <c r="B243" i="14"/>
  <c r="B242" i="14"/>
  <c r="B241" i="14"/>
  <c r="B240" i="14"/>
  <c r="B239" i="14"/>
  <c r="B238" i="14"/>
  <c r="B237" i="14"/>
  <c r="B236" i="14"/>
  <c r="B235" i="14"/>
  <c r="B234" i="14"/>
  <c r="B233" i="14"/>
  <c r="B232" i="14"/>
  <c r="B231" i="14"/>
  <c r="B230" i="14"/>
  <c r="B229" i="14"/>
  <c r="B228" i="14"/>
  <c r="B227" i="14"/>
  <c r="B226" i="14"/>
  <c r="B225" i="14"/>
  <c r="B224" i="14"/>
  <c r="B223" i="14"/>
  <c r="B222" i="14"/>
  <c r="B221" i="14"/>
  <c r="B220" i="14"/>
  <c r="B219" i="14"/>
  <c r="B218" i="14"/>
  <c r="B217" i="14"/>
  <c r="B216" i="14"/>
  <c r="B215" i="14"/>
  <c r="B214" i="14"/>
  <c r="B213" i="14"/>
  <c r="B212" i="14"/>
  <c r="B211" i="14"/>
  <c r="B210" i="14"/>
  <c r="B209" i="14"/>
  <c r="B208" i="14"/>
  <c r="B207" i="14"/>
  <c r="B206" i="14"/>
  <c r="B205" i="14"/>
  <c r="B204" i="14"/>
  <c r="B203" i="14"/>
  <c r="B202" i="14"/>
  <c r="B201" i="14"/>
  <c r="B200" i="14"/>
  <c r="B199" i="14"/>
  <c r="B198" i="14"/>
  <c r="B197" i="14"/>
  <c r="B196" i="14"/>
  <c r="B195" i="14"/>
  <c r="B194" i="14"/>
  <c r="B193" i="14"/>
  <c r="B192" i="14"/>
  <c r="B191" i="14"/>
  <c r="B190" i="14"/>
  <c r="B189" i="14"/>
  <c r="B188" i="14"/>
  <c r="B187" i="14"/>
  <c r="B186" i="14"/>
  <c r="B185" i="14"/>
  <c r="B184" i="14"/>
  <c r="B183" i="14"/>
  <c r="B182" i="14"/>
  <c r="B181" i="14"/>
  <c r="B180" i="14"/>
  <c r="B179" i="14"/>
  <c r="B178" i="14"/>
  <c r="B177" i="14"/>
  <c r="B176" i="14"/>
  <c r="B175" i="14"/>
  <c r="B174" i="14"/>
  <c r="B173" i="14"/>
  <c r="B172" i="14"/>
  <c r="B171" i="14"/>
  <c r="B170" i="14"/>
  <c r="B169" i="14"/>
  <c r="B168" i="14"/>
  <c r="B167" i="14"/>
  <c r="B166" i="14"/>
  <c r="B165" i="14"/>
  <c r="B164" i="14"/>
  <c r="B163" i="14"/>
  <c r="B162" i="14"/>
  <c r="B161" i="14"/>
  <c r="B160" i="14"/>
  <c r="B159" i="14"/>
  <c r="B158" i="14"/>
  <c r="B157" i="14"/>
  <c r="B156" i="14"/>
  <c r="B155" i="14"/>
  <c r="B154" i="14"/>
  <c r="B153" i="14"/>
  <c r="B152" i="14"/>
  <c r="B151" i="14"/>
  <c r="B150" i="14"/>
  <c r="B149" i="14"/>
  <c r="B148" i="14"/>
  <c r="B147" i="14"/>
  <c r="B146" i="14"/>
  <c r="B145" i="14"/>
  <c r="B144" i="14"/>
  <c r="B143" i="14"/>
  <c r="B142" i="14"/>
  <c r="B141" i="14"/>
  <c r="B140" i="14"/>
  <c r="B139" i="14"/>
  <c r="B138" i="14"/>
  <c r="B137" i="14"/>
  <c r="B136" i="14"/>
  <c r="B135" i="14"/>
  <c r="B134" i="14"/>
  <c r="B133" i="14"/>
  <c r="B132" i="14"/>
  <c r="B131" i="14"/>
  <c r="B130" i="14"/>
  <c r="B129" i="14"/>
  <c r="B128" i="14"/>
  <c r="B127" i="14"/>
  <c r="B126" i="14"/>
  <c r="B125" i="14"/>
  <c r="B124" i="14"/>
  <c r="B123" i="14"/>
  <c r="B122" i="14"/>
  <c r="B121" i="14"/>
  <c r="B120" i="14"/>
  <c r="B119" i="14"/>
  <c r="B118" i="14"/>
  <c r="B117" i="14"/>
  <c r="B116" i="14"/>
  <c r="B115" i="14"/>
  <c r="B114" i="14"/>
  <c r="B113" i="14"/>
  <c r="B112" i="14"/>
  <c r="B111" i="14"/>
  <c r="B110" i="14"/>
  <c r="B109" i="14"/>
  <c r="B108" i="14"/>
  <c r="B107" i="14"/>
  <c r="B106" i="14"/>
  <c r="B105" i="14"/>
  <c r="B104" i="14"/>
  <c r="B103" i="14"/>
  <c r="B102" i="14"/>
  <c r="B101" i="14"/>
  <c r="B100" i="14"/>
  <c r="B99" i="14"/>
  <c r="B98" i="14"/>
  <c r="B97" i="14"/>
  <c r="B96" i="14"/>
  <c r="B95" i="14"/>
  <c r="B94" i="14"/>
  <c r="B93" i="14"/>
  <c r="B92" i="14"/>
  <c r="B91" i="14"/>
  <c r="B90" i="14"/>
  <c r="B89" i="14"/>
  <c r="B88" i="14"/>
  <c r="B87" i="14"/>
  <c r="B86" i="14"/>
  <c r="B85" i="14"/>
  <c r="B84" i="14"/>
  <c r="B83" i="14"/>
  <c r="B82" i="14"/>
  <c r="B81" i="14"/>
  <c r="B80" i="14"/>
  <c r="B79" i="14"/>
  <c r="B78" i="14"/>
  <c r="B77" i="14"/>
  <c r="B76" i="14"/>
  <c r="B75" i="14"/>
  <c r="B74" i="14"/>
  <c r="B73" i="14"/>
  <c r="B72" i="14"/>
  <c r="B71" i="14"/>
  <c r="B70" i="14"/>
  <c r="B69" i="14"/>
  <c r="B68" i="14"/>
  <c r="B67" i="14"/>
  <c r="B66" i="14"/>
  <c r="B65" i="14"/>
  <c r="B64" i="14"/>
  <c r="B63" i="14"/>
  <c r="B62" i="14"/>
  <c r="B61" i="14"/>
  <c r="B60" i="14"/>
  <c r="B59" i="14"/>
  <c r="B58" i="14"/>
  <c r="B57" i="14"/>
  <c r="B56" i="14"/>
  <c r="B55" i="14"/>
  <c r="B54" i="14"/>
  <c r="B53" i="14"/>
  <c r="B52" i="14"/>
  <c r="B51" i="14"/>
  <c r="B50" i="14"/>
  <c r="B49" i="14"/>
  <c r="B48" i="14"/>
  <c r="B47" i="14"/>
  <c r="B46" i="14"/>
  <c r="B45" i="14"/>
  <c r="B44" i="14"/>
  <c r="B43" i="14"/>
  <c r="B42" i="14"/>
  <c r="B41" i="14"/>
  <c r="B40" i="14"/>
  <c r="B39" i="14"/>
  <c r="B38" i="14"/>
  <c r="B37" i="14"/>
  <c r="B36" i="14"/>
  <c r="B35" i="14"/>
  <c r="B34" i="14"/>
  <c r="B33" i="14"/>
  <c r="B32" i="14"/>
  <c r="B31" i="14"/>
  <c r="B30" i="14"/>
  <c r="B29" i="14"/>
  <c r="B28" i="14"/>
  <c r="B27" i="14"/>
  <c r="B26" i="14"/>
  <c r="B25" i="14"/>
  <c r="B24" i="14"/>
  <c r="B23" i="14"/>
  <c r="B22" i="14"/>
  <c r="B21" i="14"/>
  <c r="B20" i="14"/>
  <c r="B19" i="14"/>
  <c r="B18" i="14"/>
  <c r="B17" i="14"/>
  <c r="B16" i="14"/>
  <c r="B15" i="14"/>
  <c r="B14" i="14"/>
  <c r="B13" i="14"/>
  <c r="B12" i="14"/>
  <c r="B11" i="14"/>
  <c r="B10" i="14"/>
  <c r="B9" i="14"/>
  <c r="B8" i="14"/>
  <c r="B7" i="14"/>
  <c r="B6" i="14"/>
  <c r="B5" i="14"/>
  <c r="X213" i="14"/>
  <c r="X291" i="14"/>
  <c r="X279" i="14"/>
  <c r="X285" i="14"/>
  <c r="X243" i="14"/>
  <c r="X287" i="14"/>
  <c r="X252" i="14"/>
  <c r="X283" i="14"/>
  <c r="X266" i="14"/>
  <c r="X208" i="14"/>
  <c r="X260" i="14"/>
  <c r="X251" i="14"/>
  <c r="X281" i="14"/>
  <c r="X268" i="14"/>
  <c r="X172" i="14"/>
  <c r="X222" i="14"/>
  <c r="X288" i="14"/>
  <c r="X304" i="14"/>
  <c r="X305" i="14"/>
  <c r="X309" i="14"/>
  <c r="X310" i="14"/>
  <c r="X5" i="14"/>
  <c r="X6" i="14"/>
  <c r="X7" i="14"/>
  <c r="X8" i="14"/>
  <c r="X9" i="14"/>
  <c r="X10" i="14"/>
  <c r="X11" i="14"/>
  <c r="X12" i="14"/>
  <c r="X13" i="14"/>
  <c r="X14" i="14"/>
  <c r="X15" i="14"/>
  <c r="X16" i="14"/>
  <c r="X17" i="14"/>
  <c r="X18" i="14"/>
  <c r="X19" i="14"/>
  <c r="X20" i="14"/>
  <c r="X21" i="14"/>
  <c r="X22" i="14"/>
  <c r="X23" i="14"/>
  <c r="X24" i="14"/>
  <c r="X25" i="14"/>
  <c r="X26" i="14"/>
  <c r="X27" i="14"/>
  <c r="X28" i="14"/>
  <c r="X29" i="14"/>
  <c r="X30" i="14"/>
  <c r="X31" i="14"/>
  <c r="X32" i="14"/>
  <c r="X33" i="14"/>
  <c r="X34" i="14"/>
  <c r="X35" i="14"/>
  <c r="X36" i="14"/>
  <c r="X37" i="14"/>
  <c r="X38" i="14"/>
  <c r="X39" i="14"/>
  <c r="X40" i="14"/>
  <c r="X41" i="14"/>
  <c r="X42" i="14"/>
  <c r="X43" i="14"/>
  <c r="X44" i="14"/>
  <c r="X45" i="14"/>
  <c r="X46" i="14"/>
  <c r="X47" i="14"/>
  <c r="X48" i="14"/>
  <c r="X49" i="14"/>
  <c r="X50" i="14"/>
  <c r="X51" i="14"/>
  <c r="X52" i="14"/>
  <c r="X53" i="14"/>
  <c r="X54" i="14"/>
  <c r="X55" i="14"/>
  <c r="X56" i="14"/>
  <c r="X57" i="14"/>
  <c r="X58" i="14"/>
  <c r="X59" i="14"/>
  <c r="X60" i="14"/>
  <c r="X61" i="14"/>
  <c r="X62" i="14"/>
  <c r="X63" i="14"/>
  <c r="X64" i="14"/>
  <c r="X65" i="14"/>
  <c r="X66" i="14"/>
  <c r="X67" i="14"/>
  <c r="X68" i="14"/>
  <c r="X69" i="14"/>
  <c r="X70" i="14"/>
  <c r="X71" i="14"/>
  <c r="X72" i="14"/>
  <c r="X73" i="14"/>
  <c r="X74" i="14"/>
  <c r="X75" i="14"/>
  <c r="X76" i="14"/>
  <c r="X77" i="14"/>
  <c r="X78" i="14"/>
  <c r="X79" i="14"/>
  <c r="X80" i="14"/>
  <c r="X81" i="14"/>
  <c r="X82" i="14"/>
  <c r="X83" i="14"/>
  <c r="X84" i="14"/>
  <c r="X85" i="14"/>
  <c r="X86" i="14"/>
  <c r="X87" i="14"/>
  <c r="X88" i="14"/>
  <c r="X89" i="14"/>
  <c r="X90" i="14"/>
  <c r="X91" i="14"/>
  <c r="X92" i="14"/>
  <c r="X93" i="14"/>
  <c r="X94" i="14"/>
  <c r="X95" i="14"/>
  <c r="X96" i="14"/>
  <c r="X97" i="14"/>
  <c r="X98" i="14"/>
  <c r="X99" i="14"/>
  <c r="X100" i="14"/>
  <c r="X101" i="14"/>
  <c r="X102" i="14"/>
  <c r="X103" i="14"/>
  <c r="X104" i="14"/>
  <c r="X105" i="14"/>
  <c r="X106" i="14"/>
  <c r="X107" i="14"/>
  <c r="X108" i="14"/>
  <c r="X109" i="14"/>
  <c r="X110" i="14"/>
  <c r="X111" i="14"/>
  <c r="X112" i="14"/>
  <c r="X113" i="14"/>
  <c r="X114" i="14"/>
  <c r="X115" i="14"/>
  <c r="X116" i="14"/>
  <c r="X117" i="14"/>
  <c r="X118" i="14"/>
  <c r="X119" i="14"/>
  <c r="X120" i="14"/>
  <c r="X121" i="14"/>
  <c r="X122" i="14"/>
  <c r="X123" i="14"/>
  <c r="X124" i="14"/>
  <c r="X125" i="14"/>
  <c r="X126" i="14"/>
  <c r="X127" i="14"/>
  <c r="X128" i="14"/>
  <c r="X129" i="14"/>
  <c r="X130" i="14"/>
  <c r="X131" i="14"/>
  <c r="X132" i="14"/>
  <c r="X133" i="14"/>
  <c r="X134" i="14"/>
  <c r="X135" i="14"/>
  <c r="X136" i="14"/>
  <c r="X137" i="14"/>
  <c r="X138" i="14"/>
  <c r="X139" i="14"/>
  <c r="X140" i="14"/>
  <c r="X141" i="14"/>
  <c r="X142" i="14"/>
  <c r="X143" i="14"/>
  <c r="X144" i="14"/>
  <c r="X145" i="14"/>
  <c r="X146" i="14"/>
  <c r="X147" i="14"/>
  <c r="X148" i="14"/>
  <c r="X149" i="14"/>
  <c r="X150" i="14"/>
  <c r="X151" i="14"/>
  <c r="X152" i="14"/>
  <c r="X153" i="14"/>
  <c r="X154" i="14"/>
  <c r="X155" i="14"/>
  <c r="X156" i="14"/>
  <c r="X157" i="14"/>
  <c r="X158" i="14"/>
  <c r="X159" i="14"/>
  <c r="X160" i="14"/>
  <c r="X161" i="14"/>
  <c r="X162" i="14"/>
  <c r="X163" i="14"/>
  <c r="X164" i="14"/>
  <c r="X165" i="14"/>
  <c r="X166" i="14"/>
  <c r="X167" i="14"/>
  <c r="X168" i="14"/>
  <c r="X169" i="14"/>
  <c r="X170" i="14"/>
  <c r="X171" i="14"/>
  <c r="X173" i="14"/>
  <c r="X174" i="14"/>
  <c r="X175" i="14"/>
  <c r="X176" i="14"/>
  <c r="X177" i="14"/>
  <c r="X178" i="14"/>
  <c r="X179" i="14"/>
  <c r="X180" i="14"/>
  <c r="X181" i="14"/>
  <c r="X182" i="14"/>
  <c r="X183" i="14"/>
  <c r="X184" i="14"/>
  <c r="X185" i="14"/>
  <c r="X186" i="14"/>
  <c r="X187" i="14"/>
  <c r="X188" i="14"/>
  <c r="X189" i="14"/>
  <c r="X190" i="14"/>
  <c r="X191" i="14"/>
  <c r="X192" i="14"/>
  <c r="X193" i="14"/>
  <c r="X194" i="14"/>
  <c r="X195" i="14"/>
  <c r="X196" i="14"/>
  <c r="X197" i="14"/>
  <c r="X198" i="14"/>
  <c r="X200" i="14"/>
  <c r="X201" i="14"/>
  <c r="X202" i="14"/>
  <c r="X203" i="14"/>
  <c r="X204" i="14"/>
  <c r="X205" i="14"/>
  <c r="X206" i="14"/>
  <c r="X207" i="14"/>
  <c r="X209" i="14"/>
  <c r="X210" i="14"/>
  <c r="X211" i="14"/>
  <c r="X212" i="14"/>
  <c r="X214" i="14"/>
  <c r="X215" i="14"/>
  <c r="X216" i="14"/>
  <c r="X217" i="14"/>
  <c r="X218" i="14"/>
  <c r="X219" i="14"/>
  <c r="X220" i="14"/>
  <c r="X221" i="14"/>
  <c r="X223" i="14"/>
  <c r="X224" i="14"/>
  <c r="X225" i="14"/>
  <c r="X226" i="14"/>
  <c r="X227" i="14"/>
  <c r="X228" i="14"/>
  <c r="X229" i="14"/>
  <c r="X230" i="14"/>
  <c r="X231" i="14"/>
  <c r="X232" i="14"/>
  <c r="X233" i="14"/>
  <c r="X234" i="14"/>
  <c r="X235" i="14"/>
  <c r="X236" i="14"/>
  <c r="X238" i="14"/>
  <c r="X239" i="14"/>
  <c r="X240" i="14"/>
  <c r="X241" i="14"/>
  <c r="X242" i="14"/>
  <c r="X244" i="14"/>
  <c r="X245" i="14"/>
  <c r="X246" i="14"/>
  <c r="X247" i="14"/>
  <c r="X248" i="14"/>
  <c r="X249" i="14"/>
  <c r="X250" i="14"/>
  <c r="X253" i="14"/>
  <c r="X254" i="14"/>
  <c r="X255" i="14"/>
  <c r="X256" i="14"/>
  <c r="X257" i="14"/>
  <c r="X258" i="14"/>
  <c r="X259" i="14"/>
  <c r="X262" i="14"/>
  <c r="X263" i="14"/>
  <c r="X264" i="14"/>
  <c r="X265" i="14"/>
  <c r="X267" i="14"/>
  <c r="X270" i="14"/>
  <c r="X271" i="14"/>
  <c r="X272" i="14"/>
  <c r="X273" i="14"/>
  <c r="X274" i="14"/>
  <c r="X275" i="14"/>
  <c r="X277" i="14"/>
  <c r="X278" i="14"/>
  <c r="X280" i="14"/>
  <c r="X284" i="14"/>
  <c r="X286" i="14"/>
  <c r="X289" i="14"/>
  <c r="X290" i="14"/>
  <c r="X292" i="14"/>
  <c r="X293" i="14"/>
  <c r="X294" i="14"/>
  <c r="X295" i="14"/>
  <c r="X296" i="14"/>
  <c r="X298" i="14"/>
  <c r="X299" i="14"/>
  <c r="X300" i="14"/>
  <c r="X301" i="14"/>
  <c r="X302" i="14"/>
  <c r="X303" i="14"/>
  <c r="X307" i="14"/>
  <c r="X311" i="14"/>
  <c r="X312" i="14"/>
  <c r="X313" i="14"/>
  <c r="X314" i="14"/>
  <c r="X315" i="14"/>
  <c r="X316" i="14"/>
  <c r="X317" i="14"/>
  <c r="X318" i="14"/>
  <c r="X320" i="14"/>
  <c r="X322" i="14"/>
  <c r="X323" i="14"/>
  <c r="X324" i="14"/>
  <c r="X325" i="14"/>
  <c r="X326" i="14"/>
  <c r="X328" i="14"/>
  <c r="X329" i="14"/>
  <c r="X330" i="14"/>
  <c r="X373" i="14"/>
  <c r="X374" i="14"/>
  <c r="X375" i="14"/>
  <c r="X376" i="14"/>
  <c r="X378" i="14"/>
  <c r="X380" i="14"/>
  <c r="X381" i="14"/>
  <c r="X382" i="14"/>
  <c r="X383" i="14"/>
  <c r="X384" i="14"/>
  <c r="X386" i="14"/>
  <c r="X387" i="14"/>
  <c r="X388" i="14"/>
  <c r="X389" i="14"/>
  <c r="X390" i="14"/>
  <c r="X391" i="14"/>
  <c r="X394" i="14"/>
  <c r="X395" i="14"/>
  <c r="X398" i="14"/>
  <c r="X399" i="14"/>
  <c r="X400" i="14"/>
  <c r="X401" i="14"/>
  <c r="X402" i="14"/>
  <c r="X466" i="14"/>
  <c r="X467" i="14"/>
  <c r="X468" i="14"/>
  <c r="X469" i="14"/>
  <c r="X470" i="14"/>
  <c r="X471" i="14"/>
  <c r="X472" i="14"/>
  <c r="X473" i="14"/>
  <c r="X474" i="14"/>
  <c r="X475" i="14"/>
  <c r="X476" i="14"/>
  <c r="X477" i="14"/>
  <c r="X478" i="14"/>
  <c r="X479" i="14"/>
  <c r="X480" i="14"/>
  <c r="X481" i="14"/>
  <c r="X482" i="14"/>
  <c r="X483" i="14"/>
  <c r="X484" i="14"/>
  <c r="X485" i="14"/>
  <c r="X486" i="14"/>
  <c r="X487" i="14"/>
  <c r="X488" i="14"/>
  <c r="X489" i="14"/>
  <c r="X490" i="14"/>
  <c r="X491" i="14"/>
  <c r="X492" i="14"/>
  <c r="X493" i="14"/>
  <c r="X494" i="14"/>
  <c r="X495" i="14"/>
  <c r="X496" i="14"/>
  <c r="X497" i="14"/>
  <c r="X498" i="14"/>
  <c r="X499" i="14"/>
  <c r="X500" i="14"/>
  <c r="X501" i="14"/>
  <c r="X502" i="14"/>
  <c r="X503" i="14"/>
  <c r="X504" i="14"/>
  <c r="X505" i="14"/>
  <c r="X506" i="14"/>
  <c r="X507" i="14"/>
  <c r="X508" i="14"/>
  <c r="X509" i="14"/>
  <c r="X510" i="14"/>
  <c r="X511" i="14"/>
  <c r="X512" i="14"/>
  <c r="X513" i="14"/>
  <c r="X514" i="14"/>
  <c r="X515" i="14"/>
  <c r="X516" i="14"/>
  <c r="X517" i="14"/>
  <c r="X518" i="14"/>
  <c r="X519" i="14"/>
  <c r="X520" i="14"/>
  <c r="X521" i="14"/>
  <c r="X522" i="14"/>
  <c r="X523" i="14"/>
  <c r="X524" i="14"/>
  <c r="X525" i="14"/>
  <c r="X526" i="14"/>
  <c r="X527" i="14"/>
  <c r="X528" i="14"/>
  <c r="X529" i="14"/>
  <c r="X530" i="14"/>
  <c r="X531" i="14"/>
  <c r="X532" i="14"/>
  <c r="X533" i="14"/>
  <c r="X534" i="14"/>
  <c r="X535" i="14"/>
  <c r="X536" i="14"/>
  <c r="X537" i="14"/>
  <c r="X538" i="14"/>
  <c r="X539" i="14"/>
  <c r="X540" i="14"/>
  <c r="X541" i="14"/>
  <c r="X542" i="14"/>
  <c r="X543" i="14"/>
  <c r="X544" i="14"/>
  <c r="X545" i="14"/>
  <c r="X546" i="14"/>
  <c r="X547" i="14"/>
  <c r="X548" i="14"/>
  <c r="X549" i="14"/>
  <c r="X550" i="14"/>
  <c r="X551" i="14"/>
  <c r="X552" i="14"/>
  <c r="X553" i="14"/>
  <c r="X554" i="14"/>
  <c r="X555" i="14"/>
  <c r="X556" i="14"/>
  <c r="X557" i="14"/>
  <c r="X558" i="14"/>
  <c r="X559" i="14"/>
  <c r="X560" i="14"/>
  <c r="X561" i="14"/>
  <c r="X562" i="14"/>
  <c r="X563" i="14"/>
  <c r="X564" i="14"/>
  <c r="X565" i="14"/>
  <c r="X566" i="14"/>
  <c r="X567" i="14"/>
  <c r="X568" i="14"/>
  <c r="X569" i="14"/>
  <c r="X570" i="14"/>
  <c r="X571" i="14"/>
  <c r="X572" i="14"/>
  <c r="X573" i="14"/>
  <c r="X574" i="14"/>
  <c r="X575" i="14"/>
  <c r="X576" i="14"/>
  <c r="X577" i="14"/>
  <c r="X578" i="14"/>
  <c r="X579" i="14"/>
  <c r="X580" i="14"/>
  <c r="X581" i="14"/>
  <c r="X582" i="14"/>
  <c r="X583" i="14"/>
  <c r="X584" i="14"/>
  <c r="X585" i="14"/>
  <c r="X586" i="14"/>
  <c r="X587" i="14"/>
  <c r="X588" i="14"/>
  <c r="X589" i="14"/>
  <c r="X590" i="14"/>
  <c r="X591" i="14"/>
  <c r="X592" i="14"/>
  <c r="X593" i="14"/>
  <c r="X594" i="14"/>
  <c r="X595" i="14"/>
  <c r="X596" i="14"/>
  <c r="X597" i="14"/>
  <c r="X598" i="14"/>
  <c r="X599" i="14"/>
  <c r="X600" i="14"/>
  <c r="X601" i="14"/>
  <c r="X602" i="14"/>
  <c r="X603" i="14"/>
  <c r="X604" i="14"/>
  <c r="X605" i="14"/>
  <c r="X606" i="14"/>
  <c r="X607" i="14"/>
  <c r="X608" i="14"/>
  <c r="X609" i="14"/>
  <c r="X610" i="14"/>
  <c r="X611" i="14"/>
  <c r="X612" i="14"/>
  <c r="X613" i="14"/>
  <c r="X614" i="14"/>
  <c r="X615" i="14"/>
  <c r="X616" i="14"/>
  <c r="X617" i="14"/>
  <c r="X618" i="14"/>
  <c r="X619" i="14"/>
  <c r="X620" i="14"/>
  <c r="X621" i="14"/>
  <c r="X622" i="14"/>
  <c r="X623" i="14"/>
  <c r="X624" i="14"/>
  <c r="X625" i="14"/>
  <c r="X626" i="14"/>
  <c r="X627" i="14"/>
  <c r="X628" i="14"/>
  <c r="X629" i="14"/>
  <c r="X630" i="14"/>
  <c r="X631" i="14"/>
  <c r="X632" i="14"/>
  <c r="X633" i="14"/>
  <c r="X634" i="14"/>
  <c r="X635" i="14"/>
  <c r="X636" i="14"/>
  <c r="X637" i="14"/>
  <c r="X638" i="14"/>
  <c r="X639" i="14"/>
  <c r="X640" i="14"/>
  <c r="X641" i="14"/>
  <c r="X642" i="14"/>
  <c r="X643" i="14"/>
  <c r="X644" i="14"/>
  <c r="X645" i="14"/>
  <c r="X646" i="14"/>
  <c r="X647" i="14"/>
  <c r="X648" i="14"/>
  <c r="X649" i="14"/>
  <c r="X650" i="14"/>
  <c r="X651" i="14"/>
  <c r="X652" i="14"/>
  <c r="X653" i="14"/>
  <c r="X654" i="14"/>
  <c r="X655" i="14"/>
  <c r="X656" i="14"/>
  <c r="X657" i="14"/>
  <c r="X658" i="14"/>
  <c r="X659" i="14"/>
  <c r="X660" i="14"/>
  <c r="X661" i="14"/>
  <c r="X662" i="14"/>
  <c r="X663" i="14"/>
  <c r="X664" i="14"/>
  <c r="X665" i="14"/>
  <c r="X666" i="14"/>
  <c r="X667" i="14"/>
  <c r="X668" i="14"/>
  <c r="X669" i="14"/>
  <c r="X670" i="14"/>
  <c r="X671" i="14"/>
  <c r="X672" i="14"/>
  <c r="X673" i="14"/>
  <c r="X674" i="14"/>
  <c r="X675" i="14"/>
  <c r="X676" i="14"/>
  <c r="X677" i="14"/>
  <c r="X678" i="14"/>
  <c r="X679" i="14"/>
  <c r="X680" i="14"/>
  <c r="X681" i="14"/>
  <c r="X682" i="14"/>
  <c r="X683" i="14"/>
  <c r="X684" i="14"/>
  <c r="X685" i="14"/>
  <c r="X686" i="14"/>
  <c r="X687" i="14"/>
  <c r="X688" i="14"/>
  <c r="X689" i="14"/>
  <c r="X690" i="14"/>
  <c r="X691" i="14"/>
  <c r="X692" i="14"/>
  <c r="X693" i="14"/>
  <c r="X694" i="14"/>
  <c r="X695" i="14"/>
  <c r="X696" i="14"/>
  <c r="X697" i="14"/>
  <c r="X698" i="14"/>
  <c r="X699" i="14"/>
  <c r="X700" i="14"/>
  <c r="X701" i="14"/>
  <c r="X702" i="14"/>
  <c r="X703" i="14"/>
  <c r="X704" i="14"/>
  <c r="X705" i="14"/>
  <c r="X706" i="14"/>
  <c r="X707" i="14"/>
  <c r="X708" i="14"/>
  <c r="X709" i="14"/>
  <c r="X710" i="14"/>
  <c r="X711" i="14"/>
  <c r="X712" i="14"/>
  <c r="X713" i="14"/>
  <c r="X714" i="14"/>
  <c r="X715" i="14"/>
  <c r="X716" i="14"/>
  <c r="X717" i="14"/>
  <c r="X718" i="14"/>
  <c r="X719" i="14"/>
  <c r="X720" i="14"/>
  <c r="X721" i="14"/>
  <c r="X722" i="14"/>
  <c r="X723" i="14"/>
  <c r="X724" i="14"/>
  <c r="X725" i="14"/>
  <c r="X726" i="14"/>
  <c r="X727" i="14"/>
  <c r="X728" i="14"/>
  <c r="X729" i="14"/>
  <c r="X730" i="14"/>
  <c r="X731" i="14"/>
  <c r="X732" i="14"/>
  <c r="X733" i="14"/>
  <c r="X734" i="14"/>
  <c r="X735" i="14"/>
  <c r="X736" i="14"/>
  <c r="X737" i="14"/>
  <c r="X738" i="14"/>
  <c r="X739" i="14"/>
  <c r="X740" i="14"/>
  <c r="X741" i="14"/>
  <c r="X742" i="14"/>
  <c r="X743" i="14"/>
  <c r="X744" i="14"/>
  <c r="X745" i="14"/>
  <c r="X746" i="14"/>
  <c r="X747" i="14"/>
  <c r="X748" i="14"/>
  <c r="X749" i="14"/>
  <c r="X750" i="14"/>
  <c r="X751" i="14"/>
  <c r="X752" i="14"/>
  <c r="X753" i="14"/>
  <c r="X754" i="14"/>
  <c r="X755" i="14"/>
  <c r="X756" i="14"/>
  <c r="X757" i="14"/>
  <c r="X758" i="14"/>
  <c r="X759" i="14"/>
  <c r="X760" i="14"/>
  <c r="X761" i="14"/>
  <c r="X762" i="14"/>
  <c r="X763" i="14"/>
  <c r="X764" i="14"/>
  <c r="X765" i="14"/>
  <c r="X766" i="14"/>
  <c r="X767" i="14"/>
  <c r="X768" i="14"/>
  <c r="X769" i="14"/>
  <c r="X770" i="14"/>
  <c r="X771" i="14"/>
  <c r="X772" i="14"/>
  <c r="X773" i="14"/>
  <c r="X774" i="14"/>
  <c r="X775" i="14"/>
  <c r="X776" i="14"/>
  <c r="X777" i="14"/>
  <c r="X778" i="14"/>
  <c r="X779" i="14"/>
  <c r="X780" i="14"/>
  <c r="X781" i="14"/>
  <c r="X782" i="14"/>
  <c r="X783" i="14"/>
  <c r="X784" i="14"/>
  <c r="X785" i="14"/>
  <c r="X786" i="14"/>
  <c r="X787" i="14"/>
  <c r="X788" i="14"/>
  <c r="X789" i="14"/>
  <c r="X790" i="14"/>
  <c r="X791" i="14"/>
  <c r="X792" i="14"/>
  <c r="X793" i="14"/>
  <c r="X794" i="14"/>
  <c r="X795" i="14"/>
  <c r="X796" i="14"/>
  <c r="X797" i="14"/>
  <c r="X798" i="14"/>
  <c r="X799" i="14"/>
  <c r="X800" i="14"/>
  <c r="X801" i="14"/>
  <c r="X802" i="14"/>
  <c r="X803" i="14"/>
  <c r="X804" i="14"/>
  <c r="X805" i="14"/>
  <c r="X806" i="14"/>
  <c r="X807" i="14"/>
  <c r="X808" i="14"/>
  <c r="X809" i="14"/>
  <c r="X810" i="14"/>
  <c r="X811" i="14"/>
  <c r="X812" i="14"/>
  <c r="X813" i="14"/>
  <c r="X814" i="14"/>
  <c r="X815" i="14"/>
  <c r="X816" i="14"/>
  <c r="X817" i="14"/>
  <c r="X818" i="14"/>
  <c r="X819" i="14"/>
  <c r="X820" i="14"/>
  <c r="X821" i="14"/>
  <c r="X822" i="14"/>
  <c r="X823" i="14"/>
  <c r="X824" i="14"/>
  <c r="X825" i="14"/>
  <c r="X826" i="14"/>
  <c r="X827" i="14"/>
  <c r="X828" i="14"/>
  <c r="X829" i="14"/>
  <c r="X830" i="14"/>
  <c r="X831" i="14"/>
  <c r="X832" i="14"/>
  <c r="X833" i="14"/>
  <c r="X834" i="14"/>
  <c r="X835" i="14"/>
  <c r="X836" i="14"/>
  <c r="X837" i="14"/>
  <c r="X838" i="14"/>
  <c r="X839" i="14"/>
  <c r="X840" i="14"/>
  <c r="X841" i="14"/>
  <c r="X842" i="14"/>
  <c r="X843" i="14"/>
  <c r="X844" i="14"/>
  <c r="X845" i="14"/>
  <c r="X846" i="14"/>
  <c r="X847" i="14"/>
  <c r="X848" i="14"/>
  <c r="X849" i="14"/>
  <c r="X850" i="14"/>
  <c r="X851" i="14"/>
  <c r="X852" i="14"/>
  <c r="X853" i="14"/>
  <c r="X854" i="14"/>
  <c r="X855" i="14"/>
  <c r="X856" i="14"/>
  <c r="X857" i="14"/>
  <c r="X858" i="14"/>
  <c r="X859" i="14"/>
  <c r="X860" i="14"/>
  <c r="X861" i="14"/>
  <c r="X862" i="14"/>
  <c r="X863" i="14"/>
  <c r="X864" i="14"/>
  <c r="X865" i="14"/>
  <c r="X866" i="14"/>
  <c r="X867" i="14"/>
  <c r="X868" i="14"/>
  <c r="X869" i="14"/>
  <c r="X870" i="14"/>
  <c r="X871" i="14"/>
  <c r="X872" i="14"/>
  <c r="X873" i="14"/>
  <c r="X874" i="14"/>
  <c r="X875" i="14"/>
  <c r="X876" i="14"/>
  <c r="X877" i="14"/>
  <c r="X878" i="14"/>
  <c r="X879" i="14"/>
  <c r="X880" i="14"/>
  <c r="X881" i="14"/>
  <c r="X882" i="14"/>
  <c r="X883" i="14"/>
  <c r="X884" i="14"/>
  <c r="X885" i="14"/>
  <c r="X886" i="14"/>
  <c r="X887" i="14"/>
  <c r="X888" i="14"/>
  <c r="X889" i="14"/>
  <c r="X890" i="14"/>
  <c r="X891" i="14"/>
  <c r="X892" i="14"/>
  <c r="X893" i="14"/>
  <c r="X894" i="14"/>
  <c r="X895" i="14"/>
  <c r="X896" i="14"/>
  <c r="X897" i="14"/>
  <c r="X898" i="14"/>
  <c r="X899" i="14"/>
  <c r="X900" i="14"/>
  <c r="X901" i="14"/>
  <c r="X902" i="14"/>
  <c r="X903" i="14"/>
  <c r="X904" i="14"/>
  <c r="X905" i="14"/>
  <c r="X906" i="14"/>
  <c r="X907" i="14"/>
  <c r="X908" i="14"/>
  <c r="X909" i="14"/>
  <c r="X910" i="14"/>
  <c r="X911" i="14"/>
  <c r="X912" i="14"/>
  <c r="X913" i="14"/>
  <c r="X914" i="14"/>
  <c r="X915" i="14"/>
  <c r="X916" i="14"/>
  <c r="X917" i="14"/>
  <c r="X918" i="14"/>
  <c r="X919" i="14"/>
  <c r="X920" i="14"/>
  <c r="X921" i="14"/>
  <c r="X922" i="14"/>
  <c r="X923" i="14"/>
  <c r="X924" i="14"/>
  <c r="X925" i="14"/>
  <c r="X926" i="14"/>
  <c r="X927" i="14"/>
  <c r="X928" i="14"/>
  <c r="X929" i="14"/>
  <c r="X930" i="14"/>
  <c r="X931" i="14"/>
  <c r="X932" i="14"/>
  <c r="X933" i="14"/>
  <c r="X934" i="14"/>
  <c r="X935" i="14"/>
  <c r="X936" i="14"/>
  <c r="X937" i="14"/>
  <c r="X938" i="14"/>
  <c r="X939" i="14"/>
  <c r="X940" i="14"/>
  <c r="X941" i="14"/>
  <c r="X942" i="14"/>
  <c r="X943" i="14"/>
  <c r="X944" i="14"/>
  <c r="X945" i="14"/>
  <c r="X946" i="14"/>
  <c r="X947" i="14"/>
  <c r="X948" i="14"/>
  <c r="X949" i="14"/>
  <c r="X950" i="14"/>
  <c r="X951" i="14"/>
  <c r="X952" i="14"/>
  <c r="X953" i="14"/>
  <c r="X954" i="14"/>
  <c r="X955" i="14"/>
  <c r="X956" i="14"/>
  <c r="X957" i="14"/>
  <c r="X958" i="14"/>
  <c r="X959" i="14"/>
  <c r="X960" i="14"/>
  <c r="X961" i="14"/>
  <c r="X962" i="14"/>
  <c r="X963" i="14"/>
  <c r="X964" i="14"/>
  <c r="X965" i="14"/>
  <c r="X966" i="14"/>
  <c r="X967" i="14"/>
  <c r="X968" i="14"/>
  <c r="X969" i="14"/>
  <c r="X970" i="14"/>
  <c r="X971" i="14"/>
  <c r="X972" i="14"/>
  <c r="X973" i="14"/>
  <c r="X974" i="14"/>
  <c r="X975" i="14"/>
  <c r="X976" i="14"/>
  <c r="X977" i="14"/>
  <c r="X978" i="14"/>
  <c r="X979" i="14"/>
  <c r="X980" i="14"/>
  <c r="X981" i="14"/>
  <c r="X982" i="14"/>
  <c r="X983" i="14"/>
  <c r="X984" i="14"/>
  <c r="X985" i="14"/>
  <c r="X986" i="14"/>
  <c r="X987" i="14"/>
  <c r="X988" i="14"/>
  <c r="X989" i="14"/>
  <c r="X990" i="14"/>
  <c r="X991" i="14"/>
  <c r="X992" i="14"/>
  <c r="X993" i="14"/>
  <c r="X994" i="14"/>
  <c r="X995" i="14"/>
  <c r="X996" i="14"/>
  <c r="X997" i="14"/>
  <c r="X998" i="14"/>
  <c r="X999" i="14"/>
  <c r="X1000" i="14"/>
  <c r="X1001" i="14"/>
  <c r="X1002" i="14"/>
  <c r="O91" i="14"/>
  <c r="R91" i="14"/>
  <c r="O181" i="14"/>
  <c r="R181" i="14"/>
  <c r="O188" i="14"/>
  <c r="R188" i="14"/>
  <c r="O190" i="14"/>
  <c r="R190" i="14"/>
  <c r="O191" i="14"/>
  <c r="R191" i="14"/>
  <c r="O195" i="14"/>
  <c r="R195" i="14"/>
  <c r="O198" i="14"/>
  <c r="R198" i="14"/>
  <c r="O201" i="14"/>
  <c r="R201" i="14"/>
  <c r="O202" i="14"/>
  <c r="R202" i="14"/>
  <c r="O205" i="14"/>
  <c r="R205" i="14"/>
  <c r="O207" i="14"/>
  <c r="R207" i="14"/>
  <c r="O209" i="14"/>
  <c r="R209" i="14"/>
  <c r="O212" i="14"/>
  <c r="R212" i="14"/>
  <c r="O215" i="14"/>
  <c r="R215" i="14"/>
  <c r="O217" i="14"/>
  <c r="R217" i="14"/>
  <c r="O223" i="14"/>
  <c r="R223" i="14"/>
  <c r="O224" i="14"/>
  <c r="R224" i="14"/>
  <c r="O225" i="14"/>
  <c r="R225" i="14"/>
  <c r="S225" i="14"/>
  <c r="T225" i="14"/>
  <c r="H225" i="14"/>
  <c r="K225" i="14"/>
  <c r="O226" i="14"/>
  <c r="R226" i="14"/>
  <c r="O227" i="14"/>
  <c r="R227" i="14"/>
  <c r="O229" i="14"/>
  <c r="R229" i="14"/>
  <c r="O230" i="14"/>
  <c r="R230" i="14"/>
  <c r="S230" i="14"/>
  <c r="T230" i="14"/>
  <c r="O231" i="14"/>
  <c r="R231" i="14"/>
  <c r="O232" i="14"/>
  <c r="R232" i="14"/>
  <c r="O233" i="14"/>
  <c r="R233" i="14"/>
  <c r="S235" i="14"/>
  <c r="T235" i="14"/>
  <c r="O236" i="14"/>
  <c r="R236" i="14"/>
  <c r="T237" i="14"/>
  <c r="O243" i="14"/>
  <c r="R243" i="14"/>
  <c r="S245" i="14"/>
  <c r="T245" i="14"/>
  <c r="S247" i="14"/>
  <c r="T247" i="14"/>
  <c r="S248" i="14"/>
  <c r="T248" i="14"/>
  <c r="O250" i="14"/>
  <c r="R250" i="14"/>
  <c r="O251" i="14"/>
  <c r="R251" i="14"/>
  <c r="O192" i="14"/>
  <c r="R192" i="14"/>
  <c r="O255" i="14"/>
  <c r="R255" i="14"/>
  <c r="W5" i="14"/>
  <c r="W6" i="14"/>
  <c r="W7" i="14"/>
  <c r="W8" i="14"/>
  <c r="W9" i="14"/>
  <c r="W10" i="14"/>
  <c r="W11" i="14"/>
  <c r="W12" i="14"/>
  <c r="W13" i="14"/>
  <c r="W14" i="14"/>
  <c r="W15" i="14"/>
  <c r="W16" i="14"/>
  <c r="W17" i="14"/>
  <c r="W18" i="14"/>
  <c r="W19" i="14"/>
  <c r="W20" i="14"/>
  <c r="W21" i="14"/>
  <c r="W22" i="14"/>
  <c r="W23" i="14"/>
  <c r="W24" i="14"/>
  <c r="W25" i="14"/>
  <c r="W26" i="14"/>
  <c r="W27" i="14"/>
  <c r="W28" i="14"/>
  <c r="W29" i="14"/>
  <c r="W30" i="14"/>
  <c r="W31" i="14"/>
  <c r="W32" i="14"/>
  <c r="W33" i="14"/>
  <c r="W34" i="14"/>
  <c r="W35" i="14"/>
  <c r="W36" i="14"/>
  <c r="W37" i="14"/>
  <c r="W38" i="14"/>
  <c r="W39" i="14"/>
  <c r="W40" i="14"/>
  <c r="W41" i="14"/>
  <c r="W42" i="14"/>
  <c r="W43" i="14"/>
  <c r="W44" i="14"/>
  <c r="W45" i="14"/>
  <c r="W46" i="14"/>
  <c r="W47" i="14"/>
  <c r="W48" i="14"/>
  <c r="W49" i="14"/>
  <c r="W50" i="14"/>
  <c r="W51" i="14"/>
  <c r="W52" i="14"/>
  <c r="W53" i="14"/>
  <c r="W54" i="14"/>
  <c r="W55" i="14"/>
  <c r="W56" i="14"/>
  <c r="W57" i="14"/>
  <c r="W58" i="14"/>
  <c r="W59" i="14"/>
  <c r="W60" i="14"/>
  <c r="W61" i="14"/>
  <c r="W62" i="14"/>
  <c r="W63" i="14"/>
  <c r="W64" i="14"/>
  <c r="W65" i="14"/>
  <c r="W66" i="14"/>
  <c r="W67" i="14"/>
  <c r="W68" i="14"/>
  <c r="W69" i="14"/>
  <c r="W70" i="14"/>
  <c r="W71" i="14"/>
  <c r="W72" i="14"/>
  <c r="W73" i="14"/>
  <c r="W74" i="14"/>
  <c r="W75" i="14"/>
  <c r="W76" i="14"/>
  <c r="W77" i="14"/>
  <c r="W78" i="14"/>
  <c r="W79" i="14"/>
  <c r="W80" i="14"/>
  <c r="W81" i="14"/>
  <c r="W82" i="14"/>
  <c r="W83" i="14"/>
  <c r="W84" i="14"/>
  <c r="W85" i="14"/>
  <c r="W86" i="14"/>
  <c r="W87" i="14"/>
  <c r="W88" i="14"/>
  <c r="W89" i="14"/>
  <c r="W90" i="14"/>
  <c r="W91" i="14"/>
  <c r="W92" i="14"/>
  <c r="W93" i="14"/>
  <c r="W94" i="14"/>
  <c r="W95" i="14"/>
  <c r="W96" i="14"/>
  <c r="W97" i="14"/>
  <c r="W98" i="14"/>
  <c r="W99" i="14"/>
  <c r="W100" i="14"/>
  <c r="W101" i="14"/>
  <c r="W102" i="14"/>
  <c r="W103" i="14"/>
  <c r="W104" i="14"/>
  <c r="W105" i="14"/>
  <c r="W106" i="14"/>
  <c r="W107" i="14"/>
  <c r="W108" i="14"/>
  <c r="W109" i="14"/>
  <c r="W110" i="14"/>
  <c r="W111" i="14"/>
  <c r="W112" i="14"/>
  <c r="W113" i="14"/>
  <c r="W114" i="14"/>
  <c r="W115" i="14"/>
  <c r="W116" i="14"/>
  <c r="W117" i="14"/>
  <c r="W118" i="14"/>
  <c r="W119" i="14"/>
  <c r="W120" i="14"/>
  <c r="W121" i="14"/>
  <c r="W122" i="14"/>
  <c r="W123" i="14"/>
  <c r="W124" i="14"/>
  <c r="W125" i="14"/>
  <c r="W126" i="14"/>
  <c r="W127" i="14"/>
  <c r="W128" i="14"/>
  <c r="W129" i="14"/>
  <c r="W130" i="14"/>
  <c r="W131" i="14"/>
  <c r="W132" i="14"/>
  <c r="W133" i="14"/>
  <c r="W134" i="14"/>
  <c r="W135" i="14"/>
  <c r="W136" i="14"/>
  <c r="W137" i="14"/>
  <c r="W138" i="14"/>
  <c r="W139" i="14"/>
  <c r="W140" i="14"/>
  <c r="W141" i="14"/>
  <c r="W142" i="14"/>
  <c r="W143" i="14"/>
  <c r="W144" i="14"/>
  <c r="W145" i="14"/>
  <c r="W146" i="14"/>
  <c r="W147" i="14"/>
  <c r="W148" i="14"/>
  <c r="W149" i="14"/>
  <c r="W150" i="14"/>
  <c r="W151" i="14"/>
  <c r="W152" i="14"/>
  <c r="W153" i="14"/>
  <c r="W154" i="14"/>
  <c r="W155" i="14"/>
  <c r="W156" i="14"/>
  <c r="W157" i="14"/>
  <c r="W158" i="14"/>
  <c r="W159" i="14"/>
  <c r="W160" i="14"/>
  <c r="W161" i="14"/>
  <c r="W162" i="14"/>
  <c r="W163" i="14"/>
  <c r="W164" i="14"/>
  <c r="W165" i="14"/>
  <c r="W166" i="14"/>
  <c r="W167" i="14"/>
  <c r="W168" i="14"/>
  <c r="W169" i="14"/>
  <c r="W170" i="14"/>
  <c r="W171" i="14"/>
  <c r="W172" i="14"/>
  <c r="W173" i="14"/>
  <c r="W174" i="14"/>
  <c r="W175" i="14"/>
  <c r="W176" i="14"/>
  <c r="W177" i="14"/>
  <c r="W178" i="14"/>
  <c r="W179" i="14"/>
  <c r="W180" i="14"/>
  <c r="W181" i="14"/>
  <c r="W182" i="14"/>
  <c r="W183" i="14"/>
  <c r="W184" i="14"/>
  <c r="W185" i="14"/>
  <c r="W186" i="14"/>
  <c r="W187" i="14"/>
  <c r="W188" i="14"/>
  <c r="W189" i="14"/>
  <c r="W190" i="14"/>
  <c r="W191" i="14"/>
  <c r="W192" i="14"/>
  <c r="W193" i="14"/>
  <c r="W194" i="14"/>
  <c r="W195" i="14"/>
  <c r="W196" i="14"/>
  <c r="W197" i="14"/>
  <c r="W198" i="14"/>
  <c r="W200" i="14"/>
  <c r="W201" i="14"/>
  <c r="W202" i="14"/>
  <c r="W203" i="14"/>
  <c r="W204" i="14"/>
  <c r="W205" i="14"/>
  <c r="W206" i="14"/>
  <c r="W207" i="14"/>
  <c r="W208" i="14"/>
  <c r="W209" i="14"/>
  <c r="W210" i="14"/>
  <c r="W211" i="14"/>
  <c r="W212" i="14"/>
  <c r="W213" i="14"/>
  <c r="W214" i="14"/>
  <c r="W215" i="14"/>
  <c r="W216" i="14"/>
  <c r="W217" i="14"/>
  <c r="W218" i="14"/>
  <c r="W219" i="14"/>
  <c r="W220" i="14"/>
  <c r="W221" i="14"/>
  <c r="W222" i="14"/>
  <c r="W223" i="14"/>
  <c r="W224" i="14"/>
  <c r="W225" i="14"/>
  <c r="W226" i="14"/>
  <c r="W227" i="14"/>
  <c r="W228" i="14"/>
  <c r="W229" i="14"/>
  <c r="W230" i="14"/>
  <c r="W231" i="14"/>
  <c r="W232" i="14"/>
  <c r="W233" i="14"/>
  <c r="W234" i="14"/>
  <c r="W235" i="14"/>
  <c r="W236" i="14"/>
  <c r="W238" i="14"/>
  <c r="W239" i="14"/>
  <c r="W240" i="14"/>
  <c r="W241" i="14"/>
  <c r="W242" i="14"/>
  <c r="W243" i="14"/>
  <c r="W244" i="14"/>
  <c r="W245" i="14"/>
  <c r="W246" i="14"/>
  <c r="W247" i="14"/>
  <c r="W248" i="14"/>
  <c r="W249" i="14"/>
  <c r="W250" i="14"/>
  <c r="W251" i="14"/>
  <c r="W252" i="14"/>
  <c r="W253" i="14"/>
  <c r="W254" i="14"/>
  <c r="W255" i="14"/>
  <c r="W256" i="14"/>
  <c r="W257" i="14"/>
  <c r="W258" i="14"/>
  <c r="W259" i="14"/>
  <c r="W260" i="14"/>
  <c r="W262" i="14"/>
  <c r="W263" i="14"/>
  <c r="W264" i="14"/>
  <c r="W265" i="14"/>
  <c r="W266" i="14"/>
  <c r="W267" i="14"/>
  <c r="W268" i="14"/>
  <c r="W270" i="14"/>
  <c r="W271" i="14"/>
  <c r="W272" i="14"/>
  <c r="W273" i="14"/>
  <c r="W274" i="14"/>
  <c r="W275" i="14"/>
  <c r="W277" i="14"/>
  <c r="W278" i="14"/>
  <c r="W279" i="14"/>
  <c r="W280" i="14"/>
  <c r="W281" i="14"/>
  <c r="W283" i="14"/>
  <c r="W284" i="14"/>
  <c r="W285" i="14"/>
  <c r="W286" i="14"/>
  <c r="W287" i="14"/>
  <c r="W288" i="14"/>
  <c r="W289" i="14"/>
  <c r="W290" i="14"/>
  <c r="W291" i="14"/>
  <c r="W292" i="14"/>
  <c r="W293" i="14"/>
  <c r="W294" i="14"/>
  <c r="W295" i="14"/>
  <c r="W296" i="14"/>
  <c r="W298" i="14"/>
  <c r="W299" i="14"/>
  <c r="W300" i="14"/>
  <c r="W301" i="14"/>
  <c r="W302" i="14"/>
  <c r="W303" i="14"/>
  <c r="W304" i="14"/>
  <c r="W305" i="14"/>
  <c r="W307" i="14"/>
  <c r="W309" i="14"/>
  <c r="W310" i="14"/>
  <c r="W311" i="14"/>
  <c r="W312" i="14"/>
  <c r="W313" i="14"/>
  <c r="W314" i="14"/>
  <c r="W315" i="14"/>
  <c r="W316" i="14"/>
  <c r="W317" i="14"/>
  <c r="W318" i="14"/>
  <c r="W320" i="14"/>
  <c r="W322" i="14"/>
  <c r="W323" i="14"/>
  <c r="W324" i="14"/>
  <c r="W325" i="14"/>
  <c r="W326" i="14"/>
  <c r="W328" i="14"/>
  <c r="W329" i="14"/>
  <c r="W330" i="14"/>
  <c r="W338" i="14"/>
  <c r="W339" i="14"/>
  <c r="W340" i="14"/>
  <c r="W341" i="14"/>
  <c r="W342" i="14"/>
  <c r="W343" i="14"/>
  <c r="W344" i="14"/>
  <c r="W345" i="14"/>
  <c r="W346" i="14"/>
  <c r="W347" i="14"/>
  <c r="W348" i="14"/>
  <c r="W366" i="14"/>
  <c r="W368" i="14"/>
  <c r="W373" i="14"/>
  <c r="W374" i="14"/>
  <c r="W375" i="14"/>
  <c r="W376" i="14"/>
  <c r="W378" i="14"/>
  <c r="W380" i="14"/>
  <c r="W381" i="14"/>
  <c r="W382" i="14"/>
  <c r="W383" i="14"/>
  <c r="W384" i="14"/>
  <c r="W386" i="14"/>
  <c r="W387" i="14"/>
  <c r="W388" i="14"/>
  <c r="W389" i="14"/>
  <c r="W390" i="14"/>
  <c r="W391" i="14"/>
  <c r="W394" i="14"/>
  <c r="W395" i="14"/>
  <c r="W398" i="14"/>
  <c r="W399" i="14"/>
  <c r="W400" i="14"/>
  <c r="W401" i="14"/>
  <c r="W402" i="14"/>
  <c r="W466" i="14"/>
  <c r="W467" i="14"/>
  <c r="W468" i="14"/>
  <c r="W469" i="14"/>
  <c r="W470" i="14"/>
  <c r="W471" i="14"/>
  <c r="W472" i="14"/>
  <c r="W473" i="14"/>
  <c r="W474" i="14"/>
  <c r="W475" i="14"/>
  <c r="W476" i="14"/>
  <c r="W477" i="14"/>
  <c r="W478" i="14"/>
  <c r="W479" i="14"/>
  <c r="W480" i="14"/>
  <c r="W481" i="14"/>
  <c r="W482" i="14"/>
  <c r="W483" i="14"/>
  <c r="W484" i="14"/>
  <c r="W485" i="14"/>
  <c r="W486" i="14"/>
  <c r="W487" i="14"/>
  <c r="W488" i="14"/>
  <c r="W489" i="14"/>
  <c r="W490" i="14"/>
  <c r="W491" i="14"/>
  <c r="W492" i="14"/>
  <c r="W493" i="14"/>
  <c r="W494" i="14"/>
  <c r="W495" i="14"/>
  <c r="W496" i="14"/>
  <c r="W497" i="14"/>
  <c r="W498" i="14"/>
  <c r="W499" i="14"/>
  <c r="W500" i="14"/>
  <c r="W501" i="14"/>
  <c r="W502" i="14"/>
  <c r="W503" i="14"/>
  <c r="W504" i="14"/>
  <c r="W505" i="14"/>
  <c r="W506" i="14"/>
  <c r="W507" i="14"/>
  <c r="W508" i="14"/>
  <c r="W509" i="14"/>
  <c r="W510" i="14"/>
  <c r="W511" i="14"/>
  <c r="W512" i="14"/>
  <c r="W513" i="14"/>
  <c r="W514" i="14"/>
  <c r="W515" i="14"/>
  <c r="W516" i="14"/>
  <c r="W517" i="14"/>
  <c r="W518" i="14"/>
  <c r="W519" i="14"/>
  <c r="W520" i="14"/>
  <c r="W521" i="14"/>
  <c r="W522" i="14"/>
  <c r="W523" i="14"/>
  <c r="W524" i="14"/>
  <c r="W525" i="14"/>
  <c r="W526" i="14"/>
  <c r="W527" i="14"/>
  <c r="W528" i="14"/>
  <c r="W529" i="14"/>
  <c r="W530" i="14"/>
  <c r="W531" i="14"/>
  <c r="W532" i="14"/>
  <c r="W533" i="14"/>
  <c r="W534" i="14"/>
  <c r="W535" i="14"/>
  <c r="W536" i="14"/>
  <c r="W537" i="14"/>
  <c r="W538" i="14"/>
  <c r="W539" i="14"/>
  <c r="W540" i="14"/>
  <c r="W541" i="14"/>
  <c r="W542" i="14"/>
  <c r="W543" i="14"/>
  <c r="W544" i="14"/>
  <c r="W545" i="14"/>
  <c r="W546" i="14"/>
  <c r="W547" i="14"/>
  <c r="W548" i="14"/>
  <c r="W549" i="14"/>
  <c r="W550" i="14"/>
  <c r="W551" i="14"/>
  <c r="W552" i="14"/>
  <c r="W553" i="14"/>
  <c r="W554" i="14"/>
  <c r="W555" i="14"/>
  <c r="W556" i="14"/>
  <c r="W557" i="14"/>
  <c r="W558" i="14"/>
  <c r="W559" i="14"/>
  <c r="W560" i="14"/>
  <c r="W561" i="14"/>
  <c r="W562" i="14"/>
  <c r="W563" i="14"/>
  <c r="W564" i="14"/>
  <c r="W565" i="14"/>
  <c r="W566" i="14"/>
  <c r="W567" i="14"/>
  <c r="W568" i="14"/>
  <c r="W569" i="14"/>
  <c r="W570" i="14"/>
  <c r="W571" i="14"/>
  <c r="W572" i="14"/>
  <c r="W573" i="14"/>
  <c r="W574" i="14"/>
  <c r="W575" i="14"/>
  <c r="W576" i="14"/>
  <c r="W577" i="14"/>
  <c r="W578" i="14"/>
  <c r="W579" i="14"/>
  <c r="W580" i="14"/>
  <c r="W581" i="14"/>
  <c r="W582" i="14"/>
  <c r="W583" i="14"/>
  <c r="W584" i="14"/>
  <c r="W585" i="14"/>
  <c r="W586" i="14"/>
  <c r="W587" i="14"/>
  <c r="W588" i="14"/>
  <c r="W589" i="14"/>
  <c r="W590" i="14"/>
  <c r="W591" i="14"/>
  <c r="W592" i="14"/>
  <c r="W593" i="14"/>
  <c r="W594" i="14"/>
  <c r="W595" i="14"/>
  <c r="W596" i="14"/>
  <c r="W597" i="14"/>
  <c r="W598" i="14"/>
  <c r="W599" i="14"/>
  <c r="W600" i="14"/>
  <c r="W601" i="14"/>
  <c r="W602" i="14"/>
  <c r="W603" i="14"/>
  <c r="W604" i="14"/>
  <c r="W605" i="14"/>
  <c r="W606" i="14"/>
  <c r="W607" i="14"/>
  <c r="W608" i="14"/>
  <c r="W609" i="14"/>
  <c r="W610" i="14"/>
  <c r="W611" i="14"/>
  <c r="W612" i="14"/>
  <c r="W613" i="14"/>
  <c r="W614" i="14"/>
  <c r="W615" i="14"/>
  <c r="W616" i="14"/>
  <c r="W617" i="14"/>
  <c r="W618" i="14"/>
  <c r="W619" i="14"/>
  <c r="W620" i="14"/>
  <c r="W621" i="14"/>
  <c r="W622" i="14"/>
  <c r="W623" i="14"/>
  <c r="W624" i="14"/>
  <c r="W625" i="14"/>
  <c r="W626" i="14"/>
  <c r="W627" i="14"/>
  <c r="W628" i="14"/>
  <c r="W629" i="14"/>
  <c r="W630" i="14"/>
  <c r="W631" i="14"/>
  <c r="W632" i="14"/>
  <c r="W633" i="14"/>
  <c r="W634" i="14"/>
  <c r="W635" i="14"/>
  <c r="W636" i="14"/>
  <c r="W637" i="14"/>
  <c r="W638" i="14"/>
  <c r="W639" i="14"/>
  <c r="W640" i="14"/>
  <c r="W641" i="14"/>
  <c r="W642" i="14"/>
  <c r="W643" i="14"/>
  <c r="W644" i="14"/>
  <c r="W645" i="14"/>
  <c r="W646" i="14"/>
  <c r="W647" i="14"/>
  <c r="W648" i="14"/>
  <c r="W649" i="14"/>
  <c r="W650" i="14"/>
  <c r="W651" i="14"/>
  <c r="W652" i="14"/>
  <c r="W653" i="14"/>
  <c r="W654" i="14"/>
  <c r="W655" i="14"/>
  <c r="W656" i="14"/>
  <c r="W657" i="14"/>
  <c r="W658" i="14"/>
  <c r="W659" i="14"/>
  <c r="W660" i="14"/>
  <c r="W661" i="14"/>
  <c r="W662" i="14"/>
  <c r="W663" i="14"/>
  <c r="W664" i="14"/>
  <c r="W665" i="14"/>
  <c r="W666" i="14"/>
  <c r="W667" i="14"/>
  <c r="W668" i="14"/>
  <c r="W669" i="14"/>
  <c r="W670" i="14"/>
  <c r="W671" i="14"/>
  <c r="W672" i="14"/>
  <c r="W673" i="14"/>
  <c r="W674" i="14"/>
  <c r="W675" i="14"/>
  <c r="W676" i="14"/>
  <c r="W677" i="14"/>
  <c r="W678" i="14"/>
  <c r="W679" i="14"/>
  <c r="W680" i="14"/>
  <c r="W681" i="14"/>
  <c r="W682" i="14"/>
  <c r="W683" i="14"/>
  <c r="W684" i="14"/>
  <c r="W685" i="14"/>
  <c r="W686" i="14"/>
  <c r="W687" i="14"/>
  <c r="W688" i="14"/>
  <c r="W689" i="14"/>
  <c r="W690" i="14"/>
  <c r="W691" i="14"/>
  <c r="W692" i="14"/>
  <c r="W693" i="14"/>
  <c r="W694" i="14"/>
  <c r="W695" i="14"/>
  <c r="W696" i="14"/>
  <c r="W697" i="14"/>
  <c r="W698" i="14"/>
  <c r="W699" i="14"/>
  <c r="W700" i="14"/>
  <c r="W701" i="14"/>
  <c r="W702" i="14"/>
  <c r="W703" i="14"/>
  <c r="W704" i="14"/>
  <c r="W705" i="14"/>
  <c r="W706" i="14"/>
  <c r="W707" i="14"/>
  <c r="W708" i="14"/>
  <c r="W709" i="14"/>
  <c r="W710" i="14"/>
  <c r="W711" i="14"/>
  <c r="W712" i="14"/>
  <c r="W713" i="14"/>
  <c r="W714" i="14"/>
  <c r="W715" i="14"/>
  <c r="W716" i="14"/>
  <c r="W717" i="14"/>
  <c r="W718" i="14"/>
  <c r="W719" i="14"/>
  <c r="W720" i="14"/>
  <c r="W721" i="14"/>
  <c r="W722" i="14"/>
  <c r="W723" i="14"/>
  <c r="W724" i="14"/>
  <c r="W725" i="14"/>
  <c r="W726" i="14"/>
  <c r="W727" i="14"/>
  <c r="W728" i="14"/>
  <c r="W729" i="14"/>
  <c r="W730" i="14"/>
  <c r="W731" i="14"/>
  <c r="W732" i="14"/>
  <c r="W733" i="14"/>
  <c r="W734" i="14"/>
  <c r="W735" i="14"/>
  <c r="W736" i="14"/>
  <c r="W737" i="14"/>
  <c r="W738" i="14"/>
  <c r="W739" i="14"/>
  <c r="W740" i="14"/>
  <c r="W741" i="14"/>
  <c r="W742" i="14"/>
  <c r="W743" i="14"/>
  <c r="W744" i="14"/>
  <c r="W745" i="14"/>
  <c r="W746" i="14"/>
  <c r="W747" i="14"/>
  <c r="W748" i="14"/>
  <c r="W749" i="14"/>
  <c r="W750" i="14"/>
  <c r="W751" i="14"/>
  <c r="W752" i="14"/>
  <c r="W753" i="14"/>
  <c r="W754" i="14"/>
  <c r="W755" i="14"/>
  <c r="W756" i="14"/>
  <c r="W757" i="14"/>
  <c r="W758" i="14"/>
  <c r="W759" i="14"/>
  <c r="W760" i="14"/>
  <c r="W761" i="14"/>
  <c r="W762" i="14"/>
  <c r="W763" i="14"/>
  <c r="W764" i="14"/>
  <c r="W765" i="14"/>
  <c r="W766" i="14"/>
  <c r="W767" i="14"/>
  <c r="W768" i="14"/>
  <c r="W769" i="14"/>
  <c r="W770" i="14"/>
  <c r="W771" i="14"/>
  <c r="W772" i="14"/>
  <c r="W773" i="14"/>
  <c r="W774" i="14"/>
  <c r="W775" i="14"/>
  <c r="W776" i="14"/>
  <c r="W777" i="14"/>
  <c r="W778" i="14"/>
  <c r="W779" i="14"/>
  <c r="W780" i="14"/>
  <c r="W781" i="14"/>
  <c r="W782" i="14"/>
  <c r="W783" i="14"/>
  <c r="W784" i="14"/>
  <c r="W785" i="14"/>
  <c r="W786" i="14"/>
  <c r="W787" i="14"/>
  <c r="W788" i="14"/>
  <c r="W789" i="14"/>
  <c r="W790" i="14"/>
  <c r="W791" i="14"/>
  <c r="W792" i="14"/>
  <c r="W793" i="14"/>
  <c r="W794" i="14"/>
  <c r="W795" i="14"/>
  <c r="W796" i="14"/>
  <c r="W797" i="14"/>
  <c r="W798" i="14"/>
  <c r="W799" i="14"/>
  <c r="W800" i="14"/>
  <c r="W801" i="14"/>
  <c r="W802" i="14"/>
  <c r="W803" i="14"/>
  <c r="W804" i="14"/>
  <c r="W805" i="14"/>
  <c r="W806" i="14"/>
  <c r="W807" i="14"/>
  <c r="W808" i="14"/>
  <c r="W809" i="14"/>
  <c r="W810" i="14"/>
  <c r="W811" i="14"/>
  <c r="W812" i="14"/>
  <c r="W813" i="14"/>
  <c r="W814" i="14"/>
  <c r="W815" i="14"/>
  <c r="W816" i="14"/>
  <c r="W817" i="14"/>
  <c r="W818" i="14"/>
  <c r="W819" i="14"/>
  <c r="W820" i="14"/>
  <c r="W821" i="14"/>
  <c r="W822" i="14"/>
  <c r="W823" i="14"/>
  <c r="W824" i="14"/>
  <c r="W825" i="14"/>
  <c r="W826" i="14"/>
  <c r="W827" i="14"/>
  <c r="W828" i="14"/>
  <c r="W829" i="14"/>
  <c r="W830" i="14"/>
  <c r="W831" i="14"/>
  <c r="W832" i="14"/>
  <c r="W833" i="14"/>
  <c r="W834" i="14"/>
  <c r="W835" i="14"/>
  <c r="W836" i="14"/>
  <c r="W837" i="14"/>
  <c r="W838" i="14"/>
  <c r="W839" i="14"/>
  <c r="W840" i="14"/>
  <c r="W841" i="14"/>
  <c r="W842" i="14"/>
  <c r="W843" i="14"/>
  <c r="W844" i="14"/>
  <c r="W845" i="14"/>
  <c r="W846" i="14"/>
  <c r="W847" i="14"/>
  <c r="W848" i="14"/>
  <c r="W849" i="14"/>
  <c r="W850" i="14"/>
  <c r="W851" i="14"/>
  <c r="W852" i="14"/>
  <c r="W853" i="14"/>
  <c r="W854" i="14"/>
  <c r="W855" i="14"/>
  <c r="W856" i="14"/>
  <c r="W857" i="14"/>
  <c r="W858" i="14"/>
  <c r="W859" i="14"/>
  <c r="W860" i="14"/>
  <c r="W861" i="14"/>
  <c r="W862" i="14"/>
  <c r="W863" i="14"/>
  <c r="W864" i="14"/>
  <c r="W865" i="14"/>
  <c r="W866" i="14"/>
  <c r="W867" i="14"/>
  <c r="W868" i="14"/>
  <c r="W869" i="14"/>
  <c r="W870" i="14"/>
  <c r="W871" i="14"/>
  <c r="W872" i="14"/>
  <c r="W873" i="14"/>
  <c r="W874" i="14"/>
  <c r="W875" i="14"/>
  <c r="W876" i="14"/>
  <c r="W877" i="14"/>
  <c r="W878" i="14"/>
  <c r="W879" i="14"/>
  <c r="W880" i="14"/>
  <c r="W881" i="14"/>
  <c r="W882" i="14"/>
  <c r="W883" i="14"/>
  <c r="W884" i="14"/>
  <c r="W885" i="14"/>
  <c r="W886" i="14"/>
  <c r="W887" i="14"/>
  <c r="W888" i="14"/>
  <c r="W889" i="14"/>
  <c r="W890" i="14"/>
  <c r="W891" i="14"/>
  <c r="W892" i="14"/>
  <c r="W893" i="14"/>
  <c r="W894" i="14"/>
  <c r="W895" i="14"/>
  <c r="W896" i="14"/>
  <c r="W897" i="14"/>
  <c r="W898" i="14"/>
  <c r="W899" i="14"/>
  <c r="W900" i="14"/>
  <c r="W901" i="14"/>
  <c r="W902" i="14"/>
  <c r="W903" i="14"/>
  <c r="W904" i="14"/>
  <c r="W905" i="14"/>
  <c r="W906" i="14"/>
  <c r="W907" i="14"/>
  <c r="W908" i="14"/>
  <c r="W909" i="14"/>
  <c r="W910" i="14"/>
  <c r="W911" i="14"/>
  <c r="W912" i="14"/>
  <c r="W913" i="14"/>
  <c r="W914" i="14"/>
  <c r="W915" i="14"/>
  <c r="W916" i="14"/>
  <c r="W917" i="14"/>
  <c r="W918" i="14"/>
  <c r="W919" i="14"/>
  <c r="W920" i="14"/>
  <c r="W921" i="14"/>
  <c r="W922" i="14"/>
  <c r="W923" i="14"/>
  <c r="W924" i="14"/>
  <c r="W925" i="14"/>
  <c r="W926" i="14"/>
  <c r="W927" i="14"/>
  <c r="W928" i="14"/>
  <c r="W929" i="14"/>
  <c r="W930" i="14"/>
  <c r="W931" i="14"/>
  <c r="W932" i="14"/>
  <c r="W933" i="14"/>
  <c r="W934" i="14"/>
  <c r="W935" i="14"/>
  <c r="W936" i="14"/>
  <c r="W937" i="14"/>
  <c r="W938" i="14"/>
  <c r="W939" i="14"/>
  <c r="W940" i="14"/>
  <c r="W941" i="14"/>
  <c r="W942" i="14"/>
  <c r="W943" i="14"/>
  <c r="W944" i="14"/>
  <c r="W945" i="14"/>
  <c r="W946" i="14"/>
  <c r="W947" i="14"/>
  <c r="W948" i="14"/>
  <c r="W949" i="14"/>
  <c r="W950" i="14"/>
  <c r="W951" i="14"/>
  <c r="W952" i="14"/>
  <c r="W953" i="14"/>
  <c r="W954" i="14"/>
  <c r="W955" i="14"/>
  <c r="W956" i="14"/>
  <c r="W957" i="14"/>
  <c r="W958" i="14"/>
  <c r="W959" i="14"/>
  <c r="W960" i="14"/>
  <c r="W961" i="14"/>
  <c r="W962" i="14"/>
  <c r="W963" i="14"/>
  <c r="W964" i="14"/>
  <c r="W965" i="14"/>
  <c r="W966" i="14"/>
  <c r="W967" i="14"/>
  <c r="W968" i="14"/>
  <c r="W969" i="14"/>
  <c r="W970" i="14"/>
  <c r="W971" i="14"/>
  <c r="W972" i="14"/>
  <c r="W973" i="14"/>
  <c r="W974" i="14"/>
  <c r="W975" i="14"/>
  <c r="W976" i="14"/>
  <c r="W977" i="14"/>
  <c r="W978" i="14"/>
  <c r="W979" i="14"/>
  <c r="W980" i="14"/>
  <c r="W981" i="14"/>
  <c r="W982" i="14"/>
  <c r="W983" i="14"/>
  <c r="W984" i="14"/>
  <c r="W985" i="14"/>
  <c r="W986" i="14"/>
  <c r="W987" i="14"/>
  <c r="W988" i="14"/>
  <c r="W989" i="14"/>
  <c r="W990" i="14"/>
  <c r="W991" i="14"/>
  <c r="W992" i="14"/>
  <c r="W993" i="14"/>
  <c r="W994" i="14"/>
  <c r="W995" i="14"/>
  <c r="W996" i="14"/>
  <c r="W997" i="14"/>
  <c r="W998" i="14"/>
  <c r="W999" i="14"/>
  <c r="W1000" i="14"/>
  <c r="W1001" i="14"/>
  <c r="W1002" i="14"/>
  <c r="O220" i="14"/>
  <c r="R220" i="14"/>
  <c r="O93" i="14"/>
  <c r="R93" i="14"/>
  <c r="O196" i="14"/>
  <c r="R196" i="14"/>
  <c r="O194" i="14"/>
  <c r="R194" i="14"/>
  <c r="O210" i="14"/>
  <c r="R210" i="14"/>
  <c r="O211" i="14"/>
  <c r="R211" i="14"/>
  <c r="O161" i="14"/>
  <c r="R161" i="14"/>
  <c r="H161" i="14"/>
  <c r="K161" i="14"/>
  <c r="O105" i="14"/>
  <c r="R105" i="14"/>
  <c r="H105" i="14"/>
  <c r="K105" i="14"/>
  <c r="O107" i="14"/>
  <c r="R107" i="14"/>
  <c r="H107" i="14"/>
  <c r="K107" i="14"/>
  <c r="G133" i="14"/>
  <c r="O92" i="14"/>
  <c r="R92" i="14"/>
  <c r="H92" i="14"/>
  <c r="K92" i="14"/>
  <c r="S92" i="14"/>
  <c r="T92" i="14"/>
  <c r="O108" i="14"/>
  <c r="R108" i="14"/>
  <c r="H108" i="14"/>
  <c r="K108" i="14"/>
  <c r="O5" i="14"/>
  <c r="R5" i="14"/>
  <c r="H5" i="14"/>
  <c r="K5" i="14"/>
  <c r="S5" i="14"/>
  <c r="O6" i="14"/>
  <c r="R6" i="14"/>
  <c r="H6" i="14"/>
  <c r="K6" i="14"/>
  <c r="O7" i="14"/>
  <c r="R7" i="14"/>
  <c r="H7" i="14"/>
  <c r="K7" i="14"/>
  <c r="O8" i="14"/>
  <c r="R8" i="14"/>
  <c r="H8" i="14"/>
  <c r="K8" i="14"/>
  <c r="O9" i="14"/>
  <c r="R9" i="14"/>
  <c r="H9" i="14"/>
  <c r="K9" i="14"/>
  <c r="O10" i="14"/>
  <c r="R10" i="14"/>
  <c r="H10" i="14"/>
  <c r="K10" i="14"/>
  <c r="O11" i="14"/>
  <c r="R11" i="14"/>
  <c r="H11" i="14"/>
  <c r="K11" i="14"/>
  <c r="O12" i="14"/>
  <c r="R12" i="14"/>
  <c r="H12" i="14"/>
  <c r="K12" i="14"/>
  <c r="O13" i="14"/>
  <c r="R13" i="14"/>
  <c r="H13" i="14"/>
  <c r="H14" i="14"/>
  <c r="H15" i="14"/>
  <c r="H16" i="14"/>
  <c r="H17" i="14"/>
  <c r="H18" i="14"/>
  <c r="H19" i="14"/>
  <c r="H20" i="14"/>
  <c r="H21" i="14"/>
  <c r="O14" i="14"/>
  <c r="R14" i="14"/>
  <c r="S14" i="14"/>
  <c r="T14" i="14"/>
  <c r="O15" i="14"/>
  <c r="R15" i="14"/>
  <c r="S15" i="14"/>
  <c r="T15" i="14"/>
  <c r="O16" i="14"/>
  <c r="R16" i="14"/>
  <c r="S16" i="14"/>
  <c r="T16" i="14"/>
  <c r="O17" i="14"/>
  <c r="R17" i="14"/>
  <c r="S17" i="14"/>
  <c r="T17" i="14"/>
  <c r="O18" i="14"/>
  <c r="R18" i="14"/>
  <c r="S18" i="14"/>
  <c r="T18" i="14"/>
  <c r="O19" i="14"/>
  <c r="R19" i="14"/>
  <c r="S19" i="14"/>
  <c r="T19" i="14"/>
  <c r="O20" i="14"/>
  <c r="R20" i="14"/>
  <c r="S20" i="14"/>
  <c r="T20" i="14"/>
  <c r="O21" i="14"/>
  <c r="R21" i="14"/>
  <c r="S21" i="14"/>
  <c r="T21" i="14"/>
  <c r="O22" i="14"/>
  <c r="R22" i="14"/>
  <c r="H22" i="14"/>
  <c r="K22" i="14"/>
  <c r="O23" i="14"/>
  <c r="R23" i="14"/>
  <c r="H23" i="14"/>
  <c r="K23" i="14"/>
  <c r="S23" i="14"/>
  <c r="T23" i="14"/>
  <c r="O24" i="14"/>
  <c r="R24" i="14"/>
  <c r="H24" i="14"/>
  <c r="K24" i="14"/>
  <c r="O25" i="14"/>
  <c r="R25" i="14"/>
  <c r="H25" i="14"/>
  <c r="K25" i="14"/>
  <c r="O26" i="14"/>
  <c r="R26" i="14"/>
  <c r="H26" i="14"/>
  <c r="K26" i="14"/>
  <c r="O27" i="14"/>
  <c r="R27" i="14"/>
  <c r="H27" i="14"/>
  <c r="K27" i="14"/>
  <c r="O28" i="14"/>
  <c r="R28" i="14"/>
  <c r="H28" i="14"/>
  <c r="K28" i="14"/>
  <c r="S28" i="14"/>
  <c r="T28" i="14"/>
  <c r="O29" i="14"/>
  <c r="R29" i="14"/>
  <c r="H29" i="14"/>
  <c r="K29" i="14"/>
  <c r="O30" i="14"/>
  <c r="R30" i="14"/>
  <c r="H30" i="14"/>
  <c r="K30" i="14"/>
  <c r="O31" i="14"/>
  <c r="R31" i="14"/>
  <c r="H31" i="14"/>
  <c r="K31" i="14"/>
  <c r="O32" i="14"/>
  <c r="R32" i="14"/>
  <c r="H32" i="14"/>
  <c r="K32" i="14"/>
  <c r="S32" i="14"/>
  <c r="T32" i="14"/>
  <c r="O33" i="14"/>
  <c r="R33" i="14"/>
  <c r="H33" i="14"/>
  <c r="K33" i="14"/>
  <c r="O34" i="14"/>
  <c r="R34" i="14"/>
  <c r="H34" i="14"/>
  <c r="K34" i="14"/>
  <c r="O35" i="14"/>
  <c r="R35" i="14"/>
  <c r="H35" i="14"/>
  <c r="K35" i="14"/>
  <c r="O36" i="14"/>
  <c r="R36" i="14"/>
  <c r="H36" i="14"/>
  <c r="K36" i="14"/>
  <c r="O37" i="14"/>
  <c r="R37" i="14"/>
  <c r="H37" i="14"/>
  <c r="K37" i="14"/>
  <c r="O38" i="14"/>
  <c r="R38" i="14"/>
  <c r="H38" i="14"/>
  <c r="K38" i="14"/>
  <c r="O39" i="14"/>
  <c r="R39" i="14"/>
  <c r="H39" i="14"/>
  <c r="K39" i="14"/>
  <c r="O40" i="14"/>
  <c r="R40" i="14"/>
  <c r="H40" i="14"/>
  <c r="K40" i="14"/>
  <c r="O41" i="14"/>
  <c r="R41" i="14"/>
  <c r="H41" i="14"/>
  <c r="K41" i="14"/>
  <c r="O42" i="14"/>
  <c r="R42" i="14"/>
  <c r="H42" i="14"/>
  <c r="K42" i="14"/>
  <c r="O43" i="14"/>
  <c r="R43" i="14"/>
  <c r="H43" i="14"/>
  <c r="K43" i="14"/>
  <c r="O44" i="14"/>
  <c r="R44" i="14"/>
  <c r="H44" i="14"/>
  <c r="K44" i="14"/>
  <c r="O45" i="14"/>
  <c r="R45" i="14"/>
  <c r="H45" i="14"/>
  <c r="K45" i="14"/>
  <c r="O46" i="14"/>
  <c r="R46" i="14"/>
  <c r="H46" i="14"/>
  <c r="K46" i="14"/>
  <c r="O47" i="14"/>
  <c r="R47" i="14"/>
  <c r="H47" i="14"/>
  <c r="K47" i="14"/>
  <c r="O48" i="14"/>
  <c r="R48" i="14"/>
  <c r="H48" i="14"/>
  <c r="K48" i="14"/>
  <c r="O49" i="14"/>
  <c r="R49" i="14"/>
  <c r="H49" i="14"/>
  <c r="K49" i="14"/>
  <c r="O50" i="14"/>
  <c r="R50" i="14"/>
  <c r="H50" i="14"/>
  <c r="K50" i="14"/>
  <c r="O51" i="14"/>
  <c r="R51" i="14"/>
  <c r="H51" i="14"/>
  <c r="K51" i="14"/>
  <c r="O52" i="14"/>
  <c r="R52" i="14"/>
  <c r="H52" i="14"/>
  <c r="K52" i="14"/>
  <c r="O53" i="14"/>
  <c r="R53" i="14"/>
  <c r="H53" i="14"/>
  <c r="K53" i="14"/>
  <c r="O54" i="14"/>
  <c r="R54" i="14"/>
  <c r="H54" i="14"/>
  <c r="K54" i="14"/>
  <c r="O55" i="14"/>
  <c r="R55" i="14"/>
  <c r="H55" i="14"/>
  <c r="K55" i="14"/>
  <c r="O56" i="14"/>
  <c r="R56" i="14"/>
  <c r="H56" i="14"/>
  <c r="K56" i="14"/>
  <c r="O57" i="14"/>
  <c r="R57" i="14"/>
  <c r="H57" i="14"/>
  <c r="K57" i="14"/>
  <c r="O58" i="14"/>
  <c r="R58" i="14"/>
  <c r="H58" i="14"/>
  <c r="K58" i="14"/>
  <c r="O59" i="14"/>
  <c r="R59" i="14"/>
  <c r="H59" i="14"/>
  <c r="K59" i="14"/>
  <c r="O60" i="14"/>
  <c r="R60" i="14"/>
  <c r="H60" i="14"/>
  <c r="K60" i="14"/>
  <c r="O61" i="14"/>
  <c r="R61" i="14"/>
  <c r="H61" i="14"/>
  <c r="K61" i="14"/>
  <c r="O62" i="14"/>
  <c r="R62" i="14"/>
  <c r="H62" i="14"/>
  <c r="K62" i="14"/>
  <c r="O63" i="14"/>
  <c r="R63" i="14"/>
  <c r="H63" i="14"/>
  <c r="K63" i="14"/>
  <c r="O64" i="14"/>
  <c r="R64" i="14"/>
  <c r="H64" i="14"/>
  <c r="K64" i="14"/>
  <c r="O65" i="14"/>
  <c r="R65" i="14"/>
  <c r="H65" i="14"/>
  <c r="K65" i="14"/>
  <c r="O66" i="14"/>
  <c r="R66" i="14"/>
  <c r="H66" i="14"/>
  <c r="K66" i="14"/>
  <c r="S66" i="14"/>
  <c r="T66" i="14"/>
  <c r="O67" i="14"/>
  <c r="R67" i="14"/>
  <c r="H67" i="14"/>
  <c r="K67" i="14"/>
  <c r="O68" i="14"/>
  <c r="R68" i="14"/>
  <c r="H68" i="14"/>
  <c r="K68" i="14"/>
  <c r="S68" i="14"/>
  <c r="T68" i="14"/>
  <c r="O69" i="14"/>
  <c r="R69" i="14"/>
  <c r="H69" i="14"/>
  <c r="K69" i="14"/>
  <c r="O70" i="14"/>
  <c r="R70" i="14"/>
  <c r="H70" i="14"/>
  <c r="K70" i="14"/>
  <c r="O71" i="14"/>
  <c r="R71" i="14"/>
  <c r="H71" i="14"/>
  <c r="K71" i="14"/>
  <c r="O72" i="14"/>
  <c r="R72" i="14"/>
  <c r="H72" i="14"/>
  <c r="K72" i="14"/>
  <c r="O73" i="14"/>
  <c r="R73" i="14"/>
  <c r="H73" i="14"/>
  <c r="K73" i="14"/>
  <c r="O74" i="14"/>
  <c r="R74" i="14"/>
  <c r="H74" i="14"/>
  <c r="K74" i="14"/>
  <c r="O75" i="14"/>
  <c r="R75" i="14"/>
  <c r="H75" i="14"/>
  <c r="K75" i="14"/>
  <c r="O76" i="14"/>
  <c r="R76" i="14"/>
  <c r="H76" i="14"/>
  <c r="K76" i="14"/>
  <c r="O77" i="14"/>
  <c r="R77" i="14"/>
  <c r="H77" i="14"/>
  <c r="K77" i="14"/>
  <c r="O78" i="14"/>
  <c r="R78" i="14"/>
  <c r="H78" i="14"/>
  <c r="K78" i="14"/>
  <c r="O79" i="14"/>
  <c r="R79" i="14"/>
  <c r="H79" i="14"/>
  <c r="K79" i="14"/>
  <c r="O80" i="14"/>
  <c r="R80" i="14"/>
  <c r="H80" i="14"/>
  <c r="K80" i="14"/>
  <c r="O81" i="14"/>
  <c r="R81" i="14"/>
  <c r="H81" i="14"/>
  <c r="K81" i="14"/>
  <c r="O82" i="14"/>
  <c r="R82" i="14"/>
  <c r="H82" i="14"/>
  <c r="K82" i="14"/>
  <c r="O83" i="14"/>
  <c r="R83" i="14"/>
  <c r="H83" i="14"/>
  <c r="K83" i="14"/>
  <c r="O84" i="14"/>
  <c r="R84" i="14"/>
  <c r="H84" i="14"/>
  <c r="K84" i="14"/>
  <c r="O85" i="14"/>
  <c r="R85" i="14"/>
  <c r="H85" i="14"/>
  <c r="K85" i="14"/>
  <c r="S85" i="14"/>
  <c r="T85" i="14"/>
  <c r="O86" i="14"/>
  <c r="R86" i="14"/>
  <c r="H86" i="14"/>
  <c r="K86" i="14"/>
  <c r="O87" i="14"/>
  <c r="R87" i="14"/>
  <c r="H87" i="14"/>
  <c r="K87" i="14"/>
  <c r="O88" i="14"/>
  <c r="R88" i="14"/>
  <c r="H88" i="14"/>
  <c r="K88" i="14"/>
  <c r="O89" i="14"/>
  <c r="R89" i="14"/>
  <c r="H89" i="14"/>
  <c r="K89" i="14"/>
  <c r="O90" i="14"/>
  <c r="R90" i="14"/>
  <c r="H90" i="14"/>
  <c r="K90" i="14"/>
  <c r="O94" i="14"/>
  <c r="R94" i="14"/>
  <c r="H94" i="14"/>
  <c r="K94" i="14"/>
  <c r="S94" i="14"/>
  <c r="T94" i="14"/>
  <c r="O95" i="14"/>
  <c r="R95" i="14"/>
  <c r="H95" i="14"/>
  <c r="K95" i="14"/>
  <c r="O96" i="14"/>
  <c r="R96" i="14"/>
  <c r="H96" i="14"/>
  <c r="K96" i="14"/>
  <c r="O97" i="14"/>
  <c r="R97" i="14"/>
  <c r="H97" i="14"/>
  <c r="K97" i="14"/>
  <c r="O98" i="14"/>
  <c r="R98" i="14"/>
  <c r="H98" i="14"/>
  <c r="K98" i="14"/>
  <c r="O99" i="14"/>
  <c r="R99" i="14"/>
  <c r="H99" i="14"/>
  <c r="K99" i="14"/>
  <c r="O100" i="14"/>
  <c r="R100" i="14"/>
  <c r="H100" i="14"/>
  <c r="K100" i="14"/>
  <c r="O101" i="14"/>
  <c r="R101" i="14"/>
  <c r="H101" i="14"/>
  <c r="K101" i="14"/>
  <c r="O102" i="14"/>
  <c r="R102" i="14"/>
  <c r="H102" i="14"/>
  <c r="K102" i="14"/>
  <c r="O103" i="14"/>
  <c r="R103" i="14"/>
  <c r="H103" i="14"/>
  <c r="K103" i="14"/>
  <c r="O104" i="14"/>
  <c r="R104" i="14"/>
  <c r="H104" i="14"/>
  <c r="K104" i="14"/>
  <c r="O106" i="14"/>
  <c r="R106" i="14"/>
  <c r="H106" i="14"/>
  <c r="K106" i="14"/>
  <c r="O109" i="14"/>
  <c r="R109" i="14"/>
  <c r="H109" i="14"/>
  <c r="K109" i="14"/>
  <c r="O110" i="14"/>
  <c r="R110" i="14"/>
  <c r="H110" i="14"/>
  <c r="K110" i="14"/>
  <c r="O111" i="14"/>
  <c r="R111" i="14"/>
  <c r="H111" i="14"/>
  <c r="K111" i="14"/>
  <c r="O112" i="14"/>
  <c r="R112" i="14"/>
  <c r="H112" i="14"/>
  <c r="K112" i="14"/>
  <c r="O113" i="14"/>
  <c r="R113" i="14"/>
  <c r="H113" i="14"/>
  <c r="K113" i="14"/>
  <c r="O114" i="14"/>
  <c r="R114" i="14"/>
  <c r="H114" i="14"/>
  <c r="K114" i="14"/>
  <c r="S114" i="14"/>
  <c r="T114" i="14"/>
  <c r="O115" i="14"/>
  <c r="R115" i="14"/>
  <c r="S115" i="14"/>
  <c r="T115" i="14"/>
  <c r="O116" i="14"/>
  <c r="R116" i="14"/>
  <c r="H116" i="14"/>
  <c r="K116" i="14"/>
  <c r="O117" i="14"/>
  <c r="R117" i="14"/>
  <c r="H117" i="14"/>
  <c r="K117" i="14"/>
  <c r="O118" i="14"/>
  <c r="R118" i="14"/>
  <c r="S118" i="14"/>
  <c r="T118" i="14"/>
  <c r="O119" i="14"/>
  <c r="R119" i="14"/>
  <c r="O120" i="14"/>
  <c r="R120" i="14"/>
  <c r="H120" i="14"/>
  <c r="K120" i="14"/>
  <c r="O121" i="14"/>
  <c r="R121" i="14"/>
  <c r="H121" i="14"/>
  <c r="K121" i="14"/>
  <c r="O122" i="14"/>
  <c r="R122" i="14"/>
  <c r="H122" i="14"/>
  <c r="K122" i="14"/>
  <c r="O123" i="14"/>
  <c r="R123" i="14"/>
  <c r="H123" i="14"/>
  <c r="K123" i="14"/>
  <c r="O124" i="14"/>
  <c r="R124" i="14"/>
  <c r="H124" i="14"/>
  <c r="K124" i="14"/>
  <c r="O125" i="14"/>
  <c r="R125" i="14"/>
  <c r="H125" i="14"/>
  <c r="K125" i="14"/>
  <c r="O126" i="14"/>
  <c r="R126" i="14"/>
  <c r="H126" i="14"/>
  <c r="K126" i="14"/>
  <c r="O127" i="14"/>
  <c r="R127" i="14"/>
  <c r="H127" i="14"/>
  <c r="K127" i="14"/>
  <c r="O128" i="14"/>
  <c r="R128" i="14"/>
  <c r="H128" i="14"/>
  <c r="K128" i="14"/>
  <c r="O129" i="14"/>
  <c r="R129" i="14"/>
  <c r="H129" i="14"/>
  <c r="K129" i="14"/>
  <c r="O130" i="14"/>
  <c r="R130" i="14"/>
  <c r="H130" i="14"/>
  <c r="K130" i="14"/>
  <c r="O131" i="14"/>
  <c r="R131" i="14"/>
  <c r="H131" i="14"/>
  <c r="K131" i="14"/>
  <c r="O132" i="14"/>
  <c r="R132" i="14"/>
  <c r="H132" i="14"/>
  <c r="K132" i="14"/>
  <c r="S133" i="14"/>
  <c r="T133" i="14"/>
  <c r="O134" i="14"/>
  <c r="R134" i="14"/>
  <c r="H134" i="14"/>
  <c r="K134" i="14"/>
  <c r="S134" i="14"/>
  <c r="T134" i="14"/>
  <c r="O135" i="14"/>
  <c r="R135" i="14"/>
  <c r="H135" i="14"/>
  <c r="K135" i="14"/>
  <c r="O136" i="14"/>
  <c r="R136" i="14"/>
  <c r="S136" i="14"/>
  <c r="T136" i="14"/>
  <c r="O137" i="14"/>
  <c r="R137" i="14"/>
  <c r="H137" i="14"/>
  <c r="K137" i="14"/>
  <c r="O138" i="14"/>
  <c r="R138" i="14"/>
  <c r="H138" i="14"/>
  <c r="K138" i="14"/>
  <c r="O139" i="14"/>
  <c r="R139" i="14"/>
  <c r="H139" i="14"/>
  <c r="K139" i="14"/>
  <c r="O140" i="14"/>
  <c r="R140" i="14"/>
  <c r="H140" i="14"/>
  <c r="K140" i="14"/>
  <c r="O141" i="14"/>
  <c r="R141" i="14"/>
  <c r="H141" i="14"/>
  <c r="K141" i="14"/>
  <c r="O142" i="14"/>
  <c r="R142" i="14"/>
  <c r="H142" i="14"/>
  <c r="K142" i="14"/>
  <c r="O143" i="14"/>
  <c r="R143" i="14"/>
  <c r="H143" i="14"/>
  <c r="K143" i="14"/>
  <c r="O144" i="14"/>
  <c r="R144" i="14"/>
  <c r="H144" i="14"/>
  <c r="K144" i="14"/>
  <c r="O145" i="14"/>
  <c r="R145" i="14"/>
  <c r="H145" i="14"/>
  <c r="K145" i="14"/>
  <c r="O146" i="14"/>
  <c r="R146" i="14"/>
  <c r="H146" i="14"/>
  <c r="K146" i="14"/>
  <c r="O147" i="14"/>
  <c r="R147" i="14"/>
  <c r="O148" i="14"/>
  <c r="R148" i="14"/>
  <c r="H148" i="14"/>
  <c r="K148" i="14"/>
  <c r="O149" i="14"/>
  <c r="R149" i="14"/>
  <c r="H149" i="14"/>
  <c r="K149" i="14"/>
  <c r="O150" i="14"/>
  <c r="R150" i="14"/>
  <c r="H150" i="14"/>
  <c r="K150" i="14"/>
  <c r="S150" i="14"/>
  <c r="T150" i="14"/>
  <c r="O151" i="14"/>
  <c r="R151" i="14"/>
  <c r="O152" i="14"/>
  <c r="R152" i="14"/>
  <c r="H152" i="14"/>
  <c r="K152" i="14"/>
  <c r="O153" i="14"/>
  <c r="R153" i="14"/>
  <c r="O154" i="14"/>
  <c r="R154" i="14"/>
  <c r="H154" i="14"/>
  <c r="K154" i="14"/>
  <c r="O155" i="14"/>
  <c r="R155" i="14"/>
  <c r="H155" i="14"/>
  <c r="K155" i="14"/>
  <c r="O156" i="14"/>
  <c r="R156" i="14"/>
  <c r="H156" i="14"/>
  <c r="K156" i="14"/>
  <c r="O157" i="14"/>
  <c r="R157" i="14"/>
  <c r="H157" i="14"/>
  <c r="K157" i="14"/>
  <c r="O158" i="14"/>
  <c r="R158" i="14"/>
  <c r="H158" i="14"/>
  <c r="K158" i="14"/>
  <c r="O159" i="14"/>
  <c r="R159" i="14"/>
  <c r="O160" i="14"/>
  <c r="R160" i="14"/>
  <c r="H160" i="14"/>
  <c r="K160" i="14"/>
  <c r="O163" i="14"/>
  <c r="R163" i="14"/>
  <c r="H163" i="14"/>
  <c r="K163" i="14"/>
  <c r="O164" i="14"/>
  <c r="R164" i="14"/>
  <c r="H164" i="14"/>
  <c r="K164" i="14"/>
  <c r="O165" i="14"/>
  <c r="R165" i="14"/>
  <c r="H165" i="14"/>
  <c r="K165" i="14"/>
  <c r="S165" i="14"/>
  <c r="T165" i="14"/>
  <c r="O166" i="14"/>
  <c r="R166" i="14"/>
  <c r="H166" i="14"/>
  <c r="K166" i="14"/>
  <c r="O167" i="14"/>
  <c r="R167" i="14"/>
  <c r="H167" i="14"/>
  <c r="K167" i="14"/>
  <c r="S168" i="14"/>
  <c r="T168" i="14"/>
  <c r="O169" i="14"/>
  <c r="R169" i="14"/>
  <c r="O170" i="14"/>
  <c r="R170" i="14"/>
  <c r="H170" i="14"/>
  <c r="K170" i="14"/>
  <c r="O171" i="14"/>
  <c r="R171" i="14"/>
  <c r="H171" i="14"/>
  <c r="K171" i="14"/>
  <c r="O173" i="14"/>
  <c r="R173" i="14"/>
  <c r="O174" i="14"/>
  <c r="R174" i="14"/>
  <c r="O175" i="14"/>
  <c r="R175" i="14"/>
  <c r="O177" i="14"/>
  <c r="R177" i="14"/>
  <c r="O179" i="14"/>
  <c r="R179" i="14"/>
  <c r="S180" i="14"/>
  <c r="T180" i="14"/>
  <c r="O182" i="14"/>
  <c r="R182" i="14"/>
  <c r="O183" i="14"/>
  <c r="R183" i="14"/>
  <c r="O184" i="14"/>
  <c r="R184" i="14"/>
  <c r="O185" i="14"/>
  <c r="R185" i="14"/>
  <c r="T199" i="14"/>
  <c r="O213" i="14"/>
  <c r="R213" i="14"/>
  <c r="O218" i="14"/>
  <c r="R218" i="14"/>
  <c r="S218" i="14"/>
  <c r="T218" i="14"/>
  <c r="O253" i="14"/>
  <c r="R253" i="14"/>
  <c r="S253" i="14"/>
  <c r="T253" i="14"/>
  <c r="O258" i="14"/>
  <c r="R258" i="14"/>
  <c r="S258" i="14"/>
  <c r="T258" i="14"/>
  <c r="T261" i="14"/>
  <c r="O262" i="14"/>
  <c r="R262" i="14"/>
  <c r="S262" i="14"/>
  <c r="T262" i="14"/>
  <c r="O268" i="14"/>
  <c r="R268" i="14"/>
  <c r="T269" i="14"/>
  <c r="O270" i="14"/>
  <c r="R270" i="14"/>
  <c r="S270" i="14"/>
  <c r="T270" i="14"/>
  <c r="O273" i="14"/>
  <c r="R273" i="14"/>
  <c r="S273" i="14"/>
  <c r="T273" i="14"/>
  <c r="O274" i="14"/>
  <c r="R274" i="14"/>
  <c r="S274" i="14"/>
  <c r="T274" i="14"/>
  <c r="T276" i="14"/>
  <c r="S277" i="14"/>
  <c r="T277" i="14"/>
  <c r="O281" i="14"/>
  <c r="R281" i="14"/>
  <c r="T282" i="14"/>
  <c r="O286" i="14"/>
  <c r="R286" i="14"/>
  <c r="S286" i="14"/>
  <c r="T286" i="14"/>
  <c r="O287" i="14"/>
  <c r="R287" i="14"/>
  <c r="O288" i="14"/>
  <c r="R288" i="14"/>
  <c r="S289" i="14"/>
  <c r="T289" i="14"/>
  <c r="O291" i="14"/>
  <c r="R291" i="14"/>
  <c r="O294" i="14"/>
  <c r="R294" i="14"/>
  <c r="S294" i="14"/>
  <c r="T294" i="14"/>
  <c r="O295" i="14"/>
  <c r="R295" i="14"/>
  <c r="S295" i="14"/>
  <c r="T295" i="14"/>
  <c r="O296" i="14"/>
  <c r="R296" i="14"/>
  <c r="S296" i="14"/>
  <c r="T296" i="14"/>
  <c r="T297" i="14"/>
  <c r="O299" i="14"/>
  <c r="R299" i="14"/>
  <c r="S299" i="14"/>
  <c r="T299" i="14"/>
  <c r="O301" i="14"/>
  <c r="R301" i="14"/>
  <c r="S301" i="14"/>
  <c r="T301" i="14"/>
  <c r="O304" i="14"/>
  <c r="R304" i="14"/>
  <c r="O305" i="14"/>
  <c r="R305" i="14"/>
  <c r="T306" i="14"/>
  <c r="O307" i="14"/>
  <c r="R307" i="14"/>
  <c r="S307" i="14"/>
  <c r="T307" i="14"/>
  <c r="T308" i="14"/>
  <c r="O309" i="14"/>
  <c r="R309" i="14"/>
  <c r="O310" i="14"/>
  <c r="R310" i="14"/>
  <c r="S312" i="14"/>
  <c r="T312" i="14"/>
  <c r="O314" i="14"/>
  <c r="R314" i="14"/>
  <c r="S314" i="14"/>
  <c r="T314" i="14"/>
  <c r="S315" i="14"/>
  <c r="T315" i="14"/>
  <c r="S316" i="14"/>
  <c r="T316" i="14"/>
  <c r="O317" i="14"/>
  <c r="R317" i="14"/>
  <c r="S317" i="14"/>
  <c r="T317" i="14"/>
  <c r="S318" i="14"/>
  <c r="T318" i="14"/>
  <c r="T319" i="14"/>
  <c r="O320" i="14"/>
  <c r="R320" i="14"/>
  <c r="S320" i="14"/>
  <c r="T320" i="14"/>
  <c r="T321" i="14"/>
  <c r="O322" i="14"/>
  <c r="R322" i="14"/>
  <c r="S322" i="14"/>
  <c r="T322" i="14"/>
  <c r="O323" i="14"/>
  <c r="R323" i="14"/>
  <c r="S323" i="14"/>
  <c r="T323" i="14"/>
  <c r="O324" i="14"/>
  <c r="R324" i="14"/>
  <c r="S324" i="14"/>
  <c r="T324" i="14"/>
  <c r="O325" i="14"/>
  <c r="R325" i="14"/>
  <c r="S325" i="14"/>
  <c r="T325" i="14"/>
  <c r="O326" i="14"/>
  <c r="R326" i="14"/>
  <c r="S326" i="14"/>
  <c r="T326" i="14"/>
  <c r="T327" i="14"/>
  <c r="O328" i="14"/>
  <c r="R328" i="14"/>
  <c r="S328" i="14"/>
  <c r="T328" i="14"/>
  <c r="O329" i="14"/>
  <c r="R329" i="14"/>
  <c r="S329" i="14"/>
  <c r="T329" i="14"/>
  <c r="O330" i="14"/>
  <c r="R330" i="14"/>
  <c r="S330" i="14"/>
  <c r="T330" i="14"/>
  <c r="T331" i="14"/>
  <c r="T332" i="14"/>
  <c r="T333" i="14"/>
  <c r="T334" i="14"/>
  <c r="T335" i="14"/>
  <c r="T336" i="14"/>
  <c r="T337" i="14"/>
  <c r="T338" i="14"/>
  <c r="T339" i="14"/>
  <c r="T340" i="14"/>
  <c r="O341" i="14"/>
  <c r="R341" i="14"/>
  <c r="S341" i="14"/>
  <c r="T341" i="14"/>
  <c r="T342" i="14"/>
  <c r="T343" i="14"/>
  <c r="T344" i="14"/>
  <c r="T345" i="14"/>
  <c r="T346" i="14"/>
  <c r="T347" i="14"/>
  <c r="T348" i="14"/>
  <c r="T349" i="14"/>
  <c r="T350" i="14"/>
  <c r="T351" i="14"/>
  <c r="T352" i="14"/>
  <c r="T353" i="14"/>
  <c r="T354" i="14"/>
  <c r="T355" i="14"/>
  <c r="T356" i="14"/>
  <c r="T357" i="14"/>
  <c r="T358" i="14"/>
  <c r="T359" i="14"/>
  <c r="T360" i="14"/>
  <c r="T361" i="14"/>
  <c r="T362" i="14"/>
  <c r="T363" i="14"/>
  <c r="T364" i="14"/>
  <c r="T365" i="14"/>
  <c r="O366" i="14"/>
  <c r="R366" i="14"/>
  <c r="S366" i="14"/>
  <c r="T366" i="14"/>
  <c r="T367" i="14"/>
  <c r="O368" i="14"/>
  <c r="R368" i="14"/>
  <c r="S368" i="14"/>
  <c r="T368" i="14"/>
  <c r="T369" i="14"/>
  <c r="T370" i="14"/>
  <c r="T371" i="14"/>
  <c r="T372" i="14"/>
  <c r="S373" i="14"/>
  <c r="T373" i="14"/>
  <c r="S374" i="14"/>
  <c r="T374" i="14"/>
  <c r="S375" i="14"/>
  <c r="T375" i="14"/>
  <c r="S376" i="14"/>
  <c r="T376" i="14"/>
  <c r="T377" i="14"/>
  <c r="S378" i="14"/>
  <c r="T378" i="14"/>
  <c r="T379" i="14"/>
  <c r="S380" i="14"/>
  <c r="T380" i="14"/>
  <c r="S381" i="14"/>
  <c r="T381" i="14"/>
  <c r="S382" i="14"/>
  <c r="T382" i="14"/>
  <c r="S383" i="14"/>
  <c r="T383" i="14"/>
  <c r="S384" i="14"/>
  <c r="T384" i="14"/>
  <c r="T385" i="14"/>
  <c r="S386" i="14"/>
  <c r="T386" i="14"/>
  <c r="S387" i="14"/>
  <c r="T387" i="14"/>
  <c r="S388" i="14"/>
  <c r="T388" i="14"/>
  <c r="S389" i="14"/>
  <c r="T389" i="14"/>
  <c r="S390" i="14"/>
  <c r="T390" i="14"/>
  <c r="S391" i="14"/>
  <c r="T391" i="14"/>
  <c r="T392" i="14"/>
  <c r="T393" i="14"/>
  <c r="T394" i="14"/>
  <c r="T395" i="14"/>
  <c r="T396" i="14"/>
  <c r="T397" i="14"/>
  <c r="T398" i="14"/>
  <c r="T399" i="14"/>
  <c r="T400" i="14"/>
  <c r="T401" i="14"/>
  <c r="T402" i="14"/>
  <c r="O402" i="14"/>
  <c r="R402" i="14"/>
  <c r="H402" i="14"/>
  <c r="K402" i="14"/>
  <c r="O401" i="14"/>
  <c r="R401" i="14"/>
  <c r="H401" i="14"/>
  <c r="K401" i="14"/>
  <c r="O400" i="14"/>
  <c r="R400" i="14"/>
  <c r="H400" i="14"/>
  <c r="K400" i="14"/>
  <c r="O399" i="14"/>
  <c r="R399" i="14"/>
  <c r="H399" i="14"/>
  <c r="K399" i="14"/>
  <c r="O398" i="14"/>
  <c r="R398" i="14"/>
  <c r="H398" i="14"/>
  <c r="K398" i="14"/>
  <c r="H397" i="14"/>
  <c r="K397" i="14"/>
  <c r="H396" i="14"/>
  <c r="K396" i="14"/>
  <c r="O395" i="14"/>
  <c r="R395" i="14"/>
  <c r="H395" i="14"/>
  <c r="K395" i="14"/>
  <c r="O394" i="14"/>
  <c r="R394" i="14"/>
  <c r="H394" i="14"/>
  <c r="K394" i="14"/>
  <c r="H393" i="14"/>
  <c r="K393" i="14"/>
  <c r="H392" i="14"/>
  <c r="K392" i="14"/>
  <c r="O391" i="14"/>
  <c r="R391" i="14"/>
  <c r="H391" i="14"/>
  <c r="K391" i="14"/>
  <c r="O390" i="14"/>
  <c r="R390" i="14"/>
  <c r="H390" i="14"/>
  <c r="K390" i="14"/>
  <c r="O389" i="14"/>
  <c r="R389" i="14"/>
  <c r="H389" i="14"/>
  <c r="K389" i="14"/>
  <c r="O388" i="14"/>
  <c r="R388" i="14"/>
  <c r="H388" i="14"/>
  <c r="K388" i="14"/>
  <c r="O387" i="14"/>
  <c r="R387" i="14"/>
  <c r="H387" i="14"/>
  <c r="K387" i="14"/>
  <c r="O386" i="14"/>
  <c r="R386" i="14"/>
  <c r="H386" i="14"/>
  <c r="K386" i="14"/>
  <c r="H385" i="14"/>
  <c r="K385" i="14"/>
  <c r="O384" i="14"/>
  <c r="R384" i="14"/>
  <c r="H384" i="14"/>
  <c r="K384" i="14"/>
  <c r="O383" i="14"/>
  <c r="R383" i="14"/>
  <c r="H383" i="14"/>
  <c r="K383" i="14"/>
  <c r="O382" i="14"/>
  <c r="R382" i="14"/>
  <c r="H382" i="14"/>
  <c r="K382" i="14"/>
  <c r="O381" i="14"/>
  <c r="R381" i="14"/>
  <c r="H381" i="14"/>
  <c r="K381" i="14"/>
  <c r="O380" i="14"/>
  <c r="R380" i="14"/>
  <c r="H380" i="14"/>
  <c r="K380" i="14"/>
  <c r="H379" i="14"/>
  <c r="K379" i="14"/>
  <c r="O378" i="14"/>
  <c r="R378" i="14"/>
  <c r="H378" i="14"/>
  <c r="K378" i="14"/>
  <c r="O377" i="14"/>
  <c r="R377" i="14"/>
  <c r="H377" i="14"/>
  <c r="K377" i="14"/>
  <c r="O376" i="14"/>
  <c r="R376" i="14"/>
  <c r="H376" i="14"/>
  <c r="K376" i="14"/>
  <c r="O375" i="14"/>
  <c r="R375" i="14"/>
  <c r="H375" i="14"/>
  <c r="K375" i="14"/>
  <c r="O374" i="14"/>
  <c r="R374" i="14"/>
  <c r="H374" i="14"/>
  <c r="K374" i="14"/>
  <c r="O373" i="14"/>
  <c r="R373" i="14"/>
  <c r="H373" i="14"/>
  <c r="K373" i="14"/>
  <c r="O372" i="14"/>
  <c r="R372" i="14"/>
  <c r="H372" i="14"/>
  <c r="K372" i="14"/>
  <c r="O371" i="14"/>
  <c r="R371" i="14"/>
  <c r="H371" i="14"/>
  <c r="K371" i="14"/>
  <c r="O370" i="14"/>
  <c r="R370" i="14"/>
  <c r="H370" i="14"/>
  <c r="K370" i="14"/>
  <c r="O369" i="14"/>
  <c r="R369" i="14"/>
  <c r="H369" i="14"/>
  <c r="K369" i="14"/>
  <c r="H368" i="14"/>
  <c r="K368" i="14"/>
  <c r="O367" i="14"/>
  <c r="R367" i="14"/>
  <c r="H367" i="14"/>
  <c r="K367" i="14"/>
  <c r="H366" i="14"/>
  <c r="K366" i="14"/>
  <c r="O365" i="14"/>
  <c r="R365" i="14"/>
  <c r="H365" i="14"/>
  <c r="K365" i="14"/>
  <c r="O364" i="14"/>
  <c r="R364" i="14"/>
  <c r="H364" i="14"/>
  <c r="K364" i="14"/>
  <c r="O363" i="14"/>
  <c r="R363" i="14"/>
  <c r="H363" i="14"/>
  <c r="K363" i="14"/>
  <c r="O362" i="14"/>
  <c r="R362" i="14"/>
  <c r="H362" i="14"/>
  <c r="K362" i="14"/>
  <c r="O361" i="14"/>
  <c r="R361" i="14"/>
  <c r="H361" i="14"/>
  <c r="K361" i="14"/>
  <c r="O360" i="14"/>
  <c r="R360" i="14"/>
  <c r="H360" i="14"/>
  <c r="K360" i="14"/>
  <c r="O359" i="14"/>
  <c r="R359" i="14"/>
  <c r="H359" i="14"/>
  <c r="K359" i="14"/>
  <c r="O358" i="14"/>
  <c r="R358" i="14"/>
  <c r="H358" i="14"/>
  <c r="K358" i="14"/>
  <c r="O357" i="14"/>
  <c r="R357" i="14"/>
  <c r="H357" i="14"/>
  <c r="K357" i="14"/>
  <c r="O356" i="14"/>
  <c r="R356" i="14"/>
  <c r="H356" i="14"/>
  <c r="K356" i="14"/>
  <c r="O355" i="14"/>
  <c r="R355" i="14"/>
  <c r="H355" i="14"/>
  <c r="K355" i="14"/>
  <c r="O354" i="14"/>
  <c r="R354" i="14"/>
  <c r="H354" i="14"/>
  <c r="K354" i="14"/>
  <c r="O353" i="14"/>
  <c r="R353" i="14"/>
  <c r="H353" i="14"/>
  <c r="K353" i="14"/>
  <c r="O352" i="14"/>
  <c r="R352" i="14"/>
  <c r="H352" i="14"/>
  <c r="K352" i="14"/>
  <c r="O351" i="14"/>
  <c r="R351" i="14"/>
  <c r="H351" i="14"/>
  <c r="K351" i="14"/>
  <c r="O350" i="14"/>
  <c r="R350" i="14"/>
  <c r="H350" i="14"/>
  <c r="K350" i="14"/>
  <c r="O349" i="14"/>
  <c r="R349" i="14"/>
  <c r="H349" i="14"/>
  <c r="K349" i="14"/>
  <c r="O348" i="14"/>
  <c r="R348" i="14"/>
  <c r="H348" i="14"/>
  <c r="K348" i="14"/>
  <c r="O347" i="14"/>
  <c r="R347" i="14"/>
  <c r="H347" i="14"/>
  <c r="K347" i="14"/>
  <c r="O346" i="14"/>
  <c r="R346" i="14"/>
  <c r="H346" i="14"/>
  <c r="K346" i="14"/>
  <c r="O345" i="14"/>
  <c r="R345" i="14"/>
  <c r="H345" i="14"/>
  <c r="K345" i="14"/>
  <c r="O344" i="14"/>
  <c r="R344" i="14"/>
  <c r="H344" i="14"/>
  <c r="K344" i="14"/>
  <c r="O343" i="14"/>
  <c r="R343" i="14"/>
  <c r="H343" i="14"/>
  <c r="K343" i="14"/>
  <c r="O342" i="14"/>
  <c r="R342" i="14"/>
  <c r="H342" i="14"/>
  <c r="K342" i="14"/>
  <c r="H341" i="14"/>
  <c r="K341" i="14"/>
  <c r="O340" i="14"/>
  <c r="R340" i="14"/>
  <c r="H340" i="14"/>
  <c r="K340" i="14"/>
  <c r="O339" i="14"/>
  <c r="R339" i="14"/>
  <c r="H339" i="14"/>
  <c r="K339" i="14"/>
  <c r="O338" i="14"/>
  <c r="R338" i="14"/>
  <c r="H338" i="14"/>
  <c r="K338" i="14"/>
  <c r="O337" i="14"/>
  <c r="R337" i="14"/>
  <c r="H337" i="14"/>
  <c r="K337" i="14"/>
  <c r="O336" i="14"/>
  <c r="R336" i="14"/>
  <c r="H336" i="14"/>
  <c r="K336" i="14"/>
  <c r="O335" i="14"/>
  <c r="R335" i="14"/>
  <c r="H335" i="14"/>
  <c r="K335" i="14"/>
  <c r="O334" i="14"/>
  <c r="R334" i="14"/>
  <c r="H334" i="14"/>
  <c r="K334" i="14"/>
  <c r="O333" i="14"/>
  <c r="R333" i="14"/>
  <c r="H333" i="14"/>
  <c r="K333" i="14"/>
  <c r="O332" i="14"/>
  <c r="R332" i="14"/>
  <c r="H332" i="14"/>
  <c r="K332" i="14"/>
  <c r="O331" i="14"/>
  <c r="R331" i="14"/>
  <c r="H331" i="14"/>
  <c r="K331" i="14"/>
  <c r="H330" i="14"/>
  <c r="K330" i="14"/>
  <c r="H329" i="14"/>
  <c r="K329" i="14"/>
  <c r="H328" i="14"/>
  <c r="K328" i="14"/>
  <c r="O327" i="14"/>
  <c r="R327" i="14"/>
  <c r="H327" i="14"/>
  <c r="K327" i="14"/>
  <c r="H326" i="14"/>
  <c r="K326" i="14"/>
  <c r="H325" i="14"/>
  <c r="K325" i="14"/>
  <c r="H324" i="14"/>
  <c r="K324" i="14"/>
  <c r="H323" i="14"/>
  <c r="K323" i="14"/>
  <c r="H322" i="14"/>
  <c r="K322" i="14"/>
  <c r="O321" i="14"/>
  <c r="R321" i="14"/>
  <c r="H321" i="14"/>
  <c r="K321" i="14"/>
  <c r="H320" i="14"/>
  <c r="K320" i="14"/>
  <c r="O319" i="14"/>
  <c r="R319" i="14"/>
  <c r="H319" i="14"/>
  <c r="K319" i="14"/>
  <c r="O318" i="14"/>
  <c r="R318" i="14"/>
  <c r="H318" i="14"/>
  <c r="K318" i="14"/>
  <c r="H317" i="14"/>
  <c r="K317" i="14"/>
  <c r="O316" i="14"/>
  <c r="R316" i="14"/>
  <c r="H316" i="14"/>
  <c r="K316" i="14"/>
  <c r="O315" i="14"/>
  <c r="R315" i="14"/>
  <c r="H315" i="14"/>
  <c r="K315" i="14"/>
  <c r="H314" i="14"/>
  <c r="K314" i="14"/>
  <c r="O313" i="14"/>
  <c r="R313" i="14"/>
  <c r="H313" i="14"/>
  <c r="K313" i="14"/>
  <c r="O312" i="14"/>
  <c r="R312" i="14"/>
  <c r="H312" i="14"/>
  <c r="K312" i="14"/>
  <c r="O311" i="14"/>
  <c r="R311" i="14"/>
  <c r="H311" i="14"/>
  <c r="K311" i="14"/>
  <c r="H310" i="14"/>
  <c r="K310" i="14"/>
  <c r="H309" i="14"/>
  <c r="K309" i="14"/>
  <c r="O308" i="14"/>
  <c r="R308" i="14"/>
  <c r="H308" i="14"/>
  <c r="K308" i="14"/>
  <c r="H307" i="14"/>
  <c r="K307" i="14"/>
  <c r="O306" i="14"/>
  <c r="R306" i="14"/>
  <c r="H306" i="14"/>
  <c r="K306" i="14"/>
  <c r="H305" i="14"/>
  <c r="K305" i="14"/>
  <c r="H304" i="14"/>
  <c r="K304" i="14"/>
  <c r="O303" i="14"/>
  <c r="R303" i="14"/>
  <c r="H303" i="14"/>
  <c r="K303" i="14"/>
  <c r="O302" i="14"/>
  <c r="R302" i="14"/>
  <c r="H302" i="14"/>
  <c r="K302" i="14"/>
  <c r="H301" i="14"/>
  <c r="K301" i="14"/>
  <c r="O300" i="14"/>
  <c r="R300" i="14"/>
  <c r="H300" i="14"/>
  <c r="K300" i="14"/>
  <c r="H299" i="14"/>
  <c r="K299" i="14"/>
  <c r="O298" i="14"/>
  <c r="R298" i="14"/>
  <c r="H298" i="14"/>
  <c r="K298" i="14"/>
  <c r="O297" i="14"/>
  <c r="R297" i="14"/>
  <c r="H297" i="14"/>
  <c r="K297" i="14"/>
  <c r="H296" i="14"/>
  <c r="K296" i="14"/>
  <c r="H295" i="14"/>
  <c r="K295" i="14"/>
  <c r="H294" i="14"/>
  <c r="K294" i="14"/>
  <c r="O293" i="14"/>
  <c r="R293" i="14"/>
  <c r="H293" i="14"/>
  <c r="K293" i="14"/>
  <c r="O292" i="14"/>
  <c r="R292" i="14"/>
  <c r="H292" i="14"/>
  <c r="K292" i="14"/>
  <c r="H291" i="14"/>
  <c r="K291" i="14"/>
  <c r="S291" i="14"/>
  <c r="T291" i="14"/>
  <c r="O290" i="14"/>
  <c r="R290" i="14"/>
  <c r="H290" i="14"/>
  <c r="K290" i="14"/>
  <c r="O289" i="14"/>
  <c r="R289" i="14"/>
  <c r="H289" i="14"/>
  <c r="K289" i="14"/>
  <c r="H288" i="14"/>
  <c r="K288" i="14"/>
  <c r="S288" i="14"/>
  <c r="T288" i="14"/>
  <c r="H287" i="14"/>
  <c r="K287" i="14"/>
  <c r="H286" i="14"/>
  <c r="K286" i="14"/>
  <c r="O285" i="14"/>
  <c r="R285" i="14"/>
  <c r="H285" i="14"/>
  <c r="K285" i="14"/>
  <c r="O284" i="14"/>
  <c r="R284" i="14"/>
  <c r="H284" i="14"/>
  <c r="K284" i="14"/>
  <c r="O283" i="14"/>
  <c r="R283" i="14"/>
  <c r="H283" i="14"/>
  <c r="K283" i="14"/>
  <c r="O282" i="14"/>
  <c r="R282" i="14"/>
  <c r="H282" i="14"/>
  <c r="K282" i="14"/>
  <c r="H281" i="14"/>
  <c r="K281" i="14"/>
  <c r="O280" i="14"/>
  <c r="R280" i="14"/>
  <c r="H280" i="14"/>
  <c r="K280" i="14"/>
  <c r="O279" i="14"/>
  <c r="R279" i="14"/>
  <c r="H279" i="14"/>
  <c r="K279" i="14"/>
  <c r="O278" i="14"/>
  <c r="R278" i="14"/>
  <c r="H278" i="14"/>
  <c r="K278" i="14"/>
  <c r="O277" i="14"/>
  <c r="R277" i="14"/>
  <c r="H277" i="14"/>
  <c r="K277" i="14"/>
  <c r="O276" i="14"/>
  <c r="R276" i="14"/>
  <c r="H276" i="14"/>
  <c r="K276" i="14"/>
  <c r="O275" i="14"/>
  <c r="R275" i="14"/>
  <c r="H275" i="14"/>
  <c r="K275" i="14"/>
  <c r="H274" i="14"/>
  <c r="K274" i="14"/>
  <c r="H273" i="14"/>
  <c r="K273" i="14"/>
  <c r="O272" i="14"/>
  <c r="R272" i="14"/>
  <c r="H272" i="14"/>
  <c r="K272" i="14"/>
  <c r="O271" i="14"/>
  <c r="R271" i="14"/>
  <c r="H271" i="14"/>
  <c r="K271" i="14"/>
  <c r="H270" i="14"/>
  <c r="K270" i="14"/>
  <c r="O269" i="14"/>
  <c r="R269" i="14"/>
  <c r="H269" i="14"/>
  <c r="K269" i="14"/>
  <c r="H268" i="14"/>
  <c r="K268" i="14"/>
  <c r="O267" i="14"/>
  <c r="R267" i="14"/>
  <c r="H267" i="14"/>
  <c r="K267" i="14"/>
  <c r="O266" i="14"/>
  <c r="R266" i="14"/>
  <c r="H266" i="14"/>
  <c r="K266" i="14"/>
  <c r="O265" i="14"/>
  <c r="R265" i="14"/>
  <c r="H265" i="14"/>
  <c r="K265" i="14"/>
  <c r="S265" i="14"/>
  <c r="T265" i="14"/>
  <c r="O264" i="14"/>
  <c r="R264" i="14"/>
  <c r="H264" i="14"/>
  <c r="K264" i="14"/>
  <c r="O263" i="14"/>
  <c r="R263" i="14"/>
  <c r="H263" i="14"/>
  <c r="K263" i="14"/>
  <c r="H262" i="14"/>
  <c r="K262" i="14"/>
  <c r="O261" i="14"/>
  <c r="R261" i="14"/>
  <c r="H261" i="14"/>
  <c r="K261" i="14"/>
  <c r="O260" i="14"/>
  <c r="R260" i="14"/>
  <c r="H260" i="14"/>
  <c r="K260" i="14"/>
  <c r="O259" i="14"/>
  <c r="R259" i="14"/>
  <c r="H259" i="14"/>
  <c r="K259" i="14"/>
  <c r="H258" i="14"/>
  <c r="K258" i="14"/>
  <c r="O257" i="14"/>
  <c r="R257" i="14"/>
  <c r="H257" i="14"/>
  <c r="K257" i="14"/>
  <c r="O256" i="14"/>
  <c r="R256" i="14"/>
  <c r="H256" i="14"/>
  <c r="K256" i="14"/>
  <c r="H255" i="14"/>
  <c r="K255" i="14"/>
  <c r="O254" i="14"/>
  <c r="R254" i="14"/>
  <c r="H254" i="14"/>
  <c r="K254" i="14"/>
  <c r="H253" i="14"/>
  <c r="K253" i="14"/>
  <c r="O252" i="14"/>
  <c r="R252" i="14"/>
  <c r="H252" i="14"/>
  <c r="K252" i="14"/>
  <c r="H251" i="14"/>
  <c r="K251" i="14"/>
  <c r="H250" i="14"/>
  <c r="K250" i="14"/>
  <c r="O249" i="14"/>
  <c r="R249" i="14"/>
  <c r="H249" i="14"/>
  <c r="K249" i="14"/>
  <c r="O248" i="14"/>
  <c r="R248" i="14"/>
  <c r="H248" i="14"/>
  <c r="K248" i="14"/>
  <c r="O247" i="14"/>
  <c r="R247" i="14"/>
  <c r="H247" i="14"/>
  <c r="K247" i="14"/>
  <c r="O246" i="14"/>
  <c r="R246" i="14"/>
  <c r="H246" i="14"/>
  <c r="K246" i="14"/>
  <c r="O245" i="14"/>
  <c r="R245" i="14"/>
  <c r="H245" i="14"/>
  <c r="K245" i="14"/>
  <c r="O244" i="14"/>
  <c r="R244" i="14"/>
  <c r="H244" i="14"/>
  <c r="K244" i="14"/>
  <c r="H243" i="14"/>
  <c r="K243" i="14"/>
  <c r="O242" i="14"/>
  <c r="R242" i="14"/>
  <c r="H242" i="14"/>
  <c r="K242" i="14"/>
  <c r="S242" i="14"/>
  <c r="T242" i="14"/>
  <c r="O241" i="14"/>
  <c r="R241" i="14"/>
  <c r="H241" i="14"/>
  <c r="K241" i="14"/>
  <c r="O240" i="14"/>
  <c r="R240" i="14"/>
  <c r="H240" i="14"/>
  <c r="K240" i="14"/>
  <c r="O239" i="14"/>
  <c r="R239" i="14"/>
  <c r="H239" i="14"/>
  <c r="K239" i="14"/>
  <c r="O238" i="14"/>
  <c r="R238" i="14"/>
  <c r="H238" i="14"/>
  <c r="K238" i="14"/>
  <c r="O237" i="14"/>
  <c r="R237" i="14"/>
  <c r="H237" i="14"/>
  <c r="K237" i="14"/>
  <c r="H236" i="14"/>
  <c r="K236" i="14"/>
  <c r="O235" i="14"/>
  <c r="R235" i="14"/>
  <c r="H235" i="14"/>
  <c r="K235" i="14"/>
  <c r="O234" i="14"/>
  <c r="R234" i="14"/>
  <c r="H234" i="14"/>
  <c r="K234" i="14"/>
  <c r="H233" i="14"/>
  <c r="K233" i="14"/>
  <c r="H232" i="14"/>
  <c r="K232" i="14"/>
  <c r="H231" i="14"/>
  <c r="K231" i="14"/>
  <c r="H230" i="14"/>
  <c r="K230" i="14"/>
  <c r="H229" i="14"/>
  <c r="K229" i="14"/>
  <c r="O228" i="14"/>
  <c r="R228" i="14"/>
  <c r="H228" i="14"/>
  <c r="K228" i="14"/>
  <c r="H227" i="14"/>
  <c r="K227" i="14"/>
  <c r="H226" i="14"/>
  <c r="K226" i="14"/>
  <c r="H224" i="14"/>
  <c r="K224" i="14"/>
  <c r="S224" i="14"/>
  <c r="T224" i="14"/>
  <c r="H223" i="14"/>
  <c r="K223" i="14"/>
  <c r="O222" i="14"/>
  <c r="R222" i="14"/>
  <c r="H222" i="14"/>
  <c r="K222" i="14"/>
  <c r="O221" i="14"/>
  <c r="R221" i="14"/>
  <c r="H221" i="14"/>
  <c r="K221" i="14"/>
  <c r="H220" i="14"/>
  <c r="K220" i="14"/>
  <c r="O219" i="14"/>
  <c r="R219" i="14"/>
  <c r="H219" i="14"/>
  <c r="K219" i="14"/>
  <c r="H218" i="14"/>
  <c r="K218" i="14"/>
  <c r="H217" i="14"/>
  <c r="K217" i="14"/>
  <c r="O216" i="14"/>
  <c r="R216" i="14"/>
  <c r="H216" i="14"/>
  <c r="K216" i="14"/>
  <c r="H215" i="14"/>
  <c r="K215" i="14"/>
  <c r="O214" i="14"/>
  <c r="R214" i="14"/>
  <c r="H214" i="14"/>
  <c r="K214" i="14"/>
  <c r="S214" i="14"/>
  <c r="T214" i="14"/>
  <c r="H213" i="14"/>
  <c r="K213" i="14"/>
  <c r="H212" i="14"/>
  <c r="K212" i="14"/>
  <c r="H211" i="14"/>
  <c r="K211" i="14"/>
  <c r="H210" i="14"/>
  <c r="K210" i="14"/>
  <c r="H209" i="14"/>
  <c r="K209" i="14"/>
  <c r="O208" i="14"/>
  <c r="R208" i="14"/>
  <c r="H208" i="14"/>
  <c r="K208" i="14"/>
  <c r="H207" i="14"/>
  <c r="K207" i="14"/>
  <c r="O206" i="14"/>
  <c r="R206" i="14"/>
  <c r="H206" i="14"/>
  <c r="K206" i="14"/>
  <c r="H205" i="14"/>
  <c r="K205" i="14"/>
  <c r="O204" i="14"/>
  <c r="R204" i="14"/>
  <c r="H204" i="14"/>
  <c r="K204" i="14"/>
  <c r="O203" i="14"/>
  <c r="R203" i="14"/>
  <c r="H203" i="14"/>
  <c r="K203" i="14"/>
  <c r="H202" i="14"/>
  <c r="K202" i="14"/>
  <c r="H201" i="14"/>
  <c r="K201" i="14"/>
  <c r="O200" i="14"/>
  <c r="R200" i="14"/>
  <c r="H200" i="14"/>
  <c r="K200" i="14"/>
  <c r="O199" i="14"/>
  <c r="R199" i="14"/>
  <c r="H199" i="14"/>
  <c r="K199" i="14"/>
  <c r="H198" i="14"/>
  <c r="K198" i="14"/>
  <c r="S198" i="14"/>
  <c r="T198" i="14"/>
  <c r="O197" i="14"/>
  <c r="R197" i="14"/>
  <c r="H197" i="14"/>
  <c r="K197" i="14"/>
  <c r="H196" i="14"/>
  <c r="K196" i="14"/>
  <c r="H195" i="14"/>
  <c r="K195" i="14"/>
  <c r="H194" i="14"/>
  <c r="K194" i="14"/>
  <c r="O193" i="14"/>
  <c r="R193" i="14"/>
  <c r="H193" i="14"/>
  <c r="K193" i="14"/>
  <c r="H192" i="14"/>
  <c r="K192" i="14"/>
  <c r="H191" i="14"/>
  <c r="K191" i="14"/>
  <c r="H190" i="14"/>
  <c r="K190" i="14"/>
  <c r="O189" i="14"/>
  <c r="R189" i="14"/>
  <c r="H189" i="14"/>
  <c r="K189" i="14"/>
  <c r="H188" i="14"/>
  <c r="K188" i="14"/>
  <c r="O187" i="14"/>
  <c r="R187" i="14"/>
  <c r="H187" i="14"/>
  <c r="K187" i="14"/>
  <c r="O186" i="14"/>
  <c r="R186" i="14"/>
  <c r="H186" i="14"/>
  <c r="K186" i="14"/>
  <c r="H185" i="14"/>
  <c r="K185" i="14"/>
  <c r="H184" i="14"/>
  <c r="K184" i="14"/>
  <c r="H183" i="14"/>
  <c r="K183" i="14"/>
  <c r="H182" i="14"/>
  <c r="K182" i="14"/>
  <c r="H181" i="14"/>
  <c r="K181" i="14"/>
  <c r="O180" i="14"/>
  <c r="R180" i="14"/>
  <c r="H180" i="14"/>
  <c r="K180" i="14"/>
  <c r="H179" i="14"/>
  <c r="K179" i="14"/>
  <c r="O178" i="14"/>
  <c r="R178" i="14"/>
  <c r="H178" i="14"/>
  <c r="K178" i="14"/>
  <c r="H177" i="14"/>
  <c r="K177" i="14"/>
  <c r="O176" i="14"/>
  <c r="R176" i="14"/>
  <c r="H176" i="14"/>
  <c r="K176" i="14"/>
  <c r="H175" i="14"/>
  <c r="K175" i="14"/>
  <c r="H174" i="14"/>
  <c r="K174" i="14"/>
  <c r="H173" i="14"/>
  <c r="K173" i="14"/>
  <c r="O172" i="14"/>
  <c r="R172" i="14"/>
  <c r="H172" i="14"/>
  <c r="K172" i="14"/>
  <c r="H169" i="14"/>
  <c r="K169" i="14"/>
  <c r="O168" i="14"/>
  <c r="R168" i="14"/>
  <c r="H168" i="14"/>
  <c r="K168" i="14"/>
  <c r="O162" i="14"/>
  <c r="R162" i="14"/>
  <c r="H162" i="14"/>
  <c r="K162" i="14"/>
  <c r="H159" i="14"/>
  <c r="K159" i="14"/>
  <c r="H153" i="14"/>
  <c r="K153" i="14"/>
  <c r="H151" i="14"/>
  <c r="K151" i="14"/>
  <c r="H147" i="14"/>
  <c r="K147" i="14"/>
  <c r="H136" i="14"/>
  <c r="K136" i="14"/>
  <c r="O133" i="14"/>
  <c r="R133" i="14"/>
  <c r="H133" i="14"/>
  <c r="K133" i="14"/>
  <c r="H119" i="14"/>
  <c r="K119" i="14"/>
  <c r="H118" i="14"/>
  <c r="K118" i="14"/>
  <c r="H115" i="14"/>
  <c r="K115" i="14"/>
  <c r="H93" i="14"/>
  <c r="K93" i="14"/>
  <c r="H91" i="14"/>
  <c r="K91" i="14"/>
  <c r="S97" i="14"/>
  <c r="T97" i="14"/>
  <c r="S275" i="14"/>
  <c r="T275" i="14"/>
  <c r="S174" i="14"/>
  <c r="T174" i="14"/>
  <c r="S219" i="14"/>
  <c r="T219" i="14"/>
  <c r="S57" i="14"/>
  <c r="T57" i="14"/>
  <c r="S158" i="14"/>
  <c r="T158" i="14"/>
  <c r="S162" i="14"/>
  <c r="T162" i="14"/>
  <c r="S61" i="14"/>
  <c r="T61" i="14"/>
  <c r="S91" i="14"/>
  <c r="S159" i="14"/>
  <c r="T159" i="14"/>
  <c r="S256" i="14"/>
  <c r="T256" i="14"/>
  <c r="S302" i="14"/>
  <c r="T302" i="14"/>
  <c r="S143" i="14"/>
  <c r="T143" i="14"/>
  <c r="S259" i="14"/>
  <c r="T259" i="14"/>
  <c r="S267" i="14"/>
  <c r="T267" i="14"/>
  <c r="S250" i="14"/>
  <c r="T250" i="14"/>
  <c r="S284" i="14"/>
  <c r="T284" i="14"/>
  <c r="S179" i="14"/>
  <c r="T179" i="14"/>
  <c r="S285" i="14"/>
  <c r="T285" i="14"/>
  <c r="S313" i="14"/>
  <c r="T313" i="14"/>
  <c r="S37" i="14"/>
  <c r="T37" i="14"/>
  <c r="S177" i="14"/>
  <c r="T177" i="14"/>
  <c r="S227" i="14"/>
  <c r="T227" i="14"/>
  <c r="S234" i="14"/>
  <c r="T234" i="14"/>
  <c r="S95" i="14"/>
  <c r="T95" i="14"/>
  <c r="S79" i="14"/>
  <c r="T79" i="14"/>
  <c r="S53" i="14"/>
  <c r="T53" i="14"/>
  <c r="S204" i="14"/>
  <c r="T204" i="14"/>
  <c r="S100" i="14"/>
  <c r="T100" i="14"/>
  <c r="S64" i="14"/>
  <c r="T64" i="14"/>
  <c r="S59" i="14"/>
  <c r="T59" i="14"/>
  <c r="S209" i="14"/>
  <c r="T209" i="14"/>
  <c r="S205" i="14"/>
  <c r="T205" i="14"/>
  <c r="S201" i="14"/>
  <c r="T201" i="14"/>
  <c r="S221" i="14"/>
  <c r="T221" i="14"/>
  <c r="S233" i="14"/>
  <c r="T233" i="14"/>
  <c r="S208" i="14"/>
  <c r="T208" i="14"/>
  <c r="S216" i="14"/>
  <c r="T216" i="14"/>
  <c r="S80" i="14"/>
  <c r="T80" i="14"/>
  <c r="S65" i="14"/>
  <c r="T65" i="14"/>
  <c r="S56" i="14"/>
  <c r="T56" i="14"/>
  <c r="S197" i="14"/>
  <c r="T197" i="14"/>
  <c r="S243" i="14"/>
  <c r="T243" i="14"/>
  <c r="S305" i="14"/>
  <c r="T305" i="14"/>
  <c r="S145" i="14"/>
  <c r="T145" i="14"/>
  <c r="S141" i="14"/>
  <c r="T141" i="14"/>
  <c r="S132" i="14"/>
  <c r="T132" i="14"/>
  <c r="S112" i="14"/>
  <c r="T112" i="14"/>
  <c r="S99" i="14"/>
  <c r="T99" i="14"/>
  <c r="S311" i="14"/>
  <c r="T311" i="14"/>
  <c r="S106" i="14"/>
  <c r="T106" i="14"/>
  <c r="S175" i="14"/>
  <c r="T175" i="14"/>
  <c r="S44" i="14"/>
  <c r="T44" i="14"/>
  <c r="S211" i="14"/>
  <c r="T211" i="14"/>
  <c r="S194" i="14"/>
  <c r="T194" i="14"/>
  <c r="S260" i="14"/>
  <c r="T260" i="14"/>
  <c r="S129" i="14"/>
  <c r="T129" i="14"/>
  <c r="S124" i="14"/>
  <c r="T124" i="14"/>
  <c r="S172" i="14"/>
  <c r="T172" i="14"/>
  <c r="S252" i="14"/>
  <c r="T252" i="14"/>
  <c r="S264" i="14"/>
  <c r="T264" i="14"/>
  <c r="S140" i="14"/>
  <c r="T140" i="14"/>
  <c r="S127" i="14"/>
  <c r="T127" i="14"/>
  <c r="S120" i="14"/>
  <c r="T120" i="14"/>
  <c r="S117" i="14"/>
  <c r="T117" i="14"/>
  <c r="S111" i="14"/>
  <c r="T111" i="14"/>
  <c r="S104" i="14"/>
  <c r="T104" i="14"/>
  <c r="S96" i="14"/>
  <c r="T96" i="14"/>
  <c r="S186" i="14"/>
  <c r="T186" i="14"/>
  <c r="S228" i="14"/>
  <c r="T228" i="14"/>
  <c r="S74" i="14"/>
  <c r="T74" i="14"/>
  <c r="S27" i="14"/>
  <c r="T27" i="14"/>
  <c r="S107" i="14"/>
  <c r="T107" i="14"/>
  <c r="S105" i="14"/>
  <c r="T105" i="14"/>
  <c r="S161" i="14"/>
  <c r="T161" i="14"/>
  <c r="S196" i="14"/>
  <c r="T196" i="14"/>
  <c r="S255" i="14"/>
  <c r="T255" i="14"/>
  <c r="S232" i="14"/>
  <c r="T232" i="14"/>
  <c r="S176" i="14"/>
  <c r="T176" i="14"/>
  <c r="S238" i="14"/>
  <c r="T238" i="14"/>
  <c r="S239" i="14"/>
  <c r="T239" i="14"/>
  <c r="S278" i="14"/>
  <c r="T278" i="14"/>
  <c r="S126" i="14"/>
  <c r="T126" i="14"/>
  <c r="S77" i="14"/>
  <c r="T77" i="14"/>
  <c r="S70" i="14"/>
  <c r="T70" i="14"/>
  <c r="S48" i="14"/>
  <c r="T48" i="14"/>
  <c r="S46" i="14"/>
  <c r="T46" i="14"/>
  <c r="S45" i="14"/>
  <c r="T45" i="14"/>
  <c r="S38" i="14"/>
  <c r="T38" i="14"/>
  <c r="S36" i="14"/>
  <c r="T36" i="14"/>
  <c r="S31" i="14"/>
  <c r="T31" i="14"/>
  <c r="S10" i="14"/>
  <c r="T10" i="14"/>
  <c r="S203" i="14"/>
  <c r="T203" i="14"/>
  <c r="S246" i="14"/>
  <c r="T246" i="14"/>
  <c r="S155" i="14"/>
  <c r="T155" i="14"/>
  <c r="S7" i="14"/>
  <c r="T7" i="14"/>
  <c r="S151" i="14"/>
  <c r="T151" i="14"/>
  <c r="S226" i="14"/>
  <c r="T226" i="14"/>
  <c r="S185" i="14"/>
  <c r="T185" i="14"/>
  <c r="S193" i="14"/>
  <c r="T193" i="14"/>
  <c r="S298" i="14"/>
  <c r="T298" i="14"/>
  <c r="S300" i="14"/>
  <c r="T300" i="14"/>
  <c r="S304" i="14"/>
  <c r="T304" i="14"/>
  <c r="S113" i="14"/>
  <c r="T113" i="14"/>
  <c r="S81" i="14"/>
  <c r="T81" i="14"/>
  <c r="S188" i="14"/>
  <c r="T188" i="14"/>
  <c r="S153" i="14"/>
  <c r="T153" i="14"/>
  <c r="S280" i="14"/>
  <c r="T280" i="14"/>
  <c r="S292" i="14"/>
  <c r="T292" i="14"/>
  <c r="S123" i="14"/>
  <c r="T123" i="14"/>
  <c r="S29" i="14"/>
  <c r="T29" i="14"/>
  <c r="S263" i="14"/>
  <c r="T263" i="14"/>
  <c r="S283" i="14"/>
  <c r="T283" i="14"/>
  <c r="S303" i="14"/>
  <c r="T303" i="14"/>
  <c r="S310" i="14"/>
  <c r="T310" i="14"/>
  <c r="S41" i="14"/>
  <c r="T41" i="14"/>
  <c r="S25" i="14"/>
  <c r="T25" i="14"/>
  <c r="S22" i="14"/>
  <c r="T22" i="14"/>
  <c r="S6" i="14"/>
  <c r="T6" i="14"/>
  <c r="S191" i="14"/>
  <c r="T191" i="14"/>
  <c r="S178" i="14"/>
  <c r="T178" i="14"/>
  <c r="S187" i="14"/>
  <c r="T187" i="14"/>
  <c r="S202" i="14"/>
  <c r="T202" i="14"/>
  <c r="S236" i="14"/>
  <c r="T236" i="14"/>
  <c r="S287" i="14"/>
  <c r="T287" i="14"/>
  <c r="S173" i="14"/>
  <c r="T173" i="14"/>
  <c r="S103" i="14"/>
  <c r="T103" i="14"/>
  <c r="S98" i="14"/>
  <c r="T98" i="14"/>
  <c r="S72" i="14"/>
  <c r="T72" i="14"/>
  <c r="S40" i="14"/>
  <c r="T40" i="14"/>
  <c r="S33" i="14"/>
  <c r="T33" i="14"/>
  <c r="S169" i="14"/>
  <c r="T169" i="14"/>
  <c r="S189" i="14"/>
  <c r="T189" i="14"/>
  <c r="S195" i="14"/>
  <c r="T195" i="14"/>
  <c r="S200" i="14"/>
  <c r="T200" i="14"/>
  <c r="S212" i="14"/>
  <c r="T212" i="14"/>
  <c r="S170" i="14"/>
  <c r="T170" i="14"/>
  <c r="S146" i="14"/>
  <c r="T146" i="14"/>
  <c r="S139" i="14"/>
  <c r="S89" i="14"/>
  <c r="T89" i="14"/>
  <c r="S86" i="14"/>
  <c r="T86" i="14"/>
  <c r="S47" i="14"/>
  <c r="T47" i="14"/>
  <c r="S42" i="14"/>
  <c r="T42" i="14"/>
  <c r="S184" i="14"/>
  <c r="T184" i="14"/>
  <c r="S171" i="14"/>
  <c r="T171" i="14"/>
  <c r="S137" i="14"/>
  <c r="T137" i="14"/>
  <c r="S135" i="14"/>
  <c r="T135" i="14"/>
  <c r="S130" i="14"/>
  <c r="T130" i="14"/>
  <c r="S125" i="14"/>
  <c r="T125" i="14"/>
  <c r="S122" i="14"/>
  <c r="T122" i="14"/>
  <c r="S116" i="14"/>
  <c r="T116" i="14"/>
  <c r="S102" i="14"/>
  <c r="T102" i="14"/>
  <c r="S73" i="14"/>
  <c r="T73" i="14"/>
  <c r="S71" i="14"/>
  <c r="T71" i="14"/>
  <c r="S63" i="14"/>
  <c r="T63" i="14"/>
  <c r="S54" i="14"/>
  <c r="T54" i="14"/>
  <c r="S251" i="14"/>
  <c r="T251" i="14"/>
  <c r="S215" i="14"/>
  <c r="T215" i="14"/>
  <c r="S181" i="14"/>
  <c r="T181" i="14"/>
  <c r="E27" i="15"/>
  <c r="S222" i="14"/>
  <c r="T222" i="14"/>
  <c r="S244" i="14"/>
  <c r="T244" i="14"/>
  <c r="S272" i="14"/>
  <c r="T272" i="14"/>
  <c r="S166" i="14"/>
  <c r="T166" i="14"/>
  <c r="S160" i="14"/>
  <c r="T160" i="14"/>
  <c r="S128" i="14"/>
  <c r="T128" i="14"/>
  <c r="S90" i="14"/>
  <c r="T90" i="14"/>
  <c r="S58" i="14"/>
  <c r="T58" i="14"/>
  <c r="S49" i="14"/>
  <c r="T49" i="14"/>
  <c r="S26" i="14"/>
  <c r="T26" i="14"/>
  <c r="S93" i="14"/>
  <c r="T93" i="14"/>
  <c r="S229" i="14"/>
  <c r="T229" i="14"/>
  <c r="S217" i="14"/>
  <c r="T217" i="14"/>
  <c r="S220" i="14"/>
  <c r="T220" i="14"/>
  <c r="S223" i="14"/>
  <c r="T223" i="14"/>
  <c r="S249" i="14"/>
  <c r="T249" i="14"/>
  <c r="S254" i="14"/>
  <c r="T254" i="14"/>
  <c r="S157" i="14"/>
  <c r="T157" i="14"/>
  <c r="S83" i="14"/>
  <c r="T83" i="14"/>
  <c r="S78" i="14"/>
  <c r="T78" i="14"/>
  <c r="S51" i="14"/>
  <c r="T51" i="14"/>
  <c r="S108" i="14"/>
  <c r="T108" i="14"/>
  <c r="S257" i="14"/>
  <c r="T257" i="14"/>
  <c r="S268" i="14"/>
  <c r="T268" i="14"/>
  <c r="S152" i="14"/>
  <c r="T152" i="14"/>
  <c r="S142" i="14"/>
  <c r="T142" i="14"/>
  <c r="S67" i="14"/>
  <c r="T67" i="14"/>
  <c r="S35" i="14"/>
  <c r="T35" i="14"/>
  <c r="S213" i="14"/>
  <c r="T213" i="14"/>
  <c r="S293" i="14"/>
  <c r="T293" i="14"/>
  <c r="S109" i="14"/>
  <c r="T109" i="14"/>
  <c r="S62" i="14"/>
  <c r="T62" i="14"/>
  <c r="S39" i="14"/>
  <c r="T39" i="14"/>
  <c r="S271" i="14"/>
  <c r="T271" i="14"/>
  <c r="S279" i="14"/>
  <c r="T279" i="14"/>
  <c r="S163" i="14"/>
  <c r="T163" i="14"/>
  <c r="S87" i="14"/>
  <c r="T87" i="14"/>
  <c r="S55" i="14"/>
  <c r="T55" i="14"/>
  <c r="S30" i="14"/>
  <c r="T30" i="14"/>
  <c r="S11" i="14"/>
  <c r="T11" i="14"/>
  <c r="S8" i="14"/>
  <c r="T8" i="14"/>
  <c r="S309" i="14"/>
  <c r="T309" i="14"/>
  <c r="S182" i="14"/>
  <c r="T182" i="14"/>
  <c r="S167" i="14"/>
  <c r="T167" i="14"/>
  <c r="S156" i="14"/>
  <c r="T156" i="14"/>
  <c r="S148" i="14"/>
  <c r="T148" i="14"/>
  <c r="S138" i="14"/>
  <c r="T138" i="14"/>
  <c r="S121" i="14"/>
  <c r="T121" i="14"/>
  <c r="S101" i="14"/>
  <c r="S82" i="14"/>
  <c r="T82" i="14"/>
  <c r="S75" i="14"/>
  <c r="T75" i="14"/>
  <c r="S69" i="14"/>
  <c r="T69" i="14"/>
  <c r="S50" i="14"/>
  <c r="T50" i="14"/>
  <c r="S43" i="14"/>
  <c r="T43" i="14"/>
  <c r="S34" i="14"/>
  <c r="T34" i="14"/>
  <c r="K13" i="14"/>
  <c r="S12" i="14"/>
  <c r="T12" i="14"/>
  <c r="S281" i="14"/>
  <c r="T281" i="14"/>
  <c r="S164" i="14"/>
  <c r="T164" i="14"/>
  <c r="S154" i="14"/>
  <c r="T154" i="14"/>
  <c r="S149" i="14"/>
  <c r="T149" i="14"/>
  <c r="S144" i="14"/>
  <c r="T144" i="14"/>
  <c r="S131" i="14"/>
  <c r="T131" i="14"/>
  <c r="S110" i="14"/>
  <c r="T110" i="14"/>
  <c r="S88" i="14"/>
  <c r="T88" i="14"/>
  <c r="S84" i="14"/>
  <c r="T84" i="14"/>
  <c r="S76" i="14"/>
  <c r="T76" i="14"/>
  <c r="S60" i="14"/>
  <c r="T60" i="14"/>
  <c r="S52" i="14"/>
  <c r="T52" i="14"/>
  <c r="S24" i="14"/>
  <c r="T24" i="14"/>
  <c r="E41" i="15"/>
  <c r="T101" i="14"/>
  <c r="T139" i="14"/>
  <c r="D30" i="15"/>
  <c r="S13" i="14"/>
  <c r="T13" i="14"/>
  <c r="T5" i="14"/>
  <c r="T91" i="14"/>
  <c r="S210" i="14"/>
  <c r="T210" i="14"/>
  <c r="S190" i="14"/>
  <c r="T190" i="14"/>
  <c r="E40" i="15"/>
  <c r="S206" i="14"/>
  <c r="T206" i="14"/>
  <c r="S119" i="14"/>
  <c r="T119" i="14"/>
  <c r="S9" i="14"/>
  <c r="T9" i="14"/>
  <c r="S192" i="14"/>
  <c r="T192" i="14"/>
  <c r="S231" i="14"/>
  <c r="T231" i="14"/>
  <c r="S207" i="14"/>
  <c r="T207" i="14"/>
  <c r="E29" i="15"/>
  <c r="E20" i="15"/>
  <c r="D30" i="4"/>
  <c r="E35" i="15"/>
  <c r="S183" i="14"/>
  <c r="T183" i="14"/>
  <c r="S147" i="14"/>
  <c r="T147" i="14"/>
  <c r="D29" i="4"/>
  <c r="E23" i="15"/>
  <c r="D31" i="4"/>
  <c r="S240" i="14"/>
  <c r="T240" i="14"/>
  <c r="S241" i="14"/>
  <c r="T241" i="14"/>
  <c r="S266" i="14"/>
  <c r="T266" i="14"/>
  <c r="S290" i="14"/>
  <c r="T290" i="14"/>
  <c r="D21" i="15"/>
  <c r="D27" i="15"/>
  <c r="T4" i="14"/>
  <c r="D33" i="15"/>
  <c r="R4" i="14"/>
  <c r="E28" i="4"/>
  <c r="D32" i="4"/>
  <c r="D38" i="4"/>
  <c r="E30" i="15"/>
  <c r="D24" i="15"/>
  <c r="E33" i="15"/>
  <c r="D37" i="4"/>
  <c r="E31" i="15"/>
  <c r="D43" i="4"/>
  <c r="E42" i="15"/>
  <c r="E43" i="15"/>
  <c r="D39" i="4"/>
  <c r="E34" i="15"/>
  <c r="D28" i="4"/>
  <c r="E42" i="4"/>
  <c r="E38" i="4"/>
  <c r="E34" i="4"/>
  <c r="E30" i="4"/>
  <c r="D40" i="15"/>
  <c r="G40" i="15"/>
  <c r="D36" i="15"/>
  <c r="G36" i="15"/>
  <c r="T409" i="14"/>
  <c r="D31" i="15"/>
  <c r="D40" i="4"/>
  <c r="E28" i="15"/>
  <c r="E37" i="15"/>
  <c r="D33" i="4"/>
  <c r="D42" i="4"/>
  <c r="E38" i="15"/>
  <c r="D29" i="15"/>
  <c r="E26" i="15"/>
  <c r="E25" i="15"/>
  <c r="D41" i="4"/>
  <c r="D25" i="15"/>
  <c r="D34" i="4"/>
  <c r="E41" i="4"/>
  <c r="E37" i="4"/>
  <c r="E33" i="4"/>
  <c r="E29" i="4"/>
  <c r="D43" i="15"/>
  <c r="G43" i="15"/>
  <c r="D39" i="15"/>
  <c r="G39" i="15"/>
  <c r="D35" i="15"/>
  <c r="G35" i="15"/>
  <c r="D34" i="15"/>
  <c r="G34" i="15"/>
  <c r="D28" i="15"/>
  <c r="D26" i="15"/>
  <c r="D32" i="15"/>
  <c r="D22" i="15"/>
  <c r="E39" i="15"/>
  <c r="E21" i="15"/>
  <c r="E24" i="15"/>
  <c r="D23" i="15"/>
  <c r="E36" i="15"/>
  <c r="E22" i="15"/>
  <c r="D20" i="15"/>
  <c r="D36" i="4"/>
  <c r="E32" i="15"/>
  <c r="D35" i="4"/>
  <c r="E43" i="4"/>
  <c r="E40" i="4"/>
  <c r="E36" i="4"/>
  <c r="D42" i="15"/>
  <c r="G42" i="15"/>
  <c r="K4" i="1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足立 理(ＦＡ本 ＦＡＤＳ推・ＤＥＶ２)</author>
  </authors>
  <commentList>
    <comment ref="E2" authorId="0" shapeId="0" xr:uid="{534917B8-4606-47FC-819F-C6F59BAC7E72}">
      <text>
        <r>
          <rPr>
            <b/>
            <sz val="9"/>
            <color indexed="81"/>
            <rFont val="MS P ゴシック"/>
            <family val="3"/>
            <charset val="128"/>
          </rPr>
          <t>日本個別：1、日本ETF：2、日本投信：3、米国ETF：4</t>
        </r>
      </text>
    </comment>
  </commentList>
</comments>
</file>

<file path=xl/sharedStrings.xml><?xml version="1.0" encoding="utf-8"?>
<sst xmlns="http://schemas.openxmlformats.org/spreadsheetml/2006/main" count="34524" uniqueCount="9088">
  <si>
    <t>銘柄コード</t>
    <rPh sb="0" eb="2">
      <t>メイガラ</t>
    </rPh>
    <phoneticPr fontId="1"/>
  </si>
  <si>
    <t>銘柄名</t>
    <rPh sb="0" eb="2">
      <t>メイガラ</t>
    </rPh>
    <rPh sb="2" eb="3">
      <t>メイ</t>
    </rPh>
    <phoneticPr fontId="1"/>
  </si>
  <si>
    <t>買付</t>
    <rPh sb="0" eb="2">
      <t>カイツケ</t>
    </rPh>
    <phoneticPr fontId="1"/>
  </si>
  <si>
    <t>約定日</t>
    <rPh sb="0" eb="3">
      <t>ヤクジョウビ</t>
    </rPh>
    <phoneticPr fontId="1"/>
  </si>
  <si>
    <t>売付</t>
    <rPh sb="0" eb="1">
      <t>ウ</t>
    </rPh>
    <rPh sb="1" eb="2">
      <t>ツ</t>
    </rPh>
    <phoneticPr fontId="1"/>
  </si>
  <si>
    <t>小計</t>
    <rPh sb="0" eb="2">
      <t>ショウケイ</t>
    </rPh>
    <phoneticPr fontId="1"/>
  </si>
  <si>
    <t>合計</t>
    <rPh sb="0" eb="2">
      <t>ゴウケイ</t>
    </rPh>
    <phoneticPr fontId="1"/>
  </si>
  <si>
    <t>分析</t>
    <rPh sb="0" eb="2">
      <t>ブンセキ</t>
    </rPh>
    <phoneticPr fontId="1"/>
  </si>
  <si>
    <t>損益率</t>
    <rPh sb="0" eb="2">
      <t>ソンエキ</t>
    </rPh>
    <rPh sb="2" eb="3">
      <t>リツ</t>
    </rPh>
    <phoneticPr fontId="1"/>
  </si>
  <si>
    <t>5721</t>
  </si>
  <si>
    <t>4506</t>
  </si>
  <si>
    <t>4680</t>
  </si>
  <si>
    <t>4290</t>
  </si>
  <si>
    <t>6101</t>
  </si>
  <si>
    <t>1870</t>
  </si>
  <si>
    <t>4751</t>
  </si>
  <si>
    <t>7442</t>
  </si>
  <si>
    <t>6098</t>
  </si>
  <si>
    <t>9603</t>
  </si>
  <si>
    <t>3087</t>
  </si>
  <si>
    <t>6071</t>
  </si>
  <si>
    <t>2146</t>
  </si>
  <si>
    <t>年</t>
    <rPh sb="0" eb="1">
      <t>ネン</t>
    </rPh>
    <phoneticPr fontId="1"/>
  </si>
  <si>
    <t>損益金額</t>
    <rPh sb="0" eb="2">
      <t>ソンエキ</t>
    </rPh>
    <rPh sb="2" eb="4">
      <t>キンガク</t>
    </rPh>
    <phoneticPr fontId="1"/>
  </si>
  <si>
    <t>利確件数</t>
    <rPh sb="0" eb="2">
      <t>リカク</t>
    </rPh>
    <rPh sb="2" eb="4">
      <t>ケンスウ</t>
    </rPh>
    <phoneticPr fontId="1"/>
  </si>
  <si>
    <t>7832</t>
  </si>
  <si>
    <t>7809</t>
  </si>
  <si>
    <t>約定数量</t>
    <rPh sb="0" eb="4">
      <t>ヤクジョウスウリョウ</t>
    </rPh>
    <phoneticPr fontId="1"/>
  </si>
  <si>
    <t>約定単価</t>
    <rPh sb="0" eb="2">
      <t>ヤクジョウ</t>
    </rPh>
    <rPh sb="2" eb="4">
      <t>タンカ</t>
    </rPh>
    <phoneticPr fontId="1"/>
  </si>
  <si>
    <t>受渡金額</t>
    <rPh sb="0" eb="2">
      <t>ウケワタシ</t>
    </rPh>
    <rPh sb="2" eb="4">
      <t>キンガク</t>
    </rPh>
    <phoneticPr fontId="1"/>
  </si>
  <si>
    <t>手数料/諸経費等</t>
    <rPh sb="0" eb="3">
      <t>テスウリョウ</t>
    </rPh>
    <rPh sb="4" eb="8">
      <t>ショケイヒトウ</t>
    </rPh>
    <phoneticPr fontId="1"/>
  </si>
  <si>
    <t>税額</t>
    <rPh sb="0" eb="2">
      <t>ゼイガク</t>
    </rPh>
    <phoneticPr fontId="1"/>
  </si>
  <si>
    <t>約定数量</t>
    <rPh sb="0" eb="2">
      <t>ヤクジョウ</t>
    </rPh>
    <rPh sb="2" eb="4">
      <t>スウリョウ</t>
    </rPh>
    <phoneticPr fontId="1"/>
  </si>
  <si>
    <t>受渡金額</t>
    <rPh sb="0" eb="4">
      <t>ウケワタシキンガク</t>
    </rPh>
    <phoneticPr fontId="1"/>
  </si>
  <si>
    <t>4237</t>
  </si>
  <si>
    <t>1808</t>
  </si>
  <si>
    <t>7203</t>
  </si>
  <si>
    <t>3092</t>
  </si>
  <si>
    <t>6201</t>
  </si>
  <si>
    <t>6586</t>
  </si>
  <si>
    <t>6723</t>
  </si>
  <si>
    <t>8473</t>
  </si>
  <si>
    <t>3765</t>
  </si>
  <si>
    <t>9889</t>
  </si>
  <si>
    <t>1801</t>
  </si>
  <si>
    <t>№</t>
    <phoneticPr fontId="1"/>
  </si>
  <si>
    <t>1946</t>
  </si>
  <si>
    <t>5802</t>
  </si>
  <si>
    <t>3853</t>
  </si>
  <si>
    <t>4540</t>
  </si>
  <si>
    <t>3431</t>
  </si>
  <si>
    <t>7518</t>
  </si>
  <si>
    <t>8789</t>
  </si>
  <si>
    <t>1960</t>
  </si>
  <si>
    <t>7267</t>
  </si>
  <si>
    <t>4901</t>
  </si>
  <si>
    <t>6507</t>
  </si>
  <si>
    <t>6674</t>
  </si>
  <si>
    <t>7011</t>
  </si>
  <si>
    <t>2667</t>
  </si>
  <si>
    <t>9533</t>
  </si>
  <si>
    <t>5444</t>
  </si>
  <si>
    <t>4971</t>
  </si>
  <si>
    <t>9684</t>
  </si>
  <si>
    <t>7261</t>
  </si>
  <si>
    <t>5334</t>
  </si>
  <si>
    <t>6670</t>
  </si>
  <si>
    <t>3116</t>
  </si>
  <si>
    <t>7211</t>
  </si>
  <si>
    <t>8267</t>
  </si>
  <si>
    <t>購入後、株式分割（3分割）したため数量が増えている。</t>
    <rPh sb="0" eb="3">
      <t>コウニュウゴ</t>
    </rPh>
    <rPh sb="4" eb="6">
      <t>カブシキ</t>
    </rPh>
    <rPh sb="6" eb="8">
      <t>ブンカツ</t>
    </rPh>
    <rPh sb="10" eb="12">
      <t>ブンカツ</t>
    </rPh>
    <rPh sb="17" eb="19">
      <t>スウリョウ</t>
    </rPh>
    <rPh sb="20" eb="21">
      <t>フ</t>
    </rPh>
    <phoneticPr fontId="1"/>
  </si>
  <si>
    <t>3198</t>
  </si>
  <si>
    <t>6752</t>
  </si>
  <si>
    <t>3391</t>
  </si>
  <si>
    <t>7630</t>
  </si>
  <si>
    <t>7550</t>
  </si>
  <si>
    <t>下がったところで拾ったが、たまたまウエルシア統合のリーク時点で入れた。</t>
  </si>
  <si>
    <t>3088</t>
  </si>
  <si>
    <t>9861</t>
  </si>
  <si>
    <t>3561</t>
  </si>
  <si>
    <t>3097</t>
  </si>
  <si>
    <t>9432</t>
  </si>
  <si>
    <t>3880</t>
  </si>
  <si>
    <t>3983</t>
  </si>
  <si>
    <t>7388</t>
  </si>
  <si>
    <t>2811</t>
  </si>
  <si>
    <t>3382</t>
  </si>
  <si>
    <t>3091</t>
  </si>
  <si>
    <t>1489</t>
  </si>
  <si>
    <t>9936</t>
  </si>
  <si>
    <t>4755</t>
  </si>
  <si>
    <t>8892</t>
  </si>
  <si>
    <t>利回り：1.97、信用倍率：0.93、バリュ：割安</t>
  </si>
  <si>
    <t>利回り：5.02、信用倍率：12.02、バリュ：割安</t>
  </si>
  <si>
    <t>利回り：0、信用倍率：7.23、バリュ：割安</t>
  </si>
  <si>
    <t>下げてたから入った。コロナ罹患中だったので、細かく見れてない。</t>
  </si>
  <si>
    <t>急速に戻ってる。これ以上材料ないと思われる。信用18.5、優待アップなしなので無理に買う必要なし。</t>
  </si>
  <si>
    <t>5445</t>
    <phoneticPr fontId="1"/>
  </si>
  <si>
    <t>利回り：5.21、信用倍率：38.81、バリュ：割安</t>
    <phoneticPr fontId="1"/>
  </si>
  <si>
    <t>下がった理由：自己株式処分、増資を嫌気されている？長期では買い。信用2.3、買い3300</t>
    <rPh sb="0" eb="1">
      <t>サ</t>
    </rPh>
    <rPh sb="4" eb="6">
      <t>リユウ</t>
    </rPh>
    <phoneticPr fontId="1"/>
  </si>
  <si>
    <t>下がった理由：決算下方修正。信用5.8。出尽くし買い。</t>
    <rPh sb="0" eb="1">
      <t>サ</t>
    </rPh>
    <rPh sb="4" eb="6">
      <t>リユウ</t>
    </rPh>
    <phoneticPr fontId="1"/>
  </si>
  <si>
    <t>下がった理由：信用買残の消化？金融庁の件のリスク？割安判定変わらず。信用7.3。少し買い戻す。28。</t>
    <phoneticPr fontId="1"/>
  </si>
  <si>
    <t>7516</t>
  </si>
  <si>
    <t>利回り：2.82、信用倍率：78.93、みんかぶ予想：割安、決算：7/11増収減益増配、コンセンサス通り、材料ないので日経暴落に連動して下げてる。信用残多いので重そうだが、利回り良いので買い。</t>
  </si>
  <si>
    <t>9956</t>
  </si>
  <si>
    <t>2897</t>
  </si>
  <si>
    <t>2269</t>
  </si>
  <si>
    <t>配当利回り：3.01、信用倍率：10.11、株価予想：割高、決算：8/9増収減益増配、コンセンサス↓、未達下げ。出尽くし。買い。</t>
  </si>
  <si>
    <t>配当利回り：1.92、信用倍率：5.12、株価予想：割安、決算：8/13増収減益増配、コンセンサス↓、未達下げ。出尽くし。利回り上がったし、割安なので買い。</t>
  </si>
  <si>
    <t>配当利回り：1.07、信用倍率：14.69、株価予想：割高、決算：8/9増収増益増配、コンセンサス↓、未達下げ。出尽くし。信用減。買ってみる。</t>
  </si>
  <si>
    <t>配当利回り：1.50、信用倍率：26.77、株価予想：割高、決算：8/13増収減益減配、コンセンサス↓、未達下げ。出尽くし。信用倍率リスク。100だけ買ってみる。</t>
  </si>
  <si>
    <t>配当利回り：1.83、信用倍率：2.32、株価予想：割安、決算：8/6増収増益増配、コンセンサス↓、未達下げ。出尽くし。買い。</t>
  </si>
  <si>
    <t>配当利回り：2.90、信用倍率：1.11、株価予想：割安、決算：8/9増収増益増配、コンセンサス→、下げ要因不明。買い。</t>
  </si>
  <si>
    <t>3063</t>
  </si>
  <si>
    <t>9101</t>
  </si>
  <si>
    <t>1605</t>
  </si>
  <si>
    <t>VYM</t>
  </si>
  <si>
    <t>5411</t>
    <phoneticPr fontId="1"/>
  </si>
  <si>
    <t>6419</t>
    <phoneticPr fontId="1"/>
  </si>
  <si>
    <t>9104</t>
    <phoneticPr fontId="1"/>
  </si>
  <si>
    <t>4246</t>
  </si>
  <si>
    <t>1928</t>
  </si>
  <si>
    <t>8267</t>
    <phoneticPr fontId="1"/>
  </si>
  <si>
    <t>8877</t>
  </si>
  <si>
    <t>8058</t>
  </si>
  <si>
    <t>7856</t>
  </si>
  <si>
    <t>2768</t>
  </si>
  <si>
    <t>8725</t>
  </si>
  <si>
    <t>9503</t>
  </si>
  <si>
    <t>9508</t>
  </si>
  <si>
    <t>3289</t>
  </si>
  <si>
    <t>4617</t>
  </si>
  <si>
    <t>6407</t>
  </si>
  <si>
    <t>7729</t>
  </si>
  <si>
    <t>2379</t>
  </si>
  <si>
    <t>2154</t>
  </si>
  <si>
    <t>2181</t>
  </si>
  <si>
    <t>2914</t>
  </si>
  <si>
    <t>2503</t>
  </si>
  <si>
    <t>9507</t>
  </si>
  <si>
    <t>5105</t>
  </si>
  <si>
    <t>7740</t>
  </si>
  <si>
    <t>6592</t>
    <phoneticPr fontId="1"/>
  </si>
  <si>
    <t>9757</t>
    <phoneticPr fontId="1"/>
  </si>
  <si>
    <t>8804</t>
    <phoneticPr fontId="1"/>
  </si>
  <si>
    <t>6250</t>
  </si>
  <si>
    <t>7966</t>
  </si>
  <si>
    <t>8923</t>
  </si>
  <si>
    <t>8388</t>
  </si>
  <si>
    <t>8544</t>
  </si>
  <si>
    <t>7181</t>
  </si>
  <si>
    <t>7380</t>
  </si>
  <si>
    <t>2270</t>
    <phoneticPr fontId="1"/>
  </si>
  <si>
    <t>8185</t>
    <phoneticPr fontId="1"/>
  </si>
  <si>
    <t>4343</t>
    <phoneticPr fontId="1"/>
  </si>
  <si>
    <t>2109</t>
    <phoneticPr fontId="1"/>
  </si>
  <si>
    <t>9946</t>
    <phoneticPr fontId="1"/>
  </si>
  <si>
    <t>5901</t>
    <phoneticPr fontId="1"/>
  </si>
  <si>
    <t>7513</t>
    <phoneticPr fontId="1"/>
  </si>
  <si>
    <t>8012</t>
    <phoneticPr fontId="1"/>
  </si>
  <si>
    <t>5333</t>
  </si>
  <si>
    <t>1885</t>
  </si>
  <si>
    <t>2121</t>
  </si>
  <si>
    <t>7611</t>
  </si>
  <si>
    <t>5186</t>
  </si>
  <si>
    <t>8098</t>
  </si>
  <si>
    <t>8905</t>
  </si>
  <si>
    <t>8425</t>
  </si>
  <si>
    <t>4182</t>
    <phoneticPr fontId="1"/>
  </si>
  <si>
    <t>7966</t>
    <phoneticPr fontId="1"/>
  </si>
  <si>
    <t>1928</t>
    <phoneticPr fontId="1"/>
  </si>
  <si>
    <t>3543</t>
    <phoneticPr fontId="1"/>
  </si>
  <si>
    <t>1489</t>
    <phoneticPr fontId="1"/>
  </si>
  <si>
    <t>8725</t>
    <phoneticPr fontId="1"/>
  </si>
  <si>
    <t>3050</t>
    <phoneticPr fontId="1"/>
  </si>
  <si>
    <t>7630</t>
    <phoneticPr fontId="1"/>
  </si>
  <si>
    <t>4521</t>
  </si>
  <si>
    <t>9104</t>
  </si>
  <si>
    <t>9743</t>
  </si>
  <si>
    <t>8927</t>
  </si>
  <si>
    <t>9107</t>
  </si>
  <si>
    <t>2730</t>
  </si>
  <si>
    <t>2163</t>
  </si>
  <si>
    <t>9842</t>
  </si>
  <si>
    <t>7513</t>
  </si>
  <si>
    <t>3193</t>
  </si>
  <si>
    <t>yyyy</t>
    <phoneticPr fontId="1"/>
  </si>
  <si>
    <t>yyyymm</t>
    <phoneticPr fontId="1"/>
  </si>
  <si>
    <t>年月</t>
    <rPh sb="0" eb="2">
      <t>ネンゲツ</t>
    </rPh>
    <phoneticPr fontId="1"/>
  </si>
  <si>
    <t>損益（税引前）</t>
    <rPh sb="0" eb="2">
      <t>ソンエキ</t>
    </rPh>
    <rPh sb="3" eb="6">
      <t>ゼイビキマエ</t>
    </rPh>
    <phoneticPr fontId="1"/>
  </si>
  <si>
    <t>6814</t>
  </si>
  <si>
    <t>4728</t>
  </si>
  <si>
    <t>8012</t>
  </si>
  <si>
    <t>9846</t>
  </si>
  <si>
    <t>2789</t>
  </si>
  <si>
    <t>5018</t>
  </si>
  <si>
    <t>7811</t>
  </si>
  <si>
    <t>7599</t>
  </si>
  <si>
    <t>4617</t>
    <phoneticPr fontId="1"/>
  </si>
  <si>
    <t>6814</t>
    <phoneticPr fontId="1"/>
  </si>
  <si>
    <t>7296</t>
    <phoneticPr fontId="1"/>
  </si>
  <si>
    <t>2282</t>
  </si>
  <si>
    <t>1450</t>
  </si>
  <si>
    <t>3612</t>
  </si>
  <si>
    <t>9362</t>
  </si>
  <si>
    <t>2292</t>
  </si>
  <si>
    <t>8704</t>
  </si>
  <si>
    <t>8059</t>
  </si>
  <si>
    <t>5384</t>
  </si>
  <si>
    <t>6941</t>
  </si>
  <si>
    <t>4972</t>
  </si>
  <si>
    <t>2685</t>
  </si>
  <si>
    <t>3050</t>
  </si>
  <si>
    <t>3141</t>
  </si>
  <si>
    <t>9003</t>
  </si>
  <si>
    <t>8125</t>
  </si>
  <si>
    <t>7088</t>
  </si>
  <si>
    <t>3143</t>
  </si>
  <si>
    <t>6941</t>
    <phoneticPr fontId="1"/>
  </si>
  <si>
    <t>7085</t>
    <phoneticPr fontId="1"/>
  </si>
  <si>
    <t>9003</t>
    <phoneticPr fontId="1"/>
  </si>
  <si>
    <t>7847</t>
    <phoneticPr fontId="1"/>
  </si>
  <si>
    <t>9005</t>
    <phoneticPr fontId="1"/>
  </si>
  <si>
    <t>2882</t>
    <phoneticPr fontId="1"/>
  </si>
  <si>
    <t>6800</t>
    <phoneticPr fontId="1"/>
  </si>
  <si>
    <t>9310</t>
    <phoneticPr fontId="1"/>
  </si>
  <si>
    <t>1450</t>
    <phoneticPr fontId="1"/>
  </si>
  <si>
    <t>6543</t>
    <phoneticPr fontId="1"/>
  </si>
  <si>
    <t>利確回数</t>
    <rPh sb="0" eb="2">
      <t>リカク</t>
    </rPh>
    <rPh sb="2" eb="4">
      <t>カイスウ</t>
    </rPh>
    <phoneticPr fontId="1"/>
  </si>
  <si>
    <t>9005</t>
  </si>
  <si>
    <t>7458</t>
  </si>
  <si>
    <t>6724</t>
  </si>
  <si>
    <t>3387</t>
  </si>
  <si>
    <t>2329</t>
  </si>
  <si>
    <t>8167</t>
    <phoneticPr fontId="1"/>
  </si>
  <si>
    <t>7181</t>
    <phoneticPr fontId="1"/>
  </si>
  <si>
    <t>4272</t>
  </si>
  <si>
    <t>5191</t>
  </si>
  <si>
    <t>7981</t>
  </si>
  <si>
    <t>9310</t>
  </si>
  <si>
    <t>9308</t>
  </si>
  <si>
    <t>2726</t>
    <phoneticPr fontId="1"/>
  </si>
  <si>
    <t>7240</t>
  </si>
  <si>
    <t>4665</t>
  </si>
  <si>
    <t>7453</t>
  </si>
  <si>
    <t>3557</t>
  </si>
  <si>
    <t>コード</t>
    <phoneticPr fontId="1"/>
  </si>
  <si>
    <t>名称</t>
    <rPh sb="0" eb="2">
      <t>メイショウ</t>
    </rPh>
    <phoneticPr fontId="1"/>
  </si>
  <si>
    <t>区分</t>
    <rPh sb="0" eb="2">
      <t>クブン</t>
    </rPh>
    <phoneticPr fontId="1"/>
  </si>
  <si>
    <t>お気に入り</t>
    <rPh sb="1" eb="2">
      <t>キ</t>
    </rPh>
    <rPh sb="3" eb="4">
      <t>イ</t>
    </rPh>
    <phoneticPr fontId="1"/>
  </si>
  <si>
    <t>追加日</t>
    <rPh sb="0" eb="3">
      <t>ツイカビ</t>
    </rPh>
    <phoneticPr fontId="1"/>
  </si>
  <si>
    <t>削除日</t>
    <rPh sb="0" eb="3">
      <t>サクジョビ</t>
    </rPh>
    <phoneticPr fontId="1"/>
  </si>
  <si>
    <t>メモ</t>
    <phoneticPr fontId="1"/>
  </si>
  <si>
    <t>市場</t>
    <rPh sb="0" eb="2">
      <t>シジョウ</t>
    </rPh>
    <phoneticPr fontId="1"/>
  </si>
  <si>
    <t>4502</t>
  </si>
  <si>
    <t>「(NEXT FUNDS)日経平均高配当株50指数連動型ETF」組込み銘柄</t>
    <rPh sb="32" eb="34">
      <t>クミコ</t>
    </rPh>
    <rPh sb="35" eb="37">
      <t>メイガラ</t>
    </rPh>
    <phoneticPr fontId="1"/>
  </si>
  <si>
    <t>4503</t>
  </si>
  <si>
    <t>5401</t>
  </si>
  <si>
    <t>9434</t>
  </si>
  <si>
    <t>8411</t>
  </si>
  <si>
    <t>8316</t>
  </si>
  <si>
    <t>8766</t>
  </si>
  <si>
    <t>8306</t>
  </si>
  <si>
    <t>7751</t>
  </si>
  <si>
    <t>5411</t>
  </si>
  <si>
    <t>5406</t>
  </si>
  <si>
    <t>8630</t>
  </si>
  <si>
    <t>7201</t>
  </si>
  <si>
    <t>7202</t>
  </si>
  <si>
    <t>6178</t>
  </si>
  <si>
    <t>8309</t>
  </si>
  <si>
    <t>8053</t>
  </si>
  <si>
    <t>5108</t>
  </si>
  <si>
    <t>5201</t>
  </si>
  <si>
    <t>1802</t>
  </si>
  <si>
    <t>8601</t>
  </si>
  <si>
    <t>5019</t>
  </si>
  <si>
    <t>4042</t>
  </si>
  <si>
    <t>4188</t>
  </si>
  <si>
    <t>9147</t>
  </si>
  <si>
    <t>6305</t>
  </si>
  <si>
    <t>8252</t>
  </si>
  <si>
    <t>4183</t>
  </si>
  <si>
    <t>4061</t>
  </si>
  <si>
    <t>6770</t>
  </si>
  <si>
    <t>6471</t>
  </si>
  <si>
    <t>7762</t>
  </si>
  <si>
    <t>6952</t>
  </si>
  <si>
    <t>5214</t>
  </si>
  <si>
    <t>4208</t>
  </si>
  <si>
    <t>6113</t>
  </si>
  <si>
    <t>5706</t>
  </si>
  <si>
    <t>03311187</t>
  </si>
  <si>
    <t>0331418A</t>
  </si>
  <si>
    <t>9I31223A</t>
  </si>
  <si>
    <t>9I31123A</t>
  </si>
  <si>
    <t>9I314241</t>
  </si>
  <si>
    <t>9I313349</t>
  </si>
  <si>
    <t>GLDM</t>
  </si>
  <si>
    <t>6503</t>
  </si>
  <si>
    <t>8173</t>
  </si>
  <si>
    <t>8214</t>
  </si>
  <si>
    <t>スポーツオーソリティでもオーナーズカードが使える。</t>
  </si>
  <si>
    <t>4396</t>
  </si>
  <si>
    <t>1890</t>
  </si>
  <si>
    <t>6417</t>
  </si>
  <si>
    <t>7994</t>
  </si>
  <si>
    <t>7272</t>
  </si>
  <si>
    <t>2353</t>
  </si>
  <si>
    <t>3003</t>
  </si>
  <si>
    <t>1904</t>
  </si>
  <si>
    <t>3968</t>
  </si>
  <si>
    <t>7164</t>
  </si>
  <si>
    <t>8566</t>
  </si>
  <si>
    <t>8011</t>
  </si>
  <si>
    <t>8005</t>
  </si>
  <si>
    <t>8070</t>
  </si>
  <si>
    <t>6432</t>
  </si>
  <si>
    <t>9380</t>
  </si>
  <si>
    <t>3465</t>
  </si>
  <si>
    <t>5013</t>
  </si>
  <si>
    <t>2198</t>
  </si>
  <si>
    <t>7148</t>
  </si>
  <si>
    <t>5445</t>
  </si>
  <si>
    <t>2715</t>
  </si>
  <si>
    <t>6785</t>
  </si>
  <si>
    <t>6180</t>
  </si>
  <si>
    <t>5576</t>
  </si>
  <si>
    <t>2281</t>
  </si>
  <si>
    <t>7337</t>
  </si>
  <si>
    <t>3261</t>
  </si>
  <si>
    <t>7182</t>
  </si>
  <si>
    <t>9384</t>
  </si>
  <si>
    <t>3148</t>
  </si>
  <si>
    <t>3040</t>
  </si>
  <si>
    <t>2024/11/29：信用倍率が異常なのと、時価総額が低いので削除。</t>
    <rPh sb="11" eb="13">
      <t>シンヨウ</t>
    </rPh>
    <rPh sb="13" eb="15">
      <t>バイリツ</t>
    </rPh>
    <rPh sb="16" eb="18">
      <t>イジョウ</t>
    </rPh>
    <rPh sb="22" eb="26">
      <t>ジカソウガク</t>
    </rPh>
    <rPh sb="27" eb="28">
      <t>ヒク</t>
    </rPh>
    <rPh sb="31" eb="33">
      <t>サクジョ</t>
    </rPh>
    <phoneticPr fontId="1"/>
  </si>
  <si>
    <t>3543</t>
  </si>
  <si>
    <t>5208</t>
  </si>
  <si>
    <t>3231</t>
  </si>
  <si>
    <t>3912</t>
  </si>
  <si>
    <t>9831</t>
  </si>
  <si>
    <t>8142</t>
  </si>
  <si>
    <t>8593</t>
  </si>
  <si>
    <t>6419</t>
  </si>
  <si>
    <t>8031</t>
  </si>
  <si>
    <t>3407</t>
  </si>
  <si>
    <t>7296</t>
  </si>
  <si>
    <t>4732</t>
  </si>
  <si>
    <t>9997</t>
  </si>
  <si>
    <t>6418</t>
  </si>
  <si>
    <t>3222</t>
  </si>
  <si>
    <t>日経新聞。優待利回り。</t>
  </si>
  <si>
    <t>3662</t>
  </si>
  <si>
    <t>優待新設。QUOカード。</t>
  </si>
  <si>
    <t>6433</t>
  </si>
  <si>
    <t>4523</t>
  </si>
  <si>
    <t>YouTubeで見た。</t>
  </si>
  <si>
    <t>1301</t>
  </si>
  <si>
    <t>130A</t>
  </si>
  <si>
    <t>1332</t>
  </si>
  <si>
    <t>1333</t>
  </si>
  <si>
    <t>135A</t>
  </si>
  <si>
    <t>1375</t>
  </si>
  <si>
    <t>1376</t>
  </si>
  <si>
    <t>1377</t>
  </si>
  <si>
    <t>1379</t>
  </si>
  <si>
    <t>137A</t>
  </si>
  <si>
    <t>1380</t>
  </si>
  <si>
    <t>1381</t>
  </si>
  <si>
    <t>1382</t>
  </si>
  <si>
    <t>1383</t>
  </si>
  <si>
    <t>1384</t>
  </si>
  <si>
    <t>138A</t>
  </si>
  <si>
    <t>1401</t>
  </si>
  <si>
    <t>1407</t>
  </si>
  <si>
    <t>1414</t>
  </si>
  <si>
    <t>1417</t>
  </si>
  <si>
    <t>1418</t>
  </si>
  <si>
    <t>1419</t>
  </si>
  <si>
    <t>141A</t>
  </si>
  <si>
    <t>1420</t>
  </si>
  <si>
    <t>1429</t>
  </si>
  <si>
    <t>142A</t>
  </si>
  <si>
    <t>1430</t>
  </si>
  <si>
    <t>1431</t>
  </si>
  <si>
    <t>1433</t>
  </si>
  <si>
    <t>1434</t>
  </si>
  <si>
    <t>1435</t>
  </si>
  <si>
    <t>1436</t>
  </si>
  <si>
    <t>1438</t>
  </si>
  <si>
    <t>1439</t>
  </si>
  <si>
    <t>143A</t>
  </si>
  <si>
    <t>1443</t>
  </si>
  <si>
    <t>1444</t>
  </si>
  <si>
    <t>1446</t>
  </si>
  <si>
    <t>1447</t>
  </si>
  <si>
    <t>145A</t>
  </si>
  <si>
    <t>146A</t>
  </si>
  <si>
    <t>147A</t>
  </si>
  <si>
    <t>148A</t>
  </si>
  <si>
    <t>1491</t>
  </si>
  <si>
    <t>149A</t>
  </si>
  <si>
    <t>150A</t>
  </si>
  <si>
    <t>1514</t>
  </si>
  <si>
    <t>1515</t>
  </si>
  <si>
    <t>1518</t>
  </si>
  <si>
    <t>151A</t>
  </si>
  <si>
    <t>153A</t>
  </si>
  <si>
    <t>155A</t>
  </si>
  <si>
    <t>156A</t>
  </si>
  <si>
    <t>157A</t>
  </si>
  <si>
    <t>160A</t>
  </si>
  <si>
    <t>165A</t>
  </si>
  <si>
    <t>1662</t>
  </si>
  <si>
    <t>1663</t>
  </si>
  <si>
    <t>166A</t>
  </si>
  <si>
    <t>167A</t>
  </si>
  <si>
    <t>168A</t>
  </si>
  <si>
    <t>1711</t>
  </si>
  <si>
    <t>1712</t>
  </si>
  <si>
    <t>1716</t>
  </si>
  <si>
    <t>1717</t>
  </si>
  <si>
    <t>1718</t>
  </si>
  <si>
    <t>1719</t>
  </si>
  <si>
    <t>1720</t>
  </si>
  <si>
    <t>1721</t>
  </si>
  <si>
    <t>1723</t>
  </si>
  <si>
    <t>1724</t>
  </si>
  <si>
    <t>1726</t>
  </si>
  <si>
    <t>1730</t>
  </si>
  <si>
    <t>1736</t>
  </si>
  <si>
    <t>173A</t>
  </si>
  <si>
    <t>1743</t>
  </si>
  <si>
    <t>1757</t>
  </si>
  <si>
    <t>1758</t>
  </si>
  <si>
    <t>175A</t>
  </si>
  <si>
    <t>1762</t>
  </si>
  <si>
    <t>1764</t>
  </si>
  <si>
    <t>1766</t>
  </si>
  <si>
    <t>1768</t>
  </si>
  <si>
    <t>176A</t>
  </si>
  <si>
    <t>1770</t>
  </si>
  <si>
    <t>1773</t>
  </si>
  <si>
    <t>1775</t>
  </si>
  <si>
    <t>1776</t>
  </si>
  <si>
    <t>177A</t>
  </si>
  <si>
    <t>1780</t>
  </si>
  <si>
    <t>1783</t>
  </si>
  <si>
    <t>1786</t>
  </si>
  <si>
    <t>1787</t>
  </si>
  <si>
    <t>1788</t>
  </si>
  <si>
    <t>1793</t>
  </si>
  <si>
    <t>1795</t>
  </si>
  <si>
    <t>1798</t>
  </si>
  <si>
    <t>1799</t>
  </si>
  <si>
    <t>1803</t>
  </si>
  <si>
    <t>1807</t>
  </si>
  <si>
    <t>1810</t>
  </si>
  <si>
    <t>1811</t>
  </si>
  <si>
    <t>1812</t>
  </si>
  <si>
    <t>1813</t>
  </si>
  <si>
    <t>1814</t>
  </si>
  <si>
    <t>1815</t>
  </si>
  <si>
    <t>1820</t>
  </si>
  <si>
    <t>1821</t>
  </si>
  <si>
    <t>1822</t>
  </si>
  <si>
    <t>1826</t>
  </si>
  <si>
    <t>1827</t>
  </si>
  <si>
    <t>1828</t>
  </si>
  <si>
    <t>1833</t>
  </si>
  <si>
    <t>1835</t>
  </si>
  <si>
    <t>1840</t>
  </si>
  <si>
    <t>1841</t>
  </si>
  <si>
    <t>1844</t>
  </si>
  <si>
    <t>1847</t>
  </si>
  <si>
    <t>1848</t>
  </si>
  <si>
    <t>184A</t>
  </si>
  <si>
    <t>1850</t>
  </si>
  <si>
    <t>1852</t>
  </si>
  <si>
    <t>1853</t>
  </si>
  <si>
    <t>1860</t>
  </si>
  <si>
    <t>1861</t>
  </si>
  <si>
    <t>1866</t>
  </si>
  <si>
    <t>1867</t>
  </si>
  <si>
    <t>186A</t>
  </si>
  <si>
    <t>1871</t>
  </si>
  <si>
    <t>1873</t>
  </si>
  <si>
    <t>1878</t>
  </si>
  <si>
    <t>1879</t>
  </si>
  <si>
    <t>187A</t>
  </si>
  <si>
    <t>1882</t>
  </si>
  <si>
    <t>1884</t>
  </si>
  <si>
    <t>1887</t>
  </si>
  <si>
    <t>1888</t>
  </si>
  <si>
    <t>1893</t>
  </si>
  <si>
    <t>1897</t>
  </si>
  <si>
    <t>1898</t>
  </si>
  <si>
    <t>1899</t>
  </si>
  <si>
    <t>189A</t>
  </si>
  <si>
    <t>1905</t>
  </si>
  <si>
    <t>1909</t>
  </si>
  <si>
    <t>190A</t>
  </si>
  <si>
    <t>1911</t>
  </si>
  <si>
    <t>1914</t>
  </si>
  <si>
    <t>1921</t>
  </si>
  <si>
    <t>1925</t>
  </si>
  <si>
    <t>1926</t>
  </si>
  <si>
    <t>1929</t>
  </si>
  <si>
    <t>192A</t>
  </si>
  <si>
    <t>1930</t>
  </si>
  <si>
    <t>1934</t>
  </si>
  <si>
    <t>1938</t>
  </si>
  <si>
    <t>1939</t>
  </si>
  <si>
    <t>1941</t>
  </si>
  <si>
    <t>1942</t>
  </si>
  <si>
    <t>1944</t>
  </si>
  <si>
    <t>1945</t>
  </si>
  <si>
    <t>1948</t>
  </si>
  <si>
    <t>1949</t>
  </si>
  <si>
    <t>194A</t>
  </si>
  <si>
    <t>1950</t>
  </si>
  <si>
    <t>1951</t>
  </si>
  <si>
    <t>1952</t>
  </si>
  <si>
    <t>1959</t>
  </si>
  <si>
    <t>195A</t>
  </si>
  <si>
    <t>1961</t>
  </si>
  <si>
    <t>1963</t>
  </si>
  <si>
    <t>1964</t>
  </si>
  <si>
    <t>1965</t>
  </si>
  <si>
    <t>1966</t>
  </si>
  <si>
    <t>1967</t>
  </si>
  <si>
    <t>1968</t>
  </si>
  <si>
    <t>1969</t>
  </si>
  <si>
    <t>196A</t>
  </si>
  <si>
    <t>1972</t>
  </si>
  <si>
    <t>1973</t>
  </si>
  <si>
    <t>1975</t>
  </si>
  <si>
    <t>1976</t>
  </si>
  <si>
    <t>1979</t>
  </si>
  <si>
    <t>197A</t>
  </si>
  <si>
    <t>1980</t>
  </si>
  <si>
    <t>1981</t>
  </si>
  <si>
    <t>1982</t>
  </si>
  <si>
    <t>198A</t>
  </si>
  <si>
    <t>1992</t>
  </si>
  <si>
    <t>1994</t>
  </si>
  <si>
    <t>1997</t>
  </si>
  <si>
    <t>2001</t>
  </si>
  <si>
    <t>2002</t>
  </si>
  <si>
    <t>2003</t>
  </si>
  <si>
    <t>2004</t>
  </si>
  <si>
    <t>2009</t>
  </si>
  <si>
    <t>202A</t>
  </si>
  <si>
    <t>2053</t>
  </si>
  <si>
    <t>2055</t>
  </si>
  <si>
    <t>205A</t>
  </si>
  <si>
    <t>2060</t>
  </si>
  <si>
    <t>206A</t>
  </si>
  <si>
    <t>208A</t>
  </si>
  <si>
    <t>2107</t>
  </si>
  <si>
    <t>2108</t>
  </si>
  <si>
    <t>2109</t>
  </si>
  <si>
    <t>2112</t>
  </si>
  <si>
    <t>2114</t>
  </si>
  <si>
    <t>2117</t>
  </si>
  <si>
    <t>211A</t>
  </si>
  <si>
    <t>2120</t>
  </si>
  <si>
    <t>2122</t>
  </si>
  <si>
    <t>2124</t>
  </si>
  <si>
    <t>2127</t>
  </si>
  <si>
    <t>212A</t>
  </si>
  <si>
    <t>2130</t>
  </si>
  <si>
    <t>2134</t>
  </si>
  <si>
    <t>2136</t>
  </si>
  <si>
    <t>2138</t>
  </si>
  <si>
    <t>2139</t>
  </si>
  <si>
    <t>2148</t>
  </si>
  <si>
    <t>2150</t>
  </si>
  <si>
    <t>2152</t>
  </si>
  <si>
    <t>2153</t>
  </si>
  <si>
    <t>2156</t>
  </si>
  <si>
    <t>2157</t>
  </si>
  <si>
    <t>2158</t>
  </si>
  <si>
    <t>215A</t>
  </si>
  <si>
    <t>2160</t>
  </si>
  <si>
    <t>2162</t>
  </si>
  <si>
    <t>2164</t>
  </si>
  <si>
    <t>2168</t>
  </si>
  <si>
    <t>2169</t>
  </si>
  <si>
    <t>2170</t>
  </si>
  <si>
    <t>2173</t>
  </si>
  <si>
    <t>2175</t>
  </si>
  <si>
    <t>2179</t>
  </si>
  <si>
    <t>2180</t>
  </si>
  <si>
    <t>2183</t>
  </si>
  <si>
    <t>2185</t>
  </si>
  <si>
    <t>2186</t>
  </si>
  <si>
    <t>218A</t>
  </si>
  <si>
    <t>2193</t>
  </si>
  <si>
    <t>2195</t>
  </si>
  <si>
    <t>2196</t>
  </si>
  <si>
    <t>219A</t>
  </si>
  <si>
    <t>2201</t>
  </si>
  <si>
    <t>2204</t>
  </si>
  <si>
    <t>2206</t>
  </si>
  <si>
    <t>2207</t>
  </si>
  <si>
    <t>2208</t>
  </si>
  <si>
    <t>2209</t>
  </si>
  <si>
    <t>220A</t>
  </si>
  <si>
    <t>2211</t>
  </si>
  <si>
    <t>2212</t>
  </si>
  <si>
    <t>2215</t>
  </si>
  <si>
    <t>2216</t>
  </si>
  <si>
    <t>2217</t>
  </si>
  <si>
    <t>2220</t>
  </si>
  <si>
    <t>2221</t>
  </si>
  <si>
    <t>2222</t>
  </si>
  <si>
    <t>2224</t>
  </si>
  <si>
    <t>2226</t>
  </si>
  <si>
    <t>2229</t>
  </si>
  <si>
    <t>2264</t>
  </si>
  <si>
    <t>2266</t>
  </si>
  <si>
    <t>2267</t>
  </si>
  <si>
    <t>2268</t>
  </si>
  <si>
    <t>2270</t>
  </si>
  <si>
    <t>2286</t>
  </si>
  <si>
    <t>2288</t>
  </si>
  <si>
    <t>228A</t>
  </si>
  <si>
    <t>2291</t>
  </si>
  <si>
    <t>2293</t>
  </si>
  <si>
    <t>2294</t>
  </si>
  <si>
    <t>2296</t>
  </si>
  <si>
    <t>2300</t>
  </si>
  <si>
    <t>2301</t>
  </si>
  <si>
    <t>2303</t>
  </si>
  <si>
    <t>2304</t>
  </si>
  <si>
    <t>2305</t>
  </si>
  <si>
    <t>2307</t>
  </si>
  <si>
    <t>2311</t>
  </si>
  <si>
    <t>2315</t>
  </si>
  <si>
    <t>2317</t>
  </si>
  <si>
    <t>2321</t>
  </si>
  <si>
    <t>2323</t>
  </si>
  <si>
    <t>2325</t>
  </si>
  <si>
    <t>2326</t>
  </si>
  <si>
    <t>2327</t>
  </si>
  <si>
    <t>2330</t>
  </si>
  <si>
    <t>2331</t>
  </si>
  <si>
    <t>2332</t>
  </si>
  <si>
    <t>2334</t>
  </si>
  <si>
    <t>2335</t>
  </si>
  <si>
    <t>2337</t>
  </si>
  <si>
    <t>2338</t>
  </si>
  <si>
    <t>2340</t>
  </si>
  <si>
    <t>2341</t>
  </si>
  <si>
    <t>2342</t>
  </si>
  <si>
    <t>2344</t>
  </si>
  <si>
    <t>2345</t>
  </si>
  <si>
    <t>2349</t>
  </si>
  <si>
    <t>2351</t>
  </si>
  <si>
    <t>2354</t>
  </si>
  <si>
    <t>2359</t>
  </si>
  <si>
    <t>2370</t>
  </si>
  <si>
    <t>2371</t>
  </si>
  <si>
    <t>2372</t>
  </si>
  <si>
    <t>2373</t>
  </si>
  <si>
    <t>2374</t>
  </si>
  <si>
    <t>2375</t>
  </si>
  <si>
    <t>2376</t>
  </si>
  <si>
    <t>2378</t>
  </si>
  <si>
    <t>2384</t>
  </si>
  <si>
    <t>2385</t>
  </si>
  <si>
    <t>2388</t>
  </si>
  <si>
    <t>2389</t>
  </si>
  <si>
    <t>2391</t>
  </si>
  <si>
    <t>2393</t>
  </si>
  <si>
    <t>2395</t>
  </si>
  <si>
    <t>2397</t>
  </si>
  <si>
    <t>2404</t>
  </si>
  <si>
    <t>2408</t>
  </si>
  <si>
    <t>2410</t>
  </si>
  <si>
    <t>2411</t>
  </si>
  <si>
    <t>2413</t>
  </si>
  <si>
    <t>2415</t>
  </si>
  <si>
    <t>2418</t>
  </si>
  <si>
    <t>241A</t>
  </si>
  <si>
    <t>2424</t>
  </si>
  <si>
    <t>2425</t>
  </si>
  <si>
    <t>2428</t>
  </si>
  <si>
    <t>2429</t>
  </si>
  <si>
    <t>2432</t>
  </si>
  <si>
    <t>2433</t>
  </si>
  <si>
    <t>2435</t>
  </si>
  <si>
    <t>2436</t>
  </si>
  <si>
    <t>2437</t>
  </si>
  <si>
    <t>2438</t>
  </si>
  <si>
    <t>2440</t>
  </si>
  <si>
    <t>2445</t>
  </si>
  <si>
    <t>2449</t>
  </si>
  <si>
    <t>244A</t>
  </si>
  <si>
    <t>2454</t>
  </si>
  <si>
    <t>2459</t>
  </si>
  <si>
    <t>245A</t>
  </si>
  <si>
    <t>2461</t>
  </si>
  <si>
    <t>2462</t>
  </si>
  <si>
    <t>2464</t>
  </si>
  <si>
    <t>2469</t>
  </si>
  <si>
    <t>246A</t>
  </si>
  <si>
    <t>2471</t>
  </si>
  <si>
    <t>2475</t>
  </si>
  <si>
    <t>2477</t>
  </si>
  <si>
    <t>2479</t>
  </si>
  <si>
    <t>247A</t>
  </si>
  <si>
    <t>2480</t>
  </si>
  <si>
    <t>2481</t>
  </si>
  <si>
    <t>2483</t>
  </si>
  <si>
    <t>2484</t>
  </si>
  <si>
    <t>2485</t>
  </si>
  <si>
    <t>2487</t>
  </si>
  <si>
    <t>2488</t>
  </si>
  <si>
    <t>2489</t>
  </si>
  <si>
    <t>248A</t>
  </si>
  <si>
    <t>2491</t>
  </si>
  <si>
    <t>2492</t>
  </si>
  <si>
    <t>2493</t>
  </si>
  <si>
    <t>2497</t>
  </si>
  <si>
    <t>2498</t>
  </si>
  <si>
    <t>2499</t>
  </si>
  <si>
    <t>2501</t>
  </si>
  <si>
    <t>2502</t>
  </si>
  <si>
    <t>250A</t>
  </si>
  <si>
    <t>2531</t>
  </si>
  <si>
    <t>2533</t>
  </si>
  <si>
    <t>253A</t>
  </si>
  <si>
    <t>2540</t>
  </si>
  <si>
    <t>254A</t>
  </si>
  <si>
    <t>255A</t>
  </si>
  <si>
    <t>256A</t>
  </si>
  <si>
    <t>2573</t>
  </si>
  <si>
    <t>2579</t>
  </si>
  <si>
    <t>2585</t>
  </si>
  <si>
    <t>2586</t>
  </si>
  <si>
    <t>2587</t>
  </si>
  <si>
    <t>2588</t>
  </si>
  <si>
    <t>2590</t>
  </si>
  <si>
    <t>2593</t>
  </si>
  <si>
    <t>25935</t>
  </si>
  <si>
    <t>2594</t>
  </si>
  <si>
    <t>2597</t>
  </si>
  <si>
    <t>2602</t>
  </si>
  <si>
    <t>2607</t>
  </si>
  <si>
    <t>260A</t>
  </si>
  <si>
    <t>2612</t>
  </si>
  <si>
    <t>2613</t>
  </si>
  <si>
    <t>261A</t>
  </si>
  <si>
    <t>262A</t>
  </si>
  <si>
    <t>264A</t>
  </si>
  <si>
    <t>2652</t>
  </si>
  <si>
    <t>2653</t>
  </si>
  <si>
    <t>2654</t>
  </si>
  <si>
    <t>2656</t>
  </si>
  <si>
    <t>2659</t>
  </si>
  <si>
    <t>265A</t>
  </si>
  <si>
    <t>2664</t>
  </si>
  <si>
    <t>2666</t>
  </si>
  <si>
    <t>2668</t>
  </si>
  <si>
    <t>2669</t>
  </si>
  <si>
    <t>2670</t>
  </si>
  <si>
    <t>2673</t>
  </si>
  <si>
    <t>2674</t>
  </si>
  <si>
    <t>2676</t>
  </si>
  <si>
    <t>2678</t>
  </si>
  <si>
    <t>2681</t>
  </si>
  <si>
    <t>2683</t>
  </si>
  <si>
    <t>2686</t>
  </si>
  <si>
    <t>2687</t>
  </si>
  <si>
    <t>2689</t>
  </si>
  <si>
    <t>268A</t>
  </si>
  <si>
    <t>2692</t>
  </si>
  <si>
    <t>2693</t>
  </si>
  <si>
    <t>2694</t>
  </si>
  <si>
    <t>2695</t>
  </si>
  <si>
    <t>2698</t>
  </si>
  <si>
    <t>269A</t>
  </si>
  <si>
    <t>2700</t>
  </si>
  <si>
    <t>2702</t>
  </si>
  <si>
    <t>2705</t>
  </si>
  <si>
    <t>2708</t>
  </si>
  <si>
    <t>2721</t>
  </si>
  <si>
    <t>2722</t>
  </si>
  <si>
    <t>2726</t>
  </si>
  <si>
    <t>スリーコインズ</t>
  </si>
  <si>
    <t>2733</t>
  </si>
  <si>
    <t>2734</t>
  </si>
  <si>
    <t>2735</t>
  </si>
  <si>
    <t>2736</t>
  </si>
  <si>
    <t>2737</t>
  </si>
  <si>
    <t>2742</t>
  </si>
  <si>
    <t>2743</t>
  </si>
  <si>
    <t>2747</t>
  </si>
  <si>
    <t>2749</t>
  </si>
  <si>
    <t>274A</t>
  </si>
  <si>
    <t>2750</t>
  </si>
  <si>
    <t>2751</t>
  </si>
  <si>
    <t>2752</t>
  </si>
  <si>
    <t>串家物語。</t>
  </si>
  <si>
    <t>2753</t>
  </si>
  <si>
    <t>2754</t>
  </si>
  <si>
    <t>2760</t>
  </si>
  <si>
    <t>2762</t>
  </si>
  <si>
    <t>2763</t>
  </si>
  <si>
    <t>2764</t>
  </si>
  <si>
    <t>2767</t>
  </si>
  <si>
    <t>2769</t>
  </si>
  <si>
    <t>276A</t>
  </si>
  <si>
    <t>2776</t>
  </si>
  <si>
    <t>2778</t>
  </si>
  <si>
    <t>277A</t>
  </si>
  <si>
    <t>2780</t>
  </si>
  <si>
    <t>2782</t>
  </si>
  <si>
    <t>2784</t>
  </si>
  <si>
    <t>2788</t>
  </si>
  <si>
    <t>278A</t>
  </si>
  <si>
    <t>2790</t>
  </si>
  <si>
    <t>2791</t>
  </si>
  <si>
    <t>2792</t>
  </si>
  <si>
    <t>2795</t>
  </si>
  <si>
    <t>2796</t>
  </si>
  <si>
    <t>2798</t>
  </si>
  <si>
    <t>2801</t>
  </si>
  <si>
    <t>2802</t>
  </si>
  <si>
    <t>2804</t>
  </si>
  <si>
    <t>2805</t>
  </si>
  <si>
    <t>2806</t>
  </si>
  <si>
    <t>2809</t>
  </si>
  <si>
    <t>2810</t>
  </si>
  <si>
    <t>2813</t>
  </si>
  <si>
    <t>2814</t>
  </si>
  <si>
    <t>2815</t>
  </si>
  <si>
    <t>2816</t>
  </si>
  <si>
    <t>2818</t>
  </si>
  <si>
    <t>2819</t>
  </si>
  <si>
    <t>2820</t>
  </si>
  <si>
    <t>2830</t>
  </si>
  <si>
    <t>2831</t>
  </si>
  <si>
    <t>2871</t>
  </si>
  <si>
    <t>2872</t>
  </si>
  <si>
    <t>2874</t>
  </si>
  <si>
    <t>2875</t>
  </si>
  <si>
    <t>2876</t>
  </si>
  <si>
    <t>2877</t>
  </si>
  <si>
    <t>2882</t>
  </si>
  <si>
    <t>大阪王将。</t>
  </si>
  <si>
    <t>2883</t>
  </si>
  <si>
    <t>2884</t>
  </si>
  <si>
    <t>2892</t>
  </si>
  <si>
    <t>2894</t>
  </si>
  <si>
    <t>2901</t>
  </si>
  <si>
    <t>2903</t>
  </si>
  <si>
    <t>2904</t>
  </si>
  <si>
    <t>2907</t>
  </si>
  <si>
    <t>2908</t>
  </si>
  <si>
    <t>2910</t>
  </si>
  <si>
    <t>2911</t>
  </si>
  <si>
    <t>2915</t>
  </si>
  <si>
    <t>2916</t>
  </si>
  <si>
    <t>2917</t>
  </si>
  <si>
    <t>2918</t>
  </si>
  <si>
    <t>2922</t>
  </si>
  <si>
    <t>2923</t>
  </si>
  <si>
    <t>2924</t>
  </si>
  <si>
    <t>2926</t>
  </si>
  <si>
    <t>2927</t>
  </si>
  <si>
    <t>2929</t>
  </si>
  <si>
    <t>2930</t>
  </si>
  <si>
    <t>2931</t>
  </si>
  <si>
    <t>2932</t>
  </si>
  <si>
    <t>2933</t>
  </si>
  <si>
    <t>2934</t>
  </si>
  <si>
    <t>2935</t>
  </si>
  <si>
    <t>2936</t>
  </si>
  <si>
    <t>2937</t>
  </si>
  <si>
    <t>2938</t>
  </si>
  <si>
    <t>2961</t>
  </si>
  <si>
    <t>2962</t>
  </si>
  <si>
    <t>2970</t>
  </si>
  <si>
    <t>2975</t>
  </si>
  <si>
    <t>2978</t>
  </si>
  <si>
    <t>2980</t>
  </si>
  <si>
    <t>2981</t>
  </si>
  <si>
    <t>2982</t>
  </si>
  <si>
    <t>2983</t>
  </si>
  <si>
    <t>2984</t>
  </si>
  <si>
    <t>2986</t>
  </si>
  <si>
    <t>2991</t>
  </si>
  <si>
    <t>2993</t>
  </si>
  <si>
    <t>2997</t>
  </si>
  <si>
    <t>2998</t>
  </si>
  <si>
    <t>2999</t>
  </si>
  <si>
    <t>3001</t>
  </si>
  <si>
    <t>3002</t>
  </si>
  <si>
    <t>3004</t>
  </si>
  <si>
    <t>3010</t>
  </si>
  <si>
    <t>3011</t>
  </si>
  <si>
    <t>3020</t>
  </si>
  <si>
    <t>3021</t>
  </si>
  <si>
    <t>3023</t>
  </si>
  <si>
    <t>3024</t>
  </si>
  <si>
    <t>3028</t>
  </si>
  <si>
    <t>3030</t>
  </si>
  <si>
    <t>3031</t>
  </si>
  <si>
    <t>3034</t>
  </si>
  <si>
    <t>3035</t>
  </si>
  <si>
    <t>3036</t>
  </si>
  <si>
    <t>3038</t>
  </si>
  <si>
    <t>3041</t>
  </si>
  <si>
    <t>3042</t>
  </si>
  <si>
    <t>3045</t>
  </si>
  <si>
    <t>3046</t>
  </si>
  <si>
    <t>3048</t>
  </si>
  <si>
    <t>3053</t>
  </si>
  <si>
    <t>3054</t>
  </si>
  <si>
    <t>3058</t>
  </si>
  <si>
    <t>3059</t>
  </si>
  <si>
    <t>3064</t>
  </si>
  <si>
    <t>3065</t>
  </si>
  <si>
    <t>3067</t>
  </si>
  <si>
    <t>3068</t>
  </si>
  <si>
    <t>3069</t>
  </si>
  <si>
    <t>3070</t>
  </si>
  <si>
    <t>3071</t>
  </si>
  <si>
    <t>3073</t>
  </si>
  <si>
    <t>3075</t>
  </si>
  <si>
    <t>3076</t>
  </si>
  <si>
    <t>3077</t>
  </si>
  <si>
    <t>3079</t>
  </si>
  <si>
    <t>3080</t>
  </si>
  <si>
    <t>3082</t>
  </si>
  <si>
    <t>3083</t>
  </si>
  <si>
    <t>3086</t>
  </si>
  <si>
    <t>3089</t>
  </si>
  <si>
    <t>3093</t>
  </si>
  <si>
    <t>3094</t>
  </si>
  <si>
    <t>3096</t>
  </si>
  <si>
    <t>3099</t>
  </si>
  <si>
    <t>3101</t>
  </si>
  <si>
    <t>3103</t>
  </si>
  <si>
    <t>3104</t>
  </si>
  <si>
    <t>3105</t>
  </si>
  <si>
    <t>3106</t>
  </si>
  <si>
    <t>3107</t>
  </si>
  <si>
    <t>3109</t>
  </si>
  <si>
    <t>3110</t>
  </si>
  <si>
    <t>3111</t>
  </si>
  <si>
    <t>3113</t>
  </si>
  <si>
    <t>3121</t>
  </si>
  <si>
    <t>3123</t>
  </si>
  <si>
    <t>3131</t>
  </si>
  <si>
    <t>3132</t>
  </si>
  <si>
    <t>3133</t>
  </si>
  <si>
    <t>3134</t>
  </si>
  <si>
    <t>3135</t>
  </si>
  <si>
    <t>3137</t>
  </si>
  <si>
    <t>3138</t>
  </si>
  <si>
    <t>3139</t>
  </si>
  <si>
    <t>3140</t>
  </si>
  <si>
    <t>3150</t>
  </si>
  <si>
    <t>3151</t>
  </si>
  <si>
    <t>3153</t>
  </si>
  <si>
    <t>3154</t>
  </si>
  <si>
    <t>3156</t>
  </si>
  <si>
    <t>3157</t>
  </si>
  <si>
    <t>3159</t>
  </si>
  <si>
    <t>3160</t>
  </si>
  <si>
    <t>3161</t>
  </si>
  <si>
    <t>3166</t>
  </si>
  <si>
    <t>3167</t>
  </si>
  <si>
    <t>3168</t>
  </si>
  <si>
    <t>3169</t>
  </si>
  <si>
    <t>3172</t>
  </si>
  <si>
    <t>3173</t>
  </si>
  <si>
    <t>3174</t>
  </si>
  <si>
    <t>3175</t>
  </si>
  <si>
    <t>3176</t>
  </si>
  <si>
    <t>3177</t>
  </si>
  <si>
    <t>3178</t>
  </si>
  <si>
    <t>3179</t>
  </si>
  <si>
    <t>3180</t>
  </si>
  <si>
    <t>3181</t>
  </si>
  <si>
    <t>3182</t>
  </si>
  <si>
    <t>3183</t>
  </si>
  <si>
    <t>3184</t>
  </si>
  <si>
    <t>3185</t>
  </si>
  <si>
    <t>3186</t>
  </si>
  <si>
    <t>3187</t>
  </si>
  <si>
    <t>3189</t>
  </si>
  <si>
    <t>3190</t>
  </si>
  <si>
    <t>3191</t>
  </si>
  <si>
    <t>3192</t>
  </si>
  <si>
    <t>3195</t>
  </si>
  <si>
    <t>3196</t>
  </si>
  <si>
    <t>3197</t>
  </si>
  <si>
    <t>3199</t>
  </si>
  <si>
    <t>3201</t>
  </si>
  <si>
    <t>3202</t>
  </si>
  <si>
    <t>3204</t>
  </si>
  <si>
    <t>3205</t>
  </si>
  <si>
    <t>3221</t>
  </si>
  <si>
    <t>3223</t>
  </si>
  <si>
    <t>3224</t>
  </si>
  <si>
    <t>3232</t>
  </si>
  <si>
    <t>3236</t>
  </si>
  <si>
    <t>3237</t>
  </si>
  <si>
    <t>3238</t>
  </si>
  <si>
    <t>3241</t>
  </si>
  <si>
    <t>3242</t>
  </si>
  <si>
    <t>3245</t>
  </si>
  <si>
    <t>3246</t>
  </si>
  <si>
    <t>3248</t>
  </si>
  <si>
    <t>3252</t>
  </si>
  <si>
    <t>3254</t>
  </si>
  <si>
    <t>3264</t>
  </si>
  <si>
    <t>3266</t>
  </si>
  <si>
    <t>3267</t>
  </si>
  <si>
    <t>3271</t>
  </si>
  <si>
    <t>3275</t>
  </si>
  <si>
    <t>3276</t>
  </si>
  <si>
    <t>3277</t>
  </si>
  <si>
    <t>3280</t>
  </si>
  <si>
    <t>3284</t>
  </si>
  <si>
    <t>3286</t>
  </si>
  <si>
    <t>3288</t>
  </si>
  <si>
    <t>3291</t>
  </si>
  <si>
    <t>3293</t>
  </si>
  <si>
    <t>3294</t>
  </si>
  <si>
    <t>3297</t>
  </si>
  <si>
    <t>3299</t>
  </si>
  <si>
    <t>3300</t>
  </si>
  <si>
    <t>3302</t>
  </si>
  <si>
    <t>3306</t>
  </si>
  <si>
    <t>3315</t>
  </si>
  <si>
    <t>3317</t>
  </si>
  <si>
    <t>3319</t>
  </si>
  <si>
    <t>3320</t>
  </si>
  <si>
    <t>3321</t>
  </si>
  <si>
    <t>3322</t>
  </si>
  <si>
    <t>3323</t>
  </si>
  <si>
    <t>3326</t>
  </si>
  <si>
    <t>3328</t>
  </si>
  <si>
    <t>3329</t>
  </si>
  <si>
    <t>3333</t>
  </si>
  <si>
    <t>3341</t>
  </si>
  <si>
    <t>3347</t>
  </si>
  <si>
    <t>3349</t>
  </si>
  <si>
    <t>3350</t>
  </si>
  <si>
    <t>3352</t>
  </si>
  <si>
    <t>3353</t>
  </si>
  <si>
    <t>3355</t>
  </si>
  <si>
    <t>3358</t>
  </si>
  <si>
    <t>3359</t>
  </si>
  <si>
    <t>3360</t>
  </si>
  <si>
    <t>3361</t>
  </si>
  <si>
    <t>3370</t>
  </si>
  <si>
    <t>3371</t>
  </si>
  <si>
    <t>3372</t>
  </si>
  <si>
    <t>3374</t>
  </si>
  <si>
    <t>3375</t>
  </si>
  <si>
    <t>3377</t>
  </si>
  <si>
    <t>3386</t>
  </si>
  <si>
    <t>3388</t>
  </si>
  <si>
    <t>3392</t>
  </si>
  <si>
    <t>3393</t>
  </si>
  <si>
    <t>3395</t>
  </si>
  <si>
    <t>3396</t>
  </si>
  <si>
    <t>3397</t>
  </si>
  <si>
    <t>3399</t>
  </si>
  <si>
    <t>3401</t>
  </si>
  <si>
    <t>3402</t>
  </si>
  <si>
    <t>3405</t>
  </si>
  <si>
    <t>3409</t>
  </si>
  <si>
    <t>3415</t>
  </si>
  <si>
    <t>3416</t>
  </si>
  <si>
    <t>3417</t>
  </si>
  <si>
    <t>3418</t>
  </si>
  <si>
    <t>3420</t>
  </si>
  <si>
    <t>3421</t>
  </si>
  <si>
    <t>3422</t>
  </si>
  <si>
    <t>3423</t>
  </si>
  <si>
    <t>3426</t>
  </si>
  <si>
    <t>3433</t>
  </si>
  <si>
    <t>3434</t>
  </si>
  <si>
    <t>3435</t>
  </si>
  <si>
    <t>3436</t>
  </si>
  <si>
    <t>3437</t>
  </si>
  <si>
    <t>3439</t>
  </si>
  <si>
    <t>3440</t>
  </si>
  <si>
    <t>3441</t>
  </si>
  <si>
    <t>3443</t>
  </si>
  <si>
    <t>3444</t>
  </si>
  <si>
    <t>3445</t>
  </si>
  <si>
    <t>3446</t>
  </si>
  <si>
    <t>3447</t>
  </si>
  <si>
    <t>3449</t>
  </si>
  <si>
    <t>3452</t>
  </si>
  <si>
    <t>3454</t>
  </si>
  <si>
    <t>3457</t>
  </si>
  <si>
    <t>3458</t>
  </si>
  <si>
    <t>3461</t>
  </si>
  <si>
    <t>3467</t>
  </si>
  <si>
    <t>3469</t>
  </si>
  <si>
    <t>3474</t>
  </si>
  <si>
    <t>3475</t>
  </si>
  <si>
    <t>3477</t>
  </si>
  <si>
    <t>3479</t>
  </si>
  <si>
    <t>3480</t>
  </si>
  <si>
    <t>3482</t>
  </si>
  <si>
    <t>3484</t>
  </si>
  <si>
    <t>3486</t>
  </si>
  <si>
    <t>3489</t>
  </si>
  <si>
    <t>3490</t>
  </si>
  <si>
    <t>3491</t>
  </si>
  <si>
    <t>3494</t>
  </si>
  <si>
    <t>3495</t>
  </si>
  <si>
    <t>3496</t>
  </si>
  <si>
    <t>3497</t>
  </si>
  <si>
    <t>3498</t>
  </si>
  <si>
    <t>3501</t>
  </si>
  <si>
    <t>3512</t>
  </si>
  <si>
    <t>3513</t>
  </si>
  <si>
    <t>3521</t>
  </si>
  <si>
    <t>3524</t>
  </si>
  <si>
    <t>3526</t>
  </si>
  <si>
    <t>3529</t>
  </si>
  <si>
    <t>3536</t>
  </si>
  <si>
    <t>3537</t>
  </si>
  <si>
    <t>3538</t>
  </si>
  <si>
    <t>3539</t>
  </si>
  <si>
    <t>3540</t>
  </si>
  <si>
    <t>3541</t>
  </si>
  <si>
    <t>3542</t>
  </si>
  <si>
    <t>3544</t>
  </si>
  <si>
    <t>3546</t>
  </si>
  <si>
    <t>3547</t>
  </si>
  <si>
    <t>3548</t>
  </si>
  <si>
    <t>3549</t>
  </si>
  <si>
    <t>3550</t>
  </si>
  <si>
    <t>3551</t>
  </si>
  <si>
    <t>3553</t>
  </si>
  <si>
    <t>3556</t>
  </si>
  <si>
    <t>3558</t>
  </si>
  <si>
    <t>3559</t>
  </si>
  <si>
    <t>3560</t>
  </si>
  <si>
    <t>3562</t>
  </si>
  <si>
    <t>3563</t>
  </si>
  <si>
    <t>3565</t>
  </si>
  <si>
    <t>3566</t>
  </si>
  <si>
    <t>3569</t>
  </si>
  <si>
    <t>3571</t>
  </si>
  <si>
    <t>3577</t>
  </si>
  <si>
    <t>3580</t>
  </si>
  <si>
    <t>3583</t>
  </si>
  <si>
    <t>3591</t>
  </si>
  <si>
    <t>3593</t>
  </si>
  <si>
    <t>3597</t>
  </si>
  <si>
    <t>3598</t>
  </si>
  <si>
    <t>3600</t>
  </si>
  <si>
    <t>3604</t>
  </si>
  <si>
    <t>3607</t>
  </si>
  <si>
    <t>3608</t>
  </si>
  <si>
    <t>3611</t>
  </si>
  <si>
    <t>3622</t>
  </si>
  <si>
    <t>3623</t>
  </si>
  <si>
    <t>3624</t>
  </si>
  <si>
    <t>3625</t>
  </si>
  <si>
    <t>3626</t>
  </si>
  <si>
    <t>3627</t>
  </si>
  <si>
    <t>3628</t>
  </si>
  <si>
    <t>3632</t>
  </si>
  <si>
    <t>3633</t>
  </si>
  <si>
    <t>3634</t>
  </si>
  <si>
    <t>3635</t>
  </si>
  <si>
    <t>3636</t>
  </si>
  <si>
    <t>3639</t>
  </si>
  <si>
    <t>3640</t>
  </si>
  <si>
    <t>3641</t>
  </si>
  <si>
    <t>3645</t>
  </si>
  <si>
    <t>3646</t>
  </si>
  <si>
    <t>3647</t>
  </si>
  <si>
    <t>3648</t>
  </si>
  <si>
    <t>3649</t>
  </si>
  <si>
    <t>3652</t>
  </si>
  <si>
    <t>3653</t>
  </si>
  <si>
    <t>3655</t>
  </si>
  <si>
    <t>3656</t>
  </si>
  <si>
    <t>3657</t>
  </si>
  <si>
    <t>3659</t>
  </si>
  <si>
    <t>3660</t>
  </si>
  <si>
    <t>3661</t>
  </si>
  <si>
    <t>3663</t>
  </si>
  <si>
    <t>3664</t>
  </si>
  <si>
    <t>3665</t>
  </si>
  <si>
    <t>3666</t>
  </si>
  <si>
    <t>3667</t>
  </si>
  <si>
    <t>3668</t>
  </si>
  <si>
    <t>3670</t>
  </si>
  <si>
    <t>3671</t>
  </si>
  <si>
    <t>3672</t>
  </si>
  <si>
    <t>3673</t>
  </si>
  <si>
    <t>3674</t>
  </si>
  <si>
    <t>3675</t>
  </si>
  <si>
    <t>3676</t>
  </si>
  <si>
    <t>3678</t>
  </si>
  <si>
    <t>3679</t>
  </si>
  <si>
    <t>3680</t>
  </si>
  <si>
    <t>3681</t>
  </si>
  <si>
    <t>3682</t>
  </si>
  <si>
    <t>3683</t>
  </si>
  <si>
    <t>3686</t>
  </si>
  <si>
    <t>3687</t>
  </si>
  <si>
    <t>3688</t>
  </si>
  <si>
    <t>3690</t>
  </si>
  <si>
    <t>3691</t>
  </si>
  <si>
    <t>3692</t>
  </si>
  <si>
    <t>3694</t>
  </si>
  <si>
    <t>3695</t>
  </si>
  <si>
    <t>3696</t>
  </si>
  <si>
    <t>3697</t>
  </si>
  <si>
    <t>3698</t>
  </si>
  <si>
    <t>3708</t>
  </si>
  <si>
    <t>3710</t>
  </si>
  <si>
    <t>3712</t>
  </si>
  <si>
    <t>3719</t>
  </si>
  <si>
    <t>3723</t>
  </si>
  <si>
    <t>3726</t>
  </si>
  <si>
    <t>3727</t>
  </si>
  <si>
    <t>3733</t>
  </si>
  <si>
    <t>3738</t>
  </si>
  <si>
    <t>3741</t>
  </si>
  <si>
    <t>3744</t>
  </si>
  <si>
    <t>3747</t>
  </si>
  <si>
    <t>3750</t>
  </si>
  <si>
    <t>3753</t>
  </si>
  <si>
    <t>3758</t>
  </si>
  <si>
    <t>3760</t>
  </si>
  <si>
    <t>3762</t>
  </si>
  <si>
    <t>3763</t>
  </si>
  <si>
    <t>3766</t>
  </si>
  <si>
    <t>3768</t>
  </si>
  <si>
    <t>3769</t>
  </si>
  <si>
    <t>3770</t>
  </si>
  <si>
    <t>3771</t>
  </si>
  <si>
    <t>3772</t>
  </si>
  <si>
    <t>3773</t>
  </si>
  <si>
    <t>3774</t>
  </si>
  <si>
    <t>3776</t>
  </si>
  <si>
    <t>3777</t>
  </si>
  <si>
    <t>3778</t>
  </si>
  <si>
    <t>3779</t>
  </si>
  <si>
    <t>3787</t>
  </si>
  <si>
    <t>3788</t>
  </si>
  <si>
    <t>3791</t>
  </si>
  <si>
    <t>3793</t>
  </si>
  <si>
    <t>3796</t>
  </si>
  <si>
    <t>3798</t>
  </si>
  <si>
    <t>3799</t>
  </si>
  <si>
    <t>3800</t>
  </si>
  <si>
    <t>3802</t>
  </si>
  <si>
    <t>3803</t>
  </si>
  <si>
    <t>3804</t>
  </si>
  <si>
    <t>3807</t>
  </si>
  <si>
    <t>3810</t>
  </si>
  <si>
    <t>3814</t>
  </si>
  <si>
    <t>3815</t>
  </si>
  <si>
    <t>3816</t>
  </si>
  <si>
    <t>3817</t>
  </si>
  <si>
    <t>3823</t>
  </si>
  <si>
    <t>3825</t>
  </si>
  <si>
    <t>3826</t>
  </si>
  <si>
    <t>3834</t>
  </si>
  <si>
    <t>3835</t>
  </si>
  <si>
    <t>3836</t>
  </si>
  <si>
    <t>3837</t>
  </si>
  <si>
    <t>3839</t>
  </si>
  <si>
    <t>3840</t>
  </si>
  <si>
    <t>3841</t>
  </si>
  <si>
    <t>3842</t>
  </si>
  <si>
    <t>3843</t>
  </si>
  <si>
    <t>3844</t>
  </si>
  <si>
    <t>3845</t>
  </si>
  <si>
    <t>3847</t>
  </si>
  <si>
    <t>3848</t>
  </si>
  <si>
    <t>3850</t>
  </si>
  <si>
    <t>3851</t>
  </si>
  <si>
    <t>3854</t>
  </si>
  <si>
    <t>3856</t>
  </si>
  <si>
    <t>3857</t>
  </si>
  <si>
    <t>3858</t>
  </si>
  <si>
    <t>3861</t>
  </si>
  <si>
    <t>3863</t>
  </si>
  <si>
    <t>3864</t>
  </si>
  <si>
    <t>3865</t>
  </si>
  <si>
    <t>3877</t>
  </si>
  <si>
    <t>3878</t>
  </si>
  <si>
    <t>3891</t>
  </si>
  <si>
    <t>3892</t>
  </si>
  <si>
    <t>3895</t>
  </si>
  <si>
    <t>3896</t>
  </si>
  <si>
    <t>3900</t>
  </si>
  <si>
    <t>3901</t>
  </si>
  <si>
    <t>3902</t>
  </si>
  <si>
    <t>3903</t>
  </si>
  <si>
    <t>3904</t>
  </si>
  <si>
    <t>3905</t>
  </si>
  <si>
    <t>3907</t>
  </si>
  <si>
    <t>3908</t>
  </si>
  <si>
    <t>3909</t>
  </si>
  <si>
    <t>3910</t>
  </si>
  <si>
    <t>3911</t>
  </si>
  <si>
    <t>3913</t>
  </si>
  <si>
    <t>3914</t>
  </si>
  <si>
    <t>3915</t>
  </si>
  <si>
    <t>3916</t>
  </si>
  <si>
    <t>3917</t>
  </si>
  <si>
    <t>3918</t>
  </si>
  <si>
    <t>3920</t>
  </si>
  <si>
    <t>3921</t>
  </si>
  <si>
    <t>3922</t>
  </si>
  <si>
    <t>3923</t>
  </si>
  <si>
    <t>3924</t>
  </si>
  <si>
    <t>3925</t>
  </si>
  <si>
    <t>3926</t>
  </si>
  <si>
    <t>3927</t>
  </si>
  <si>
    <t>3928</t>
  </si>
  <si>
    <t>3929</t>
  </si>
  <si>
    <t>3930</t>
  </si>
  <si>
    <t>3931</t>
  </si>
  <si>
    <t>3932</t>
  </si>
  <si>
    <t>3933</t>
  </si>
  <si>
    <t>3934</t>
  </si>
  <si>
    <t>3935</t>
  </si>
  <si>
    <t>3936</t>
  </si>
  <si>
    <t>3937</t>
  </si>
  <si>
    <t>3939</t>
  </si>
  <si>
    <t>3940</t>
  </si>
  <si>
    <t>3941</t>
  </si>
  <si>
    <t>3943</t>
  </si>
  <si>
    <t>3944</t>
  </si>
  <si>
    <t>3945</t>
  </si>
  <si>
    <t>3946</t>
  </si>
  <si>
    <t>3947</t>
  </si>
  <si>
    <t>3948</t>
  </si>
  <si>
    <t>3950</t>
  </si>
  <si>
    <t>3951</t>
  </si>
  <si>
    <t>3953</t>
  </si>
  <si>
    <t>3954</t>
  </si>
  <si>
    <t>3955</t>
  </si>
  <si>
    <t>3958</t>
  </si>
  <si>
    <t>3961</t>
  </si>
  <si>
    <t>3962</t>
  </si>
  <si>
    <t>3963</t>
  </si>
  <si>
    <t>3964</t>
  </si>
  <si>
    <t>3965</t>
  </si>
  <si>
    <t>3967</t>
  </si>
  <si>
    <t>3969</t>
  </si>
  <si>
    <t>3970</t>
  </si>
  <si>
    <t>3974</t>
  </si>
  <si>
    <t>3976</t>
  </si>
  <si>
    <t>3978</t>
  </si>
  <si>
    <t>3979</t>
  </si>
  <si>
    <t>3981</t>
  </si>
  <si>
    <t>3984</t>
  </si>
  <si>
    <t>3985</t>
  </si>
  <si>
    <t>3986</t>
  </si>
  <si>
    <t>3987</t>
  </si>
  <si>
    <t>3988</t>
  </si>
  <si>
    <t>3989</t>
  </si>
  <si>
    <t>3990</t>
  </si>
  <si>
    <t>3991</t>
  </si>
  <si>
    <t>3992</t>
  </si>
  <si>
    <t>3993</t>
  </si>
  <si>
    <t>3994</t>
  </si>
  <si>
    <t>3996</t>
  </si>
  <si>
    <t>3997</t>
  </si>
  <si>
    <t>3998</t>
  </si>
  <si>
    <t>4004</t>
  </si>
  <si>
    <t>4005</t>
  </si>
  <si>
    <t>4008</t>
  </si>
  <si>
    <t>4011</t>
  </si>
  <si>
    <t>4012</t>
  </si>
  <si>
    <t>4013</t>
  </si>
  <si>
    <t>4014</t>
  </si>
  <si>
    <t>4015</t>
  </si>
  <si>
    <t>4016</t>
  </si>
  <si>
    <t>4017</t>
  </si>
  <si>
    <t>4019</t>
  </si>
  <si>
    <t>4020</t>
  </si>
  <si>
    <t>4021</t>
  </si>
  <si>
    <t>4022</t>
  </si>
  <si>
    <t>4023</t>
  </si>
  <si>
    <t>4025</t>
  </si>
  <si>
    <t>4026</t>
  </si>
  <si>
    <t>4027</t>
  </si>
  <si>
    <t>4028</t>
  </si>
  <si>
    <t>4031</t>
  </si>
  <si>
    <t>4040</t>
  </si>
  <si>
    <t>4041</t>
  </si>
  <si>
    <t>4043</t>
  </si>
  <si>
    <t>4044</t>
  </si>
  <si>
    <t>4045</t>
  </si>
  <si>
    <t>4046</t>
  </si>
  <si>
    <t>4047</t>
  </si>
  <si>
    <t>4051</t>
  </si>
  <si>
    <t>4052</t>
  </si>
  <si>
    <t>4053</t>
  </si>
  <si>
    <t>4054</t>
  </si>
  <si>
    <t>4055</t>
  </si>
  <si>
    <t>4056</t>
  </si>
  <si>
    <t>4057</t>
  </si>
  <si>
    <t>4058</t>
  </si>
  <si>
    <t>4059</t>
  </si>
  <si>
    <t>4060</t>
  </si>
  <si>
    <t>4062</t>
  </si>
  <si>
    <t>4063</t>
  </si>
  <si>
    <t>4064</t>
  </si>
  <si>
    <t>4068</t>
  </si>
  <si>
    <t>4069</t>
  </si>
  <si>
    <t>4071</t>
  </si>
  <si>
    <t>4072</t>
  </si>
  <si>
    <t>4073</t>
  </si>
  <si>
    <t>4074</t>
  </si>
  <si>
    <t>4075</t>
  </si>
  <si>
    <t>4076</t>
  </si>
  <si>
    <t>4078</t>
  </si>
  <si>
    <t>4080</t>
  </si>
  <si>
    <t>4082</t>
  </si>
  <si>
    <t>4088</t>
  </si>
  <si>
    <t>4091</t>
  </si>
  <si>
    <t>4092</t>
  </si>
  <si>
    <t>4093</t>
  </si>
  <si>
    <t>4094</t>
  </si>
  <si>
    <t>4095</t>
  </si>
  <si>
    <t>4097</t>
  </si>
  <si>
    <t>4098</t>
  </si>
  <si>
    <t>4099</t>
  </si>
  <si>
    <t>4100</t>
  </si>
  <si>
    <t>4102</t>
  </si>
  <si>
    <t>4107</t>
  </si>
  <si>
    <t>4109</t>
  </si>
  <si>
    <t>4112</t>
  </si>
  <si>
    <t>4113</t>
  </si>
  <si>
    <t>4114</t>
  </si>
  <si>
    <t>4116</t>
  </si>
  <si>
    <t>4118</t>
  </si>
  <si>
    <t>4119</t>
  </si>
  <si>
    <t>4120</t>
  </si>
  <si>
    <t>4124</t>
  </si>
  <si>
    <t>4125</t>
  </si>
  <si>
    <t>4151</t>
  </si>
  <si>
    <t>4165</t>
  </si>
  <si>
    <t>4166</t>
  </si>
  <si>
    <t>4167</t>
  </si>
  <si>
    <t>4168</t>
  </si>
  <si>
    <t>4169</t>
  </si>
  <si>
    <t>4170</t>
  </si>
  <si>
    <t>4171</t>
  </si>
  <si>
    <t>4172</t>
  </si>
  <si>
    <t>4173</t>
  </si>
  <si>
    <t>4174</t>
  </si>
  <si>
    <t>4175</t>
  </si>
  <si>
    <t>4176</t>
  </si>
  <si>
    <t>4177</t>
  </si>
  <si>
    <t>4178</t>
  </si>
  <si>
    <t>4179</t>
  </si>
  <si>
    <t>4180</t>
  </si>
  <si>
    <t>4182</t>
  </si>
  <si>
    <t>4186</t>
  </si>
  <si>
    <t>4187</t>
  </si>
  <si>
    <t>4189</t>
  </si>
  <si>
    <t>4192</t>
  </si>
  <si>
    <t>4193</t>
  </si>
  <si>
    <t>4194</t>
  </si>
  <si>
    <t>4196</t>
  </si>
  <si>
    <t>4197</t>
  </si>
  <si>
    <t>4198</t>
  </si>
  <si>
    <t>4199</t>
  </si>
  <si>
    <t>4202</t>
  </si>
  <si>
    <t>4203</t>
  </si>
  <si>
    <t>4204</t>
  </si>
  <si>
    <t>4205</t>
  </si>
  <si>
    <t>4206</t>
  </si>
  <si>
    <t>4212</t>
  </si>
  <si>
    <t>4216</t>
  </si>
  <si>
    <t>4218</t>
  </si>
  <si>
    <t>4220</t>
  </si>
  <si>
    <t>4221</t>
  </si>
  <si>
    <t>4222</t>
  </si>
  <si>
    <t>4224</t>
  </si>
  <si>
    <t>4228</t>
  </si>
  <si>
    <t>4229</t>
  </si>
  <si>
    <t>4231</t>
  </si>
  <si>
    <t>4234</t>
  </si>
  <si>
    <t>4235</t>
  </si>
  <si>
    <t>4238</t>
  </si>
  <si>
    <t>4240</t>
  </si>
  <si>
    <t>4241</t>
  </si>
  <si>
    <t>4242</t>
  </si>
  <si>
    <t>4243</t>
  </si>
  <si>
    <t>4245</t>
  </si>
  <si>
    <t>4247</t>
  </si>
  <si>
    <t>4248</t>
  </si>
  <si>
    <t>4249</t>
  </si>
  <si>
    <t>4251</t>
  </si>
  <si>
    <t>4255</t>
  </si>
  <si>
    <t>4256</t>
  </si>
  <si>
    <t>4258</t>
  </si>
  <si>
    <t>4259</t>
  </si>
  <si>
    <t>4260</t>
  </si>
  <si>
    <t>4261</t>
  </si>
  <si>
    <t>4262</t>
  </si>
  <si>
    <t>4263</t>
  </si>
  <si>
    <t>4264</t>
  </si>
  <si>
    <t>4265</t>
  </si>
  <si>
    <t>4267</t>
  </si>
  <si>
    <t>4268</t>
  </si>
  <si>
    <t>4270</t>
  </si>
  <si>
    <t>4274</t>
  </si>
  <si>
    <t>4275</t>
  </si>
  <si>
    <t>4284</t>
  </si>
  <si>
    <t>4286</t>
  </si>
  <si>
    <t>4287</t>
  </si>
  <si>
    <t>4288</t>
  </si>
  <si>
    <t>4293</t>
  </si>
  <si>
    <t>4295</t>
  </si>
  <si>
    <t>4298</t>
  </si>
  <si>
    <t>4299</t>
  </si>
  <si>
    <t>4301</t>
  </si>
  <si>
    <t>4304</t>
  </si>
  <si>
    <t>4307</t>
  </si>
  <si>
    <t>4308</t>
  </si>
  <si>
    <t>4310</t>
  </si>
  <si>
    <t>4316</t>
  </si>
  <si>
    <t>4317</t>
  </si>
  <si>
    <t>4318</t>
  </si>
  <si>
    <t>4319</t>
  </si>
  <si>
    <t>4320</t>
  </si>
  <si>
    <t>4323</t>
  </si>
  <si>
    <t>4324</t>
  </si>
  <si>
    <t>4326</t>
  </si>
  <si>
    <t>4331</t>
  </si>
  <si>
    <t>4333</t>
  </si>
  <si>
    <t>4334</t>
  </si>
  <si>
    <t>4335</t>
  </si>
  <si>
    <t>4337</t>
  </si>
  <si>
    <t>4341</t>
  </si>
  <si>
    <t>4343</t>
  </si>
  <si>
    <t>4344</t>
  </si>
  <si>
    <t>ポケトークの親会社。応援する。</t>
  </si>
  <si>
    <t>4345</t>
  </si>
  <si>
    <t>4346</t>
  </si>
  <si>
    <t>4347</t>
  </si>
  <si>
    <t>4350</t>
  </si>
  <si>
    <t>4351</t>
  </si>
  <si>
    <t>4356</t>
  </si>
  <si>
    <t>4360</t>
  </si>
  <si>
    <t>4361</t>
  </si>
  <si>
    <t>4362</t>
  </si>
  <si>
    <t>4365</t>
  </si>
  <si>
    <t>4366</t>
  </si>
  <si>
    <t>4367</t>
  </si>
  <si>
    <t>4368</t>
  </si>
  <si>
    <t>4369</t>
  </si>
  <si>
    <t>4370</t>
  </si>
  <si>
    <t>4371</t>
  </si>
  <si>
    <t>4372</t>
  </si>
  <si>
    <t>4373</t>
  </si>
  <si>
    <t>4374</t>
  </si>
  <si>
    <t>4375</t>
  </si>
  <si>
    <t>4376</t>
  </si>
  <si>
    <t>4377</t>
  </si>
  <si>
    <t>4378</t>
  </si>
  <si>
    <t>4379</t>
  </si>
  <si>
    <t>4380</t>
  </si>
  <si>
    <t>4381</t>
  </si>
  <si>
    <t>4382</t>
  </si>
  <si>
    <t>4384</t>
  </si>
  <si>
    <t>4385</t>
  </si>
  <si>
    <t>田端銘柄。</t>
  </si>
  <si>
    <t>4386</t>
  </si>
  <si>
    <t>4387</t>
  </si>
  <si>
    <t>4388</t>
  </si>
  <si>
    <t>4389</t>
  </si>
  <si>
    <t>4390</t>
  </si>
  <si>
    <t>4391</t>
  </si>
  <si>
    <t>4392</t>
  </si>
  <si>
    <t>4393</t>
  </si>
  <si>
    <t>4394</t>
  </si>
  <si>
    <t>4395</t>
  </si>
  <si>
    <t>4397</t>
  </si>
  <si>
    <t>4398</t>
  </si>
  <si>
    <t>4401</t>
  </si>
  <si>
    <t>4403</t>
  </si>
  <si>
    <t>4404</t>
  </si>
  <si>
    <t>4406</t>
  </si>
  <si>
    <t>4409</t>
  </si>
  <si>
    <t>4410</t>
  </si>
  <si>
    <t>4412</t>
  </si>
  <si>
    <t>4413</t>
  </si>
  <si>
    <t>4414</t>
  </si>
  <si>
    <t>4415</t>
  </si>
  <si>
    <t>4416</t>
  </si>
  <si>
    <t>4417</t>
  </si>
  <si>
    <t>4418</t>
  </si>
  <si>
    <t>4419</t>
  </si>
  <si>
    <t>4420</t>
  </si>
  <si>
    <t>4421</t>
  </si>
  <si>
    <t>4422</t>
  </si>
  <si>
    <t>4424</t>
  </si>
  <si>
    <t>4425</t>
  </si>
  <si>
    <t>4427</t>
  </si>
  <si>
    <t>4428</t>
  </si>
  <si>
    <t>4429</t>
  </si>
  <si>
    <t>4430</t>
  </si>
  <si>
    <t>4431</t>
  </si>
  <si>
    <t>4432</t>
  </si>
  <si>
    <t>4433</t>
  </si>
  <si>
    <t>4434</t>
  </si>
  <si>
    <t>4435</t>
  </si>
  <si>
    <t>4436</t>
  </si>
  <si>
    <t>4437</t>
  </si>
  <si>
    <t>4438</t>
  </si>
  <si>
    <t>4439</t>
  </si>
  <si>
    <t>4440</t>
  </si>
  <si>
    <t>4441</t>
  </si>
  <si>
    <t>4442</t>
  </si>
  <si>
    <t>4443</t>
  </si>
  <si>
    <t>4444</t>
  </si>
  <si>
    <t>4445</t>
  </si>
  <si>
    <t>4446</t>
  </si>
  <si>
    <t>4447</t>
  </si>
  <si>
    <t>4448</t>
  </si>
  <si>
    <t>4449</t>
  </si>
  <si>
    <t>4450</t>
  </si>
  <si>
    <t>4452</t>
  </si>
  <si>
    <t>4461</t>
  </si>
  <si>
    <t>4462</t>
  </si>
  <si>
    <t>4463</t>
  </si>
  <si>
    <t>4464</t>
  </si>
  <si>
    <t>4465</t>
  </si>
  <si>
    <t>4471</t>
  </si>
  <si>
    <t>4475</t>
  </si>
  <si>
    <t>4476</t>
  </si>
  <si>
    <t>4477</t>
  </si>
  <si>
    <t>4478</t>
  </si>
  <si>
    <t>4479</t>
  </si>
  <si>
    <t>4480</t>
  </si>
  <si>
    <t>4481</t>
  </si>
  <si>
    <t>4482</t>
  </si>
  <si>
    <t>4483</t>
  </si>
  <si>
    <t>4484</t>
  </si>
  <si>
    <t>4485</t>
  </si>
  <si>
    <t>4486</t>
  </si>
  <si>
    <t>4487</t>
  </si>
  <si>
    <t>4488</t>
  </si>
  <si>
    <t>4490</t>
  </si>
  <si>
    <t>4491</t>
  </si>
  <si>
    <t>4492</t>
  </si>
  <si>
    <t>4493</t>
  </si>
  <si>
    <t>4494</t>
  </si>
  <si>
    <t>4495</t>
  </si>
  <si>
    <t>4496</t>
  </si>
  <si>
    <t>4498</t>
  </si>
  <si>
    <t>4499</t>
  </si>
  <si>
    <t>4507</t>
  </si>
  <si>
    <t>4512</t>
  </si>
  <si>
    <t>4516</t>
  </si>
  <si>
    <t>4519</t>
  </si>
  <si>
    <t>4524</t>
  </si>
  <si>
    <t>4526</t>
  </si>
  <si>
    <t>4527</t>
  </si>
  <si>
    <t>4528</t>
  </si>
  <si>
    <t>4530</t>
  </si>
  <si>
    <t>4531</t>
  </si>
  <si>
    <t>4534</t>
  </si>
  <si>
    <t>4536</t>
  </si>
  <si>
    <t>4538</t>
  </si>
  <si>
    <t>4539</t>
  </si>
  <si>
    <t>4543</t>
  </si>
  <si>
    <t>4544</t>
  </si>
  <si>
    <t>4547</t>
  </si>
  <si>
    <t>4548</t>
  </si>
  <si>
    <t>4549</t>
  </si>
  <si>
    <t>4551</t>
  </si>
  <si>
    <t>4552</t>
  </si>
  <si>
    <t>4553</t>
  </si>
  <si>
    <t>4554</t>
  </si>
  <si>
    <t>4556</t>
  </si>
  <si>
    <t>4558</t>
  </si>
  <si>
    <t>4559</t>
  </si>
  <si>
    <t>4563</t>
  </si>
  <si>
    <t>4564</t>
  </si>
  <si>
    <t>4565</t>
  </si>
  <si>
    <t>4568</t>
  </si>
  <si>
    <t>4569</t>
  </si>
  <si>
    <t>4570</t>
  </si>
  <si>
    <t>4571</t>
  </si>
  <si>
    <t>4572</t>
  </si>
  <si>
    <t>4574</t>
  </si>
  <si>
    <t>4575</t>
  </si>
  <si>
    <t>4576</t>
  </si>
  <si>
    <t>4577</t>
  </si>
  <si>
    <t>4578</t>
  </si>
  <si>
    <t>4579</t>
  </si>
  <si>
    <t>4582</t>
  </si>
  <si>
    <t>4583</t>
  </si>
  <si>
    <t>4584</t>
  </si>
  <si>
    <t>4586</t>
  </si>
  <si>
    <t>4587</t>
  </si>
  <si>
    <t>4588</t>
  </si>
  <si>
    <t>4591</t>
  </si>
  <si>
    <t>4592</t>
  </si>
  <si>
    <t>4593</t>
  </si>
  <si>
    <t>4594</t>
  </si>
  <si>
    <t>4595</t>
  </si>
  <si>
    <t>4596</t>
  </si>
  <si>
    <t>4597</t>
  </si>
  <si>
    <t>4598</t>
  </si>
  <si>
    <t>4599</t>
  </si>
  <si>
    <t>4611</t>
  </si>
  <si>
    <t>4612</t>
  </si>
  <si>
    <t>4613</t>
  </si>
  <si>
    <t>4615</t>
  </si>
  <si>
    <t>4616</t>
  </si>
  <si>
    <t>4619</t>
  </si>
  <si>
    <t>4620</t>
  </si>
  <si>
    <t>4623</t>
  </si>
  <si>
    <t>4624</t>
  </si>
  <si>
    <t>4625</t>
  </si>
  <si>
    <t>4626</t>
  </si>
  <si>
    <t>4627</t>
  </si>
  <si>
    <t>4628</t>
  </si>
  <si>
    <t>4629</t>
  </si>
  <si>
    <t>4631</t>
  </si>
  <si>
    <t>4633</t>
  </si>
  <si>
    <t>4634</t>
  </si>
  <si>
    <t>4635</t>
  </si>
  <si>
    <t>4641</t>
  </si>
  <si>
    <t>4642</t>
  </si>
  <si>
    <t>4644</t>
  </si>
  <si>
    <t>4645</t>
  </si>
  <si>
    <t>4650</t>
  </si>
  <si>
    <t>4651</t>
  </si>
  <si>
    <t>4657</t>
  </si>
  <si>
    <t>4658</t>
  </si>
  <si>
    <t>4659</t>
  </si>
  <si>
    <t>4661</t>
  </si>
  <si>
    <t>4662</t>
  </si>
  <si>
    <t>4664</t>
  </si>
  <si>
    <t>4666</t>
  </si>
  <si>
    <t>4667</t>
  </si>
  <si>
    <t>4668</t>
  </si>
  <si>
    <t>4671</t>
  </si>
  <si>
    <t>4673</t>
  </si>
  <si>
    <t>4674</t>
  </si>
  <si>
    <t>4676</t>
  </si>
  <si>
    <t>4678</t>
  </si>
  <si>
    <t>4679</t>
  </si>
  <si>
    <t>4681</t>
  </si>
  <si>
    <t>4684</t>
  </si>
  <si>
    <t>4685</t>
  </si>
  <si>
    <t>4686</t>
  </si>
  <si>
    <t>4687</t>
  </si>
  <si>
    <t>4689</t>
  </si>
  <si>
    <t>4690</t>
  </si>
  <si>
    <t>4691</t>
  </si>
  <si>
    <t>4694</t>
  </si>
  <si>
    <t>4704</t>
  </si>
  <si>
    <t>4705</t>
  </si>
  <si>
    <t>4707</t>
  </si>
  <si>
    <t>4709</t>
  </si>
  <si>
    <t>4712</t>
  </si>
  <si>
    <t>4714</t>
  </si>
  <si>
    <t>4716</t>
  </si>
  <si>
    <t>4718</t>
  </si>
  <si>
    <t>4719</t>
  </si>
  <si>
    <t>4720</t>
  </si>
  <si>
    <t>4722</t>
  </si>
  <si>
    <t>4725</t>
  </si>
  <si>
    <t>4733</t>
  </si>
  <si>
    <t>4735</t>
  </si>
  <si>
    <t>4736</t>
  </si>
  <si>
    <t>4743</t>
  </si>
  <si>
    <t>4745</t>
  </si>
  <si>
    <t>4746</t>
  </si>
  <si>
    <t>4750</t>
  </si>
  <si>
    <t>4752</t>
  </si>
  <si>
    <t>4754</t>
  </si>
  <si>
    <t>4760</t>
  </si>
  <si>
    <t>4761</t>
  </si>
  <si>
    <t>4762</t>
  </si>
  <si>
    <t>4763</t>
  </si>
  <si>
    <t>4765</t>
  </si>
  <si>
    <t>4766</t>
  </si>
  <si>
    <t>4767</t>
  </si>
  <si>
    <t>4768</t>
  </si>
  <si>
    <t>4769</t>
  </si>
  <si>
    <t>4771</t>
  </si>
  <si>
    <t>4772</t>
  </si>
  <si>
    <t>4776</t>
  </si>
  <si>
    <t>4777</t>
  </si>
  <si>
    <t>4783</t>
  </si>
  <si>
    <t>4784</t>
  </si>
  <si>
    <t>4792</t>
  </si>
  <si>
    <t>4800</t>
  </si>
  <si>
    <t>4801</t>
  </si>
  <si>
    <t>4809</t>
  </si>
  <si>
    <t>4811</t>
  </si>
  <si>
    <t>4812</t>
  </si>
  <si>
    <t>4813</t>
  </si>
  <si>
    <t>4814</t>
  </si>
  <si>
    <t>4816</t>
  </si>
  <si>
    <t>4819</t>
  </si>
  <si>
    <t>4820</t>
  </si>
  <si>
    <t>4825</t>
  </si>
  <si>
    <t>4826</t>
  </si>
  <si>
    <t>4828</t>
  </si>
  <si>
    <t>4829</t>
  </si>
  <si>
    <t>4832</t>
  </si>
  <si>
    <t>4833</t>
  </si>
  <si>
    <t>4838</t>
  </si>
  <si>
    <t>4839</t>
  </si>
  <si>
    <t>4840</t>
  </si>
  <si>
    <t>4845</t>
  </si>
  <si>
    <t>4847</t>
  </si>
  <si>
    <t>4848</t>
  </si>
  <si>
    <t>4849</t>
  </si>
  <si>
    <t>4875</t>
  </si>
  <si>
    <t>4880</t>
  </si>
  <si>
    <t>4881</t>
  </si>
  <si>
    <t>4882</t>
  </si>
  <si>
    <t>4883</t>
  </si>
  <si>
    <t>4884</t>
  </si>
  <si>
    <t>4885</t>
  </si>
  <si>
    <t>4886</t>
  </si>
  <si>
    <t>4887</t>
  </si>
  <si>
    <t>4888</t>
  </si>
  <si>
    <t>4889</t>
  </si>
  <si>
    <t>4890</t>
  </si>
  <si>
    <t>4891</t>
  </si>
  <si>
    <t>4892</t>
  </si>
  <si>
    <t>4893</t>
  </si>
  <si>
    <t>4894</t>
  </si>
  <si>
    <t>4896</t>
  </si>
  <si>
    <t>4902</t>
  </si>
  <si>
    <t>4911</t>
  </si>
  <si>
    <t>4912</t>
  </si>
  <si>
    <t>4914</t>
  </si>
  <si>
    <t>4917</t>
  </si>
  <si>
    <t>4918</t>
  </si>
  <si>
    <t>4919</t>
  </si>
  <si>
    <t>4920</t>
  </si>
  <si>
    <t>4921</t>
  </si>
  <si>
    <t>4922</t>
  </si>
  <si>
    <t>4923</t>
  </si>
  <si>
    <t>4925</t>
  </si>
  <si>
    <t>4926</t>
  </si>
  <si>
    <t>4927</t>
  </si>
  <si>
    <t>4928</t>
  </si>
  <si>
    <t>4929</t>
  </si>
  <si>
    <t>4931</t>
  </si>
  <si>
    <t>4932</t>
  </si>
  <si>
    <t>4933</t>
  </si>
  <si>
    <t>4934</t>
  </si>
  <si>
    <t>4935</t>
  </si>
  <si>
    <t>4936</t>
  </si>
  <si>
    <t>4937</t>
  </si>
  <si>
    <t>4951</t>
  </si>
  <si>
    <t>4955</t>
  </si>
  <si>
    <t>4956</t>
  </si>
  <si>
    <t>4957</t>
  </si>
  <si>
    <t>4958</t>
  </si>
  <si>
    <t>4960</t>
  </si>
  <si>
    <t>4966</t>
  </si>
  <si>
    <t>4967</t>
  </si>
  <si>
    <t>4968</t>
  </si>
  <si>
    <t>4970</t>
  </si>
  <si>
    <t>4973</t>
  </si>
  <si>
    <t>4974</t>
  </si>
  <si>
    <t>4975</t>
  </si>
  <si>
    <t>4976</t>
  </si>
  <si>
    <t>4977</t>
  </si>
  <si>
    <t>4978</t>
  </si>
  <si>
    <t>4979</t>
  </si>
  <si>
    <t>4980</t>
  </si>
  <si>
    <t>4985</t>
  </si>
  <si>
    <t>4990</t>
  </si>
  <si>
    <t>4992</t>
  </si>
  <si>
    <t>4994</t>
  </si>
  <si>
    <t>4996</t>
  </si>
  <si>
    <t>4997</t>
  </si>
  <si>
    <t>4998</t>
  </si>
  <si>
    <t>5009</t>
  </si>
  <si>
    <t>5010</t>
  </si>
  <si>
    <t>5011</t>
  </si>
  <si>
    <t>5015</t>
  </si>
  <si>
    <t>5017</t>
  </si>
  <si>
    <t>5020</t>
  </si>
  <si>
    <t>5021</t>
  </si>
  <si>
    <t>5025</t>
  </si>
  <si>
    <t>5026</t>
  </si>
  <si>
    <t>5027</t>
  </si>
  <si>
    <t>5028</t>
  </si>
  <si>
    <t>5029</t>
  </si>
  <si>
    <t>5031</t>
  </si>
  <si>
    <t>5032</t>
  </si>
  <si>
    <t>5033</t>
  </si>
  <si>
    <t>5034</t>
  </si>
  <si>
    <t>5035</t>
  </si>
  <si>
    <t>5036</t>
  </si>
  <si>
    <t>5038</t>
  </si>
  <si>
    <t>5070</t>
  </si>
  <si>
    <t>5071</t>
  </si>
  <si>
    <t>5074</t>
  </si>
  <si>
    <t>5076</t>
  </si>
  <si>
    <t>50765</t>
  </si>
  <si>
    <t>5078</t>
  </si>
  <si>
    <t>5079</t>
  </si>
  <si>
    <t>5101</t>
  </si>
  <si>
    <t>5103</t>
  </si>
  <si>
    <t>5110</t>
  </si>
  <si>
    <t>5121</t>
  </si>
  <si>
    <t>5122</t>
  </si>
  <si>
    <t>5125</t>
  </si>
  <si>
    <t>5126</t>
  </si>
  <si>
    <t>5129</t>
  </si>
  <si>
    <t>5131</t>
  </si>
  <si>
    <t>5132</t>
  </si>
  <si>
    <t>5133</t>
  </si>
  <si>
    <t>5134</t>
  </si>
  <si>
    <t>5136</t>
  </si>
  <si>
    <t>5137</t>
  </si>
  <si>
    <t>5138</t>
  </si>
  <si>
    <t>5139</t>
  </si>
  <si>
    <t>5142</t>
  </si>
  <si>
    <t>5161</t>
  </si>
  <si>
    <t>5162</t>
  </si>
  <si>
    <t>5184</t>
  </si>
  <si>
    <t>5185</t>
  </si>
  <si>
    <t>5187</t>
  </si>
  <si>
    <t>5189</t>
  </si>
  <si>
    <t>5192</t>
  </si>
  <si>
    <t>5194</t>
  </si>
  <si>
    <t>5195</t>
  </si>
  <si>
    <t>5199</t>
  </si>
  <si>
    <t>5202</t>
  </si>
  <si>
    <t>5204</t>
  </si>
  <si>
    <t>5210</t>
  </si>
  <si>
    <t>5216</t>
  </si>
  <si>
    <t>5218</t>
  </si>
  <si>
    <t>5232</t>
  </si>
  <si>
    <t>5233</t>
  </si>
  <si>
    <t>5237</t>
  </si>
  <si>
    <t>5240</t>
  </si>
  <si>
    <t>5242</t>
  </si>
  <si>
    <t>5243</t>
  </si>
  <si>
    <t>5244</t>
  </si>
  <si>
    <t>5246</t>
  </si>
  <si>
    <t>5247</t>
  </si>
  <si>
    <t>5248</t>
  </si>
  <si>
    <t>5250</t>
  </si>
  <si>
    <t>5252</t>
  </si>
  <si>
    <t>5253</t>
  </si>
  <si>
    <t>5254</t>
  </si>
  <si>
    <t>5255</t>
  </si>
  <si>
    <t>5256</t>
  </si>
  <si>
    <t>5257</t>
  </si>
  <si>
    <t>5258</t>
  </si>
  <si>
    <t>5259</t>
  </si>
  <si>
    <t>5261</t>
  </si>
  <si>
    <t>5262</t>
  </si>
  <si>
    <t>5268</t>
  </si>
  <si>
    <t>5269</t>
  </si>
  <si>
    <t>5271</t>
  </si>
  <si>
    <t>5273</t>
  </si>
  <si>
    <t>5277</t>
  </si>
  <si>
    <t>5279</t>
  </si>
  <si>
    <t>5280</t>
  </si>
  <si>
    <t>5282</t>
  </si>
  <si>
    <t>5283</t>
  </si>
  <si>
    <t>5284</t>
  </si>
  <si>
    <t>5285</t>
  </si>
  <si>
    <t>5287</t>
  </si>
  <si>
    <t>5288</t>
  </si>
  <si>
    <t>5290</t>
  </si>
  <si>
    <t>5301</t>
  </si>
  <si>
    <t>5302</t>
  </si>
  <si>
    <t>5304</t>
  </si>
  <si>
    <t>5310</t>
  </si>
  <si>
    <t>5331</t>
  </si>
  <si>
    <t>5332</t>
  </si>
  <si>
    <t>5337</t>
  </si>
  <si>
    <t>5341</t>
  </si>
  <si>
    <t>5344</t>
  </si>
  <si>
    <t>5351</t>
  </si>
  <si>
    <t>5352</t>
  </si>
  <si>
    <t>5355</t>
  </si>
  <si>
    <t>5356</t>
  </si>
  <si>
    <t>5357</t>
  </si>
  <si>
    <t>5363</t>
  </si>
  <si>
    <t>5367</t>
  </si>
  <si>
    <t>5368</t>
  </si>
  <si>
    <t>5380</t>
  </si>
  <si>
    <t>5381</t>
  </si>
  <si>
    <t>5386</t>
  </si>
  <si>
    <t>5388</t>
  </si>
  <si>
    <t>5391</t>
  </si>
  <si>
    <t>5393</t>
  </si>
  <si>
    <t>5408</t>
  </si>
  <si>
    <t>5410</t>
  </si>
  <si>
    <t>5423</t>
  </si>
  <si>
    <t>5440</t>
  </si>
  <si>
    <t>5446</t>
  </si>
  <si>
    <t>5449</t>
  </si>
  <si>
    <t>5451</t>
  </si>
  <si>
    <t>5458</t>
  </si>
  <si>
    <t>5461</t>
  </si>
  <si>
    <t>5463</t>
  </si>
  <si>
    <t>5464</t>
  </si>
  <si>
    <t>5471</t>
  </si>
  <si>
    <t>5476</t>
  </si>
  <si>
    <t>5480</t>
  </si>
  <si>
    <t>5481</t>
  </si>
  <si>
    <t>5482</t>
  </si>
  <si>
    <t>5484</t>
  </si>
  <si>
    <t>5491</t>
  </si>
  <si>
    <t>5527</t>
  </si>
  <si>
    <t>5532</t>
  </si>
  <si>
    <t>5533</t>
  </si>
  <si>
    <t>5535</t>
  </si>
  <si>
    <t>5541</t>
  </si>
  <si>
    <t>5542</t>
  </si>
  <si>
    <t>5563</t>
  </si>
  <si>
    <t>5570</t>
  </si>
  <si>
    <t>5571</t>
  </si>
  <si>
    <t>5572</t>
  </si>
  <si>
    <t>5574</t>
  </si>
  <si>
    <t>5575</t>
  </si>
  <si>
    <t>5577</t>
  </si>
  <si>
    <t>5578</t>
  </si>
  <si>
    <t>5580</t>
  </si>
  <si>
    <t>5582</t>
  </si>
  <si>
    <t>5585</t>
  </si>
  <si>
    <t>5586</t>
  </si>
  <si>
    <t>5587</t>
  </si>
  <si>
    <t>5588</t>
  </si>
  <si>
    <t>5589</t>
  </si>
  <si>
    <t>5590</t>
  </si>
  <si>
    <t>5591</t>
  </si>
  <si>
    <t>5592</t>
  </si>
  <si>
    <t>5595</t>
  </si>
  <si>
    <t>5596</t>
  </si>
  <si>
    <t>5597</t>
  </si>
  <si>
    <t>5599</t>
  </si>
  <si>
    <t>5602</t>
  </si>
  <si>
    <t>5603</t>
  </si>
  <si>
    <t>5609</t>
  </si>
  <si>
    <t>5610</t>
  </si>
  <si>
    <t>5612</t>
  </si>
  <si>
    <t>5616</t>
  </si>
  <si>
    <t>5618</t>
  </si>
  <si>
    <t>5619</t>
  </si>
  <si>
    <t>5621</t>
  </si>
  <si>
    <t>5631</t>
  </si>
  <si>
    <t>5632</t>
  </si>
  <si>
    <t>5644</t>
  </si>
  <si>
    <t>5658</t>
  </si>
  <si>
    <t>5659</t>
  </si>
  <si>
    <t>5660</t>
  </si>
  <si>
    <t>5695</t>
  </si>
  <si>
    <t>5697</t>
  </si>
  <si>
    <t>5698</t>
  </si>
  <si>
    <t>5699</t>
  </si>
  <si>
    <t>5702</t>
  </si>
  <si>
    <t>5703</t>
  </si>
  <si>
    <t>5704</t>
  </si>
  <si>
    <t>5707</t>
  </si>
  <si>
    <t>5711</t>
  </si>
  <si>
    <t>5713</t>
  </si>
  <si>
    <t>5714</t>
  </si>
  <si>
    <t>2024/12/15：子会社の小坂製錬がTVで紹介されてた。廃棄基盤から金を抽出する技術が強み。</t>
  </si>
  <si>
    <t>5715</t>
  </si>
  <si>
    <t>5724</t>
  </si>
  <si>
    <t>5726</t>
  </si>
  <si>
    <t>5727</t>
  </si>
  <si>
    <t>5729</t>
  </si>
  <si>
    <t>5741</t>
  </si>
  <si>
    <t>5742</t>
  </si>
  <si>
    <t>5753</t>
  </si>
  <si>
    <t>5757</t>
  </si>
  <si>
    <t>5759</t>
  </si>
  <si>
    <t>5801</t>
  </si>
  <si>
    <t>5803</t>
  </si>
  <si>
    <t>5805</t>
  </si>
  <si>
    <t>5816</t>
  </si>
  <si>
    <t>5817</t>
  </si>
  <si>
    <t>5819</t>
  </si>
  <si>
    <t>5820</t>
  </si>
  <si>
    <t>5821</t>
  </si>
  <si>
    <t>5830</t>
  </si>
  <si>
    <t>5831</t>
  </si>
  <si>
    <t>5832</t>
  </si>
  <si>
    <t>5834</t>
  </si>
  <si>
    <t>5838</t>
  </si>
  <si>
    <t>5842</t>
  </si>
  <si>
    <t>5843</t>
  </si>
  <si>
    <t>5844</t>
  </si>
  <si>
    <t>5845</t>
  </si>
  <si>
    <t>5851</t>
  </si>
  <si>
    <t>5852</t>
  </si>
  <si>
    <t>5856</t>
  </si>
  <si>
    <t>5857</t>
  </si>
  <si>
    <t>5858</t>
  </si>
  <si>
    <t>5867</t>
  </si>
  <si>
    <t>5868</t>
  </si>
  <si>
    <t>5869</t>
  </si>
  <si>
    <t>5870</t>
  </si>
  <si>
    <t>5871</t>
  </si>
  <si>
    <t>5884</t>
  </si>
  <si>
    <t>5885</t>
  </si>
  <si>
    <t>5888</t>
  </si>
  <si>
    <t>5889</t>
  </si>
  <si>
    <t>5891</t>
  </si>
  <si>
    <t>5892</t>
  </si>
  <si>
    <t>5900</t>
  </si>
  <si>
    <t>5901</t>
  </si>
  <si>
    <t>5902</t>
  </si>
  <si>
    <t>5903</t>
  </si>
  <si>
    <t>5905</t>
  </si>
  <si>
    <t>5906</t>
  </si>
  <si>
    <t>5909</t>
  </si>
  <si>
    <t>5911</t>
  </si>
  <si>
    <t>5915</t>
  </si>
  <si>
    <t>5918</t>
  </si>
  <si>
    <t>5921</t>
  </si>
  <si>
    <t>5922</t>
  </si>
  <si>
    <t>5923</t>
  </si>
  <si>
    <t>5928</t>
  </si>
  <si>
    <t>5929</t>
  </si>
  <si>
    <t>5930</t>
  </si>
  <si>
    <t>5932</t>
  </si>
  <si>
    <t>5933</t>
  </si>
  <si>
    <t>5935</t>
  </si>
  <si>
    <t>5936</t>
  </si>
  <si>
    <t>5938</t>
  </si>
  <si>
    <t>5939</t>
  </si>
  <si>
    <t>5940</t>
  </si>
  <si>
    <t>5941</t>
  </si>
  <si>
    <t>5942</t>
  </si>
  <si>
    <t>5943</t>
  </si>
  <si>
    <t>5945</t>
  </si>
  <si>
    <t>5946</t>
  </si>
  <si>
    <t>5947</t>
  </si>
  <si>
    <t>5949</t>
  </si>
  <si>
    <t>5950</t>
  </si>
  <si>
    <t>5951</t>
  </si>
  <si>
    <t>5952</t>
  </si>
  <si>
    <t>5955</t>
  </si>
  <si>
    <t>5956</t>
  </si>
  <si>
    <t>5957</t>
  </si>
  <si>
    <t>5958</t>
  </si>
  <si>
    <t>5959</t>
  </si>
  <si>
    <t>5962</t>
  </si>
  <si>
    <t>5965</t>
  </si>
  <si>
    <t>5966</t>
  </si>
  <si>
    <t>5967</t>
  </si>
  <si>
    <t>5969</t>
  </si>
  <si>
    <t>5970</t>
  </si>
  <si>
    <t>5971</t>
  </si>
  <si>
    <t>5973</t>
  </si>
  <si>
    <t>5974</t>
  </si>
  <si>
    <t>5975</t>
  </si>
  <si>
    <t>5976</t>
  </si>
  <si>
    <t>5981</t>
  </si>
  <si>
    <t>5982</t>
  </si>
  <si>
    <t>5983</t>
  </si>
  <si>
    <t>5984</t>
  </si>
  <si>
    <t>5985</t>
  </si>
  <si>
    <t>5986</t>
  </si>
  <si>
    <t>5987</t>
  </si>
  <si>
    <t>5988</t>
  </si>
  <si>
    <t>5989</t>
  </si>
  <si>
    <t>5990</t>
  </si>
  <si>
    <t>5991</t>
  </si>
  <si>
    <t>5992</t>
  </si>
  <si>
    <t>5994</t>
  </si>
  <si>
    <t>5997</t>
  </si>
  <si>
    <t>5998</t>
  </si>
  <si>
    <t>6005</t>
  </si>
  <si>
    <t>6013</t>
  </si>
  <si>
    <t>6016</t>
  </si>
  <si>
    <t>6018</t>
  </si>
  <si>
    <t>6022</t>
  </si>
  <si>
    <t>6023</t>
  </si>
  <si>
    <t>6026</t>
  </si>
  <si>
    <t>6027</t>
  </si>
  <si>
    <t>6028</t>
  </si>
  <si>
    <t>6029</t>
  </si>
  <si>
    <t>6030</t>
  </si>
  <si>
    <t>6031</t>
  </si>
  <si>
    <t>6033</t>
  </si>
  <si>
    <t>6034</t>
  </si>
  <si>
    <t>6035</t>
  </si>
  <si>
    <t>6036</t>
  </si>
  <si>
    <t>6037</t>
  </si>
  <si>
    <t>6038</t>
  </si>
  <si>
    <t>6039</t>
  </si>
  <si>
    <t>6040</t>
  </si>
  <si>
    <t>6042</t>
  </si>
  <si>
    <t>6044</t>
  </si>
  <si>
    <t>6045</t>
  </si>
  <si>
    <t>6046</t>
  </si>
  <si>
    <t>街コンジャパン</t>
  </si>
  <si>
    <t>6047</t>
  </si>
  <si>
    <t>6048</t>
  </si>
  <si>
    <t>6049</t>
  </si>
  <si>
    <t>6050</t>
  </si>
  <si>
    <t>6054</t>
  </si>
  <si>
    <t>6055</t>
  </si>
  <si>
    <t>6058</t>
  </si>
  <si>
    <t>6059</t>
  </si>
  <si>
    <t>6060</t>
  </si>
  <si>
    <t>6061</t>
  </si>
  <si>
    <t>6062</t>
  </si>
  <si>
    <t>6063</t>
  </si>
  <si>
    <t>6069</t>
  </si>
  <si>
    <t>6070</t>
  </si>
  <si>
    <t>6072</t>
  </si>
  <si>
    <t>6073</t>
  </si>
  <si>
    <t>6074</t>
  </si>
  <si>
    <t>6078</t>
  </si>
  <si>
    <t>6080</t>
  </si>
  <si>
    <t>6081</t>
  </si>
  <si>
    <t>6082</t>
  </si>
  <si>
    <t>6083</t>
  </si>
  <si>
    <t>6085</t>
  </si>
  <si>
    <t>6086</t>
  </si>
  <si>
    <t>6087</t>
  </si>
  <si>
    <t>6088</t>
  </si>
  <si>
    <t>6089</t>
  </si>
  <si>
    <t>6090</t>
  </si>
  <si>
    <t>6091</t>
  </si>
  <si>
    <t>6092</t>
  </si>
  <si>
    <t>6093</t>
  </si>
  <si>
    <t>6094</t>
  </si>
  <si>
    <t>6095</t>
  </si>
  <si>
    <t>6096</t>
  </si>
  <si>
    <t>6099</t>
  </si>
  <si>
    <t>6103</t>
  </si>
  <si>
    <t>6104</t>
  </si>
  <si>
    <t>6118</t>
  </si>
  <si>
    <t>6125</t>
  </si>
  <si>
    <t>6131</t>
  </si>
  <si>
    <t>6134</t>
  </si>
  <si>
    <t>6135</t>
  </si>
  <si>
    <t>6136</t>
  </si>
  <si>
    <t>6137</t>
  </si>
  <si>
    <t>6138</t>
  </si>
  <si>
    <t>6140</t>
  </si>
  <si>
    <t>6141</t>
  </si>
  <si>
    <t>6143</t>
  </si>
  <si>
    <t>6144</t>
  </si>
  <si>
    <t>6145</t>
  </si>
  <si>
    <t>6146</t>
  </si>
  <si>
    <t>6147</t>
  </si>
  <si>
    <t>6149</t>
  </si>
  <si>
    <t>6150</t>
  </si>
  <si>
    <t>6151</t>
  </si>
  <si>
    <t>6155</t>
  </si>
  <si>
    <t>6156</t>
  </si>
  <si>
    <t>6157</t>
  </si>
  <si>
    <t>6158</t>
  </si>
  <si>
    <t>6159</t>
  </si>
  <si>
    <t>6161</t>
  </si>
  <si>
    <t>6164</t>
  </si>
  <si>
    <t>6165</t>
  </si>
  <si>
    <t>6166</t>
  </si>
  <si>
    <t>6167</t>
  </si>
  <si>
    <t>6171</t>
  </si>
  <si>
    <t>6173</t>
  </si>
  <si>
    <t>6176</t>
  </si>
  <si>
    <t>6177</t>
  </si>
  <si>
    <t>6181</t>
  </si>
  <si>
    <t>6182</t>
  </si>
  <si>
    <t>6183</t>
  </si>
  <si>
    <t>6184</t>
  </si>
  <si>
    <t>6185</t>
  </si>
  <si>
    <t>6186</t>
  </si>
  <si>
    <t>6189</t>
  </si>
  <si>
    <t>6190</t>
  </si>
  <si>
    <t>6191</t>
  </si>
  <si>
    <t>6193</t>
  </si>
  <si>
    <t>6194</t>
  </si>
  <si>
    <t>6195</t>
  </si>
  <si>
    <t>6196</t>
  </si>
  <si>
    <t>6197</t>
  </si>
  <si>
    <t>6198</t>
  </si>
  <si>
    <t>6199</t>
  </si>
  <si>
    <t>6200</t>
  </si>
  <si>
    <t>6203</t>
  </si>
  <si>
    <t>6208</t>
  </si>
  <si>
    <t>6209</t>
  </si>
  <si>
    <t>6210</t>
  </si>
  <si>
    <t>6217</t>
  </si>
  <si>
    <t>6218</t>
  </si>
  <si>
    <t>6222</t>
  </si>
  <si>
    <t>6223</t>
  </si>
  <si>
    <t>6224</t>
  </si>
  <si>
    <t>6226</t>
  </si>
  <si>
    <t>6227</t>
  </si>
  <si>
    <t>6228</t>
  </si>
  <si>
    <t>6229</t>
  </si>
  <si>
    <t>6230</t>
  </si>
  <si>
    <t>6231</t>
  </si>
  <si>
    <t>6232</t>
  </si>
  <si>
    <t>6233</t>
  </si>
  <si>
    <t>6235</t>
  </si>
  <si>
    <t>6237</t>
  </si>
  <si>
    <t>6238</t>
  </si>
  <si>
    <t>6239</t>
  </si>
  <si>
    <t>6240</t>
  </si>
  <si>
    <t>6245</t>
  </si>
  <si>
    <t>6246</t>
  </si>
  <si>
    <t>6247</t>
  </si>
  <si>
    <t>6248</t>
  </si>
  <si>
    <t>6249</t>
  </si>
  <si>
    <t>6254</t>
  </si>
  <si>
    <t>6255</t>
  </si>
  <si>
    <t>6257</t>
  </si>
  <si>
    <t>6258</t>
  </si>
  <si>
    <t>6262</t>
  </si>
  <si>
    <t>6264</t>
  </si>
  <si>
    <t>6265</t>
  </si>
  <si>
    <t>6266</t>
  </si>
  <si>
    <t>6267</t>
  </si>
  <si>
    <t>6268</t>
  </si>
  <si>
    <t>6269</t>
  </si>
  <si>
    <t>6272</t>
  </si>
  <si>
    <t>6273</t>
  </si>
  <si>
    <t>6276</t>
  </si>
  <si>
    <t>6277</t>
  </si>
  <si>
    <t>6278</t>
  </si>
  <si>
    <t>6279</t>
  </si>
  <si>
    <t>6282</t>
  </si>
  <si>
    <t>6284</t>
  </si>
  <si>
    <t>6286</t>
  </si>
  <si>
    <t>6287</t>
  </si>
  <si>
    <t>6289</t>
  </si>
  <si>
    <t>6291</t>
  </si>
  <si>
    <t>6292</t>
  </si>
  <si>
    <t>6293</t>
  </si>
  <si>
    <t>6294</t>
  </si>
  <si>
    <t>6297</t>
  </si>
  <si>
    <t>6298</t>
  </si>
  <si>
    <t>6301</t>
  </si>
  <si>
    <t>6302</t>
  </si>
  <si>
    <t>6306</t>
  </si>
  <si>
    <t>6307</t>
  </si>
  <si>
    <t>6309</t>
  </si>
  <si>
    <t>6310</t>
  </si>
  <si>
    <t>6312</t>
  </si>
  <si>
    <t>6315</t>
  </si>
  <si>
    <t>6316</t>
  </si>
  <si>
    <t>6317</t>
  </si>
  <si>
    <t>6319</t>
  </si>
  <si>
    <t>6322</t>
  </si>
  <si>
    <t>6323</t>
  </si>
  <si>
    <t>6324</t>
  </si>
  <si>
    <t>6325</t>
  </si>
  <si>
    <t>6326</t>
  </si>
  <si>
    <t>6327</t>
  </si>
  <si>
    <t>6328</t>
  </si>
  <si>
    <t>6330</t>
  </si>
  <si>
    <t>6331</t>
  </si>
  <si>
    <t>6332</t>
  </si>
  <si>
    <t>6333</t>
  </si>
  <si>
    <t>6334</t>
  </si>
  <si>
    <t>6335</t>
  </si>
  <si>
    <t>6336</t>
  </si>
  <si>
    <t>6337</t>
  </si>
  <si>
    <t>6338</t>
  </si>
  <si>
    <t>6339</t>
  </si>
  <si>
    <t>6340</t>
  </si>
  <si>
    <t>6342</t>
  </si>
  <si>
    <t>6343</t>
  </si>
  <si>
    <t>6345</t>
  </si>
  <si>
    <t>6346</t>
  </si>
  <si>
    <t>6347</t>
  </si>
  <si>
    <t>6349</t>
  </si>
  <si>
    <t>6351</t>
  </si>
  <si>
    <t>6356</t>
  </si>
  <si>
    <t>6357</t>
  </si>
  <si>
    <t>6358</t>
  </si>
  <si>
    <t>6360</t>
  </si>
  <si>
    <t>6361</t>
  </si>
  <si>
    <t>6362</t>
  </si>
  <si>
    <t>6363</t>
  </si>
  <si>
    <t>6364</t>
  </si>
  <si>
    <t>6365</t>
  </si>
  <si>
    <t>6366</t>
  </si>
  <si>
    <t>6367</t>
  </si>
  <si>
    <t>6368</t>
  </si>
  <si>
    <t>6369</t>
  </si>
  <si>
    <t>6370</t>
  </si>
  <si>
    <t>6371</t>
  </si>
  <si>
    <t>6373</t>
  </si>
  <si>
    <t>6376</t>
  </si>
  <si>
    <t>6378</t>
  </si>
  <si>
    <t>6379</t>
  </si>
  <si>
    <t>6380</t>
  </si>
  <si>
    <t>6381</t>
  </si>
  <si>
    <t>6382</t>
  </si>
  <si>
    <t>6383</t>
  </si>
  <si>
    <t>6384</t>
  </si>
  <si>
    <t>6387</t>
  </si>
  <si>
    <t>6390</t>
  </si>
  <si>
    <t>6391</t>
  </si>
  <si>
    <t>6392</t>
  </si>
  <si>
    <t>6393</t>
  </si>
  <si>
    <t>6395</t>
  </si>
  <si>
    <t>6396</t>
  </si>
  <si>
    <t>6400</t>
  </si>
  <si>
    <t>6402</t>
  </si>
  <si>
    <t>6403</t>
  </si>
  <si>
    <t>6405</t>
  </si>
  <si>
    <t>6406</t>
  </si>
  <si>
    <t>6408</t>
  </si>
  <si>
    <t>6411</t>
  </si>
  <si>
    <t>6412</t>
  </si>
  <si>
    <t>6413</t>
  </si>
  <si>
    <t>6416</t>
  </si>
  <si>
    <t>6420</t>
  </si>
  <si>
    <t>6424</t>
  </si>
  <si>
    <t>6425</t>
  </si>
  <si>
    <t>6428</t>
  </si>
  <si>
    <t>6430</t>
  </si>
  <si>
    <t>6436</t>
  </si>
  <si>
    <t>6440</t>
  </si>
  <si>
    <t>6444</t>
  </si>
  <si>
    <t>6445</t>
  </si>
  <si>
    <t>6448</t>
  </si>
  <si>
    <t>6454</t>
  </si>
  <si>
    <t>6455</t>
  </si>
  <si>
    <t>6457</t>
  </si>
  <si>
    <t>6458</t>
  </si>
  <si>
    <t>6459</t>
  </si>
  <si>
    <t>6460</t>
  </si>
  <si>
    <t>6463</t>
  </si>
  <si>
    <t>6464</t>
  </si>
  <si>
    <t>6465</t>
  </si>
  <si>
    <t>6466</t>
  </si>
  <si>
    <t>6467</t>
  </si>
  <si>
    <t>6469</t>
  </si>
  <si>
    <t>6470</t>
  </si>
  <si>
    <t>6472</t>
  </si>
  <si>
    <t>6473</t>
  </si>
  <si>
    <t>6474</t>
  </si>
  <si>
    <t>6479</t>
  </si>
  <si>
    <t>6480</t>
  </si>
  <si>
    <t>6481</t>
  </si>
  <si>
    <t>6482</t>
  </si>
  <si>
    <t>6484</t>
  </si>
  <si>
    <t>6485</t>
  </si>
  <si>
    <t>6486</t>
  </si>
  <si>
    <t>6488</t>
  </si>
  <si>
    <t>6489</t>
  </si>
  <si>
    <t>6490</t>
  </si>
  <si>
    <t>6492</t>
  </si>
  <si>
    <t>6493</t>
  </si>
  <si>
    <t>6494</t>
  </si>
  <si>
    <t>6495</t>
  </si>
  <si>
    <t>6496</t>
  </si>
  <si>
    <t>6497</t>
  </si>
  <si>
    <t>6498</t>
  </si>
  <si>
    <t>6501</t>
  </si>
  <si>
    <t>6504</t>
  </si>
  <si>
    <t>6505</t>
  </si>
  <si>
    <t>6506</t>
  </si>
  <si>
    <t>6508</t>
  </si>
  <si>
    <t>6513</t>
  </si>
  <si>
    <t>6516</t>
  </si>
  <si>
    <t>6517</t>
  </si>
  <si>
    <t>6518</t>
  </si>
  <si>
    <t>6521</t>
  </si>
  <si>
    <t>6522</t>
  </si>
  <si>
    <t>6523</t>
  </si>
  <si>
    <t>6524</t>
  </si>
  <si>
    <t>6525</t>
  </si>
  <si>
    <t>6526</t>
  </si>
  <si>
    <t>6532</t>
  </si>
  <si>
    <t>6533</t>
  </si>
  <si>
    <t>6535</t>
  </si>
  <si>
    <t>6537</t>
  </si>
  <si>
    <t>6538</t>
  </si>
  <si>
    <t>6539</t>
  </si>
  <si>
    <t>6540</t>
  </si>
  <si>
    <t>6542</t>
  </si>
  <si>
    <t>6543</t>
  </si>
  <si>
    <t>6544</t>
  </si>
  <si>
    <t>6545</t>
  </si>
  <si>
    <t>6546</t>
  </si>
  <si>
    <t>6547</t>
  </si>
  <si>
    <t>6548</t>
  </si>
  <si>
    <t>6549</t>
  </si>
  <si>
    <t>6550</t>
  </si>
  <si>
    <t>6551</t>
  </si>
  <si>
    <t>6552</t>
  </si>
  <si>
    <t>6554</t>
  </si>
  <si>
    <t>6555</t>
  </si>
  <si>
    <t>6557</t>
  </si>
  <si>
    <t>6558</t>
  </si>
  <si>
    <t>6560</t>
  </si>
  <si>
    <t>6561</t>
  </si>
  <si>
    <t>6562</t>
  </si>
  <si>
    <t>6563</t>
  </si>
  <si>
    <t>6564</t>
  </si>
  <si>
    <t>6565</t>
  </si>
  <si>
    <t>6566</t>
  </si>
  <si>
    <t>6568</t>
  </si>
  <si>
    <t>6570</t>
  </si>
  <si>
    <t>6571</t>
  </si>
  <si>
    <t>6572</t>
  </si>
  <si>
    <t>6573</t>
  </si>
  <si>
    <t>6574</t>
  </si>
  <si>
    <t>6577</t>
  </si>
  <si>
    <t>6578</t>
  </si>
  <si>
    <t>6579</t>
  </si>
  <si>
    <t>6580</t>
  </si>
  <si>
    <t>6584</t>
  </si>
  <si>
    <t>6588</t>
  </si>
  <si>
    <t>6590</t>
  </si>
  <si>
    <t>6592</t>
  </si>
  <si>
    <t>6594</t>
  </si>
  <si>
    <t>6597</t>
  </si>
  <si>
    <t>6599</t>
  </si>
  <si>
    <t>6612</t>
  </si>
  <si>
    <t>6613</t>
  </si>
  <si>
    <t>6614</t>
  </si>
  <si>
    <t>6615</t>
  </si>
  <si>
    <t>6616</t>
  </si>
  <si>
    <t>6617</t>
  </si>
  <si>
    <t>6619</t>
  </si>
  <si>
    <t>6620</t>
  </si>
  <si>
    <t>6622</t>
  </si>
  <si>
    <t>6625</t>
  </si>
  <si>
    <t>6626</t>
  </si>
  <si>
    <t>6627</t>
  </si>
  <si>
    <t>6629</t>
  </si>
  <si>
    <t>6630</t>
  </si>
  <si>
    <t>6632</t>
  </si>
  <si>
    <t>6633</t>
  </si>
  <si>
    <t>6634</t>
  </si>
  <si>
    <t>6635</t>
  </si>
  <si>
    <t>6637</t>
  </si>
  <si>
    <t>6638</t>
  </si>
  <si>
    <t>6640</t>
  </si>
  <si>
    <t>6643</t>
  </si>
  <si>
    <t>6644</t>
  </si>
  <si>
    <t>6645</t>
  </si>
  <si>
    <t>6647</t>
  </si>
  <si>
    <t>6648</t>
  </si>
  <si>
    <t>6651</t>
  </si>
  <si>
    <t>6652</t>
  </si>
  <si>
    <t>6653</t>
  </si>
  <si>
    <t>6654</t>
  </si>
  <si>
    <t>6656</t>
  </si>
  <si>
    <t>6658</t>
  </si>
  <si>
    <t>6659</t>
  </si>
  <si>
    <t>6662</t>
  </si>
  <si>
    <t>6663</t>
  </si>
  <si>
    <t>6664</t>
  </si>
  <si>
    <t>6666</t>
  </si>
  <si>
    <t>6668</t>
  </si>
  <si>
    <t>6675</t>
  </si>
  <si>
    <t>6676</t>
  </si>
  <si>
    <t>6677</t>
  </si>
  <si>
    <t>6678</t>
  </si>
  <si>
    <t>6694</t>
  </si>
  <si>
    <t>6696</t>
  </si>
  <si>
    <t>6697</t>
  </si>
  <si>
    <t>6699</t>
  </si>
  <si>
    <t>6701</t>
  </si>
  <si>
    <t>6702</t>
  </si>
  <si>
    <t>6703</t>
  </si>
  <si>
    <t>6706</t>
  </si>
  <si>
    <t>6707</t>
  </si>
  <si>
    <t>6715</t>
  </si>
  <si>
    <t>6718</t>
  </si>
  <si>
    <t>6721</t>
  </si>
  <si>
    <t>6727</t>
  </si>
  <si>
    <t>6728</t>
  </si>
  <si>
    <t>6730</t>
  </si>
  <si>
    <t>6731</t>
  </si>
  <si>
    <t>6734</t>
  </si>
  <si>
    <t>6736</t>
  </si>
  <si>
    <t>6737</t>
  </si>
  <si>
    <t>6740</t>
  </si>
  <si>
    <t>6741</t>
  </si>
  <si>
    <t>6742</t>
  </si>
  <si>
    <t>6743</t>
  </si>
  <si>
    <t>6744</t>
  </si>
  <si>
    <t>6745</t>
  </si>
  <si>
    <t>6748</t>
  </si>
  <si>
    <t>6750</t>
  </si>
  <si>
    <t>6753</t>
  </si>
  <si>
    <t>6754</t>
  </si>
  <si>
    <t>6755</t>
  </si>
  <si>
    <t>6757</t>
  </si>
  <si>
    <t>6758</t>
  </si>
  <si>
    <t>6762</t>
  </si>
  <si>
    <t>6763</t>
  </si>
  <si>
    <t>6768</t>
  </si>
  <si>
    <t>6769</t>
  </si>
  <si>
    <t>6771</t>
  </si>
  <si>
    <t>6772</t>
  </si>
  <si>
    <t>6775</t>
  </si>
  <si>
    <t>6776</t>
  </si>
  <si>
    <t>6777</t>
  </si>
  <si>
    <t>6778</t>
  </si>
  <si>
    <t>6779</t>
  </si>
  <si>
    <t>6786</t>
  </si>
  <si>
    <t>6787</t>
  </si>
  <si>
    <t>6788</t>
  </si>
  <si>
    <t>6794</t>
  </si>
  <si>
    <t>6797</t>
  </si>
  <si>
    <t>6798</t>
  </si>
  <si>
    <t>6800</t>
  </si>
  <si>
    <t>6803</t>
  </si>
  <si>
    <t>6804</t>
  </si>
  <si>
    <t>6806</t>
  </si>
  <si>
    <t>6807</t>
  </si>
  <si>
    <t>6809</t>
  </si>
  <si>
    <t>6810</t>
  </si>
  <si>
    <t>6817</t>
  </si>
  <si>
    <t>6819</t>
  </si>
  <si>
    <t>6820</t>
  </si>
  <si>
    <t>6822</t>
  </si>
  <si>
    <t>6823</t>
  </si>
  <si>
    <t>6824</t>
  </si>
  <si>
    <t>6832</t>
  </si>
  <si>
    <t>6834</t>
  </si>
  <si>
    <t>6835</t>
  </si>
  <si>
    <t>6836</t>
  </si>
  <si>
    <t>6837</t>
  </si>
  <si>
    <t>6838</t>
  </si>
  <si>
    <t>6840</t>
  </si>
  <si>
    <t>6841</t>
  </si>
  <si>
    <t>6844</t>
  </si>
  <si>
    <t>6845</t>
  </si>
  <si>
    <t>6848</t>
  </si>
  <si>
    <t>6849</t>
  </si>
  <si>
    <t>6850</t>
  </si>
  <si>
    <t>6853</t>
  </si>
  <si>
    <t>6855</t>
  </si>
  <si>
    <t>6856</t>
  </si>
  <si>
    <t>6857</t>
  </si>
  <si>
    <t>6858</t>
  </si>
  <si>
    <t>6859</t>
  </si>
  <si>
    <t>6861</t>
  </si>
  <si>
    <t>6862</t>
  </si>
  <si>
    <t>6863</t>
  </si>
  <si>
    <t>6864</t>
  </si>
  <si>
    <t>6866</t>
  </si>
  <si>
    <t>6867</t>
  </si>
  <si>
    <t>6869</t>
  </si>
  <si>
    <t>6870</t>
  </si>
  <si>
    <t>6871</t>
  </si>
  <si>
    <t>6874</t>
  </si>
  <si>
    <t>6875</t>
  </si>
  <si>
    <t>6877</t>
  </si>
  <si>
    <t>6879</t>
  </si>
  <si>
    <t>6882</t>
  </si>
  <si>
    <t>6888</t>
  </si>
  <si>
    <t>6890</t>
  </si>
  <si>
    <t>6894</t>
  </si>
  <si>
    <t>6897</t>
  </si>
  <si>
    <t>6898</t>
  </si>
  <si>
    <t>6899</t>
  </si>
  <si>
    <t>6901</t>
  </si>
  <si>
    <t>6902</t>
  </si>
  <si>
    <t>6904</t>
  </si>
  <si>
    <t>6905</t>
  </si>
  <si>
    <t>6907</t>
  </si>
  <si>
    <t>6908</t>
  </si>
  <si>
    <t>6912</t>
  </si>
  <si>
    <t>6914</t>
  </si>
  <si>
    <t>6915</t>
  </si>
  <si>
    <t>6918</t>
  </si>
  <si>
    <t>6919</t>
  </si>
  <si>
    <t>6920</t>
  </si>
  <si>
    <t>6923</t>
  </si>
  <si>
    <t>6925</t>
  </si>
  <si>
    <t>6926</t>
  </si>
  <si>
    <t>6927</t>
  </si>
  <si>
    <t>6928</t>
  </si>
  <si>
    <t>6929</t>
  </si>
  <si>
    <t>6930</t>
  </si>
  <si>
    <t>6932</t>
  </si>
  <si>
    <t>6937</t>
  </si>
  <si>
    <t>6942</t>
  </si>
  <si>
    <t>6943</t>
  </si>
  <si>
    <t>6946</t>
  </si>
  <si>
    <t>6947</t>
  </si>
  <si>
    <t>6951</t>
  </si>
  <si>
    <t>6954</t>
  </si>
  <si>
    <t>6955</t>
  </si>
  <si>
    <t>6957</t>
  </si>
  <si>
    <t>6958</t>
  </si>
  <si>
    <t>6960</t>
  </si>
  <si>
    <t>6961</t>
  </si>
  <si>
    <t>6962</t>
  </si>
  <si>
    <t>6963</t>
  </si>
  <si>
    <t>6964</t>
  </si>
  <si>
    <t>6965</t>
  </si>
  <si>
    <t>6966</t>
  </si>
  <si>
    <t>6967</t>
  </si>
  <si>
    <t>6969</t>
  </si>
  <si>
    <t>6971</t>
  </si>
  <si>
    <t>6973</t>
  </si>
  <si>
    <t>6976</t>
  </si>
  <si>
    <t>6977</t>
  </si>
  <si>
    <t>6981</t>
  </si>
  <si>
    <t>6982</t>
  </si>
  <si>
    <t>6986</t>
  </si>
  <si>
    <t>6988</t>
  </si>
  <si>
    <t>6989</t>
  </si>
  <si>
    <t>6993</t>
  </si>
  <si>
    <t>6994</t>
  </si>
  <si>
    <t>6995</t>
  </si>
  <si>
    <t>6996</t>
  </si>
  <si>
    <t>6997</t>
  </si>
  <si>
    <t>6998</t>
  </si>
  <si>
    <t>6999</t>
  </si>
  <si>
    <t>7003</t>
  </si>
  <si>
    <t>7004</t>
  </si>
  <si>
    <t>7012</t>
  </si>
  <si>
    <t>7013</t>
  </si>
  <si>
    <t>7014</t>
  </si>
  <si>
    <t>7018</t>
  </si>
  <si>
    <t>7021</t>
  </si>
  <si>
    <t>7022</t>
  </si>
  <si>
    <t>7030</t>
  </si>
  <si>
    <t>7031</t>
  </si>
  <si>
    <t>7033</t>
  </si>
  <si>
    <t>7034</t>
  </si>
  <si>
    <t>7035</t>
  </si>
  <si>
    <t>7036</t>
  </si>
  <si>
    <t>7037</t>
  </si>
  <si>
    <t>7038</t>
  </si>
  <si>
    <t>7039</t>
  </si>
  <si>
    <t>7040</t>
  </si>
  <si>
    <t>7041</t>
  </si>
  <si>
    <t>7042</t>
  </si>
  <si>
    <t>7043</t>
  </si>
  <si>
    <t>7044</t>
  </si>
  <si>
    <t>7046</t>
  </si>
  <si>
    <t>7047</t>
  </si>
  <si>
    <t>7048</t>
  </si>
  <si>
    <t>7049</t>
  </si>
  <si>
    <t>7050</t>
  </si>
  <si>
    <t>7057</t>
  </si>
  <si>
    <t>7058</t>
  </si>
  <si>
    <t>7059</t>
  </si>
  <si>
    <t>7060</t>
  </si>
  <si>
    <t>7061</t>
  </si>
  <si>
    <t>7062</t>
  </si>
  <si>
    <t>7063</t>
  </si>
  <si>
    <t>7064</t>
  </si>
  <si>
    <t>7065</t>
  </si>
  <si>
    <t>7066</t>
  </si>
  <si>
    <t>7067</t>
  </si>
  <si>
    <t>7068</t>
  </si>
  <si>
    <t>7069</t>
  </si>
  <si>
    <t>7071</t>
  </si>
  <si>
    <t>7072</t>
  </si>
  <si>
    <t>7073</t>
  </si>
  <si>
    <t>7074</t>
  </si>
  <si>
    <t>7077</t>
  </si>
  <si>
    <t>7078</t>
  </si>
  <si>
    <t>7079</t>
  </si>
  <si>
    <t>7080</t>
  </si>
  <si>
    <t>7081</t>
  </si>
  <si>
    <t>7082</t>
  </si>
  <si>
    <t>7083</t>
  </si>
  <si>
    <t>7084</t>
  </si>
  <si>
    <t>7085</t>
  </si>
  <si>
    <t>7087</t>
  </si>
  <si>
    <t>7089</t>
  </si>
  <si>
    <t>7090</t>
  </si>
  <si>
    <t>7091</t>
  </si>
  <si>
    <t>7092</t>
  </si>
  <si>
    <t>7093</t>
  </si>
  <si>
    <t>7094</t>
  </si>
  <si>
    <t>7095</t>
  </si>
  <si>
    <t>7096</t>
  </si>
  <si>
    <t>7097</t>
  </si>
  <si>
    <t>7102</t>
  </si>
  <si>
    <t>7105</t>
  </si>
  <si>
    <t>7110</t>
  </si>
  <si>
    <t>7111</t>
  </si>
  <si>
    <t>7112</t>
  </si>
  <si>
    <t>7114</t>
  </si>
  <si>
    <t>7115</t>
  </si>
  <si>
    <t>7116</t>
  </si>
  <si>
    <t>7119</t>
  </si>
  <si>
    <t>7120</t>
  </si>
  <si>
    <t>7122</t>
  </si>
  <si>
    <t>7126</t>
  </si>
  <si>
    <t>7127</t>
  </si>
  <si>
    <t>7128</t>
  </si>
  <si>
    <t>7129</t>
  </si>
  <si>
    <t>7130</t>
  </si>
  <si>
    <t>7131</t>
  </si>
  <si>
    <t>7133</t>
  </si>
  <si>
    <t>7134</t>
  </si>
  <si>
    <t>7135</t>
  </si>
  <si>
    <t>7138</t>
  </si>
  <si>
    <t>7140</t>
  </si>
  <si>
    <t>7150</t>
  </si>
  <si>
    <t>7157</t>
  </si>
  <si>
    <t>7161</t>
  </si>
  <si>
    <t>7162</t>
  </si>
  <si>
    <t>7163</t>
  </si>
  <si>
    <t>7167</t>
  </si>
  <si>
    <t>7172</t>
  </si>
  <si>
    <t>7173</t>
  </si>
  <si>
    <t>7175</t>
  </si>
  <si>
    <t>7177</t>
  </si>
  <si>
    <t>7180</t>
  </si>
  <si>
    <t>7183</t>
  </si>
  <si>
    <t>7184</t>
  </si>
  <si>
    <t>7185</t>
  </si>
  <si>
    <t>7186</t>
  </si>
  <si>
    <t>7187</t>
  </si>
  <si>
    <t>7189</t>
  </si>
  <si>
    <t>7191</t>
  </si>
  <si>
    <t>7192</t>
  </si>
  <si>
    <t>7196</t>
  </si>
  <si>
    <t>7198</t>
  </si>
  <si>
    <t>7199</t>
  </si>
  <si>
    <t>7205</t>
  </si>
  <si>
    <t>7208</t>
  </si>
  <si>
    <t>7212</t>
  </si>
  <si>
    <t>7213</t>
  </si>
  <si>
    <t>7214</t>
  </si>
  <si>
    <t>7215</t>
  </si>
  <si>
    <t>7217</t>
  </si>
  <si>
    <t>7218</t>
  </si>
  <si>
    <t>7219</t>
  </si>
  <si>
    <t>7220</t>
  </si>
  <si>
    <t>7222</t>
  </si>
  <si>
    <t>7224</t>
  </si>
  <si>
    <t>7226</t>
  </si>
  <si>
    <t>7228</t>
  </si>
  <si>
    <t>7229</t>
  </si>
  <si>
    <t>7231</t>
  </si>
  <si>
    <t>7235</t>
  </si>
  <si>
    <t>7236</t>
  </si>
  <si>
    <t>7238</t>
  </si>
  <si>
    <t>7239</t>
  </si>
  <si>
    <t>7241</t>
  </si>
  <si>
    <t>7242</t>
  </si>
  <si>
    <t>7244</t>
  </si>
  <si>
    <t>7245</t>
  </si>
  <si>
    <t>7246</t>
  </si>
  <si>
    <t>7247</t>
  </si>
  <si>
    <t>7250</t>
  </si>
  <si>
    <t>7254</t>
  </si>
  <si>
    <t>7255</t>
  </si>
  <si>
    <t>7256</t>
  </si>
  <si>
    <t>7259</t>
  </si>
  <si>
    <t>7264</t>
  </si>
  <si>
    <t>7265</t>
  </si>
  <si>
    <t>7266</t>
  </si>
  <si>
    <t>7268</t>
  </si>
  <si>
    <t>7269</t>
  </si>
  <si>
    <t>7270</t>
  </si>
  <si>
    <t>7271</t>
  </si>
  <si>
    <t>7273</t>
  </si>
  <si>
    <t>7276</t>
  </si>
  <si>
    <t>7277</t>
  </si>
  <si>
    <t>7278</t>
  </si>
  <si>
    <t>7279</t>
  </si>
  <si>
    <t>7280</t>
  </si>
  <si>
    <t>7282</t>
  </si>
  <si>
    <t>7283</t>
  </si>
  <si>
    <t>7284</t>
  </si>
  <si>
    <t>7287</t>
  </si>
  <si>
    <t>7291</t>
  </si>
  <si>
    <t>7292</t>
  </si>
  <si>
    <t>7294</t>
  </si>
  <si>
    <t>7297</t>
  </si>
  <si>
    <t>7299</t>
  </si>
  <si>
    <t>7305</t>
  </si>
  <si>
    <t>7309</t>
  </si>
  <si>
    <t>7313</t>
  </si>
  <si>
    <t>7314</t>
  </si>
  <si>
    <t>7317</t>
  </si>
  <si>
    <t>7318</t>
  </si>
  <si>
    <t>7320</t>
  </si>
  <si>
    <t>7322</t>
  </si>
  <si>
    <t>7325</t>
  </si>
  <si>
    <t>7326</t>
  </si>
  <si>
    <t>7327</t>
  </si>
  <si>
    <t>7342</t>
  </si>
  <si>
    <t>7343</t>
  </si>
  <si>
    <t>7345</t>
  </si>
  <si>
    <t>7347</t>
  </si>
  <si>
    <t>7350</t>
  </si>
  <si>
    <t>7351</t>
  </si>
  <si>
    <t>7352</t>
  </si>
  <si>
    <t>7353</t>
  </si>
  <si>
    <t>7354</t>
  </si>
  <si>
    <t>7356</t>
  </si>
  <si>
    <t>7357</t>
  </si>
  <si>
    <t>7358</t>
  </si>
  <si>
    <t>7359</t>
  </si>
  <si>
    <t>7360</t>
  </si>
  <si>
    <t>7361</t>
  </si>
  <si>
    <t>7362</t>
  </si>
  <si>
    <t>7363</t>
  </si>
  <si>
    <t>7366</t>
  </si>
  <si>
    <t>7367</t>
  </si>
  <si>
    <t>7368</t>
  </si>
  <si>
    <t>7369</t>
  </si>
  <si>
    <t>7370</t>
  </si>
  <si>
    <t>7371</t>
  </si>
  <si>
    <t>7372</t>
  </si>
  <si>
    <t>7373</t>
  </si>
  <si>
    <t>7374</t>
  </si>
  <si>
    <t>7375</t>
  </si>
  <si>
    <t>7376</t>
  </si>
  <si>
    <t>7377</t>
  </si>
  <si>
    <t>7378</t>
  </si>
  <si>
    <t>7379</t>
  </si>
  <si>
    <t>7381</t>
  </si>
  <si>
    <t>7383</t>
  </si>
  <si>
    <t>7384</t>
  </si>
  <si>
    <t>7386</t>
  </si>
  <si>
    <t>7389</t>
  </si>
  <si>
    <t>7399</t>
  </si>
  <si>
    <t>7408</t>
  </si>
  <si>
    <t>7409</t>
  </si>
  <si>
    <t>7412</t>
  </si>
  <si>
    <t>7413</t>
  </si>
  <si>
    <t>7414</t>
  </si>
  <si>
    <t>7416</t>
  </si>
  <si>
    <t>7417</t>
  </si>
  <si>
    <t>7419</t>
  </si>
  <si>
    <t>7420</t>
  </si>
  <si>
    <t>7421</t>
  </si>
  <si>
    <t>7422</t>
  </si>
  <si>
    <t>7425</t>
  </si>
  <si>
    <t>7426</t>
  </si>
  <si>
    <t>7427</t>
  </si>
  <si>
    <t>7433</t>
  </si>
  <si>
    <t>7434</t>
  </si>
  <si>
    <t>7435</t>
  </si>
  <si>
    <t>7438</t>
  </si>
  <si>
    <t>7443</t>
  </si>
  <si>
    <t>7444</t>
  </si>
  <si>
    <t>7445</t>
  </si>
  <si>
    <t>7446</t>
  </si>
  <si>
    <t>7447</t>
  </si>
  <si>
    <t>7450</t>
  </si>
  <si>
    <t>7451</t>
  </si>
  <si>
    <t>7455</t>
  </si>
  <si>
    <t>7456</t>
  </si>
  <si>
    <t>カラオケバンバン、ビックエコー</t>
  </si>
  <si>
    <t>7459</t>
  </si>
  <si>
    <t>7460</t>
  </si>
  <si>
    <t>7461</t>
  </si>
  <si>
    <t>7462</t>
  </si>
  <si>
    <t>7463</t>
  </si>
  <si>
    <t>7464</t>
  </si>
  <si>
    <t>7466</t>
  </si>
  <si>
    <t>7467</t>
  </si>
  <si>
    <t>7472</t>
  </si>
  <si>
    <t>7475</t>
  </si>
  <si>
    <t>7476</t>
  </si>
  <si>
    <t>7477</t>
  </si>
  <si>
    <t>7480</t>
  </si>
  <si>
    <t>7481</t>
  </si>
  <si>
    <t>7482</t>
  </si>
  <si>
    <t>7483</t>
  </si>
  <si>
    <t>7486</t>
  </si>
  <si>
    <t>7487</t>
  </si>
  <si>
    <t>7490</t>
  </si>
  <si>
    <t>7494</t>
  </si>
  <si>
    <t>7500</t>
  </si>
  <si>
    <t>7501</t>
  </si>
  <si>
    <t>7502</t>
  </si>
  <si>
    <t>7504</t>
  </si>
  <si>
    <t>7505</t>
  </si>
  <si>
    <t>7506</t>
  </si>
  <si>
    <t>7508</t>
  </si>
  <si>
    <t>7509</t>
  </si>
  <si>
    <t>7510</t>
  </si>
  <si>
    <t>7512</t>
  </si>
  <si>
    <t>7514</t>
  </si>
  <si>
    <t>7515</t>
  </si>
  <si>
    <t>7520</t>
  </si>
  <si>
    <t>7521</t>
  </si>
  <si>
    <t>7522</t>
  </si>
  <si>
    <t>7523</t>
  </si>
  <si>
    <t>7524</t>
  </si>
  <si>
    <t>7525</t>
  </si>
  <si>
    <t>7527</t>
  </si>
  <si>
    <t>7531</t>
  </si>
  <si>
    <t>7532</t>
  </si>
  <si>
    <t>7537</t>
  </si>
  <si>
    <t>7538</t>
  </si>
  <si>
    <t>7539</t>
  </si>
  <si>
    <t>7544</t>
  </si>
  <si>
    <t>7545</t>
  </si>
  <si>
    <t>7551</t>
  </si>
  <si>
    <t>7552</t>
  </si>
  <si>
    <t>7554</t>
  </si>
  <si>
    <t>7555</t>
  </si>
  <si>
    <t>7559</t>
  </si>
  <si>
    <t>7561</t>
  </si>
  <si>
    <t>7562</t>
  </si>
  <si>
    <t>7564</t>
  </si>
  <si>
    <t>7565</t>
  </si>
  <si>
    <t>7567</t>
  </si>
  <si>
    <t>7570</t>
  </si>
  <si>
    <t>7571</t>
  </si>
  <si>
    <t>7575</t>
  </si>
  <si>
    <t>7578</t>
  </si>
  <si>
    <t>7581</t>
  </si>
  <si>
    <t>7585</t>
  </si>
  <si>
    <t>7590</t>
  </si>
  <si>
    <t>7593</t>
  </si>
  <si>
    <t>7595</t>
  </si>
  <si>
    <t>7596</t>
  </si>
  <si>
    <t>7600</t>
  </si>
  <si>
    <t>7601</t>
  </si>
  <si>
    <t>7602</t>
  </si>
  <si>
    <t>7603</t>
  </si>
  <si>
    <t>7604</t>
  </si>
  <si>
    <t>7605</t>
  </si>
  <si>
    <t>7606</t>
  </si>
  <si>
    <t>7607</t>
  </si>
  <si>
    <t>7608</t>
  </si>
  <si>
    <t>7609</t>
  </si>
  <si>
    <t>7610</t>
  </si>
  <si>
    <t>7613</t>
  </si>
  <si>
    <t>7614</t>
  </si>
  <si>
    <t>7615</t>
  </si>
  <si>
    <t>7616</t>
  </si>
  <si>
    <t>7619</t>
  </si>
  <si>
    <t>7621</t>
  </si>
  <si>
    <t>7623</t>
  </si>
  <si>
    <t>7624</t>
  </si>
  <si>
    <t>7625</t>
  </si>
  <si>
    <t>7628</t>
  </si>
  <si>
    <t>7634</t>
  </si>
  <si>
    <t>7635</t>
  </si>
  <si>
    <t>7636</t>
  </si>
  <si>
    <t>7637</t>
  </si>
  <si>
    <t>7638</t>
  </si>
  <si>
    <t>7640</t>
  </si>
  <si>
    <t>7643</t>
  </si>
  <si>
    <t>7646</t>
  </si>
  <si>
    <t>7649</t>
  </si>
  <si>
    <t>7670</t>
  </si>
  <si>
    <t>7673</t>
  </si>
  <si>
    <t>7674</t>
  </si>
  <si>
    <t>7677</t>
  </si>
  <si>
    <t>7678</t>
  </si>
  <si>
    <t>7679</t>
  </si>
  <si>
    <t>7681</t>
  </si>
  <si>
    <t>7682</t>
  </si>
  <si>
    <t>7683</t>
  </si>
  <si>
    <t>7685</t>
  </si>
  <si>
    <t>7686</t>
  </si>
  <si>
    <t>7687</t>
  </si>
  <si>
    <t>7689</t>
  </si>
  <si>
    <t>7692</t>
  </si>
  <si>
    <t>7694</t>
  </si>
  <si>
    <t>7695</t>
  </si>
  <si>
    <t>7698</t>
  </si>
  <si>
    <t>7699</t>
  </si>
  <si>
    <t>7701</t>
  </si>
  <si>
    <t>7702</t>
  </si>
  <si>
    <t>7707</t>
  </si>
  <si>
    <t>7709</t>
  </si>
  <si>
    <t>7711</t>
  </si>
  <si>
    <t>7713</t>
  </si>
  <si>
    <t>7715</t>
  </si>
  <si>
    <t>7716</t>
  </si>
  <si>
    <t>7717</t>
  </si>
  <si>
    <t>7718</t>
  </si>
  <si>
    <t>7719</t>
  </si>
  <si>
    <t>7721</t>
  </si>
  <si>
    <t>7722</t>
  </si>
  <si>
    <t>7723</t>
  </si>
  <si>
    <t>7725</t>
  </si>
  <si>
    <t>7726</t>
  </si>
  <si>
    <t>7727</t>
  </si>
  <si>
    <t>7730</t>
  </si>
  <si>
    <t>7731</t>
  </si>
  <si>
    <t>7732</t>
  </si>
  <si>
    <t>7733</t>
  </si>
  <si>
    <t>7734</t>
  </si>
  <si>
    <t>7735</t>
  </si>
  <si>
    <t>7739</t>
  </si>
  <si>
    <t>7741</t>
  </si>
  <si>
    <t>3月、9月の権利日で隠れ優待アイシティの割引クーポンがもらえる。</t>
  </si>
  <si>
    <t>7743</t>
  </si>
  <si>
    <t>7744</t>
  </si>
  <si>
    <t>7745</t>
  </si>
  <si>
    <t>7746</t>
  </si>
  <si>
    <t>7747</t>
  </si>
  <si>
    <t>7749</t>
  </si>
  <si>
    <t>7752</t>
  </si>
  <si>
    <t>7760</t>
  </si>
  <si>
    <t>7769</t>
  </si>
  <si>
    <t>7771</t>
  </si>
  <si>
    <t>7774</t>
  </si>
  <si>
    <t>7775</t>
  </si>
  <si>
    <t>7776</t>
  </si>
  <si>
    <t>7777</t>
  </si>
  <si>
    <t>7779</t>
  </si>
  <si>
    <t>7780</t>
  </si>
  <si>
    <t>7781</t>
  </si>
  <si>
    <t>7782</t>
  </si>
  <si>
    <t>7791</t>
  </si>
  <si>
    <t>7792</t>
  </si>
  <si>
    <t>7793</t>
  </si>
  <si>
    <t>7794</t>
  </si>
  <si>
    <t>7795</t>
  </si>
  <si>
    <t>7800</t>
  </si>
  <si>
    <t>7803</t>
  </si>
  <si>
    <t>7804</t>
  </si>
  <si>
    <t>7805</t>
  </si>
  <si>
    <t>7806</t>
  </si>
  <si>
    <t>7807</t>
  </si>
  <si>
    <t>7808</t>
  </si>
  <si>
    <t>7810</t>
  </si>
  <si>
    <t>7812</t>
  </si>
  <si>
    <t>7813</t>
  </si>
  <si>
    <t>7814</t>
  </si>
  <si>
    <t>7815</t>
  </si>
  <si>
    <t>7817</t>
  </si>
  <si>
    <t>7818</t>
  </si>
  <si>
    <t>7819</t>
  </si>
  <si>
    <t>7820</t>
  </si>
  <si>
    <t>7821</t>
  </si>
  <si>
    <t>7822</t>
  </si>
  <si>
    <t>7823</t>
  </si>
  <si>
    <t>7826</t>
  </si>
  <si>
    <t>7827</t>
  </si>
  <si>
    <t>7831</t>
  </si>
  <si>
    <t>7833</t>
  </si>
  <si>
    <t>7836</t>
  </si>
  <si>
    <t>7837</t>
  </si>
  <si>
    <t>7839</t>
  </si>
  <si>
    <t>7840</t>
  </si>
  <si>
    <t>7841</t>
  </si>
  <si>
    <t>7844</t>
  </si>
  <si>
    <t>7846</t>
  </si>
  <si>
    <t>7847</t>
  </si>
  <si>
    <t>7849</t>
  </si>
  <si>
    <t>7850</t>
  </si>
  <si>
    <t>7851</t>
  </si>
  <si>
    <t>7857</t>
  </si>
  <si>
    <t>7859</t>
  </si>
  <si>
    <t>7860</t>
  </si>
  <si>
    <t>7863</t>
  </si>
  <si>
    <t>7864</t>
  </si>
  <si>
    <t>7865</t>
  </si>
  <si>
    <t>7867</t>
  </si>
  <si>
    <t>7868</t>
  </si>
  <si>
    <t>7871</t>
  </si>
  <si>
    <t>7872</t>
  </si>
  <si>
    <t>7874</t>
  </si>
  <si>
    <t>7875</t>
  </si>
  <si>
    <t>7877</t>
  </si>
  <si>
    <t>7878</t>
  </si>
  <si>
    <t>7879</t>
  </si>
  <si>
    <t>7883</t>
  </si>
  <si>
    <t>7885</t>
  </si>
  <si>
    <t>7886</t>
  </si>
  <si>
    <t>7887</t>
  </si>
  <si>
    <t>7888</t>
  </si>
  <si>
    <t>7893</t>
  </si>
  <si>
    <t>7896</t>
  </si>
  <si>
    <t>7897</t>
  </si>
  <si>
    <t>7898</t>
  </si>
  <si>
    <t>7901</t>
  </si>
  <si>
    <t>7902</t>
  </si>
  <si>
    <t>7906</t>
  </si>
  <si>
    <t>7908</t>
  </si>
  <si>
    <t>7911</t>
  </si>
  <si>
    <t>7912</t>
  </si>
  <si>
    <t>7914</t>
  </si>
  <si>
    <t>7915</t>
  </si>
  <si>
    <t>7916</t>
  </si>
  <si>
    <t>7917</t>
  </si>
  <si>
    <t>7918</t>
  </si>
  <si>
    <t>7919</t>
  </si>
  <si>
    <t>7921</t>
  </si>
  <si>
    <t>7922</t>
  </si>
  <si>
    <t>7923</t>
  </si>
  <si>
    <t>7925</t>
  </si>
  <si>
    <t>7927</t>
  </si>
  <si>
    <t>7928</t>
  </si>
  <si>
    <t>7931</t>
  </si>
  <si>
    <t>7932</t>
  </si>
  <si>
    <t>7936</t>
  </si>
  <si>
    <t>7937</t>
  </si>
  <si>
    <t>7938</t>
  </si>
  <si>
    <t>7939</t>
  </si>
  <si>
    <t>7940</t>
  </si>
  <si>
    <t>7942</t>
  </si>
  <si>
    <t>7943</t>
  </si>
  <si>
    <t>7944</t>
  </si>
  <si>
    <t>7946</t>
  </si>
  <si>
    <t>7947</t>
  </si>
  <si>
    <t>7949</t>
  </si>
  <si>
    <t>7951</t>
  </si>
  <si>
    <t>7952</t>
  </si>
  <si>
    <t>7953</t>
  </si>
  <si>
    <t>7955</t>
  </si>
  <si>
    <t>7956</t>
  </si>
  <si>
    <t>7957</t>
  </si>
  <si>
    <t>7958</t>
  </si>
  <si>
    <t>7962</t>
  </si>
  <si>
    <t>7963</t>
  </si>
  <si>
    <t>7965</t>
  </si>
  <si>
    <t>7970</t>
  </si>
  <si>
    <t>7971</t>
  </si>
  <si>
    <t>7972</t>
  </si>
  <si>
    <t>7974</t>
  </si>
  <si>
    <t>7975</t>
  </si>
  <si>
    <t>7976</t>
  </si>
  <si>
    <t>7979</t>
  </si>
  <si>
    <t>7980</t>
  </si>
  <si>
    <t>7983</t>
  </si>
  <si>
    <t>7984</t>
  </si>
  <si>
    <t>7985</t>
  </si>
  <si>
    <t>7986</t>
  </si>
  <si>
    <t>7987</t>
  </si>
  <si>
    <t>7988</t>
  </si>
  <si>
    <t>7989</t>
  </si>
  <si>
    <t>7990</t>
  </si>
  <si>
    <t>7991</t>
  </si>
  <si>
    <t>7992</t>
  </si>
  <si>
    <t>7995</t>
  </si>
  <si>
    <t>7997</t>
  </si>
  <si>
    <t>7999</t>
  </si>
  <si>
    <t>8001</t>
  </si>
  <si>
    <t>8002</t>
  </si>
  <si>
    <t>8006</t>
  </si>
  <si>
    <t>8007</t>
  </si>
  <si>
    <t>8008</t>
  </si>
  <si>
    <t>8013</t>
  </si>
  <si>
    <t>8014</t>
  </si>
  <si>
    <t>8015</t>
  </si>
  <si>
    <t>8016</t>
  </si>
  <si>
    <t>8018</t>
  </si>
  <si>
    <t>8020</t>
  </si>
  <si>
    <t>8022</t>
  </si>
  <si>
    <t>8023</t>
  </si>
  <si>
    <t>8025</t>
  </si>
  <si>
    <t>8029</t>
  </si>
  <si>
    <t>8030</t>
  </si>
  <si>
    <t>8032</t>
  </si>
  <si>
    <t>8035</t>
  </si>
  <si>
    <t>8037</t>
  </si>
  <si>
    <t>8038</t>
  </si>
  <si>
    <t>8039</t>
  </si>
  <si>
    <t>8040</t>
  </si>
  <si>
    <t>8041</t>
  </si>
  <si>
    <t>8043</t>
  </si>
  <si>
    <t>8045</t>
  </si>
  <si>
    <t>8046</t>
  </si>
  <si>
    <t>8050</t>
  </si>
  <si>
    <t>8051</t>
  </si>
  <si>
    <t>8052</t>
  </si>
  <si>
    <t>8056</t>
  </si>
  <si>
    <t>8057</t>
  </si>
  <si>
    <t>8060</t>
  </si>
  <si>
    <t>8061</t>
  </si>
  <si>
    <t>8065</t>
  </si>
  <si>
    <t>8066</t>
  </si>
  <si>
    <t>8072</t>
  </si>
  <si>
    <t>8074</t>
  </si>
  <si>
    <t>8075</t>
  </si>
  <si>
    <t>8076</t>
  </si>
  <si>
    <t>8077</t>
  </si>
  <si>
    <t>8078</t>
  </si>
  <si>
    <t>8079</t>
  </si>
  <si>
    <t>8081</t>
  </si>
  <si>
    <t>8084</t>
  </si>
  <si>
    <t>8085</t>
  </si>
  <si>
    <t>8086</t>
  </si>
  <si>
    <t>8088</t>
  </si>
  <si>
    <t>8089</t>
  </si>
  <si>
    <t>8091</t>
  </si>
  <si>
    <t>8093</t>
  </si>
  <si>
    <t>8095</t>
  </si>
  <si>
    <t>8097</t>
  </si>
  <si>
    <t>8101</t>
  </si>
  <si>
    <t>8103</t>
  </si>
  <si>
    <t>8104</t>
  </si>
  <si>
    <t>8105</t>
  </si>
  <si>
    <t>8107</t>
  </si>
  <si>
    <t>8111</t>
  </si>
  <si>
    <t>8113</t>
  </si>
  <si>
    <t>8114</t>
  </si>
  <si>
    <t>8115</t>
  </si>
  <si>
    <t>8117</t>
  </si>
  <si>
    <t>8118</t>
  </si>
  <si>
    <t>8119</t>
  </si>
  <si>
    <t>8123</t>
  </si>
  <si>
    <t>8127</t>
  </si>
  <si>
    <t>8129</t>
  </si>
  <si>
    <t>8130</t>
  </si>
  <si>
    <t>8131</t>
  </si>
  <si>
    <t>8132</t>
  </si>
  <si>
    <t>8133</t>
  </si>
  <si>
    <t>8135</t>
  </si>
  <si>
    <t>8136</t>
  </si>
  <si>
    <t>8137</t>
  </si>
  <si>
    <t>8138</t>
  </si>
  <si>
    <t>8139</t>
  </si>
  <si>
    <t>8141</t>
  </si>
  <si>
    <t>8143</t>
  </si>
  <si>
    <t>8144</t>
  </si>
  <si>
    <t>8147</t>
  </si>
  <si>
    <t>8150</t>
  </si>
  <si>
    <t>8151</t>
  </si>
  <si>
    <t>8152</t>
  </si>
  <si>
    <t>8153</t>
  </si>
  <si>
    <t>8154</t>
  </si>
  <si>
    <t>8157</t>
  </si>
  <si>
    <t>8158</t>
  </si>
  <si>
    <t>8159</t>
  </si>
  <si>
    <t>8160</t>
  </si>
  <si>
    <t>8163</t>
  </si>
  <si>
    <t>8165</t>
  </si>
  <si>
    <t>8166</t>
  </si>
  <si>
    <t>8167</t>
  </si>
  <si>
    <t>8174</t>
  </si>
  <si>
    <t>8179</t>
  </si>
  <si>
    <t>8181</t>
  </si>
  <si>
    <t>8185</t>
  </si>
  <si>
    <t>8194</t>
  </si>
  <si>
    <t>8198</t>
  </si>
  <si>
    <t>8200</t>
  </si>
  <si>
    <t>8202</t>
  </si>
  <si>
    <t>8203</t>
  </si>
  <si>
    <t>8207</t>
  </si>
  <si>
    <t>8208</t>
  </si>
  <si>
    <t>8209</t>
  </si>
  <si>
    <t>8215</t>
  </si>
  <si>
    <t>8217</t>
  </si>
  <si>
    <t>8218</t>
  </si>
  <si>
    <t>8219</t>
  </si>
  <si>
    <t>8225</t>
  </si>
  <si>
    <t>8226</t>
  </si>
  <si>
    <t>8227</t>
  </si>
  <si>
    <t>8230</t>
  </si>
  <si>
    <t>8233</t>
  </si>
  <si>
    <t>8237</t>
  </si>
  <si>
    <t>8242</t>
  </si>
  <si>
    <t>8244</t>
  </si>
  <si>
    <t>8247</t>
  </si>
  <si>
    <t>8253</t>
  </si>
  <si>
    <t>8254</t>
  </si>
  <si>
    <t>8255</t>
  </si>
  <si>
    <t>8260</t>
  </si>
  <si>
    <t>8273</t>
  </si>
  <si>
    <t>8275</t>
  </si>
  <si>
    <t>8276</t>
  </si>
  <si>
    <t>8278</t>
  </si>
  <si>
    <t>8279</t>
  </si>
  <si>
    <t>8281</t>
  </si>
  <si>
    <t>8282</t>
  </si>
  <si>
    <t>8283</t>
  </si>
  <si>
    <t>8285</t>
  </si>
  <si>
    <t>8289</t>
  </si>
  <si>
    <t>8291</t>
  </si>
  <si>
    <t>8304</t>
  </si>
  <si>
    <t>8308</t>
  </si>
  <si>
    <t>8331</t>
  </si>
  <si>
    <t>8334</t>
  </si>
  <si>
    <t>8336</t>
  </si>
  <si>
    <t>8337</t>
  </si>
  <si>
    <t>8338</t>
  </si>
  <si>
    <t>8341</t>
  </si>
  <si>
    <t>8343</t>
  </si>
  <si>
    <t>8344</t>
  </si>
  <si>
    <t>8345</t>
  </si>
  <si>
    <t>8346</t>
  </si>
  <si>
    <t>8349</t>
  </si>
  <si>
    <t>8354</t>
  </si>
  <si>
    <t>8358</t>
  </si>
  <si>
    <t>8359</t>
  </si>
  <si>
    <t>8360</t>
  </si>
  <si>
    <t>8361</t>
  </si>
  <si>
    <t>8362</t>
  </si>
  <si>
    <t>8364</t>
  </si>
  <si>
    <t>8365</t>
  </si>
  <si>
    <t>8366</t>
  </si>
  <si>
    <t>8367</t>
  </si>
  <si>
    <t>8368</t>
  </si>
  <si>
    <t>8370</t>
  </si>
  <si>
    <t>8377</t>
  </si>
  <si>
    <t>8381</t>
  </si>
  <si>
    <t>8383</t>
  </si>
  <si>
    <t>8386</t>
  </si>
  <si>
    <t>8387</t>
  </si>
  <si>
    <t>★決算後にナンピン</t>
  </si>
  <si>
    <t>8392</t>
  </si>
  <si>
    <t>8393</t>
  </si>
  <si>
    <t>8395</t>
  </si>
  <si>
    <t>8399</t>
  </si>
  <si>
    <t>8410</t>
  </si>
  <si>
    <t>8416</t>
  </si>
  <si>
    <t>8418</t>
  </si>
  <si>
    <t>8424</t>
  </si>
  <si>
    <t>8439</t>
  </si>
  <si>
    <t>8508</t>
  </si>
  <si>
    <t>8511</t>
  </si>
  <si>
    <t>8515</t>
  </si>
  <si>
    <t>8518</t>
  </si>
  <si>
    <t>8522</t>
  </si>
  <si>
    <t>8524</t>
  </si>
  <si>
    <t>8537</t>
  </si>
  <si>
    <t>8541</t>
  </si>
  <si>
    <t>8542</t>
  </si>
  <si>
    <t>8550</t>
  </si>
  <si>
    <t>8551</t>
  </si>
  <si>
    <t>8558</t>
  </si>
  <si>
    <t>8562</t>
  </si>
  <si>
    <t>8563</t>
  </si>
  <si>
    <t>8570</t>
  </si>
  <si>
    <t>8572</t>
  </si>
  <si>
    <t>8584</t>
  </si>
  <si>
    <t>8585</t>
  </si>
  <si>
    <t>8591</t>
  </si>
  <si>
    <t>8595</t>
  </si>
  <si>
    <t>8596</t>
  </si>
  <si>
    <t>8600</t>
  </si>
  <si>
    <t>8604</t>
  </si>
  <si>
    <t>8609</t>
  </si>
  <si>
    <t>8613</t>
  </si>
  <si>
    <t>8614</t>
  </si>
  <si>
    <t>8616</t>
  </si>
  <si>
    <t>8617</t>
  </si>
  <si>
    <t>8622</t>
  </si>
  <si>
    <t>8624</t>
  </si>
  <si>
    <t>8628</t>
  </si>
  <si>
    <t>8697</t>
  </si>
  <si>
    <t>8698</t>
  </si>
  <si>
    <t>8699</t>
  </si>
  <si>
    <t>8700</t>
  </si>
  <si>
    <t>8705</t>
  </si>
  <si>
    <t>8706</t>
  </si>
  <si>
    <t>8707</t>
  </si>
  <si>
    <t>8708</t>
  </si>
  <si>
    <t>8713</t>
  </si>
  <si>
    <t>8714</t>
  </si>
  <si>
    <t>8715</t>
  </si>
  <si>
    <t>8732</t>
  </si>
  <si>
    <t>8737</t>
  </si>
  <si>
    <t>8739</t>
  </si>
  <si>
    <t>8742</t>
  </si>
  <si>
    <t>8746</t>
  </si>
  <si>
    <t>8747</t>
  </si>
  <si>
    <t>8750</t>
  </si>
  <si>
    <t>8769</t>
  </si>
  <si>
    <t>8771</t>
  </si>
  <si>
    <t>8772</t>
  </si>
  <si>
    <t>8783</t>
  </si>
  <si>
    <t>8793</t>
  </si>
  <si>
    <t>8795</t>
  </si>
  <si>
    <t>8798</t>
  </si>
  <si>
    <t>8801</t>
  </si>
  <si>
    <t>8802</t>
  </si>
  <si>
    <t>8803</t>
  </si>
  <si>
    <t>8804</t>
  </si>
  <si>
    <t>8818</t>
  </si>
  <si>
    <t>8830</t>
  </si>
  <si>
    <t>8835</t>
  </si>
  <si>
    <t>8836</t>
  </si>
  <si>
    <t>8841</t>
  </si>
  <si>
    <t>8844</t>
  </si>
  <si>
    <t>8848</t>
  </si>
  <si>
    <t>8850</t>
  </si>
  <si>
    <t>8860</t>
  </si>
  <si>
    <t>8864</t>
  </si>
  <si>
    <t>8869</t>
  </si>
  <si>
    <t>8871</t>
  </si>
  <si>
    <t>8876</t>
  </si>
  <si>
    <t>ジャンカラ</t>
  </si>
  <si>
    <t>8881</t>
  </si>
  <si>
    <t>8886</t>
  </si>
  <si>
    <t>8887</t>
  </si>
  <si>
    <t>8890</t>
  </si>
  <si>
    <t>8891</t>
  </si>
  <si>
    <t>8894</t>
  </si>
  <si>
    <t>8897</t>
  </si>
  <si>
    <t>8898</t>
  </si>
  <si>
    <t>8904</t>
  </si>
  <si>
    <t>8908</t>
  </si>
  <si>
    <t>8912</t>
  </si>
  <si>
    <t>8914</t>
  </si>
  <si>
    <t>8917</t>
  </si>
  <si>
    <t>8918</t>
  </si>
  <si>
    <t>8919</t>
  </si>
  <si>
    <t>8920</t>
  </si>
  <si>
    <t>8928</t>
  </si>
  <si>
    <t>8929</t>
  </si>
  <si>
    <t>8931</t>
  </si>
  <si>
    <t>8934</t>
  </si>
  <si>
    <t>8935</t>
  </si>
  <si>
    <t>8938</t>
  </si>
  <si>
    <t>8940</t>
  </si>
  <si>
    <t>8944</t>
  </si>
  <si>
    <t>8945</t>
  </si>
  <si>
    <t>8946</t>
  </si>
  <si>
    <t>8995</t>
  </si>
  <si>
    <t>8996</t>
  </si>
  <si>
    <t>8999</t>
  </si>
  <si>
    <t>9001</t>
  </si>
  <si>
    <t>500株以上で109シネマズ値引き券。</t>
  </si>
  <si>
    <t>9006</t>
  </si>
  <si>
    <t>9007</t>
  </si>
  <si>
    <t>9008</t>
  </si>
  <si>
    <t>9009</t>
  </si>
  <si>
    <t>9010</t>
  </si>
  <si>
    <t>9012</t>
  </si>
  <si>
    <t>9017</t>
  </si>
  <si>
    <t>9020</t>
  </si>
  <si>
    <t>9021</t>
  </si>
  <si>
    <t>9022</t>
  </si>
  <si>
    <t>9023</t>
  </si>
  <si>
    <t>9024</t>
  </si>
  <si>
    <t>9025</t>
  </si>
  <si>
    <t>9028</t>
  </si>
  <si>
    <t>9029</t>
  </si>
  <si>
    <t>9031</t>
  </si>
  <si>
    <t>9033</t>
  </si>
  <si>
    <t>9034</t>
  </si>
  <si>
    <t>9036</t>
  </si>
  <si>
    <t>9037</t>
  </si>
  <si>
    <t>9039</t>
  </si>
  <si>
    <t>9041</t>
  </si>
  <si>
    <t>9042</t>
  </si>
  <si>
    <t>9044</t>
  </si>
  <si>
    <t>9045</t>
  </si>
  <si>
    <t>9046</t>
  </si>
  <si>
    <t>9048</t>
  </si>
  <si>
    <t>9049</t>
  </si>
  <si>
    <t>9051</t>
  </si>
  <si>
    <t>9052</t>
  </si>
  <si>
    <t>9055</t>
  </si>
  <si>
    <t>9057</t>
  </si>
  <si>
    <t>9058</t>
  </si>
  <si>
    <t>9059</t>
  </si>
  <si>
    <t>9060</t>
  </si>
  <si>
    <t>9063</t>
  </si>
  <si>
    <t>9064</t>
  </si>
  <si>
    <t>9065</t>
  </si>
  <si>
    <t>9066</t>
  </si>
  <si>
    <t>9067</t>
  </si>
  <si>
    <t>9068</t>
  </si>
  <si>
    <t>9069</t>
  </si>
  <si>
    <t>9070</t>
  </si>
  <si>
    <t>9072</t>
  </si>
  <si>
    <t>9073</t>
  </si>
  <si>
    <t>9074</t>
  </si>
  <si>
    <t>9075</t>
  </si>
  <si>
    <t>9076</t>
  </si>
  <si>
    <t>9081</t>
  </si>
  <si>
    <t>9082</t>
  </si>
  <si>
    <t>9083</t>
  </si>
  <si>
    <t>9087</t>
  </si>
  <si>
    <t>9090</t>
  </si>
  <si>
    <t>9110</t>
  </si>
  <si>
    <t>9115</t>
  </si>
  <si>
    <t>9119</t>
  </si>
  <si>
    <t>9127</t>
  </si>
  <si>
    <t>9130</t>
  </si>
  <si>
    <t>9142</t>
  </si>
  <si>
    <t>9143</t>
  </si>
  <si>
    <t>9145</t>
  </si>
  <si>
    <t>9158</t>
  </si>
  <si>
    <t>9159</t>
  </si>
  <si>
    <t>9160</t>
  </si>
  <si>
    <t>9161</t>
  </si>
  <si>
    <t>9162</t>
  </si>
  <si>
    <t>9163</t>
  </si>
  <si>
    <t>9164</t>
  </si>
  <si>
    <t>9165</t>
  </si>
  <si>
    <t>9166</t>
  </si>
  <si>
    <t>9168</t>
  </si>
  <si>
    <t>9171</t>
  </si>
  <si>
    <t>9173</t>
  </si>
  <si>
    <t>9193</t>
  </si>
  <si>
    <t>9201</t>
  </si>
  <si>
    <t>9202</t>
  </si>
  <si>
    <t>9204</t>
  </si>
  <si>
    <t>9206</t>
  </si>
  <si>
    <t>9211</t>
  </si>
  <si>
    <t>9212</t>
  </si>
  <si>
    <t>9213</t>
  </si>
  <si>
    <t>9214</t>
  </si>
  <si>
    <t>9215</t>
  </si>
  <si>
    <t>9216</t>
  </si>
  <si>
    <t>9218</t>
  </si>
  <si>
    <t>9219</t>
  </si>
  <si>
    <t>9220</t>
  </si>
  <si>
    <t>9221</t>
  </si>
  <si>
    <t>9223</t>
  </si>
  <si>
    <t>9225</t>
  </si>
  <si>
    <t>9227</t>
  </si>
  <si>
    <t>9229</t>
  </si>
  <si>
    <t>9232</t>
  </si>
  <si>
    <t>9233</t>
  </si>
  <si>
    <t>9235</t>
  </si>
  <si>
    <t>9236</t>
  </si>
  <si>
    <t>9237</t>
  </si>
  <si>
    <t>9238</t>
  </si>
  <si>
    <t>9240</t>
  </si>
  <si>
    <t>9241</t>
  </si>
  <si>
    <t>9242</t>
  </si>
  <si>
    <t>9244</t>
  </si>
  <si>
    <t>9245</t>
  </si>
  <si>
    <t>9246</t>
  </si>
  <si>
    <t>9247</t>
  </si>
  <si>
    <t>9248</t>
  </si>
  <si>
    <t>9249</t>
  </si>
  <si>
    <t>9250</t>
  </si>
  <si>
    <t>9251</t>
  </si>
  <si>
    <t>9252</t>
  </si>
  <si>
    <t>9253</t>
  </si>
  <si>
    <t>9254</t>
  </si>
  <si>
    <t>9256</t>
  </si>
  <si>
    <t>9257</t>
  </si>
  <si>
    <t>9258</t>
  </si>
  <si>
    <t>9259</t>
  </si>
  <si>
    <t>9260</t>
  </si>
  <si>
    <t>9262</t>
  </si>
  <si>
    <t>9264</t>
  </si>
  <si>
    <t>9265</t>
  </si>
  <si>
    <t>9267</t>
  </si>
  <si>
    <t>9268</t>
  </si>
  <si>
    <t>9270</t>
  </si>
  <si>
    <t>9271</t>
  </si>
  <si>
    <t>9272</t>
  </si>
  <si>
    <t>9273</t>
  </si>
  <si>
    <t>9274</t>
  </si>
  <si>
    <t>9275</t>
  </si>
  <si>
    <t>9278</t>
  </si>
  <si>
    <t>9279</t>
  </si>
  <si>
    <t>ラーメン豚山</t>
  </si>
  <si>
    <t>9301</t>
  </si>
  <si>
    <t>9302</t>
  </si>
  <si>
    <t>9303</t>
  </si>
  <si>
    <t>9304</t>
  </si>
  <si>
    <t>9305</t>
  </si>
  <si>
    <t>9306</t>
  </si>
  <si>
    <t>9307</t>
  </si>
  <si>
    <t>9311</t>
  </si>
  <si>
    <t>9312</t>
  </si>
  <si>
    <t>9313</t>
  </si>
  <si>
    <t>9319</t>
  </si>
  <si>
    <t>9322</t>
  </si>
  <si>
    <t>9324</t>
  </si>
  <si>
    <t>9325</t>
  </si>
  <si>
    <t>9326</t>
  </si>
  <si>
    <t>9327</t>
  </si>
  <si>
    <t>9330</t>
  </si>
  <si>
    <t>優待取りたい</t>
  </si>
  <si>
    <t>9331</t>
  </si>
  <si>
    <t>9332</t>
  </si>
  <si>
    <t>9336</t>
  </si>
  <si>
    <t>9337</t>
  </si>
  <si>
    <t>9338</t>
  </si>
  <si>
    <t>9339</t>
  </si>
  <si>
    <t>9340</t>
  </si>
  <si>
    <t>9341</t>
  </si>
  <si>
    <t>9342</t>
  </si>
  <si>
    <t>9343</t>
  </si>
  <si>
    <t>9344</t>
  </si>
  <si>
    <t>9345</t>
  </si>
  <si>
    <t>9346</t>
  </si>
  <si>
    <t>9347</t>
  </si>
  <si>
    <t>9348</t>
  </si>
  <si>
    <t>9351</t>
  </si>
  <si>
    <t>9353</t>
  </si>
  <si>
    <t>9355</t>
  </si>
  <si>
    <t>9360</t>
  </si>
  <si>
    <t>9361</t>
  </si>
  <si>
    <t>9363</t>
  </si>
  <si>
    <t>9364</t>
  </si>
  <si>
    <t>9365</t>
  </si>
  <si>
    <t>9366</t>
  </si>
  <si>
    <t>9367</t>
  </si>
  <si>
    <t>9368</t>
  </si>
  <si>
    <t>9369</t>
  </si>
  <si>
    <t>9376</t>
  </si>
  <si>
    <t>9377</t>
  </si>
  <si>
    <t>9381</t>
  </si>
  <si>
    <t>9385</t>
  </si>
  <si>
    <t>9386</t>
  </si>
  <si>
    <t>9399</t>
  </si>
  <si>
    <t>9401</t>
  </si>
  <si>
    <t>9404</t>
  </si>
  <si>
    <t>9405</t>
  </si>
  <si>
    <t>9408</t>
  </si>
  <si>
    <t>9409</t>
  </si>
  <si>
    <t>9412</t>
  </si>
  <si>
    <t>9413</t>
  </si>
  <si>
    <t>9414</t>
  </si>
  <si>
    <t>9416</t>
  </si>
  <si>
    <t>9417</t>
  </si>
  <si>
    <t>9418</t>
  </si>
  <si>
    <t>9419</t>
  </si>
  <si>
    <t>9421</t>
  </si>
  <si>
    <t>9423</t>
  </si>
  <si>
    <t>9424</t>
  </si>
  <si>
    <t>9425</t>
  </si>
  <si>
    <t>9428</t>
  </si>
  <si>
    <t>9433</t>
  </si>
  <si>
    <t>94345</t>
  </si>
  <si>
    <t>94346</t>
  </si>
  <si>
    <t>9435</t>
  </si>
  <si>
    <t>9436</t>
  </si>
  <si>
    <t>9438</t>
  </si>
  <si>
    <t>9439</t>
  </si>
  <si>
    <t>9441</t>
  </si>
  <si>
    <t>9444</t>
  </si>
  <si>
    <t>9445</t>
  </si>
  <si>
    <t>9446</t>
  </si>
  <si>
    <t>9449</t>
  </si>
  <si>
    <t>9450</t>
  </si>
  <si>
    <t>9466</t>
  </si>
  <si>
    <t>9467</t>
  </si>
  <si>
    <t>9468</t>
  </si>
  <si>
    <t>9470</t>
  </si>
  <si>
    <t>9474</t>
  </si>
  <si>
    <t>9475</t>
  </si>
  <si>
    <t>9476</t>
  </si>
  <si>
    <t>9478</t>
  </si>
  <si>
    <t>9479</t>
  </si>
  <si>
    <t>9501</t>
  </si>
  <si>
    <t>9502</t>
  </si>
  <si>
    <t>9504</t>
  </si>
  <si>
    <t>9505</t>
  </si>
  <si>
    <t>9506</t>
  </si>
  <si>
    <t>9509</t>
  </si>
  <si>
    <t>9511</t>
  </si>
  <si>
    <t>9513</t>
  </si>
  <si>
    <t>9514</t>
  </si>
  <si>
    <t>9517</t>
  </si>
  <si>
    <t>9519</t>
  </si>
  <si>
    <t>9522</t>
  </si>
  <si>
    <t>9531</t>
  </si>
  <si>
    <t>9532</t>
  </si>
  <si>
    <t>9534</t>
  </si>
  <si>
    <t>9535</t>
  </si>
  <si>
    <t>9536</t>
  </si>
  <si>
    <t>9537</t>
  </si>
  <si>
    <t>9539</t>
  </si>
  <si>
    <t>9543</t>
  </si>
  <si>
    <t>9551</t>
  </si>
  <si>
    <t>9552</t>
  </si>
  <si>
    <t>9553</t>
  </si>
  <si>
    <t>9554</t>
  </si>
  <si>
    <t>9556</t>
  </si>
  <si>
    <t>9557</t>
  </si>
  <si>
    <t>9558</t>
  </si>
  <si>
    <t>9560</t>
  </si>
  <si>
    <t>9561</t>
  </si>
  <si>
    <t>9562</t>
  </si>
  <si>
    <t>9563</t>
  </si>
  <si>
    <t>9564</t>
  </si>
  <si>
    <t>9565</t>
  </si>
  <si>
    <t>9600</t>
  </si>
  <si>
    <t>9601</t>
  </si>
  <si>
    <t>9602</t>
  </si>
  <si>
    <t>映画鑑賞券。</t>
  </si>
  <si>
    <t>9605</t>
  </si>
  <si>
    <t>9610</t>
  </si>
  <si>
    <t>9612</t>
  </si>
  <si>
    <t>9613</t>
  </si>
  <si>
    <t>9616</t>
  </si>
  <si>
    <t>9619</t>
  </si>
  <si>
    <t>9621</t>
  </si>
  <si>
    <t>9622</t>
  </si>
  <si>
    <t>9625</t>
  </si>
  <si>
    <t>9627</t>
  </si>
  <si>
    <t>9628</t>
  </si>
  <si>
    <t>9629</t>
  </si>
  <si>
    <t>9632</t>
  </si>
  <si>
    <t>9633</t>
  </si>
  <si>
    <t>9635</t>
  </si>
  <si>
    <t>9636</t>
  </si>
  <si>
    <t>9639</t>
  </si>
  <si>
    <t>9640</t>
  </si>
  <si>
    <t>9644</t>
  </si>
  <si>
    <t>9647</t>
  </si>
  <si>
    <t>9651</t>
  </si>
  <si>
    <t>9656</t>
  </si>
  <si>
    <t>9658</t>
  </si>
  <si>
    <t>9661</t>
  </si>
  <si>
    <t>9663</t>
  </si>
  <si>
    <t>9672</t>
  </si>
  <si>
    <t>9675</t>
  </si>
  <si>
    <t>9678</t>
  </si>
  <si>
    <t>9679</t>
  </si>
  <si>
    <t>9682</t>
  </si>
  <si>
    <t>9685</t>
  </si>
  <si>
    <t>9686</t>
  </si>
  <si>
    <t>9687</t>
  </si>
  <si>
    <t>9691</t>
  </si>
  <si>
    <t>9692</t>
  </si>
  <si>
    <t>9696</t>
  </si>
  <si>
    <t>9697</t>
  </si>
  <si>
    <t>9698</t>
  </si>
  <si>
    <t>9699</t>
  </si>
  <si>
    <t>9701</t>
  </si>
  <si>
    <t>9702</t>
  </si>
  <si>
    <t>9704</t>
  </si>
  <si>
    <t>9706</t>
  </si>
  <si>
    <t>9708</t>
  </si>
  <si>
    <t>9709</t>
  </si>
  <si>
    <t>9713</t>
  </si>
  <si>
    <t>9715</t>
  </si>
  <si>
    <t>9716</t>
  </si>
  <si>
    <t>9719</t>
  </si>
  <si>
    <t>9720</t>
  </si>
  <si>
    <t>9722</t>
  </si>
  <si>
    <t>9723</t>
  </si>
  <si>
    <t>9726</t>
  </si>
  <si>
    <t>9729</t>
  </si>
  <si>
    <t>9731</t>
  </si>
  <si>
    <t>9733</t>
  </si>
  <si>
    <t>9735</t>
  </si>
  <si>
    <t>9739</t>
  </si>
  <si>
    <t>9740</t>
  </si>
  <si>
    <t>9742</t>
  </si>
  <si>
    <t>9744</t>
  </si>
  <si>
    <t>9746</t>
  </si>
  <si>
    <t>9749</t>
  </si>
  <si>
    <t>9753</t>
  </si>
  <si>
    <t>9755</t>
  </si>
  <si>
    <t>9757</t>
  </si>
  <si>
    <t>9759</t>
  </si>
  <si>
    <t>9760</t>
  </si>
  <si>
    <t>9761</t>
  </si>
  <si>
    <t>9763</t>
  </si>
  <si>
    <t>9765</t>
  </si>
  <si>
    <t>9766</t>
  </si>
  <si>
    <t>9767</t>
  </si>
  <si>
    <t>9768</t>
  </si>
  <si>
    <t>9769</t>
  </si>
  <si>
    <t>9776</t>
  </si>
  <si>
    <t>9778</t>
  </si>
  <si>
    <t>9780</t>
  </si>
  <si>
    <t>9782</t>
  </si>
  <si>
    <t>9787</t>
  </si>
  <si>
    <t>9788</t>
  </si>
  <si>
    <t>9790</t>
  </si>
  <si>
    <t>9791</t>
  </si>
  <si>
    <t>9793</t>
  </si>
  <si>
    <t>9795</t>
  </si>
  <si>
    <t>9799</t>
  </si>
  <si>
    <t>9812</t>
  </si>
  <si>
    <t>9816</t>
  </si>
  <si>
    <t>9818</t>
  </si>
  <si>
    <t>9820</t>
  </si>
  <si>
    <t>9823</t>
  </si>
  <si>
    <t>9824</t>
  </si>
  <si>
    <t>9827</t>
  </si>
  <si>
    <t>9828</t>
  </si>
  <si>
    <t>9830</t>
  </si>
  <si>
    <t>9832</t>
  </si>
  <si>
    <t>9835</t>
  </si>
  <si>
    <t>9837</t>
  </si>
  <si>
    <t>9843</t>
  </si>
  <si>
    <t>9845</t>
  </si>
  <si>
    <t>9849</t>
  </si>
  <si>
    <t>9850</t>
  </si>
  <si>
    <t>9852</t>
  </si>
  <si>
    <t>9853</t>
  </si>
  <si>
    <t>9854</t>
  </si>
  <si>
    <t>9856</t>
  </si>
  <si>
    <t>9857</t>
  </si>
  <si>
    <t>9867</t>
  </si>
  <si>
    <t>9869</t>
  </si>
  <si>
    <t>9872</t>
  </si>
  <si>
    <t>9876</t>
  </si>
  <si>
    <t>9878</t>
  </si>
  <si>
    <t>9880</t>
  </si>
  <si>
    <t>9882</t>
  </si>
  <si>
    <t>9885</t>
  </si>
  <si>
    <t>9887</t>
  </si>
  <si>
    <t>9888</t>
  </si>
  <si>
    <t>9890</t>
  </si>
  <si>
    <t>9895</t>
  </si>
  <si>
    <t>9896</t>
  </si>
  <si>
    <t>9900</t>
  </si>
  <si>
    <t>9902</t>
  </si>
  <si>
    <t>9903</t>
  </si>
  <si>
    <t>9904</t>
  </si>
  <si>
    <t>9906</t>
  </si>
  <si>
    <t>9908</t>
  </si>
  <si>
    <t>9913</t>
  </si>
  <si>
    <t>9914</t>
  </si>
  <si>
    <t>9927</t>
  </si>
  <si>
    <t>9928</t>
  </si>
  <si>
    <t>9929</t>
  </si>
  <si>
    <t>9930</t>
  </si>
  <si>
    <t>9932</t>
  </si>
  <si>
    <t>9934</t>
  </si>
  <si>
    <t>9941</t>
  </si>
  <si>
    <t>9946</t>
  </si>
  <si>
    <t>9948</t>
  </si>
  <si>
    <t>9950</t>
  </si>
  <si>
    <t>9955</t>
  </si>
  <si>
    <t>9959</t>
  </si>
  <si>
    <t>9960</t>
  </si>
  <si>
    <t>9962</t>
  </si>
  <si>
    <t>9969</t>
  </si>
  <si>
    <t>9972</t>
  </si>
  <si>
    <t>9973</t>
  </si>
  <si>
    <t>9974</t>
  </si>
  <si>
    <t>9976</t>
  </si>
  <si>
    <t>9978</t>
  </si>
  <si>
    <t>9979</t>
  </si>
  <si>
    <t>9980</t>
  </si>
  <si>
    <t>9982</t>
  </si>
  <si>
    <t>9983</t>
  </si>
  <si>
    <t>9984</t>
  </si>
  <si>
    <t>9986</t>
  </si>
  <si>
    <t>9987</t>
  </si>
  <si>
    <t>9989</t>
  </si>
  <si>
    <t>9990</t>
  </si>
  <si>
    <t>9991</t>
  </si>
  <si>
    <t>9993</t>
  </si>
  <si>
    <t>9994</t>
  </si>
  <si>
    <t>9996</t>
  </si>
  <si>
    <t>日付</t>
  </si>
  <si>
    <t>コード</t>
  </si>
  <si>
    <t>銘柄名</t>
  </si>
  <si>
    <t>市場・商品区分</t>
  </si>
  <si>
    <t>33業種コード</t>
  </si>
  <si>
    <t>33業種区分</t>
  </si>
  <si>
    <t>17業種コード</t>
  </si>
  <si>
    <t>17業種区分</t>
  </si>
  <si>
    <t>規模コード</t>
  </si>
  <si>
    <t>規模区分</t>
  </si>
  <si>
    <t>極洋</t>
  </si>
  <si>
    <t>プライム（内国株式）</t>
  </si>
  <si>
    <t>水産・農林業</t>
  </si>
  <si>
    <t>食品</t>
  </si>
  <si>
    <t>TOPIX Small 2</t>
  </si>
  <si>
    <t>1305</t>
  </si>
  <si>
    <t>ｉＦｒｅｅＥＴＦ　ＴＯＰＩＸ（年１回決算型）</t>
  </si>
  <si>
    <t>ETF・ETN</t>
  </si>
  <si>
    <t>-</t>
  </si>
  <si>
    <t>1306</t>
  </si>
  <si>
    <t>ＮＥＸＴ　ＦＵＮＤＳ　ＴＯＰＩＸ連動型上場投信</t>
  </si>
  <si>
    <t>1308</t>
  </si>
  <si>
    <t>上場インデックスファンドＴＯＰＩＸ</t>
  </si>
  <si>
    <t>1309</t>
  </si>
  <si>
    <t>ＮＥＸＴ　ＦＵＮＤＳ　ＣｈｉｎａＡＭＣ・中国株式・上証５０連動型上場投信</t>
  </si>
  <si>
    <t>Ｖｅｒｉｔａｓ　Ｉｎ　Ｓｉｌｉｃｏ</t>
  </si>
  <si>
    <t>グロース（内国株式）</t>
  </si>
  <si>
    <t>医薬品</t>
  </si>
  <si>
    <t>1311</t>
  </si>
  <si>
    <t>ＮＥＸＴ　ＦＵＮＤＳ　ＴＯＰＩＸ　Ｃｏｒｅ　３０連動型上場投信</t>
  </si>
  <si>
    <t>1319</t>
  </si>
  <si>
    <t>ＮＥＸＴ　ＦＵＮＤＳ　日経３００株価指数連動型上場投信</t>
  </si>
  <si>
    <t>131A</t>
  </si>
  <si>
    <t>ＣＣＮグループ</t>
  </si>
  <si>
    <t>PRO Market</t>
  </si>
  <si>
    <t>情報・通信業</t>
  </si>
  <si>
    <t>情報通信・サービスその他</t>
  </si>
  <si>
    <t>1320</t>
  </si>
  <si>
    <t>ｉＦｒｅｅＥＴＦ　日経２２５（年１回決算型）</t>
  </si>
  <si>
    <t>1321</t>
  </si>
  <si>
    <t>ＮＥＸＴ　ＦＵＮＤＳ　日経２２５連動型上場投信</t>
  </si>
  <si>
    <t>1322</t>
  </si>
  <si>
    <t>上場インデックスファンド中国Ａ株（パンダ）Ｅ　Ｆｕｎｄ　ＣＳＩ３００</t>
  </si>
  <si>
    <t>1325</t>
  </si>
  <si>
    <t>ＮＥＸＴ　ＦＵＮＤＳ　ブラジル株式指数・ボベスパ連動型上場投信</t>
  </si>
  <si>
    <t>1326</t>
  </si>
  <si>
    <t>ＳＰＤＲゴールド・シェア</t>
  </si>
  <si>
    <t>1328</t>
  </si>
  <si>
    <t>ＮＥＸＴ　ＦＵＮＤＳ　金価格連動型上場投信</t>
  </si>
  <si>
    <t>1329</t>
  </si>
  <si>
    <t>ｉシェアーズ・コア　日経２２５　ＥＴＦ</t>
  </si>
  <si>
    <t>132A</t>
  </si>
  <si>
    <t>アイエヌホールディングス</t>
  </si>
  <si>
    <t>陸運業</t>
  </si>
  <si>
    <t>運輸・物流</t>
  </si>
  <si>
    <t>1330</t>
  </si>
  <si>
    <t>上場インデックスファンド２２５</t>
  </si>
  <si>
    <t>ニッスイ</t>
  </si>
  <si>
    <t>TOPIX Mid400</t>
  </si>
  <si>
    <t>マルハニチロ</t>
  </si>
  <si>
    <t>133A</t>
  </si>
  <si>
    <t>グローバルＸ　超短期米国債　ＥＴＦ</t>
  </si>
  <si>
    <t>1343</t>
  </si>
  <si>
    <t>ＮＥＸＴ　ＦＵＮＤＳ　東証ＲＥＩＴ　指数連動型上場投信</t>
  </si>
  <si>
    <t>1345</t>
  </si>
  <si>
    <t>上場インデックスファンドＪリート（東証ＲＥＩＴ指数）隔月分配型</t>
  </si>
  <si>
    <t>1346</t>
  </si>
  <si>
    <t>ＭＡＸＩＳ　日経２２５上場投信</t>
  </si>
  <si>
    <t>1348</t>
  </si>
  <si>
    <t>ＭＡＸＩＳ　トピックス上場投信</t>
  </si>
  <si>
    <t>1349</t>
  </si>
  <si>
    <t>ＡＢＦ汎アジア債券インデックス・ファンド</t>
  </si>
  <si>
    <t>134A</t>
  </si>
  <si>
    <t>アプライズ</t>
  </si>
  <si>
    <t>サービス業</t>
  </si>
  <si>
    <t>1356</t>
  </si>
  <si>
    <t>ＴＯＰＩＸベア２倍上場投信</t>
  </si>
  <si>
    <t>1357</t>
  </si>
  <si>
    <t>ＮＥＸＴ　ＦＵＮＤＳ　日経平均ダブルインバース・インデックス連動型上場投信</t>
  </si>
  <si>
    <t>1358</t>
  </si>
  <si>
    <t>上場インデックスファンド日経レバレッジ指数</t>
  </si>
  <si>
    <t>ＶＲＡＩＮ　Ｓｏｌｕｔｉｏｎ</t>
  </si>
  <si>
    <t>1360</t>
  </si>
  <si>
    <t>日経平均ベア２倍上場投信</t>
  </si>
  <si>
    <t>1364</t>
  </si>
  <si>
    <t>ｉシェアーズ　ＪＰＸ日経４００　ＥＴＦ</t>
  </si>
  <si>
    <t>1365</t>
  </si>
  <si>
    <t>ｉＦｒｅｅＥＴＦ　日経平均レバレッジ・インデックス</t>
  </si>
  <si>
    <t>1366</t>
  </si>
  <si>
    <t>ｉＦｒｅｅＥＴＦ　日経平均ダブルインバース・インデックス</t>
  </si>
  <si>
    <t>1367</t>
  </si>
  <si>
    <t>ｉＦｒｅｅＥＴＦ　ＴＯＰＩＸレバレッジ（２倍）指数</t>
  </si>
  <si>
    <t>1368</t>
  </si>
  <si>
    <t>ｉＦｒｅｅＥＴＦ　ＴＯＰＩＸダブルインバース（－２倍）指数</t>
  </si>
  <si>
    <t>1369</t>
  </si>
  <si>
    <t>Ｏｎｅ　ＥＴＦ　日経２２５</t>
  </si>
  <si>
    <t>136A</t>
  </si>
  <si>
    <t>三興商事</t>
  </si>
  <si>
    <t>建設業</t>
  </si>
  <si>
    <t>建設・資材</t>
  </si>
  <si>
    <t>雪国まいたけ</t>
  </si>
  <si>
    <t>カネコ種苗</t>
  </si>
  <si>
    <t>スタンダード（内国株式）</t>
  </si>
  <si>
    <t>サカタのタネ</t>
  </si>
  <si>
    <t>TOPIX Small 1</t>
  </si>
  <si>
    <t>ホクト</t>
  </si>
  <si>
    <t>Ｃｏｃｏｌｉｖｅ</t>
  </si>
  <si>
    <t>秋川牧園</t>
  </si>
  <si>
    <t>アクシーズ</t>
  </si>
  <si>
    <t>ホーブ</t>
  </si>
  <si>
    <t>ベルグアース</t>
  </si>
  <si>
    <t>ホクリヨウ</t>
  </si>
  <si>
    <t>光フードサービス</t>
  </si>
  <si>
    <t>小売業</t>
  </si>
  <si>
    <t>小売</t>
  </si>
  <si>
    <t>1397</t>
  </si>
  <si>
    <t>ＳＭＤＡＭ　日経２２５上場投信</t>
  </si>
  <si>
    <t>1398</t>
  </si>
  <si>
    <t>ＳＭＤＡＭ　東証ＲＥＩＴ指数上場投信</t>
  </si>
  <si>
    <t>1399</t>
  </si>
  <si>
    <t>上場インデックスファンドＭＳＣＩ日本株高配当低ボラティリティ</t>
  </si>
  <si>
    <t>139A</t>
  </si>
  <si>
    <t>東日本地所</t>
  </si>
  <si>
    <t>不動産業</t>
  </si>
  <si>
    <t>不動産</t>
  </si>
  <si>
    <t>エムビーエス</t>
  </si>
  <si>
    <t>ウエストホールディングス</t>
  </si>
  <si>
    <t>140A</t>
  </si>
  <si>
    <t>ｉＦｒｅｅＥＴＦ　米国１０年国債先物インバース</t>
  </si>
  <si>
    <t>ショーボンドホールディングス</t>
  </si>
  <si>
    <t>ミライト・ワン</t>
  </si>
  <si>
    <t>インターライフホールディングス</t>
  </si>
  <si>
    <t>タマホーム</t>
  </si>
  <si>
    <t>トライアルホールディングス</t>
  </si>
  <si>
    <t>サンヨーホームズ</t>
  </si>
  <si>
    <t>日本アクア</t>
  </si>
  <si>
    <t>ジンジブ</t>
  </si>
  <si>
    <t>ファーストコーポレーション</t>
  </si>
  <si>
    <t>Ｌｉｂ　Ｗｏｒｋ</t>
  </si>
  <si>
    <t>1432</t>
  </si>
  <si>
    <t>動力</t>
  </si>
  <si>
    <t>ベステラ</t>
  </si>
  <si>
    <t>ＪＥＳＣＯホールディングス</t>
  </si>
  <si>
    <t>ｒｏｂｏｔ　ｈｏｍｅ</t>
  </si>
  <si>
    <t>グリーンエナジー＆カンパニー</t>
  </si>
  <si>
    <t>岐阜造園</t>
  </si>
  <si>
    <t>イシン</t>
  </si>
  <si>
    <t>技研ホールディングス</t>
  </si>
  <si>
    <t>ニッソウ</t>
  </si>
  <si>
    <t>1445</t>
  </si>
  <si>
    <t>ひかりホールディングス</t>
  </si>
  <si>
    <t>キャンディル</t>
  </si>
  <si>
    <t>ＳＡＡＦホールディングス</t>
  </si>
  <si>
    <t>144A</t>
  </si>
  <si>
    <t>エネルギーパワー</t>
  </si>
  <si>
    <t>田中建設工業</t>
  </si>
  <si>
    <t>1452</t>
  </si>
  <si>
    <t>横浜ライト工業</t>
  </si>
  <si>
    <t>1456</t>
  </si>
  <si>
    <t>ｉＦｒｅｅＥＴＦ　日経平均インバース・インデックス</t>
  </si>
  <si>
    <t>1457</t>
  </si>
  <si>
    <t>ｉＦｒｅｅＥＴＦ　ＴＯＰＩＸインバース（－１倍）指数</t>
  </si>
  <si>
    <t>1458</t>
  </si>
  <si>
    <t>楽天ＥＴＦ‐日経レバレッジ指数連動型</t>
  </si>
  <si>
    <t>1459</t>
  </si>
  <si>
    <t>楽天ＥＴＦ‐日経ダブルインバース指数連動型</t>
  </si>
  <si>
    <t>Ｌ　ｉｓ　Ｂ</t>
  </si>
  <si>
    <t>1466</t>
  </si>
  <si>
    <t>ｉＦｒｅｅＥＴＦ　ＪＰＸ日経４００ダブルインバース・インデックス</t>
  </si>
  <si>
    <t>1469</t>
  </si>
  <si>
    <t>ＪＰＸ日経４００ベア２倍上場投信（ダブルインバース）</t>
  </si>
  <si>
    <t>コロンビア・ワークス</t>
  </si>
  <si>
    <t>1472</t>
  </si>
  <si>
    <t>ＮＥＸＴ　ＦＵＮＤＳ　ＪＰＸ日経４００ダブルインバース・インデックス連動型上場投信</t>
  </si>
  <si>
    <t>1473</t>
  </si>
  <si>
    <t>Ｏｎｅ　ＥＴＦ　トピックス</t>
  </si>
  <si>
    <t>1474</t>
  </si>
  <si>
    <t>Ｏｎｅ　ＥＴＦ　ＪＰＸ日経４００</t>
  </si>
  <si>
    <t>1475</t>
  </si>
  <si>
    <t>ｉシェアーズ・コア　ＴＯＰＩＸ　ＥＴＦ</t>
  </si>
  <si>
    <t>1476</t>
  </si>
  <si>
    <t>ｉシェアーズ・コア　Ｊリート　ＥＴＦ</t>
  </si>
  <si>
    <t>1477</t>
  </si>
  <si>
    <t>ｉシェアーズ　ＭＳＣＩ　日本株最小分散　ＥＴＦ</t>
  </si>
  <si>
    <t>1478</t>
  </si>
  <si>
    <t>ｉシェアーズ　ＭＳＣＩ　ジャパン高配当利回り　ＥＴＦ</t>
  </si>
  <si>
    <t>1479</t>
  </si>
  <si>
    <t>ｉＦｒｅｅＥＴＦ　ＭＳＣＩ日本株人材設備投資指数</t>
  </si>
  <si>
    <t>ソラコム</t>
  </si>
  <si>
    <t>1480</t>
  </si>
  <si>
    <t>ＮＥＸＴ　ＦＵＮＤＳ　野村企業価値分配指数連動型上場投信</t>
  </si>
  <si>
    <t>1481</t>
  </si>
  <si>
    <t>上場インデックスファンド日本経済貢献株</t>
  </si>
  <si>
    <t>1482</t>
  </si>
  <si>
    <t>ｉシェアーズ・コア　米国債７－１０年　ＥＴＦ（為替ヘッジあり）</t>
  </si>
  <si>
    <t>1483</t>
  </si>
  <si>
    <t>ｉシェアーズ　ＪＰＸ／Ｓ＆Ｐ設備・人材投資　ＥＴＦ</t>
  </si>
  <si>
    <t>1484</t>
  </si>
  <si>
    <t>Ｏｎｅ　ＥＴＦ　ＪＰＸ／Ｓ＆Ｐ　設備・人材投資指数</t>
  </si>
  <si>
    <t>1485</t>
  </si>
  <si>
    <t>ＭＡＸＩＳ　ＪＡＰＡＮ　設備・人材積極投資企業２００上場投信</t>
  </si>
  <si>
    <t>1486</t>
  </si>
  <si>
    <t>上場インデックスファンド米国債券（為替ヘッジなし）</t>
  </si>
  <si>
    <t>1487</t>
  </si>
  <si>
    <t>上場インデックスファンド米国債券（為替ヘッジあり）</t>
  </si>
  <si>
    <t>1488</t>
  </si>
  <si>
    <t>ｉＦｒｅｅＥＴＦ　東証ＲＥＩＴ指数</t>
  </si>
  <si>
    <t>ＮＥＸＴ　ＦＵＮＤＳ　日経平均高配当株５０指数連動型上場投信</t>
  </si>
  <si>
    <t>ハッチ・ワーク</t>
  </si>
  <si>
    <t>1490</t>
  </si>
  <si>
    <t>上場インデックスファンドＭＳＣＩ日本株高配当低ボラティリティ（βヘッジ）</t>
  </si>
  <si>
    <t>中外鉱業</t>
  </si>
  <si>
    <t>非鉄金属</t>
  </si>
  <si>
    <t>鉄鋼・非鉄</t>
  </si>
  <si>
    <t>1493</t>
  </si>
  <si>
    <t>Ｏｎｅ　ＥＴＦ　ＪＰＸ日経中小型</t>
  </si>
  <si>
    <t>1494</t>
  </si>
  <si>
    <t>Ｏｎｅ　ＥＴＦ　高配当日本株</t>
  </si>
  <si>
    <t>1495</t>
  </si>
  <si>
    <t>上場インデックスファンドアジアリート</t>
  </si>
  <si>
    <t>1496</t>
  </si>
  <si>
    <t>ｉシェアーズ　米ドル建て投資適格社債　ＥＴＦ（為替ヘッジあり）</t>
  </si>
  <si>
    <t>1497</t>
  </si>
  <si>
    <t>ｉシェアーズ　米ドル建てハイイールド社債　ＥＴＦ（為替ヘッジあり）</t>
  </si>
  <si>
    <t>1498</t>
  </si>
  <si>
    <t>Ｏｎｅ　ＥＴＦ　ＥＳＧ</t>
  </si>
  <si>
    <t>1499</t>
  </si>
  <si>
    <t>ＭＡＸＩＳ日本株高配当７０マーケットニュートラル上場投信</t>
  </si>
  <si>
    <t>シンカ</t>
  </si>
  <si>
    <t>ＪＳＨ</t>
  </si>
  <si>
    <t>住石ホールディングス</t>
  </si>
  <si>
    <t>鉱業</t>
  </si>
  <si>
    <t>エネルギー資源</t>
  </si>
  <si>
    <t>日鉄鉱業</t>
  </si>
  <si>
    <t>三井松島ホールディングス</t>
  </si>
  <si>
    <t>その他製品</t>
  </si>
  <si>
    <t>ダイブ</t>
  </si>
  <si>
    <t>152A</t>
  </si>
  <si>
    <t>オプティ</t>
  </si>
  <si>
    <t>卸売業</t>
  </si>
  <si>
    <t>商社・卸売</t>
  </si>
  <si>
    <t>カウリス</t>
  </si>
  <si>
    <t>1540</t>
  </si>
  <si>
    <t>純金上場信託（現物国内保管型）</t>
  </si>
  <si>
    <t>1541</t>
  </si>
  <si>
    <t>純プラチナ上場信託（現物国内保管型）</t>
  </si>
  <si>
    <t>1542</t>
  </si>
  <si>
    <t>純銀上場信託（現物国内保管型）</t>
  </si>
  <si>
    <t>1543</t>
  </si>
  <si>
    <t>純パラジウム上場信託（現物国内保管型）</t>
  </si>
  <si>
    <t>1545</t>
  </si>
  <si>
    <t>ＮＥＸＴ　ＦＵＮＤＳ　ＮＡＳＤＡＱ－１００（為替ヘッジなし）連動型上場投信</t>
  </si>
  <si>
    <t>1546</t>
  </si>
  <si>
    <t>ＮＥＸＴ　ＦＵＮＤＳ　ダウ・ジョーンズ工業株３０種平均株価（為替ヘッジなし）連動型上場投信</t>
  </si>
  <si>
    <t>1547</t>
  </si>
  <si>
    <t>上場インデックスファンド米国株式（Ｓ＆Ｐ５００）</t>
  </si>
  <si>
    <t>154A</t>
  </si>
  <si>
    <t>ＧＡＩＡ</t>
  </si>
  <si>
    <t>その他金融業</t>
  </si>
  <si>
    <t>金融（除く銀行）</t>
  </si>
  <si>
    <t>1550</t>
  </si>
  <si>
    <t>ＭＡＸＩＳ　海外株式（ＭＳＣＩコクサイ）上場投信</t>
  </si>
  <si>
    <t>1551</t>
  </si>
  <si>
    <t>東証スタンダードＴＯＰ２０ＥＴＦ</t>
  </si>
  <si>
    <t>1554</t>
  </si>
  <si>
    <t>上場インデックスファンド世界株式（ＭＳＣＩ　ＡＣＷＩ）除く日本</t>
  </si>
  <si>
    <t>1555</t>
  </si>
  <si>
    <t>上場インデックスファンド豪州リート（Ｓ＆Ｐ／ＡＳＸ２００　Ａ－ＲＥＩＴ）</t>
  </si>
  <si>
    <t>1557</t>
  </si>
  <si>
    <t>ＳＰＤＲ　Ｓ＆Ｐ５００　ＥＴＦ</t>
  </si>
  <si>
    <t>1559</t>
  </si>
  <si>
    <t>ＮＥＸＴ　ＦＵＮＤＳ　タイ株式ＳＥＴ５０指数連動型上場投信</t>
  </si>
  <si>
    <t>情報戦略テクノロジー</t>
  </si>
  <si>
    <t>1560</t>
  </si>
  <si>
    <t>ＮＥＸＴ　ＦＵＮＤＳ　ＦＴＳＥブルサ・マレーシアＫＬＣＩ連動型上場投信</t>
  </si>
  <si>
    <t>1563</t>
  </si>
  <si>
    <t>東証グロース・コアＥＴＦ</t>
  </si>
  <si>
    <t>1566</t>
  </si>
  <si>
    <t>上場インデックスファンド新興国債券</t>
  </si>
  <si>
    <t>1568</t>
  </si>
  <si>
    <t>ＴＯＰＩＸブル２倍上場投信</t>
  </si>
  <si>
    <t>1569</t>
  </si>
  <si>
    <t>ＴＯＰＩＸベア上場投信</t>
  </si>
  <si>
    <t>マテリアルグループ</t>
  </si>
  <si>
    <t>1570</t>
  </si>
  <si>
    <t>ＮＥＸＴ　ＦＵＮＤＳ　日経平均レバレッジ・インデックス連動型上場投信</t>
  </si>
  <si>
    <t>1571</t>
  </si>
  <si>
    <t>ＮＥＸＴ　ＦＵＮＤＳ　日経平均インバース・インデックス連動型上場投信</t>
  </si>
  <si>
    <t>1572</t>
  </si>
  <si>
    <t>中国Ｈ株ブル２倍上場投信</t>
  </si>
  <si>
    <t>1573</t>
  </si>
  <si>
    <t>中国Ｈ株ベア上場投信</t>
  </si>
  <si>
    <t>1577</t>
  </si>
  <si>
    <t>ＮＥＸＴ　ＦＵＮＤＳ　野村日本株高配当７０連動型上場投信</t>
  </si>
  <si>
    <t>1578</t>
  </si>
  <si>
    <t>上場インデックスファンド日経２２５（ミニ）</t>
  </si>
  <si>
    <t>1579</t>
  </si>
  <si>
    <t>日経平均ブル２倍上場投信</t>
  </si>
  <si>
    <t>グリーンモンスター</t>
  </si>
  <si>
    <t>1580</t>
  </si>
  <si>
    <t>日経平均ベア上場投信</t>
  </si>
  <si>
    <t>1585</t>
  </si>
  <si>
    <t>ｉＦｒｅｅＥＴＦ　ＴＯＰＩＸ　Ｅｘ－Ｆｉｎａｎｃｉａｌｓ</t>
  </si>
  <si>
    <t>1586</t>
  </si>
  <si>
    <t>上場インデックスファンドＴＯＰＩＸ　Ｅｘ－Ｆｉｎａｎｃｉａｌｓ</t>
  </si>
  <si>
    <t>158A</t>
  </si>
  <si>
    <t>エクセリ</t>
  </si>
  <si>
    <t>1591</t>
  </si>
  <si>
    <t>ＮＥＸＴ　ＦＵＮＤＳ　ＪＰＸ日経インデックス４００連動型上場投信</t>
  </si>
  <si>
    <t>1592</t>
  </si>
  <si>
    <t>上場インデックスファンドＪＰＸ日経インデックス４００</t>
  </si>
  <si>
    <t>1593</t>
  </si>
  <si>
    <t>ＭＡＸＩＳ　ＪＰＸ日経インデックス４００上場投信</t>
  </si>
  <si>
    <t>1595</t>
  </si>
  <si>
    <t>ＮＺＡＭ　上場投信　東証ＲＥＩＴ指数</t>
  </si>
  <si>
    <t>1596</t>
  </si>
  <si>
    <t>ＮＺＡＭ　上場投信　ＴＯＰＩＸ　Ｅｘ－Ｆｉｎａｎｃｉａｌｓ</t>
  </si>
  <si>
    <t>1597</t>
  </si>
  <si>
    <t>ＭＡＸＩＳ　Ｊリート上場投信</t>
  </si>
  <si>
    <t>1599</t>
  </si>
  <si>
    <t>ｉＦｒｅｅＥＴＦ　ＪＰＸ日経４００</t>
  </si>
  <si>
    <t>159A</t>
  </si>
  <si>
    <t>ＮＥＸＴ　ＦＵＮＤＳ　ＪＰＸプライム１５０指数連動型上場投信</t>
  </si>
  <si>
    <t>ＩＮＰＥＸ</t>
  </si>
  <si>
    <t>アズパートナーズ</t>
  </si>
  <si>
    <t>1615</t>
  </si>
  <si>
    <t>ＮＥＸＴ　ＦＵＮＤＳ　東証銀行業株価指数連動型上場投信</t>
  </si>
  <si>
    <t>1617</t>
  </si>
  <si>
    <t>ＮＥＸＴ　ＦＵＮＤＳ　食品（ＴＯＰＩＸ－１７）上場投信</t>
  </si>
  <si>
    <t>1618</t>
  </si>
  <si>
    <t>ＮＥＸＴ　ＦＵＮＤＳ　エネルギー資源（ＴＯＰＩＸ－１７）上場投信</t>
  </si>
  <si>
    <t>1619</t>
  </si>
  <si>
    <t>ＮＥＸＴ　ＦＵＮＤＳ　建設・資材（ＴＯＰＩＸ－１７）上場投信</t>
  </si>
  <si>
    <t>161A</t>
  </si>
  <si>
    <t>三葉</t>
  </si>
  <si>
    <t>1620</t>
  </si>
  <si>
    <t>ＮＥＸＴ　ＦＵＮＤＳ　素材・化学（ＴＯＰＩＸ－１７）上場投信</t>
  </si>
  <si>
    <t>1621</t>
  </si>
  <si>
    <t>ＮＥＸＴ　ＦＵＮＤＳ　医薬品（ＴＯＰＩＸ－１７）上場投信</t>
  </si>
  <si>
    <t>1622</t>
  </si>
  <si>
    <t>ＮＥＸＴ　ＦＵＮＤＳ　自動車・輸送機（ＴＯＰＩＸ－１７）上場投信</t>
  </si>
  <si>
    <t>1623</t>
  </si>
  <si>
    <t>ＮＥＸＴ　ＦＵＮＤＳ　鉄鋼・非鉄（ＴＯＰＩＸ－１７）上場投信</t>
  </si>
  <si>
    <t>1624</t>
  </si>
  <si>
    <t>ＮＥＸＴ　ＦＵＮＤＳ　機械（ＴＯＰＩＸ－１７）上場投信</t>
  </si>
  <si>
    <t>1625</t>
  </si>
  <si>
    <t>ＮＥＸＴ　ＦＵＮＤＳ　電機・精密（ＴＯＰＩＸ－１７）上場投信</t>
  </si>
  <si>
    <t>1626</t>
  </si>
  <si>
    <t>ＮＥＸＴ　ＦＵＮＤＳ　情報通信・サービスその他（ＴＯＰＩＸ－１７）上場投信</t>
  </si>
  <si>
    <t>1627</t>
  </si>
  <si>
    <t>ＮＥＸＴ　ＦＵＮＤＳ　電力・ガス（ＴＯＰＩＸ－１７）上場投信</t>
  </si>
  <si>
    <t>1628</t>
  </si>
  <si>
    <t>ＮＥＸＴ　ＦＵＮＤＳ　運輸・物流（ＴＯＰＩＸ－１７）上場投信</t>
  </si>
  <si>
    <t>1629</t>
  </si>
  <si>
    <t>ＮＥＸＴ　ＦＵＮＤＳ　商社・卸売（ＴＯＰＩＸ－１７）上場投信</t>
  </si>
  <si>
    <t>162A</t>
  </si>
  <si>
    <t>ＡＩセレクトメガトレンド　日本株（ネットリターン）ＥＴＮ</t>
  </si>
  <si>
    <t>1630</t>
  </si>
  <si>
    <t>ＮＥＸＴ　ＦＵＮＤＳ　小売（ＴＯＰＩＸ－１７）上場投信</t>
  </si>
  <si>
    <t>1631</t>
  </si>
  <si>
    <t>ＮＥＸＴ　ＦＵＮＤＳ　銀行（ＴＯＰＩＸ－１７）上場投信</t>
  </si>
  <si>
    <t>1632</t>
  </si>
  <si>
    <t>ＮＥＸＴ　ＦＵＮＤＳ　金融（除く銀行）（ＴＯＰＩＸ－１７）上場投信</t>
  </si>
  <si>
    <t>1633</t>
  </si>
  <si>
    <t>ＮＥＸＴ　ＦＵＮＤＳ　不動産（ＴＯＰＩＸ－１７）上場投信</t>
  </si>
  <si>
    <t>163A</t>
  </si>
  <si>
    <t>半導体フォーカス　日本株（ネットリターン）ＥＴＮ</t>
  </si>
  <si>
    <t>164A</t>
  </si>
  <si>
    <t>アップルパーク</t>
  </si>
  <si>
    <t>1651</t>
  </si>
  <si>
    <t>ｉＦｒｅｅＥＴＦ　ＴＯＰＩＸ高配当４０指数</t>
  </si>
  <si>
    <t>1652</t>
  </si>
  <si>
    <t>ｉＦｒｅｅＥＴＦ　ＭＳＣＩ日本株女性活躍指数（ＷＩＮ）</t>
  </si>
  <si>
    <t>1653</t>
  </si>
  <si>
    <t>ｉＦｒｅｅＥＴＦ　ＭＳＣＩジャパンＥＳＧセレクト・リーダーズ指数</t>
  </si>
  <si>
    <t>1654</t>
  </si>
  <si>
    <t>ｉＦｒｅｅＥＴＦ　ＦＴＳＥ　Ｂｌｏｓｓｏｍ　Ｊａｐａｎ　Ｉｎｄｅｘ</t>
  </si>
  <si>
    <t>1655</t>
  </si>
  <si>
    <t>ｉシェアーズ　Ｓ＆Ｐ　５００　米国株　ＥＴＦ</t>
  </si>
  <si>
    <t>1656</t>
  </si>
  <si>
    <t>ｉシェアーズ・コア　米国債７－１０年　ＥＴＦ</t>
  </si>
  <si>
    <t>1657</t>
  </si>
  <si>
    <t>ｉシェアーズ・コア　ＭＳＣＩ　先進国株（除く日本）ＥＴＦ</t>
  </si>
  <si>
    <t>1658</t>
  </si>
  <si>
    <t>ｉシェアーズ・コア　ＭＳＣＩ　新興国株　ＥＴＦ</t>
  </si>
  <si>
    <t>1659</t>
  </si>
  <si>
    <t>ｉシェアーズ　米国リート　ＥＴＦ</t>
  </si>
  <si>
    <t>ＳＢＩレオスひふみ</t>
  </si>
  <si>
    <t>証券、商品先物取引業</t>
  </si>
  <si>
    <t>1660</t>
  </si>
  <si>
    <t>ＭＡＸＩＳ高利回りＪリート上場投信</t>
  </si>
  <si>
    <t>石油資源開発</t>
  </si>
  <si>
    <t>Ｋ＆Ｏエナジーグループ</t>
  </si>
  <si>
    <t>タスキホールディングス</t>
  </si>
  <si>
    <t>1671</t>
  </si>
  <si>
    <t>ＷＴＩ原油価格連動型上場投信</t>
  </si>
  <si>
    <t>1672</t>
  </si>
  <si>
    <t>ＷｉｓｄｏｍＴｒｅｅ　金上場投資信託</t>
  </si>
  <si>
    <t>1673</t>
  </si>
  <si>
    <t>ＷｉｓｄｏｍＴｒｅｅ　銀上場投資信託</t>
  </si>
  <si>
    <t>1674</t>
  </si>
  <si>
    <t>ＷｉｓｄｏｍＴｒｅｅ　白金上場投資信託</t>
  </si>
  <si>
    <t>1675</t>
  </si>
  <si>
    <t>ＷｉｓｄｏｍＴｒｅｅ　パラジウム上場投資信託</t>
  </si>
  <si>
    <t>1676</t>
  </si>
  <si>
    <t>ＷｉｓｄｏｍＴｒｅｅ　貴金属バスケット上場投資信託</t>
  </si>
  <si>
    <t>1677</t>
  </si>
  <si>
    <t>上場インデックスファンド海外債券（ＦＴＳＥ　ＷＧＢＩ）毎月分配型</t>
  </si>
  <si>
    <t>1678</t>
  </si>
  <si>
    <t>ＮＥＸＴ　ＦＵＮＤＳ　インド株式指数・Ｎｉｆｔｙ　５０　連動型上場投信</t>
  </si>
  <si>
    <t>1679</t>
  </si>
  <si>
    <t>Ｓｉｍｐｌｅ－Ｘ　ＮＹ　ダウ・ジョーンズ・インデックス上場投信</t>
  </si>
  <si>
    <t>リョーサン菱洋ホールディングス</t>
  </si>
  <si>
    <t>1680</t>
  </si>
  <si>
    <t>上場インデックスファンド海外先進国株式（ＭＳＣＩ－ＫＯＫＵＳＡＩ）</t>
  </si>
  <si>
    <t>1681</t>
  </si>
  <si>
    <t>上場インデックスファンド海外新興国株式（ＭＳＣＩ　エマージング）</t>
  </si>
  <si>
    <t>1684</t>
  </si>
  <si>
    <t>ＷｉｓｄｏｍＴｒｅｅ　ブロード上場投資信託</t>
  </si>
  <si>
    <t>1685</t>
  </si>
  <si>
    <t>ＷｉｓｄｏｍＴｒｅｅ　エネルギー上場投資信託</t>
  </si>
  <si>
    <t>1686</t>
  </si>
  <si>
    <t>ＷｉｓｄｏｍＴｒｅｅ　産業用金属上場投資信託</t>
  </si>
  <si>
    <t>1687</t>
  </si>
  <si>
    <t>ＷｉｓｄｏｍＴｒｅｅ　農産物上場投資信託</t>
  </si>
  <si>
    <t>1688</t>
  </si>
  <si>
    <t>ＷｉｓｄｏｍＴｒｅｅ　穀物上場投資信託</t>
  </si>
  <si>
    <t>1689</t>
  </si>
  <si>
    <t>ＷｉｓｄｏｍＴｒｅｅ　天然ガス上場投資信託</t>
  </si>
  <si>
    <t>イタミアート</t>
  </si>
  <si>
    <t>1690</t>
  </si>
  <si>
    <t>ＷｉｓｄｏｍＴｒｅｅ　ＷＴＩ　原油上場投資信託</t>
  </si>
  <si>
    <t>1691</t>
  </si>
  <si>
    <t>ＷｉｓｄｏｍＴｒｅｅ　ガソリン上場投資信託</t>
  </si>
  <si>
    <t>1692</t>
  </si>
  <si>
    <t>ＷｉｓｄｏｍＴｒｅｅ　アルミニウム上場投資信託</t>
  </si>
  <si>
    <t>1693</t>
  </si>
  <si>
    <t>ＷｉｓｄｏｍＴｒｅｅ　銅上場投資信託</t>
  </si>
  <si>
    <t>1694</t>
  </si>
  <si>
    <t>ＷｉｓｄｏｍＴｒｅｅ　ニッケル上場投資信託</t>
  </si>
  <si>
    <t>1695</t>
  </si>
  <si>
    <t>ＷｉｓｄｏｍＴｒｅｅ　小麦上場投資信託</t>
  </si>
  <si>
    <t>1696</t>
  </si>
  <si>
    <t>ＷｉｓｄｏｍＴｒｅｅ　とうもろこし上場投資信託</t>
  </si>
  <si>
    <t>1697</t>
  </si>
  <si>
    <t>ＷｉｓｄｏｍＴｒｅｅ　大豆上場投資信託</t>
  </si>
  <si>
    <t>1698</t>
  </si>
  <si>
    <t>上場インデックスファンド日本高配当（東証配当フォーカス１００）</t>
  </si>
  <si>
    <t>1699</t>
  </si>
  <si>
    <t>ＮＥＸＴ　ＦＵＮＤＳ　ＮＯＭＵＲＡ　原油インデックス連動型上場投信</t>
  </si>
  <si>
    <t>170A</t>
  </si>
  <si>
    <t>ＳＭＴ　ＥＴＦ日本好配当株アクティブ</t>
  </si>
  <si>
    <t>ＳＤＳホールディングス</t>
  </si>
  <si>
    <t>ダイセキ環境ソリューション</t>
  </si>
  <si>
    <t>第一カッター興業</t>
  </si>
  <si>
    <t>明豊ファシリティワークス</t>
  </si>
  <si>
    <t>美樹工業</t>
  </si>
  <si>
    <t>安藤・間</t>
  </si>
  <si>
    <t>171A</t>
  </si>
  <si>
    <t>ゼロジャパン</t>
  </si>
  <si>
    <t>東急建設</t>
  </si>
  <si>
    <t>コムシスホールディングス</t>
  </si>
  <si>
    <t>日本電技</t>
  </si>
  <si>
    <t>シンクレイヤ</t>
  </si>
  <si>
    <t>ビーアールホールディングス</t>
  </si>
  <si>
    <t>172A</t>
  </si>
  <si>
    <t>ネオホーム</t>
  </si>
  <si>
    <t>麻生フオームクリート</t>
  </si>
  <si>
    <t>オーテック</t>
  </si>
  <si>
    <t>ハンモック</t>
  </si>
  <si>
    <t>コーアツ工業</t>
  </si>
  <si>
    <t>174A</t>
  </si>
  <si>
    <t>エージェンテック</t>
  </si>
  <si>
    <t>創建エース</t>
  </si>
  <si>
    <t>太洋基礎工業</t>
  </si>
  <si>
    <t>Ｗｉｌｌ　Ｓｍａｒｔ</t>
  </si>
  <si>
    <t>高松コンストラクショングループ</t>
  </si>
  <si>
    <t>工藤建設</t>
  </si>
  <si>
    <t>東建コーポレーション</t>
  </si>
  <si>
    <t>ソネック</t>
  </si>
  <si>
    <t>レジル</t>
  </si>
  <si>
    <t>電気・ガス業</t>
  </si>
  <si>
    <t>電力・ガス</t>
  </si>
  <si>
    <t>藤田エンジニアリング</t>
  </si>
  <si>
    <t>ワイ・ティー・エル・コーポレーション・バーハッド</t>
  </si>
  <si>
    <t>プライム（外国株式）</t>
  </si>
  <si>
    <t>三井住建道路</t>
  </si>
  <si>
    <t>コージンバイオ</t>
  </si>
  <si>
    <t>化学</t>
  </si>
  <si>
    <t>素材・化学</t>
  </si>
  <si>
    <t>ヤマウラ</t>
  </si>
  <si>
    <t>ｆａｎｔａｓｉｓｔａ</t>
  </si>
  <si>
    <t>オリエンタル白石</t>
  </si>
  <si>
    <t>ナカボーテック</t>
  </si>
  <si>
    <t>三東工業社</t>
  </si>
  <si>
    <t>178A</t>
  </si>
  <si>
    <t>グローバルＸ　革新的優良企業　ＥＴＦ</t>
  </si>
  <si>
    <t>大本組</t>
  </si>
  <si>
    <t>マサル</t>
  </si>
  <si>
    <t>守谷商会</t>
  </si>
  <si>
    <t>第一建設工業</t>
  </si>
  <si>
    <t>179A</t>
  </si>
  <si>
    <t>グローバルＸ　超長期米国債　ＥＴＦ（為替ヘッジあり）</t>
  </si>
  <si>
    <t>大成建設</t>
  </si>
  <si>
    <t>大林組</t>
  </si>
  <si>
    <t>清水建設</t>
  </si>
  <si>
    <t>佐藤渡辺</t>
  </si>
  <si>
    <t>長谷工コーポレーション</t>
  </si>
  <si>
    <t>180A</t>
  </si>
  <si>
    <t>グローバルＸ　超長期米国債　ＥＴＦ</t>
  </si>
  <si>
    <t>松井建設</t>
  </si>
  <si>
    <t>錢高組</t>
  </si>
  <si>
    <t>鹿島建設</t>
  </si>
  <si>
    <t>不動テトラ</t>
  </si>
  <si>
    <t>大末建設</t>
  </si>
  <si>
    <t>鉄建建設</t>
  </si>
  <si>
    <t>181A</t>
  </si>
  <si>
    <t>ＭＡＸＩＳ米国国債１－３年上場投信（為替ヘッジなし）</t>
  </si>
  <si>
    <t>西松建設</t>
  </si>
  <si>
    <t>三井住友建設</t>
  </si>
  <si>
    <t>大豊建設</t>
  </si>
  <si>
    <t>佐田建設</t>
  </si>
  <si>
    <t>ナカノフドー建設</t>
  </si>
  <si>
    <t>田辺工業</t>
  </si>
  <si>
    <t>182A</t>
  </si>
  <si>
    <t>ＭＡＸＩＳ米国国債２０年超上場投信（為替ヘッジなし）</t>
  </si>
  <si>
    <t>奥村組</t>
  </si>
  <si>
    <t>東鉄工業</t>
  </si>
  <si>
    <t>183A</t>
  </si>
  <si>
    <t>ＭＡＸＩＳ米国国債２０年超上場投信（為替ヘッジあり）</t>
  </si>
  <si>
    <t>土屋ホールディングス</t>
  </si>
  <si>
    <t>サンユー建設</t>
  </si>
  <si>
    <t>大盛工業</t>
  </si>
  <si>
    <t>イチケン</t>
  </si>
  <si>
    <t>富士ピー・エス</t>
  </si>
  <si>
    <t>学びエイド</t>
  </si>
  <si>
    <t>南海辰村建設</t>
  </si>
  <si>
    <t>淺沼組</t>
  </si>
  <si>
    <t>森組</t>
  </si>
  <si>
    <t>185A</t>
  </si>
  <si>
    <t>リサイクルテック・ジャパン</t>
  </si>
  <si>
    <t>戸田建設</t>
  </si>
  <si>
    <t>熊谷組</t>
  </si>
  <si>
    <t>北野建設</t>
  </si>
  <si>
    <t>植木組</t>
  </si>
  <si>
    <t>アストロスケールホールディングス</t>
  </si>
  <si>
    <t>矢作建設工業</t>
  </si>
  <si>
    <t>ピーエス・コンストラクション</t>
  </si>
  <si>
    <t>日本ハウスホールディングス</t>
  </si>
  <si>
    <t>大東建託</t>
  </si>
  <si>
    <t>新日本建設</t>
  </si>
  <si>
    <t>東亜道路工業</t>
  </si>
  <si>
    <t>日本道路</t>
  </si>
  <si>
    <t>東亜建設工業</t>
  </si>
  <si>
    <t>日本国土開発</t>
  </si>
  <si>
    <t>若築建設</t>
  </si>
  <si>
    <t>188A</t>
  </si>
  <si>
    <t>グローバルＸ　インド・トップ１０＋　ＥＴＦ</t>
  </si>
  <si>
    <t>東洋建設</t>
  </si>
  <si>
    <t>五洋建設</t>
  </si>
  <si>
    <t>金下建設</t>
  </si>
  <si>
    <t>世紀東急工業</t>
  </si>
  <si>
    <t>福田組</t>
  </si>
  <si>
    <t>Ｄ＆Ｍカンパニー</t>
  </si>
  <si>
    <t>大成温調</t>
  </si>
  <si>
    <t>テノックス</t>
  </si>
  <si>
    <t>日本ドライケミカル</t>
  </si>
  <si>
    <t>機械</t>
  </si>
  <si>
    <t>Ｃｈｏｒｄｉａ　Ｔｈｅｒａｐｅｕｔｉｃｓ</t>
  </si>
  <si>
    <t>住友林業</t>
  </si>
  <si>
    <t>日本基礎技術</t>
  </si>
  <si>
    <t>191A</t>
  </si>
  <si>
    <t>ミモザ</t>
  </si>
  <si>
    <t>巴コーポレーション</t>
  </si>
  <si>
    <t>大和ハウス工業</t>
  </si>
  <si>
    <t>TOPIX Large70</t>
  </si>
  <si>
    <t>ライト工業</t>
  </si>
  <si>
    <t>積水ハウス</t>
  </si>
  <si>
    <t>日特建設</t>
  </si>
  <si>
    <t>インテグループ</t>
  </si>
  <si>
    <t>北陸電気工事</t>
  </si>
  <si>
    <t>ユアテック</t>
  </si>
  <si>
    <t>日本リーテック</t>
  </si>
  <si>
    <t>四電工</t>
  </si>
  <si>
    <t>193A</t>
  </si>
  <si>
    <t>グローベルス</t>
  </si>
  <si>
    <t>中電工</t>
  </si>
  <si>
    <t>関電工</t>
  </si>
  <si>
    <t>きんでん</t>
  </si>
  <si>
    <t>東京エネシス</t>
  </si>
  <si>
    <t>トーエネック</t>
  </si>
  <si>
    <t>弘電社</t>
  </si>
  <si>
    <t>住友電設</t>
  </si>
  <si>
    <t>ＷＯＬＶＥＳ　ＨＡＮＤ</t>
  </si>
  <si>
    <t>日本電設工業</t>
  </si>
  <si>
    <t>エクシオグループ</t>
  </si>
  <si>
    <t>新日本空調</t>
  </si>
  <si>
    <t>九電工</t>
  </si>
  <si>
    <t>ライスカレー</t>
  </si>
  <si>
    <t>サンテック</t>
  </si>
  <si>
    <t>三機工業</t>
  </si>
  <si>
    <t>日揮ホールディングス</t>
  </si>
  <si>
    <t>中外炉工業</t>
  </si>
  <si>
    <t>テクノ菱和</t>
  </si>
  <si>
    <t>高田工業所</t>
  </si>
  <si>
    <t>ヤマト</t>
  </si>
  <si>
    <t>太平電業</t>
  </si>
  <si>
    <t>高砂熱学工業</t>
  </si>
  <si>
    <t>ＭＦＳ</t>
  </si>
  <si>
    <t>三晃金属工業</t>
  </si>
  <si>
    <t>ＮＥＣネッツエスアイ</t>
  </si>
  <si>
    <t>朝日工業社</t>
  </si>
  <si>
    <t>明星工業</t>
  </si>
  <si>
    <t>大氣社</t>
  </si>
  <si>
    <t>タウンズ</t>
  </si>
  <si>
    <t>ダイダン</t>
  </si>
  <si>
    <t>協和日成</t>
  </si>
  <si>
    <t>日比谷総合設備</t>
  </si>
  <si>
    <t>ＰｏｓｔＰｒｉｍｅ</t>
  </si>
  <si>
    <t>神田通信機</t>
  </si>
  <si>
    <t>高橋カーテンウォール工業</t>
  </si>
  <si>
    <t>暁飯島工業</t>
  </si>
  <si>
    <t>199A</t>
  </si>
  <si>
    <t>メディエア</t>
  </si>
  <si>
    <t>ニップン</t>
  </si>
  <si>
    <t>食料品</t>
  </si>
  <si>
    <t>日清製粉グループ本社</t>
  </si>
  <si>
    <t>日東富士製粉</t>
  </si>
  <si>
    <t>昭和産業</t>
  </si>
  <si>
    <t>鳥越製粉</t>
  </si>
  <si>
    <t>200A</t>
  </si>
  <si>
    <t>ＮＥＸＴ　ＦＵＮＤＳ　日経半導体株指数連動型上場投信</t>
  </si>
  <si>
    <t>2011</t>
  </si>
  <si>
    <t>ＳＭＤＡＭ　Ａｃｔｉｖｅ　ＥＴＦ　日本高配当株式</t>
  </si>
  <si>
    <t>2012</t>
  </si>
  <si>
    <t>ｉシェアーズ　米国債０－３ヶ月　ＥＴＦ</t>
  </si>
  <si>
    <t>2013</t>
  </si>
  <si>
    <t>ｉシェアーズ　米国高配当株　ＥＴＦ</t>
  </si>
  <si>
    <t>2014</t>
  </si>
  <si>
    <t>ｉシェアーズ　米国連続増配株　ＥＴＦ</t>
  </si>
  <si>
    <t>2015</t>
  </si>
  <si>
    <t>ｉＦｒｅｅＥＴＦ　米国国債７－１０年（為替ヘッジなし）</t>
  </si>
  <si>
    <t>2016</t>
  </si>
  <si>
    <t>ｉＦｒｅｅＥＴＦ　米国国債７－１０年（為替ヘッジあり）</t>
  </si>
  <si>
    <t>2017</t>
  </si>
  <si>
    <t>ｉＦｒｅｅＥＴＦ　ＪＰＸプライム１５０</t>
  </si>
  <si>
    <t>2018</t>
  </si>
  <si>
    <t>グローバルＸ　ＵＳ　ＲＥＩＴ・トップ２０　ＥＴＦ</t>
  </si>
  <si>
    <t>2019</t>
  </si>
  <si>
    <t>グローバルＸ　米国優先証券　ＥＴＦ（隔月分配型）</t>
  </si>
  <si>
    <t>201A</t>
  </si>
  <si>
    <t>ｉシェアーズ　Ｎｉｆｔｙ　５０　インド株　ＥＴＦ</t>
  </si>
  <si>
    <t>豆蔵デジタルホールディングス</t>
  </si>
  <si>
    <t>2031</t>
  </si>
  <si>
    <t>ＮＥＸＴ　ＮＯＴＥＳ　香港ハンセン・ダブル・ブル　ＥＴＮ</t>
  </si>
  <si>
    <t>2032</t>
  </si>
  <si>
    <t>ＮＥＸＴ　ＮＯＴＥＳ　香港ハンセン・ベア　ＥＴＮ</t>
  </si>
  <si>
    <t>2033</t>
  </si>
  <si>
    <t>ＮＥＸＴ　ＮＯＴＥＳ　韓国ＫＯＳＰＩ・ダブル・ブル　ＥＴＮ</t>
  </si>
  <si>
    <t>2034</t>
  </si>
  <si>
    <t>ＮＥＸＴ　ＮＯＴＥＳ　韓国ＫＯＳＰＩ・ベア　ＥＴＮ</t>
  </si>
  <si>
    <t>2036</t>
  </si>
  <si>
    <t>ＮＥＸＴ　ＮＯＴＥＳ　金先物　ダブル・ブル　ＥＴＮ</t>
  </si>
  <si>
    <t>2037</t>
  </si>
  <si>
    <t>ＮＥＸＴ　ＮＯＴＥＳ　金先物　ベア　ＥＴＮ</t>
  </si>
  <si>
    <t>2038</t>
  </si>
  <si>
    <t>ＮＥＸＴ　ＮＯＴＥＳ　ドバイ原油先物　ダブル・ブル　ＥＴＮ</t>
  </si>
  <si>
    <t>2039</t>
  </si>
  <si>
    <t>ＮＥＸＴ　ＮＯＴＥＳ　ドバイ原油先物　ベア　ＥＴＮ</t>
  </si>
  <si>
    <t>203A</t>
  </si>
  <si>
    <t>シュンビン</t>
  </si>
  <si>
    <t>2040</t>
  </si>
  <si>
    <t>ＮＥＸＴ　ＮＯＴＥＳ　ＮＹダウ・ダブル・ブル・ドルヘッジ　ＥＴＮ</t>
  </si>
  <si>
    <t>2041</t>
  </si>
  <si>
    <t>ＮＥＸＴ　ＮＯＴＥＳ　ＮＹダウ・ベア・ドルヘッジ　ＥＴＮ</t>
  </si>
  <si>
    <t>2042</t>
  </si>
  <si>
    <t>ＮＥＸＴ　ＮＯＴＥＳ　東証グロース市場２５０　ＥＴＮ</t>
  </si>
  <si>
    <t>2043</t>
  </si>
  <si>
    <t>ＮＥＸＴ　ＮＯＴＥＳ　ＳＴＯＸＸ　アセアン好配当５０（円、ネットリターン）ＥＴＮ</t>
  </si>
  <si>
    <t>2044</t>
  </si>
  <si>
    <t>ＮＥＸＴ　ＮＯＴＥＳ　Ｓ＆Ｐ５００　配当貴族（ネットリターン）　ＥＴＮ</t>
  </si>
  <si>
    <t>2045</t>
  </si>
  <si>
    <t>ＮＥＸＴ　ＮＯＴＥＳ　Ｓ＆Ｐ　シンガポール　リート（ネットリターン）　ＥＴＮ</t>
  </si>
  <si>
    <t>2046</t>
  </si>
  <si>
    <t>ＮＥＸＴ　ＮＯＴＥＳ　インドＮｉｆｔｙ・ダブル・ブル　ＥＴＮ</t>
  </si>
  <si>
    <t>2047</t>
  </si>
  <si>
    <t>ＮＥＸＴ　ＮＯＴＥＳ　インドＮｉｆｔｙ・ベア　ＥＴＮ</t>
  </si>
  <si>
    <t>2048</t>
  </si>
  <si>
    <t>ＮＥＸＴ　ＮＯＴＥＳ　野村日本株高配当７０（ドルヘッジ、ネットリターン）ＥＴＮ</t>
  </si>
  <si>
    <t>204A</t>
  </si>
  <si>
    <t>タイヨーパッケージ</t>
  </si>
  <si>
    <t>パルプ・紙</t>
  </si>
  <si>
    <t>2050</t>
  </si>
  <si>
    <t>ＮＥＸＴ　ＮＯＴＥＳ　ニッチトップ　中小型日本株（ネットリターン）ＥＴＮ</t>
  </si>
  <si>
    <t>中部飼料</t>
  </si>
  <si>
    <t>日和産業</t>
  </si>
  <si>
    <t>ロゴスホールディングス</t>
  </si>
  <si>
    <t>フィード・ワン</t>
  </si>
  <si>
    <t>2065</t>
  </si>
  <si>
    <t>ＮＥＸＴ　ＮＯＴＥＳ　日本株配当貴族（ドルヘッジ、ネットリターン）ＥＴＮ</t>
  </si>
  <si>
    <t>2066</t>
  </si>
  <si>
    <t>ＮＥＸＴ　ＮＯＴＥＳ　東証ＲＥＩＴ（ドルヘッジ、ネットリターン）ＥＴＮ</t>
  </si>
  <si>
    <t>2067</t>
  </si>
  <si>
    <t>ＮＥＸＴ　ＮＯＴＥＳ　野村ＡＩビジネス７０（ネットリターン）ＥＴＮ</t>
  </si>
  <si>
    <t>2068</t>
  </si>
  <si>
    <t>ＮＥＸＴ　ＮＯＴＥＳ　高ベータ３０（ネットリターン）ＥＴＮ</t>
  </si>
  <si>
    <t>2069</t>
  </si>
  <si>
    <t>ＮＥＸＴ　ＮＯＴＥＳ　低ベータ５０（ネットリターン）ＥＴＮ</t>
  </si>
  <si>
    <t>ＰＲＩＳＭ　ＢｉｏＬａｂ</t>
  </si>
  <si>
    <t>2070</t>
  </si>
  <si>
    <t>スマートＥＳＧ３０女性活躍（ネットリターン）ＥＴＮ</t>
  </si>
  <si>
    <t>2071</t>
  </si>
  <si>
    <t>スマートＥＳＧ３０総合（ネットリターン）ＥＴＮ</t>
  </si>
  <si>
    <t>2072</t>
  </si>
  <si>
    <t>トップシェアインデックス（ネットリターン）ＥＴＮ</t>
  </si>
  <si>
    <t>2073</t>
  </si>
  <si>
    <t>スマートＥＳＧ３０低カーボンリスク（ネットリターン）ＥＴＮ</t>
  </si>
  <si>
    <t>207A</t>
  </si>
  <si>
    <t>ライジングコーポレーション</t>
  </si>
  <si>
    <t>2080</t>
  </si>
  <si>
    <t>ＰＢＲ１倍割れ解消推進ＥＴＦ</t>
  </si>
  <si>
    <t>2081</t>
  </si>
  <si>
    <t>政策保有解消推進ＥＴＦ</t>
  </si>
  <si>
    <t>2082</t>
  </si>
  <si>
    <t>投資家経営者一心同体ＥＴＦ</t>
  </si>
  <si>
    <t>2083</t>
  </si>
  <si>
    <t>ＮＥＸＴ　ＦＵＮＤＳ　日本成長株アクティブ上場投信</t>
  </si>
  <si>
    <t>2084</t>
  </si>
  <si>
    <t>ＮＥＸＴ　ＦＵＮＤＳ　日本高配当株アクティブ上場投信</t>
  </si>
  <si>
    <t>2085</t>
  </si>
  <si>
    <t>ＭＡＸＩＳ高配当日本株アクティブ上場投信</t>
  </si>
  <si>
    <t>2086</t>
  </si>
  <si>
    <t>ＮＺＡＭ　上場投信　Ｓ＆Ｐ５００（為替ヘッジあり）</t>
  </si>
  <si>
    <t>2087</t>
  </si>
  <si>
    <t>ＮＺＡＭ　上場投信　ＮＡＳＤＡＱ１００（為替ヘッジあり）</t>
  </si>
  <si>
    <t>2088</t>
  </si>
  <si>
    <t>ＮＺＡＭ　上場投信　ＮＹダウ３０（為替ヘッジあり）</t>
  </si>
  <si>
    <t>2089</t>
  </si>
  <si>
    <t>ＮＺＡＭ　上場投信　ＤＡＸ（為替ヘッジあり）</t>
  </si>
  <si>
    <t>構造計画研究所ホールディングス</t>
  </si>
  <si>
    <t>2090</t>
  </si>
  <si>
    <t>ＮＺＡＭ　上場投信　米国国債７－１０年（為替ヘッジあり）</t>
  </si>
  <si>
    <t>2091</t>
  </si>
  <si>
    <t>ＮＺＡＭ　上場投信　ドイツ国債７－１０年（為替ヘッジあり）</t>
  </si>
  <si>
    <t>2092</t>
  </si>
  <si>
    <t>ＮＺＡＭ　上場投信　フランス国債７－１０年（為替ヘッジあり）</t>
  </si>
  <si>
    <t>2093</t>
  </si>
  <si>
    <t>上場Ｔｒａｃｅｒｓ　米国債０－２年ラダー（為替ヘッジなし）</t>
  </si>
  <si>
    <t>2094</t>
  </si>
  <si>
    <t>東証ＲＥＩＴインバースＥＴＦ</t>
  </si>
  <si>
    <t>2095</t>
  </si>
  <si>
    <t>グローバルＸ　Ｓ＆Ｐ５００配当貴族　ＥＴＦ（為替ヘッジあり）</t>
  </si>
  <si>
    <t>2096</t>
  </si>
  <si>
    <t>グローバルＸ　オフィス・Ｊ－ＲＥＩＴ　ＥＴＦ</t>
  </si>
  <si>
    <t>2097</t>
  </si>
  <si>
    <t>グローバルＸ　レジデンシャル・Ｊ－ＲＥＩＴ　ＥＴＦ</t>
  </si>
  <si>
    <t>2098</t>
  </si>
  <si>
    <t>グローバルＸ　ホテル＆リテール・Ｊ－ＲＥＩＴ　ＥＴＦ</t>
  </si>
  <si>
    <t>209A</t>
  </si>
  <si>
    <t>小野谷機工</t>
  </si>
  <si>
    <t>東洋精糖</t>
  </si>
  <si>
    <t>日本甜菜製糖</t>
  </si>
  <si>
    <t>ＤＭ三井製糖ホールディングス</t>
  </si>
  <si>
    <t>210A</t>
  </si>
  <si>
    <t>ｉＦｒｅｅＥＴＦ　日経高利回りＲＥＩＴ指数</t>
  </si>
  <si>
    <t>塩水港精糖</t>
  </si>
  <si>
    <t>フジ日本</t>
  </si>
  <si>
    <t>ウェルネオシュガー</t>
  </si>
  <si>
    <t>カドス・コーポレーション</t>
  </si>
  <si>
    <t>ＬＩＦＵＬＬ</t>
  </si>
  <si>
    <t>ＭＩＸＩ</t>
  </si>
  <si>
    <t>インタースペース</t>
  </si>
  <si>
    <t>ジェイエイシーリクルートメント</t>
  </si>
  <si>
    <t>日本Ｍ＆Ａセンターホールディングス</t>
  </si>
  <si>
    <t>フィットイージー</t>
  </si>
  <si>
    <t>メンバーズ</t>
  </si>
  <si>
    <t>北浜キャピタルパートナーズ</t>
  </si>
  <si>
    <t>ヒップ</t>
  </si>
  <si>
    <t>クルーズ</t>
  </si>
  <si>
    <t>中広</t>
  </si>
  <si>
    <t>213A</t>
  </si>
  <si>
    <t>上場インデックスファンド日経半導体株</t>
  </si>
  <si>
    <t>ＵＴグループ</t>
  </si>
  <si>
    <t>アイティメディア</t>
  </si>
  <si>
    <t>ケアネット</t>
  </si>
  <si>
    <t>幼児活動研究会</t>
  </si>
  <si>
    <t>Ｅ・Ｊホールディングス</t>
  </si>
  <si>
    <t>オープンアップグループ</t>
  </si>
  <si>
    <t>セーラー広告</t>
  </si>
  <si>
    <t>コシダカホールディングス</t>
  </si>
  <si>
    <t>ＦＲＯＮＴＥＯ</t>
  </si>
  <si>
    <t>タイミー</t>
  </si>
  <si>
    <t>ジーエヌアイグループ</t>
  </si>
  <si>
    <t>ｎｍｓ　ホールディングス</t>
  </si>
  <si>
    <t>アルトナー</t>
  </si>
  <si>
    <t>地域新聞社</t>
  </si>
  <si>
    <t>パソナグループ</t>
  </si>
  <si>
    <t>ＣＤＳ</t>
  </si>
  <si>
    <t>216A</t>
  </si>
  <si>
    <t>ライフクリエイト</t>
  </si>
  <si>
    <t>リンクアンドモチベーション</t>
  </si>
  <si>
    <t>博展</t>
  </si>
  <si>
    <t>エス・エム・エス</t>
  </si>
  <si>
    <t>成学社</t>
  </si>
  <si>
    <t>217A</t>
  </si>
  <si>
    <t>サポート</t>
  </si>
  <si>
    <t>サニーサイドアップグループ</t>
  </si>
  <si>
    <t>パーソルホールディングス</t>
  </si>
  <si>
    <t>リニカル</t>
  </si>
  <si>
    <t>シイエム・シイ</t>
  </si>
  <si>
    <t>ソーバル</t>
  </si>
  <si>
    <t>Ｌｉｂｅｒａｗａｒｅ</t>
  </si>
  <si>
    <t>精密機器</t>
  </si>
  <si>
    <t>電機・精密</t>
  </si>
  <si>
    <t>クックパッド</t>
  </si>
  <si>
    <t>アミタホールディングス</t>
  </si>
  <si>
    <t>エスクリ</t>
  </si>
  <si>
    <t>アイ・ケイ・ケイホールディングス</t>
  </si>
  <si>
    <t>Ｈｅａｒｔｓｅｅｄ</t>
  </si>
  <si>
    <t>森永製菓</t>
  </si>
  <si>
    <t>中村屋</t>
  </si>
  <si>
    <t>江崎グリコ</t>
  </si>
  <si>
    <t>名糖産業</t>
  </si>
  <si>
    <t>ブルボン</t>
  </si>
  <si>
    <t>井村屋グループ</t>
  </si>
  <si>
    <t>Ｆａｂｅｒ　Ｃｏｍｐａｎｙ</t>
  </si>
  <si>
    <t>不二家</t>
  </si>
  <si>
    <t>山崎製パン</t>
  </si>
  <si>
    <t>第一屋製パン</t>
  </si>
  <si>
    <t>カンロ</t>
  </si>
  <si>
    <t>モロゾフ</t>
  </si>
  <si>
    <t>221A</t>
  </si>
  <si>
    <t>ＭＡＸＩＳ日経半導体株上場投信</t>
  </si>
  <si>
    <t>亀田製菓</t>
  </si>
  <si>
    <t>岩塚製菓</t>
  </si>
  <si>
    <t>寿スピリッツ</t>
  </si>
  <si>
    <t>コモ</t>
  </si>
  <si>
    <t>湖池屋</t>
  </si>
  <si>
    <t>カルビー</t>
  </si>
  <si>
    <t>222A</t>
  </si>
  <si>
    <t>ＮＩＣＳ</t>
  </si>
  <si>
    <t>2235</t>
  </si>
  <si>
    <t>上場インデックスファンド米国株式（ダウ平均）為替ヘッジなし</t>
  </si>
  <si>
    <t>2236</t>
  </si>
  <si>
    <t>グローバルＸ　Ｓ＆Ｐ５００配当貴族ＥＴＦ</t>
  </si>
  <si>
    <t>2237</t>
  </si>
  <si>
    <t>ｉＦｒｅｅＥＴＦ　Ｓ＆Ｐ５００レバレッジ</t>
  </si>
  <si>
    <t>2238</t>
  </si>
  <si>
    <t>ｉＦｒｅｅＥＴＦ　Ｓ＆Ｐ５００インバース</t>
  </si>
  <si>
    <t>2239</t>
  </si>
  <si>
    <t>上場インデックスファンドＳ＆Ｐ５００先物レバレッジ２倍</t>
  </si>
  <si>
    <t>223A</t>
  </si>
  <si>
    <t>グローバルＸ　ＡＩ＆ビッグデータ　ＥＴＦ</t>
  </si>
  <si>
    <t>2240</t>
  </si>
  <si>
    <t>上場インデックスファンドＳ＆Ｐ５００先物インバース</t>
  </si>
  <si>
    <t>2241</t>
  </si>
  <si>
    <t>ＭＡＸＩＳ　ＮＹダウ上場投信</t>
  </si>
  <si>
    <t>2242</t>
  </si>
  <si>
    <t>ＭＡＸＩＳ　ＮＹダウ上場投信（為替ヘッジあり）</t>
  </si>
  <si>
    <t>2243</t>
  </si>
  <si>
    <t>グローバルＸ　半導体　ＥＴＦ</t>
  </si>
  <si>
    <t>2244</t>
  </si>
  <si>
    <t>グローバルＸ　ＵＳ　テック・トップ２０　ＥＴＦ</t>
  </si>
  <si>
    <t>2245</t>
  </si>
  <si>
    <t>ＮＥＸＴ　ＦＵＮＤＳ　ブルームバーグ・ドイツ国債（７－１０年）インデックス（為替ヘッジあり）連動型上場投信</t>
  </si>
  <si>
    <t>2246</t>
  </si>
  <si>
    <t>ＮＥＸＴ　ＦＵＮＤＳ　ブルームバーグ・フランス国債（７－１０年）インデックス（為替ヘッジあり）連動型上場投信</t>
  </si>
  <si>
    <t>2247</t>
  </si>
  <si>
    <t>ｉＦｒｅｅＥＴＦ　Ｓ＆Ｐ５００（為替ヘッジなし）</t>
  </si>
  <si>
    <t>2248</t>
  </si>
  <si>
    <t>ｉＦｒｅｅＥＴＦ　Ｓ＆Ｐ５００（為替ヘッジあり）</t>
  </si>
  <si>
    <t>2249</t>
  </si>
  <si>
    <t>ｉＦｒｅｅＥＴＦ　Ｓ＆Ｐ５００ダブルインバース</t>
  </si>
  <si>
    <t>224A</t>
  </si>
  <si>
    <t>グローバルＸ　ウラニウムビジネス　ＥＴＦ</t>
  </si>
  <si>
    <t>2250</t>
  </si>
  <si>
    <t>ｉシェアーズ　ＭＳＣＩ　ジャパン気候変動アクション　ＥＴＦ</t>
  </si>
  <si>
    <t>2251</t>
  </si>
  <si>
    <t>ＮＥＸＴ　ＦＵＮＤＳ　ＪＰＸ国債先物ダブルインバース指数連動型上場投信</t>
  </si>
  <si>
    <t>2252</t>
  </si>
  <si>
    <t>グローバルＸ　Ｍｏｒｎｉｎｇｓｔａｒ　米国中小型　Ｍｏａｔ　ＥＴＦ</t>
  </si>
  <si>
    <t>2253</t>
  </si>
  <si>
    <t>グローバルＸ　スーパーディビィデンド－ＵＳ　ＥＴＦ</t>
  </si>
  <si>
    <t>2254</t>
  </si>
  <si>
    <t>グローバルＸ　チャイナＥＶ＆バッテリー　ＥＴＦ</t>
  </si>
  <si>
    <t>2255</t>
  </si>
  <si>
    <t>ｉシェアーズ　米国債２０年超　ＥＴＦ</t>
  </si>
  <si>
    <t>2256</t>
  </si>
  <si>
    <t>ｉシェアーズ　米国総合債券　ＥＴＦ</t>
  </si>
  <si>
    <t>2257</t>
  </si>
  <si>
    <t>ｉシェアーズ　米ドル建て投資適格社債　ＥＴＦ</t>
  </si>
  <si>
    <t>2258</t>
  </si>
  <si>
    <t>ｉシェアーズ　米ドル建てハイイールド社債　ＥＴＦ</t>
  </si>
  <si>
    <t>2259</t>
  </si>
  <si>
    <t>ｉシェアーズ　フランス国債７－１０年　ＥＴＦ（為替ヘッジあり）</t>
  </si>
  <si>
    <t>森永乳業</t>
  </si>
  <si>
    <t>六甲バター</t>
  </si>
  <si>
    <t>ヤクルト本社</t>
  </si>
  <si>
    <t>Ｂ－Ｒ　サーティワン　アイスクリーム</t>
  </si>
  <si>
    <t>明治ホールディングス</t>
  </si>
  <si>
    <t>226A</t>
  </si>
  <si>
    <t>勝美ジャパン</t>
  </si>
  <si>
    <t>雪印メグミルク</t>
  </si>
  <si>
    <t>227A</t>
  </si>
  <si>
    <t>ＩＮＳＩＧＨＴ　ＬＡＢ</t>
  </si>
  <si>
    <t>プリマハム</t>
  </si>
  <si>
    <t>日本ハム</t>
  </si>
  <si>
    <t>林兼産業</t>
  </si>
  <si>
    <t>丸大食品</t>
  </si>
  <si>
    <t>オプロ</t>
  </si>
  <si>
    <t>福留ハム</t>
  </si>
  <si>
    <t>Ｓ　Ｆｏｏｄｓ</t>
  </si>
  <si>
    <t>滝沢ハム</t>
  </si>
  <si>
    <t>柿安本店</t>
  </si>
  <si>
    <t>伊藤ハム米久ホールディングス</t>
  </si>
  <si>
    <t>229A</t>
  </si>
  <si>
    <t>アスミホールディングス</t>
  </si>
  <si>
    <t>きょくとう</t>
  </si>
  <si>
    <t>学情</t>
  </si>
  <si>
    <t>ドーン</t>
  </si>
  <si>
    <t>ＣＳＳホールディングス</t>
  </si>
  <si>
    <t>スタジオアリス</t>
  </si>
  <si>
    <t>クロスキャット</t>
  </si>
  <si>
    <t>エプコ</t>
  </si>
  <si>
    <t>ＣＡＩＣＡ　ＤＩＧＩＴＡＬ</t>
  </si>
  <si>
    <t>システナ</t>
  </si>
  <si>
    <t>ソフトフロントホールディングス</t>
  </si>
  <si>
    <t>ｆｏｎｆｕｎ</t>
  </si>
  <si>
    <t>ＮＪＳ</t>
  </si>
  <si>
    <t>デジタルアーツ</t>
  </si>
  <si>
    <t>日鉄ソリューションズ</t>
  </si>
  <si>
    <t>東北新社</t>
  </si>
  <si>
    <t>232A</t>
  </si>
  <si>
    <t>ヒルストン</t>
  </si>
  <si>
    <t>フォーサイド</t>
  </si>
  <si>
    <t>綜合警備保障</t>
  </si>
  <si>
    <t>クエスト</t>
  </si>
  <si>
    <t>イオレ</t>
  </si>
  <si>
    <t>キューブシステム</t>
  </si>
  <si>
    <t>いちご</t>
  </si>
  <si>
    <t>クオンタムソリューションズ</t>
  </si>
  <si>
    <t>233A</t>
  </si>
  <si>
    <t>ｉＦｒｅｅＥＴＦ　インドＮｉｆｔｙ５０</t>
  </si>
  <si>
    <t>極楽湯ホールディングス</t>
  </si>
  <si>
    <t>アルバイトタイムス</t>
  </si>
  <si>
    <t>トランスジェニックグループ</t>
  </si>
  <si>
    <t>平安レイサービス</t>
  </si>
  <si>
    <t>クシム</t>
  </si>
  <si>
    <t>エヌアイデイ</t>
  </si>
  <si>
    <t>234A</t>
  </si>
  <si>
    <t>グローバルＸ　ＭＳＣＩ　キャッシュフローキング－日本株式　ＥＴＦ</t>
  </si>
  <si>
    <t>ＡＳＪ</t>
  </si>
  <si>
    <t>日本駐車場開発</t>
  </si>
  <si>
    <t>ＹＥ　ＤＩＧＩＴＡＬ</t>
  </si>
  <si>
    <t>コア</t>
  </si>
  <si>
    <t>235A</t>
  </si>
  <si>
    <t>グローバルＸ　高配当３０－日本株式　ＥＴＦ</t>
  </si>
  <si>
    <t>236A</t>
  </si>
  <si>
    <t>ｉシェアーズ　日本国債７－１０年　ＥＴＦ</t>
  </si>
  <si>
    <t>メディネット</t>
  </si>
  <si>
    <t>カカクコム</t>
  </si>
  <si>
    <t>アイロムグループ</t>
  </si>
  <si>
    <t>ケア２１</t>
  </si>
  <si>
    <t>セントケア・ホールディング</t>
  </si>
  <si>
    <t>ギグワークス</t>
  </si>
  <si>
    <t>サイネックス</t>
  </si>
  <si>
    <t>ルネサンス</t>
  </si>
  <si>
    <t>ディップ</t>
  </si>
  <si>
    <t>237A</t>
  </si>
  <si>
    <t>ｉシェアーズ　米国債２５年超　ロングデュレーション　ＥＴＦ</t>
  </si>
  <si>
    <t>ＳＢＳホールディングス</t>
  </si>
  <si>
    <t>総医研ホールディングス</t>
  </si>
  <si>
    <t>ウェッジホールディングス</t>
  </si>
  <si>
    <t>デジタルホールディングス</t>
  </si>
  <si>
    <t>238A</t>
  </si>
  <si>
    <t>ｉシェアーズ　米国債２５年超　ロングデュレーション　ＥＴＦ（為替ヘッジあり）</t>
  </si>
  <si>
    <t>プラネット</t>
  </si>
  <si>
    <t>日本ケアサプライ</t>
  </si>
  <si>
    <t>新日本科学</t>
  </si>
  <si>
    <t>ＤＮＡチップ研究所</t>
  </si>
  <si>
    <t>239A</t>
  </si>
  <si>
    <t>バレッグス</t>
  </si>
  <si>
    <t>鉄人化ホールディングス</t>
  </si>
  <si>
    <t>ＫＧ情報</t>
  </si>
  <si>
    <t>キャリアデザインセンター</t>
  </si>
  <si>
    <t>ゲンダイエージェンシー</t>
  </si>
  <si>
    <t>エムスリー</t>
  </si>
  <si>
    <t>ヒューマンホールディングス</t>
  </si>
  <si>
    <t>ツカダ・グローバルホールディング</t>
  </si>
  <si>
    <t>ＲＯＸＸ</t>
  </si>
  <si>
    <t>ブラス</t>
  </si>
  <si>
    <t>ケアサービス</t>
  </si>
  <si>
    <t>ウェルネット</t>
  </si>
  <si>
    <t>ワールドホールディングス</t>
  </si>
  <si>
    <t>ディー・エヌ・エー</t>
  </si>
  <si>
    <t>博報堂ＤＹホールディングス</t>
  </si>
  <si>
    <t>シダー</t>
  </si>
  <si>
    <t>共同ピーアール</t>
  </si>
  <si>
    <t>Ｓｈｉｎｗａ　Ｗｉｓｅ　Ｈｏｌｄｉｎｇｓ</t>
  </si>
  <si>
    <t>アスカネット</t>
  </si>
  <si>
    <t>243A</t>
  </si>
  <si>
    <t>トップス</t>
  </si>
  <si>
    <t>ぐるなび</t>
  </si>
  <si>
    <t>タカミヤ</t>
  </si>
  <si>
    <t>プラップジャパン</t>
  </si>
  <si>
    <t>グロースエクスパートナーズ</t>
  </si>
  <si>
    <t>2452</t>
  </si>
  <si>
    <t>コンピュータマインド</t>
  </si>
  <si>
    <t>オールアバウト</t>
  </si>
  <si>
    <t>アウンコンサルティング</t>
  </si>
  <si>
    <t>ＩＮＧＳ</t>
  </si>
  <si>
    <t>ファンコミュニケーションズ</t>
  </si>
  <si>
    <t>ライク</t>
  </si>
  <si>
    <t>Ａｏｂａ‐ＢＢＴ</t>
  </si>
  <si>
    <t>ヒビノ</t>
  </si>
  <si>
    <t>アスア</t>
  </si>
  <si>
    <t>エスプール</t>
  </si>
  <si>
    <t>ＷＤＢホールディングス</t>
  </si>
  <si>
    <t>手間いらず</t>
  </si>
  <si>
    <t>ジェイテック</t>
  </si>
  <si>
    <t>Ａｉロボティクス</t>
  </si>
  <si>
    <t>システム・ロケーション</t>
  </si>
  <si>
    <t>タウンニュース社</t>
  </si>
  <si>
    <t>翻訳センター</t>
  </si>
  <si>
    <t>出前館</t>
  </si>
  <si>
    <t>ティア</t>
  </si>
  <si>
    <t>ＪＴＰ</t>
  </si>
  <si>
    <t>アドウェイズ</t>
  </si>
  <si>
    <t>キッズスター</t>
  </si>
  <si>
    <t>バリューコマース</t>
  </si>
  <si>
    <t>インフォマート</t>
  </si>
  <si>
    <t>イーサポートリンク</t>
  </si>
  <si>
    <t>ユナイテッド</t>
  </si>
  <si>
    <t>オリエンタルコンサルタンツホールディングス</t>
  </si>
  <si>
    <t>日本和装ホールディングス</t>
  </si>
  <si>
    <t>249A</t>
  </si>
  <si>
    <t>ヒューマンアジャスト</t>
  </si>
  <si>
    <t>サッポロホールディングス</t>
  </si>
  <si>
    <t>アサヒグループホールディングス</t>
  </si>
  <si>
    <t>キリンホールディングス</t>
  </si>
  <si>
    <t>シマダヤ</t>
  </si>
  <si>
    <t>2510</t>
  </si>
  <si>
    <t>ＮＥＸＴ　ＦＵＮＤＳ　国内債券・ＮＯＭＵＲＡ－ＢＰＩ総合連動型上場投信</t>
  </si>
  <si>
    <t>2511</t>
  </si>
  <si>
    <t>ＮＥＸＴ　ＦＵＮＤＳ　外国債券・ＦＴＳＥ世界国債インデックス（除く日本・為替ヘッジなし）連動型上場投信</t>
  </si>
  <si>
    <t>2512</t>
  </si>
  <si>
    <t>ＮＥＸＴ　ＦＵＮＤＳ　外国債券・ＦＴＳＥ世界国債インデックス（除く日本・為替ヘッジあり）連動型上場投信</t>
  </si>
  <si>
    <t>2513</t>
  </si>
  <si>
    <t>ＮＥＸＴ　ＦＵＮＤＳ　外国株式・ＭＳＣＩ－ＫＯＫＵＳＡＩ指数（為替ヘッジなし）連動型上場投信</t>
  </si>
  <si>
    <t>2514</t>
  </si>
  <si>
    <t>ＮＥＸＴ　ＦＵＮＤＳ　外国株式・ＭＳＣＩ－ＫＯＫＵＳＡＩ指数（為替ヘッジあり）連動型上場投信</t>
  </si>
  <si>
    <t>2515</t>
  </si>
  <si>
    <t>ＮＥＸＴ　ＦＵＮＤＳ　外国ＲＥＩＴ・Ｓ＆Ｐ先進国ＲＥＩＴ指数（除く日本・為替ヘッジなし）連動型上場投信</t>
  </si>
  <si>
    <t>2516</t>
  </si>
  <si>
    <t>東証グロース２５０ＥＴＦ</t>
  </si>
  <si>
    <t>2517</t>
  </si>
  <si>
    <t>ＭＡＸＩＳ　Ｊリート・コア上場投信</t>
  </si>
  <si>
    <t>2518</t>
  </si>
  <si>
    <t>ＮＥＸＴ　ＦＵＮＤＳ　ＭＳＣＩ日本株女性活躍指数（セレクト）連動型上場投信</t>
  </si>
  <si>
    <t>2519</t>
  </si>
  <si>
    <t>ＮＥＸＴ　ＦＵＮＤＳ　新興国債券・Ｊ．Ｐ．モルガン・エマージング・マーケット・ボンド・インデックス・プラス（為替ヘッジなし）連動型上場投信</t>
  </si>
  <si>
    <t>251A</t>
  </si>
  <si>
    <t>ニューロマジック</t>
  </si>
  <si>
    <t>2520</t>
  </si>
  <si>
    <t>ＮＥＸＴ　ＦＵＮＤＳ　新興国株式・ＭＳＣＩエマージング・マーケット・インデックス（為替ヘッジなし）連動型上場投信</t>
  </si>
  <si>
    <t>2521</t>
  </si>
  <si>
    <t>上場インデックスファンド米国株式（Ｓ＆Ｐ５００）為替ヘッジあり</t>
  </si>
  <si>
    <t>2522</t>
  </si>
  <si>
    <t>ｉシェアーズ　オートメーション　＆　ロボット　ＥＴＦ</t>
  </si>
  <si>
    <t>2523</t>
  </si>
  <si>
    <t>ＭＡＸＩＳトピックス（除く金融）上場投信</t>
  </si>
  <si>
    <t>2524</t>
  </si>
  <si>
    <t>ＮＺＡＭ　上場投信　ＴＯＰＩＸ</t>
  </si>
  <si>
    <t>2525</t>
  </si>
  <si>
    <t>ＮＺＡＭ　上場投信　日経２２５</t>
  </si>
  <si>
    <t>2526</t>
  </si>
  <si>
    <t>ＮＺＡＭ　上場投信　ＪＰＸ日経４００</t>
  </si>
  <si>
    <t>2527</t>
  </si>
  <si>
    <t>ＮＺＡＭ　上場投信　東証ＲＥＩＴ　Ｃｏｒｅ指数</t>
  </si>
  <si>
    <t>2528</t>
  </si>
  <si>
    <t>ｉＦｒｅｅＥＴＦ　東証ＲＥＩＴ　Ｃｏｒｅ指数</t>
  </si>
  <si>
    <t>2529</t>
  </si>
  <si>
    <t>ＮＥＸＴ　ＦＵＮＤＳ　野村株主還元７０連動型上場投信</t>
  </si>
  <si>
    <t>252A</t>
  </si>
  <si>
    <t>ウェッジ</t>
  </si>
  <si>
    <t>2530</t>
  </si>
  <si>
    <t>ＭＡＸＩＳ　ＨｕａＡｎ中国株式（上海１８０Ａ株）上場投信</t>
  </si>
  <si>
    <t>宝ホールディングス</t>
  </si>
  <si>
    <t>オエノンホールディングス</t>
  </si>
  <si>
    <t>ＥＴＳグループ</t>
  </si>
  <si>
    <t>養命酒製造</t>
  </si>
  <si>
    <t>ＡＩフュージョンキャピタルグループ</t>
  </si>
  <si>
    <t>2552</t>
  </si>
  <si>
    <t>上場インデックスファンドＪリート（東証ＲＥＩＴ指数）隔月分配型（ミニ）</t>
  </si>
  <si>
    <t>2553</t>
  </si>
  <si>
    <t>Ｏｎｅ　ＥＴＦ　南方　中国Ａ株　ＣＳＩ５００</t>
  </si>
  <si>
    <t>2554</t>
  </si>
  <si>
    <t>ＮＥＸＴ　ＦＵＮＤＳ　ブルームバーグ米国投資適格社債（１－１０年）インデックス（為替ヘッジあり）連動型上場投信</t>
  </si>
  <si>
    <t>2555</t>
  </si>
  <si>
    <t>東証ＲＥＩＴ　ＥＴＦ</t>
  </si>
  <si>
    <t>2556</t>
  </si>
  <si>
    <t>Ｏｎｅ　ＥＴＦ　東証ＲＥＩＴ指数</t>
  </si>
  <si>
    <t>2557</t>
  </si>
  <si>
    <t>ＳＭＤＡＭ　トピックス上場投信</t>
  </si>
  <si>
    <t>2558</t>
  </si>
  <si>
    <t>ＭＡＸＩＳ米国株式（Ｓ＆Ｐ５００）上場投信</t>
  </si>
  <si>
    <t>2559</t>
  </si>
  <si>
    <t>ＭＡＸＩＳ全世界株式（オール・カントリー）上場投信</t>
  </si>
  <si>
    <t>ジーエルテクノホールディングス</t>
  </si>
  <si>
    <t>2560</t>
  </si>
  <si>
    <t>ＭＡＸＩＳカーボン・エフィシェント日本株上場投信</t>
  </si>
  <si>
    <t>2561</t>
  </si>
  <si>
    <t>ｉシェアーズ・コア　日本国債　ＥＴＦ</t>
  </si>
  <si>
    <t>2562</t>
  </si>
  <si>
    <t>上場インデックスファンド米国株式（ダウ平均）為替ヘッジあり</t>
  </si>
  <si>
    <t>2563</t>
  </si>
  <si>
    <t>ｉシェアーズ　Ｓ＆Ｐ　５００　米国株　ＥＴＦ（為替ヘッジあり）</t>
  </si>
  <si>
    <t>2564</t>
  </si>
  <si>
    <t>グローバルＸ　ＭＳＣＩスーパーディビィデンド－日本株式　ＥＴＦ</t>
  </si>
  <si>
    <t>2565</t>
  </si>
  <si>
    <t>グローバルＸ　ロジスティクス・Ｊ－ＲＥＩＴ　ＥＴＦ</t>
  </si>
  <si>
    <t>2566</t>
  </si>
  <si>
    <t>上場インデックスファンド日経ＥＳＧリート</t>
  </si>
  <si>
    <t>2567</t>
  </si>
  <si>
    <t>ＮＺＡＭ　上場投信　Ｓ＆Ｐ／ＪＰＸカーボン・エフィシェント指数</t>
  </si>
  <si>
    <t>2568</t>
  </si>
  <si>
    <t>上場インデックスファンド米国株式（ＮＡＳＤＡＱ１００）為替ヘッジなし</t>
  </si>
  <si>
    <t>2569</t>
  </si>
  <si>
    <t>上場インデックスファンド米国株式（ＮＡＳＤＡＱ１００）為替ヘッジあり</t>
  </si>
  <si>
    <t>飛島ホールディングス</t>
  </si>
  <si>
    <t>北海道コカ・コーラボトリング</t>
  </si>
  <si>
    <t>コカ・コーラ　ボトラーズジャパンホールディングス</t>
  </si>
  <si>
    <t>257A</t>
  </si>
  <si>
    <t>ＳＭＴ　ＥＴＦ日本株厳選投資アクティブ</t>
  </si>
  <si>
    <t>ライフドリンク　カンパニー</t>
  </si>
  <si>
    <t>フルッタフルッタ</t>
  </si>
  <si>
    <t>サントリー食品インターナショナル</t>
  </si>
  <si>
    <t>プレミアムウォーターホールディングス</t>
  </si>
  <si>
    <t>258A</t>
  </si>
  <si>
    <t>ＳＭＴ　ＥＴＦ国内リート厳選投資アクティブ</t>
  </si>
  <si>
    <t>ダイドーグループホールディングス</t>
  </si>
  <si>
    <t>伊藤園</t>
  </si>
  <si>
    <t>伊藤園第１種優先株式</t>
  </si>
  <si>
    <t>キーコーヒー</t>
  </si>
  <si>
    <t>ユニカフェ</t>
  </si>
  <si>
    <t>日清オイリオグループ</t>
  </si>
  <si>
    <t>不二製油グループ本社</t>
  </si>
  <si>
    <t>オルツ</t>
  </si>
  <si>
    <t>かどや製油</t>
  </si>
  <si>
    <t>Ｊ－オイルミルズ</t>
  </si>
  <si>
    <t>日水コン</t>
  </si>
  <si>
    <t>2620</t>
  </si>
  <si>
    <t>ｉシェアーズ　米国債１－３年　ＥＴＦ</t>
  </si>
  <si>
    <t>2621</t>
  </si>
  <si>
    <t>ｉシェアーズ　米国債２０年超　ＥＴＦ（為替ヘッジあり）</t>
  </si>
  <si>
    <t>2622</t>
  </si>
  <si>
    <t>ｉシェアーズ　米ドル建て新興国債券　ＥＴＦ（為替ヘッジあり）</t>
  </si>
  <si>
    <t>2623</t>
  </si>
  <si>
    <t>ｉシェアーズ　ユーロ建て投資適格社債　ＥＴＦ（為替ヘッジあり）</t>
  </si>
  <si>
    <t>2624</t>
  </si>
  <si>
    <t>ｉＦｒｅｅＥＴＦ　日経２２５（年４回決算型）</t>
  </si>
  <si>
    <t>2625</t>
  </si>
  <si>
    <t>ｉＦｒｅｅＥＴＦ　ＴＯＰＩＸ（年４回決算型）</t>
  </si>
  <si>
    <t>2626</t>
  </si>
  <si>
    <t>グローバルＸ　デジタル・イノベーション－日本株式　ＥＴＦ</t>
  </si>
  <si>
    <t>2627</t>
  </si>
  <si>
    <t>グローバルＸ　ｅコマース－日本株式　ＥＴＦ</t>
  </si>
  <si>
    <t>2628</t>
  </si>
  <si>
    <t>ｉＦｒｅｅＥＴＦ　中国科創板５０（ＳＴＡＲ５０）</t>
  </si>
  <si>
    <t>2629</t>
  </si>
  <si>
    <t>ｉＦｒｅｅＥＴＦ　中国グレーターベイエリア・イノベーション１００（ＧＢＡ１００）</t>
  </si>
  <si>
    <t>インターメスティック</t>
  </si>
  <si>
    <t>2630</t>
  </si>
  <si>
    <t>ＭＡＸＩＳ米国株式（Ｓ＆Ｐ５００）上場投信（為替ヘッジあり）</t>
  </si>
  <si>
    <t>2631</t>
  </si>
  <si>
    <t>ＭＡＸＩＳナスダック１００上場投信</t>
  </si>
  <si>
    <t>2632</t>
  </si>
  <si>
    <t>ＭＡＸＩＳナスダック１００上場投信（為替ヘッジあり）</t>
  </si>
  <si>
    <t>2633</t>
  </si>
  <si>
    <t>ＮＥＸＴ　ＦＵＮＤＳ　Ｓ＆Ｐ　５００　指数（為替ヘッジなし）連動型上場投信</t>
  </si>
  <si>
    <t>2634</t>
  </si>
  <si>
    <t>ＮＥＸＴ　ＦＵＮＤＳ　Ｓ＆Ｐ　５００　指数（為替ヘッジあり）連動型上場投信</t>
  </si>
  <si>
    <t>2635</t>
  </si>
  <si>
    <t>2636</t>
  </si>
  <si>
    <t>グローバルＸ　ＭＳＣＩ　ガバナンス・クオリティ－日本株式　ＥＴＦ</t>
  </si>
  <si>
    <t>2637</t>
  </si>
  <si>
    <t>グローバルＸ　クリーンテック－日本株式　ＥＴＦ</t>
  </si>
  <si>
    <t>2638</t>
  </si>
  <si>
    <t>グローバルＸ　ロボティクス＆ＡＩ－日本株式　ＥＴＦ</t>
  </si>
  <si>
    <t>2639</t>
  </si>
  <si>
    <t>グローバルＸ　バイオ＆メドテック－日本株式　ＥＴＦ</t>
  </si>
  <si>
    <t>263A</t>
  </si>
  <si>
    <t>デジタルキューブ</t>
  </si>
  <si>
    <t>2640</t>
  </si>
  <si>
    <t>グローバルＸ　ゲーム＆アニメ－日本株式　ＥＴＦ</t>
  </si>
  <si>
    <t>2641</t>
  </si>
  <si>
    <t>グローバルＸ　グローバルリーダーズ－日本株式　ＥＴＦ</t>
  </si>
  <si>
    <t>2642</t>
  </si>
  <si>
    <t>ＳＭＴ　ＥＴＦカーボン・エフィシェント日本株</t>
  </si>
  <si>
    <t>2643</t>
  </si>
  <si>
    <t>2644</t>
  </si>
  <si>
    <t>グローバルＸ　半導体関連－日本株式　ＥＴＦ</t>
  </si>
  <si>
    <t>2645</t>
  </si>
  <si>
    <t>グローバルＸ　レジャー＆エンターテインメント－日本株式　ＥＴＦ</t>
  </si>
  <si>
    <t>2646</t>
  </si>
  <si>
    <t>グローバルＸ　メタルビジネス－日本株式　ＥＴＦ</t>
  </si>
  <si>
    <t>2647</t>
  </si>
  <si>
    <t>ＮＥＸＴ　ＦＵＮＤＳ　ブルームバーグ米国国債（７－１０年）インデックス（為替ヘッジなし）連動型上場投信</t>
  </si>
  <si>
    <t>2648</t>
  </si>
  <si>
    <t>ＮＥＸＴ　ＦＵＮＤＳ　ブルームバーグ米国国債（７－１０年）インデックス（為替ヘッジあり）連動型上場投信</t>
  </si>
  <si>
    <t>2649</t>
  </si>
  <si>
    <t>ｉシェアーズ　米国政府系機関ジニーメイＭＢＳ　ＥＴＦ（為替ヘッジあり）</t>
  </si>
  <si>
    <t>Ｓｃｈｏｏ</t>
  </si>
  <si>
    <t>まんだらけ</t>
  </si>
  <si>
    <t>イオン九州</t>
  </si>
  <si>
    <t>アスモ</t>
  </si>
  <si>
    <t>ベクターホールディングス</t>
  </si>
  <si>
    <t>サンエー</t>
  </si>
  <si>
    <t>Ｈｍｃｏｍｍ</t>
  </si>
  <si>
    <t>カワチ薬品</t>
  </si>
  <si>
    <t>オートウェーブ</t>
  </si>
  <si>
    <t>イメージ　ワン</t>
  </si>
  <si>
    <t>タビオ</t>
  </si>
  <si>
    <t>カネ美食品</t>
  </si>
  <si>
    <t>266A</t>
  </si>
  <si>
    <t>グローカルマーケティング</t>
  </si>
  <si>
    <t>エービーシー・マート</t>
  </si>
  <si>
    <t>夢みつけ隊</t>
  </si>
  <si>
    <t>ハードオフコーポレーション</t>
  </si>
  <si>
    <t>高千穂交易</t>
  </si>
  <si>
    <t>アスクル</t>
  </si>
  <si>
    <t>267A</t>
  </si>
  <si>
    <t>トワライズ</t>
  </si>
  <si>
    <t>ゲオホールディングス</t>
  </si>
  <si>
    <t>魚喜</t>
  </si>
  <si>
    <t>アダストリア</t>
  </si>
  <si>
    <t>ジーフット</t>
  </si>
  <si>
    <t>シー・ヴイ・エス・ベイエリア</t>
  </si>
  <si>
    <t>オルバヘルスケアホールディングス</t>
  </si>
  <si>
    <t>リガク・ホールディングス</t>
  </si>
  <si>
    <t>伊藤忠食品</t>
  </si>
  <si>
    <t>ＹＫＴ</t>
  </si>
  <si>
    <t>焼肉坂井ホールディングス</t>
  </si>
  <si>
    <t>くら寿司</t>
  </si>
  <si>
    <t>キャンドゥ</t>
  </si>
  <si>
    <t>Ｓａｐｅｅｔ</t>
  </si>
  <si>
    <t>木徳神糧</t>
  </si>
  <si>
    <t>日本マクドナルドホールディングス</t>
  </si>
  <si>
    <t>大戸屋ホールディングス</t>
  </si>
  <si>
    <t>久世</t>
  </si>
  <si>
    <t>271A</t>
  </si>
  <si>
    <t>アクセリア</t>
  </si>
  <si>
    <t>ジェイホールディングス</t>
  </si>
  <si>
    <t>ＩＫホールディングス</t>
  </si>
  <si>
    <t>パルグループホールディングス</t>
  </si>
  <si>
    <t>エディオン</t>
  </si>
  <si>
    <t>あらた</t>
  </si>
  <si>
    <t>サーラコーポレーション</t>
  </si>
  <si>
    <t>ワッツ</t>
  </si>
  <si>
    <t>フェスタリアホールディングス</t>
  </si>
  <si>
    <t>トーメンデバイス</t>
  </si>
  <si>
    <t>273A</t>
  </si>
  <si>
    <t>ＳＢＩ　サウジアラビア株式上場投信</t>
  </si>
  <si>
    <t>ハローズ</t>
  </si>
  <si>
    <t>ピクセルカンパニーズ</t>
  </si>
  <si>
    <t>北雄ラッキー</t>
  </si>
  <si>
    <t>ＪＰホールディングス</t>
  </si>
  <si>
    <t>ガーデン</t>
  </si>
  <si>
    <t>石光商事</t>
  </si>
  <si>
    <t>テンポスホールディングス</t>
  </si>
  <si>
    <t>フジオフードグループ本社</t>
  </si>
  <si>
    <t>あみやき亭</t>
  </si>
  <si>
    <t>275A</t>
  </si>
  <si>
    <t>ハンワホームズ</t>
  </si>
  <si>
    <t>東京エレクトロン　デバイス</t>
  </si>
  <si>
    <t>ＳＡＮＫＯ　ＭＡＲＫＥＴＩＮＧ　ＦＯＯＤＳ</t>
  </si>
  <si>
    <t>エフティグループ</t>
  </si>
  <si>
    <t>ひらまつ</t>
  </si>
  <si>
    <t>円谷フィールズホールディングス</t>
  </si>
  <si>
    <t>双日</t>
  </si>
  <si>
    <t>ヴィレッジヴァンガードコーポレーション</t>
  </si>
  <si>
    <t>ククレブ・アドバイザーズ</t>
  </si>
  <si>
    <t>新都ホールディングス</t>
  </si>
  <si>
    <t>パレモ・ホールディングス</t>
  </si>
  <si>
    <t>グロービング</t>
  </si>
  <si>
    <t>コメ兵ホールディングス</t>
  </si>
  <si>
    <t>セリア</t>
  </si>
  <si>
    <t>アルフレッサ　ホールディングス</t>
  </si>
  <si>
    <t>アップルインターナショナル</t>
  </si>
  <si>
    <t>カルラ</t>
  </si>
  <si>
    <t>Ｔｅｒｒａ　Ｄｒｏｎｅ</t>
  </si>
  <si>
    <t>ナフコ</t>
  </si>
  <si>
    <t>大黒天物産</t>
  </si>
  <si>
    <t>ハニーズホールディングス</t>
  </si>
  <si>
    <t>日本プリメックス</t>
  </si>
  <si>
    <t>ファーマライズホールディングス</t>
  </si>
  <si>
    <t>ワイズテーブルコーポレーション</t>
  </si>
  <si>
    <t>279A</t>
  </si>
  <si>
    <t>インターグ</t>
  </si>
  <si>
    <t>キッコーマン</t>
  </si>
  <si>
    <t>味の素</t>
  </si>
  <si>
    <t>ブルドックソース</t>
  </si>
  <si>
    <t>ヱスビー食品</t>
  </si>
  <si>
    <t>ユタカフーズ</t>
  </si>
  <si>
    <t>キユーピー</t>
  </si>
  <si>
    <t>ハウス食品グループ本社</t>
  </si>
  <si>
    <t>カゴメ</t>
  </si>
  <si>
    <t>和弘食品</t>
  </si>
  <si>
    <t>佐藤食品工業</t>
  </si>
  <si>
    <t>アリアケジャパン</t>
  </si>
  <si>
    <t>ダイショー</t>
  </si>
  <si>
    <t>ピエトロ</t>
  </si>
  <si>
    <t>エバラ食品工業</t>
  </si>
  <si>
    <t>やまみ</t>
  </si>
  <si>
    <t>282A</t>
  </si>
  <si>
    <t>グローバルＸ　半導体・トップ１０－日本株式　ＥＴＦ</t>
  </si>
  <si>
    <t>アヲハタ</t>
  </si>
  <si>
    <t>はごろもフーズ</t>
  </si>
  <si>
    <t>2836</t>
  </si>
  <si>
    <t>グローバルＸ　フィンテック－日本株式　ＥＴＦ</t>
  </si>
  <si>
    <t>2837</t>
  </si>
  <si>
    <t>グローバルＸ　中小型リーダーズ－日本株式　ＥＴＦ</t>
  </si>
  <si>
    <t>2838</t>
  </si>
  <si>
    <t>ＭＡＸＩＳ米国国債７－１０年上場投信（為替ヘッジなし）</t>
  </si>
  <si>
    <t>2839</t>
  </si>
  <si>
    <t>ＭＡＸＩＳ米国国債７－１０年上場投信（為替ヘッジあり）</t>
  </si>
  <si>
    <t>283A</t>
  </si>
  <si>
    <t>グローバルＸ　ＵＳ　テック・配当貴族　ＥＴＦ</t>
  </si>
  <si>
    <t>2840</t>
  </si>
  <si>
    <t>ｉＦｒｅｅＥＴＦ　ＮＡＳＤＡＱ１００（為替ヘッジなし）</t>
  </si>
  <si>
    <t>2841</t>
  </si>
  <si>
    <t>ｉＦｒｅｅＥＴＦ　ＮＡＳＤＡＱ１００（為替ヘッジあり）</t>
  </si>
  <si>
    <t>2842</t>
  </si>
  <si>
    <t>ｉＦｒｅｅＥＴＦ　ＮＡＳＤＡＱ１００インバース</t>
  </si>
  <si>
    <t>2843</t>
  </si>
  <si>
    <t>上場インデックスファンド豪州国債（為替ヘッジあり）</t>
  </si>
  <si>
    <t>2844</t>
  </si>
  <si>
    <t>上場インデックスファンド豪州国債（為替ヘッジなし）</t>
  </si>
  <si>
    <t>2845</t>
  </si>
  <si>
    <t>ＮＥＸＴ　ＦＵＮＤＳ　ＮＡＳＤＡＱ－１００（為替ヘッジあり）連動型上場投信</t>
  </si>
  <si>
    <t>2846</t>
  </si>
  <si>
    <t>ＮＥＸＴ　ＦＵＮＤＳ　ダウ・ジョーンズ工業株３０種平均株価（為替ヘッジあり）連動型上場投信</t>
  </si>
  <si>
    <t>2847</t>
  </si>
  <si>
    <t>グローバルＸ　新成長インフラ－日本株式　ＥＴＦ</t>
  </si>
  <si>
    <t>2848</t>
  </si>
  <si>
    <t>グローバルＸ　ＭＳＣＩ　気候変動対応－日本株式　ＥＴＦ</t>
  </si>
  <si>
    <t>2849</t>
  </si>
  <si>
    <t>グローバルＸ　Ｍｏｒｎｉｎｇｓｔａｒ　高配当　ＥＳＧ－日本株式　ＥＴＦ</t>
  </si>
  <si>
    <t>284A</t>
  </si>
  <si>
    <t>フクヤ建設</t>
  </si>
  <si>
    <t>2850</t>
  </si>
  <si>
    <t>ＮＥＸＴ　ＦＵＮＤＳ　ＳｏｌａｃｔｉｖｅジャパンＥＳＧコア指数連動型上場投信</t>
  </si>
  <si>
    <t>2851</t>
  </si>
  <si>
    <t>ｉシェアーズ　ＭＳＣＩ　ジャパンＳＲＩ　ＥＴＦ</t>
  </si>
  <si>
    <t>2852</t>
  </si>
  <si>
    <t>ｉシェアーズ　グリーンＪリート　ＥＴＦ</t>
  </si>
  <si>
    <t>2853</t>
  </si>
  <si>
    <t>ｉシェアーズ　気候リスク調整世界国債　ＥＴＦ（除く日本・為替ヘッジあり）</t>
  </si>
  <si>
    <t>2854</t>
  </si>
  <si>
    <t>グローバルＸ　テック・トップ２０－日本株式　ＥＴＦ</t>
  </si>
  <si>
    <t>2855</t>
  </si>
  <si>
    <t>グローバルＸ　グリーン・Ｊ－ＲＥＩＴ　ＥＴＦ</t>
  </si>
  <si>
    <t>2856</t>
  </si>
  <si>
    <t>ｉシェアーズ　米国債３－７年　ＥＴＦ（為替ヘッジあり）</t>
  </si>
  <si>
    <t>2857</t>
  </si>
  <si>
    <t>ｉシェアーズ　ドイツ国債　ＥＴＦ（為替ヘッジあり）</t>
  </si>
  <si>
    <t>2858</t>
  </si>
  <si>
    <t>グローバルＸ　日経２２５　カバード・コール　ＥＴＦ（プレミアム再投資型）</t>
  </si>
  <si>
    <t>2859</t>
  </si>
  <si>
    <t>ＮＥＸＴ　ＦＵＮＤＳ　ユーロ・ストックス５０指数（為替ヘッジあり）連動型上場投信</t>
  </si>
  <si>
    <t>2860</t>
  </si>
  <si>
    <t>ＮＥＸＴ　ＦＵＮＤＳ　ドイツ株式・ＤＡＸ（為替ヘッジあり）連動型上場投信</t>
  </si>
  <si>
    <t>2861</t>
  </si>
  <si>
    <t>上場インデックスファンドフランス国債（為替ヘッジなし）</t>
  </si>
  <si>
    <t>2862</t>
  </si>
  <si>
    <t>上場インデックスファンドフランス国債（為替ヘッジあり）</t>
  </si>
  <si>
    <t>2863</t>
  </si>
  <si>
    <t>ＮＥＸＴ　ＦＵＮＤＳ　Ｓ＆Ｐ米国株式・債券バランス保守型指数（為替ヘッジあり）連動型上場投信</t>
  </si>
  <si>
    <t>2864</t>
  </si>
  <si>
    <t>グローバルＸ　ロジスティクス・ＲＥＩＴ　ＥＴＦ</t>
  </si>
  <si>
    <t>2865</t>
  </si>
  <si>
    <t>グローバルＸ　ＮＡＳＤＡＱ１００・カバード・コール　ＥＴＦ</t>
  </si>
  <si>
    <t>2866</t>
  </si>
  <si>
    <t>グローバルＸ　米国優先証券　ＥＴＦ</t>
  </si>
  <si>
    <t>2867</t>
  </si>
  <si>
    <t>グローバルＸ　自動運転＆ＥＶ　ＥＴＦ</t>
  </si>
  <si>
    <t>2868</t>
  </si>
  <si>
    <t>グローバルＸ　Ｓ＆Ｐ５００・カバード・コール　ＥＴＦ</t>
  </si>
  <si>
    <t>2869</t>
  </si>
  <si>
    <t>ｉＦｒｅｅＥＴＦ　ＮＡＳＤＡＱ１００レバレッジ</t>
  </si>
  <si>
    <t>2870</t>
  </si>
  <si>
    <t>ｉＦｒｅｅＥＴＦ　ＮＡＳＤＡＱ１００ダブルインバース</t>
  </si>
  <si>
    <t>ニチレイ</t>
  </si>
  <si>
    <t>セイヒョー</t>
  </si>
  <si>
    <t>横浜冷凍</t>
  </si>
  <si>
    <t>東洋水産</t>
  </si>
  <si>
    <t>デルソーレ</t>
  </si>
  <si>
    <t>日東ベスト</t>
  </si>
  <si>
    <t>イートアンドホールディングス</t>
  </si>
  <si>
    <t>大冷</t>
  </si>
  <si>
    <t>ヨシムラ・フード・ホールディングス</t>
  </si>
  <si>
    <t>日本食品化工</t>
  </si>
  <si>
    <t>石井食品</t>
  </si>
  <si>
    <t>日清食品ホールディングス</t>
  </si>
  <si>
    <t>ウェルディッシュ</t>
  </si>
  <si>
    <t>シノブフーズ</t>
  </si>
  <si>
    <t>一正蒲鉾</t>
  </si>
  <si>
    <t>あじかん</t>
  </si>
  <si>
    <t>フジッコ</t>
  </si>
  <si>
    <t>ロック・フィールド</t>
  </si>
  <si>
    <t>旭松食品</t>
  </si>
  <si>
    <t>日本たばこ産業</t>
  </si>
  <si>
    <t>TOPIX Core30</t>
  </si>
  <si>
    <t>ケンコーマヨネーズ</t>
  </si>
  <si>
    <t>仙波糖化工業</t>
  </si>
  <si>
    <t>大森屋</t>
  </si>
  <si>
    <t>わらべや日洋ホールディングス</t>
  </si>
  <si>
    <t>なとり</t>
  </si>
  <si>
    <t>サトウ食品</t>
  </si>
  <si>
    <t>イフジ産業</t>
  </si>
  <si>
    <t>篠崎屋</t>
  </si>
  <si>
    <t>ＡＦＣ－ＨＤアムスライフサイエンス</t>
  </si>
  <si>
    <t>ファーマフーズ</t>
  </si>
  <si>
    <t>北の達人コーポレーション</t>
  </si>
  <si>
    <t>ユーグレナ</t>
  </si>
  <si>
    <t>ＳＴＩフードホールディングス</t>
  </si>
  <si>
    <t>紀文食品</t>
  </si>
  <si>
    <t>ジェイフロンティア</t>
  </si>
  <si>
    <t>ピックルスホールディングス</t>
  </si>
  <si>
    <t>ベースフード</t>
  </si>
  <si>
    <t>サンクゼール</t>
  </si>
  <si>
    <t>オカムラ食品工業</t>
  </si>
  <si>
    <t>日本調理機</t>
  </si>
  <si>
    <t>金属製品</t>
  </si>
  <si>
    <t>テクニスコ</t>
  </si>
  <si>
    <t>グッドライフカンパニー</t>
  </si>
  <si>
    <t>2971</t>
  </si>
  <si>
    <t>エスコンジャパンリート投資法人</t>
  </si>
  <si>
    <t>REIT・ベンチャーファンド・カントリーファンド・インフラファンド</t>
  </si>
  <si>
    <t>2972</t>
  </si>
  <si>
    <t>サンケイリアルエステート投資法人</t>
  </si>
  <si>
    <t>スター・マイカ・ホールディングス</t>
  </si>
  <si>
    <t>2977</t>
  </si>
  <si>
    <t>Ｌｉｖｅｎｕｐ　Ｇｒｏｕｐ</t>
  </si>
  <si>
    <t>ツクルバ</t>
  </si>
  <si>
    <t>2979</t>
  </si>
  <si>
    <t>ＳＯＳｉＬＡ物流リート投資法人</t>
  </si>
  <si>
    <t>ＳＲＥホールディングス</t>
  </si>
  <si>
    <t>ランディックス</t>
  </si>
  <si>
    <t>ＡＤワークスグループ</t>
  </si>
  <si>
    <t>アールプランナー</t>
  </si>
  <si>
    <t>ヤマイチ・ユニハイムエステート</t>
  </si>
  <si>
    <t>2985</t>
  </si>
  <si>
    <t>ファーストステージ</t>
  </si>
  <si>
    <t>ＬＡホールディングス</t>
  </si>
  <si>
    <t>2989</t>
  </si>
  <si>
    <t>東海道リート投資法人</t>
  </si>
  <si>
    <t>2990</t>
  </si>
  <si>
    <t>アイダ設計</t>
  </si>
  <si>
    <t>ランドネット</t>
  </si>
  <si>
    <t>2992</t>
  </si>
  <si>
    <t>アーバンライク</t>
  </si>
  <si>
    <t>長栄</t>
  </si>
  <si>
    <t>2994</t>
  </si>
  <si>
    <t>アンサーホールディングス</t>
  </si>
  <si>
    <t>2995</t>
  </si>
  <si>
    <t>ジェイレックス・コーポレーション</t>
  </si>
  <si>
    <t>ストレージ王</t>
  </si>
  <si>
    <t>クリアル</t>
  </si>
  <si>
    <t>ホームポジション</t>
  </si>
  <si>
    <t>片倉工業</t>
  </si>
  <si>
    <t>繊維製品</t>
  </si>
  <si>
    <t>グンゼ</t>
  </si>
  <si>
    <t>ヒューリック</t>
  </si>
  <si>
    <t>神栄</t>
  </si>
  <si>
    <t>ポラリス・ホールディングス</t>
  </si>
  <si>
    <t>バナーズ</t>
  </si>
  <si>
    <t>アプライド</t>
  </si>
  <si>
    <t>パシフィックネット</t>
  </si>
  <si>
    <t>ラサ商事</t>
  </si>
  <si>
    <t>クリエイト</t>
  </si>
  <si>
    <t>アルペン</t>
  </si>
  <si>
    <t>ハブ</t>
  </si>
  <si>
    <t>ラクーンホールディングス</t>
  </si>
  <si>
    <t>クオールホールディングス</t>
  </si>
  <si>
    <t>ケイティケイ</t>
  </si>
  <si>
    <t>アルコニックス</t>
  </si>
  <si>
    <t>神戸物産</t>
  </si>
  <si>
    <t>ソリトンシステムズ</t>
  </si>
  <si>
    <t>ビューティカダンホールディングス</t>
  </si>
  <si>
    <t>セキュアヴェイル</t>
  </si>
  <si>
    <t>カワサキ</t>
  </si>
  <si>
    <t>ジンズホールディングス</t>
  </si>
  <si>
    <t>ビックカメラ</t>
  </si>
  <si>
    <t>ＤＣＭホールディングス</t>
  </si>
  <si>
    <t>ペッパーフードサービス</t>
  </si>
  <si>
    <t>ハイパー</t>
  </si>
  <si>
    <t>三洋堂ホールディングス</t>
  </si>
  <si>
    <t>ヒラキ</t>
  </si>
  <si>
    <t>ジェイグループホールディングス</t>
  </si>
  <si>
    <t>ＭｏｎｏｔａＲＯ</t>
  </si>
  <si>
    <t>ライフフーズ</t>
  </si>
  <si>
    <t>東京一番フーズ</t>
  </si>
  <si>
    <t>ＷＤＩ</t>
  </si>
  <si>
    <t>ＪＦＬＡホールディングス</t>
  </si>
  <si>
    <t>ジェリービーンズグループ</t>
  </si>
  <si>
    <t>ストリーム</t>
  </si>
  <si>
    <t>ＤＤグループ</t>
  </si>
  <si>
    <t>銚子丸</t>
  </si>
  <si>
    <t>あい　ホールディングス</t>
  </si>
  <si>
    <t>ホリイフードサービス</t>
  </si>
  <si>
    <t>ディーブイエックス</t>
  </si>
  <si>
    <t>ジェーソン</t>
  </si>
  <si>
    <t>きちりホールディングス</t>
  </si>
  <si>
    <t>スターシーズ</t>
  </si>
  <si>
    <t>Ｊ．フロント　リテイリング</t>
  </si>
  <si>
    <t>ドトール・日レスホールディングス</t>
  </si>
  <si>
    <t>マツキヨココカラ＆カンパニー</t>
  </si>
  <si>
    <t>テクノアルファ</t>
  </si>
  <si>
    <t>ブロンコビリー</t>
  </si>
  <si>
    <t>ＺＯＺＯ</t>
  </si>
  <si>
    <t>トレジャー・ファクトリー</t>
  </si>
  <si>
    <t>スーパーバリュー</t>
  </si>
  <si>
    <t>オーシャンシステム</t>
  </si>
  <si>
    <t>物語コーポレーション</t>
  </si>
  <si>
    <t>三越伊勢丹ホールディングス</t>
  </si>
  <si>
    <t>東洋紡</t>
  </si>
  <si>
    <t>ユニチカ</t>
  </si>
  <si>
    <t>富士紡ホールディングス</t>
  </si>
  <si>
    <t>日清紡ホールディングス</t>
  </si>
  <si>
    <t>電気機器</t>
  </si>
  <si>
    <t>倉敷紡績</t>
  </si>
  <si>
    <t>ダイワボウホールディングス</t>
  </si>
  <si>
    <t>シキボウ</t>
  </si>
  <si>
    <t>日東紡績</t>
  </si>
  <si>
    <t>ガラス・土石製品</t>
  </si>
  <si>
    <t>オーミケンシ</t>
  </si>
  <si>
    <t>ＵＮＩＶＡ・Ｏａｋホールディングス</t>
  </si>
  <si>
    <t>トヨタ紡織</t>
  </si>
  <si>
    <t>輸送用機器</t>
  </si>
  <si>
    <t>自動車・輸送機</t>
  </si>
  <si>
    <t>マーチャント・バンカーズ</t>
  </si>
  <si>
    <t>サイボー</t>
  </si>
  <si>
    <t>シンデン・ハイテックス</t>
  </si>
  <si>
    <t>マクニカホールディングス</t>
  </si>
  <si>
    <t>海帆</t>
  </si>
  <si>
    <t>Ｈａｍｅｅ</t>
  </si>
  <si>
    <t>マーケットエンタープライズ</t>
  </si>
  <si>
    <t>ファンデリー</t>
  </si>
  <si>
    <t>富士山マガジンサービス</t>
  </si>
  <si>
    <t>ラクト・ジャパン</t>
  </si>
  <si>
    <t>ＢＲＵＮＯ</t>
  </si>
  <si>
    <t>ウエルシアホールディングス</t>
  </si>
  <si>
    <t>オーウイル</t>
  </si>
  <si>
    <t>クリエイトＳＤホールディングス</t>
  </si>
  <si>
    <t>グリムス</t>
  </si>
  <si>
    <t>バイタルケーエスケー・ホールディングス</t>
  </si>
  <si>
    <t>八洲電機</t>
  </si>
  <si>
    <t>メディアスホールディングス</t>
  </si>
  <si>
    <t>レスター</t>
  </si>
  <si>
    <t>ジオリーブグループ</t>
  </si>
  <si>
    <t>丸善ＣＨＩホールディングス</t>
  </si>
  <si>
    <t>大光</t>
  </si>
  <si>
    <t>アゼアス</t>
  </si>
  <si>
    <t>ＯＣＨＩホールディングス</t>
  </si>
  <si>
    <t>ＴＯＫＡＩホールディングス</t>
  </si>
  <si>
    <t>ミサワ</t>
  </si>
  <si>
    <t>ティーライフ</t>
  </si>
  <si>
    <t>Ｃｏｍｉｎｉｘ</t>
  </si>
  <si>
    <t>ハピネス・アンド・ディ</t>
  </si>
  <si>
    <t>エー・ピーホールディングス</t>
  </si>
  <si>
    <t>三洋貿易</t>
  </si>
  <si>
    <t>ありがとうサービス</t>
  </si>
  <si>
    <t>チムニー</t>
  </si>
  <si>
    <t>シュッピン</t>
  </si>
  <si>
    <t>ビューティガレージ</t>
  </si>
  <si>
    <t>買取王国</t>
  </si>
  <si>
    <t>オイシックス・ラ・大地</t>
  </si>
  <si>
    <t>ウイン・パートナーズ</t>
  </si>
  <si>
    <t>ＩＣＤＡホールディングス</t>
  </si>
  <si>
    <t>夢展望</t>
  </si>
  <si>
    <t>ネクステージ</t>
  </si>
  <si>
    <t>ミラタップ</t>
  </si>
  <si>
    <t>ＡＮＡＰ</t>
  </si>
  <si>
    <t>ホットマン</t>
  </si>
  <si>
    <t>ジョイフル本田</t>
  </si>
  <si>
    <t>白鳩</t>
  </si>
  <si>
    <t>エターナルホスピタリティグループ</t>
  </si>
  <si>
    <t>ジェネレーションパス</t>
  </si>
  <si>
    <t>ホットランド</t>
  </si>
  <si>
    <t>すかいらーくホールディングス</t>
  </si>
  <si>
    <t>ＳＦＰホールディングス</t>
  </si>
  <si>
    <t>綿半ホールディングス</t>
  </si>
  <si>
    <t>日本毛織</t>
  </si>
  <si>
    <t>ダイトウボウ</t>
  </si>
  <si>
    <t>トーア紡コーポレーション</t>
  </si>
  <si>
    <t>ダイドーリミテッド</t>
  </si>
  <si>
    <t>ヨシックスホールディングス</t>
  </si>
  <si>
    <t>ユナイテッド・スーパーマーケット・ホールディングス</t>
  </si>
  <si>
    <t>エスエルディー</t>
  </si>
  <si>
    <t>ゼネラル・オイスター</t>
  </si>
  <si>
    <t>3226</t>
  </si>
  <si>
    <t>日本アコモデーションファンド投資法人</t>
  </si>
  <si>
    <t>野村不動産ホールディングス</t>
  </si>
  <si>
    <t>三重交通グループホールディングス</t>
  </si>
  <si>
    <t>3234</t>
  </si>
  <si>
    <t>森ヒルズリート投資法人</t>
  </si>
  <si>
    <t>プロパスト</t>
  </si>
  <si>
    <t>イントランス</t>
  </si>
  <si>
    <t>セントラル総合開発</t>
  </si>
  <si>
    <t>ウィル</t>
  </si>
  <si>
    <t>アーバネットコーポレーション</t>
  </si>
  <si>
    <t>ディア・ライフ</t>
  </si>
  <si>
    <t>コーセーアールイー</t>
  </si>
  <si>
    <t>アールエイジ</t>
  </si>
  <si>
    <t>3249</t>
  </si>
  <si>
    <t>産業ファンド投資法人</t>
  </si>
  <si>
    <t>地主</t>
  </si>
  <si>
    <t>プレサンスコーポレーション</t>
  </si>
  <si>
    <t>グランディーズ</t>
  </si>
  <si>
    <t>アスコット</t>
  </si>
  <si>
    <t>ファンドクリエーショングループ</t>
  </si>
  <si>
    <t>フィル・カンパニー</t>
  </si>
  <si>
    <t>3269</t>
  </si>
  <si>
    <t>アドバンス・レジデンス投資法人</t>
  </si>
  <si>
    <t>ＴＨＥグローバル社</t>
  </si>
  <si>
    <t>ＪＰＭＣ</t>
  </si>
  <si>
    <t>サンセイランディック</t>
  </si>
  <si>
    <t>3279</t>
  </si>
  <si>
    <t>アクティビア・プロパティーズ投資法人</t>
  </si>
  <si>
    <t>エストラスト</t>
  </si>
  <si>
    <t>3281</t>
  </si>
  <si>
    <t>ＧＬＰ投資法人</t>
  </si>
  <si>
    <t>3282</t>
  </si>
  <si>
    <t>コンフォリア・レジデンシャル投資法人</t>
  </si>
  <si>
    <t>3283</t>
  </si>
  <si>
    <t>日本プロロジスリート投資法人</t>
  </si>
  <si>
    <t>フージャースホールディングス</t>
  </si>
  <si>
    <t>トラストホールディングス</t>
  </si>
  <si>
    <t>3287</t>
  </si>
  <si>
    <t>星野リゾート・リート投資法人</t>
  </si>
  <si>
    <t>オープンハウスグループ</t>
  </si>
  <si>
    <t>東急不動産ホールディングス</t>
  </si>
  <si>
    <t>3290</t>
  </si>
  <si>
    <t>Ｏｎｅリート投資法人</t>
  </si>
  <si>
    <t>飯田グループホールディングス</t>
  </si>
  <si>
    <t>3292</t>
  </si>
  <si>
    <t>イオンリート投資法人</t>
  </si>
  <si>
    <t>アズマハウス</t>
  </si>
  <si>
    <t>イーグランド</t>
  </si>
  <si>
    <t>3295</t>
  </si>
  <si>
    <t>ヒューリックリート投資法人</t>
  </si>
  <si>
    <t>3296</t>
  </si>
  <si>
    <t>日本リート投資法人</t>
  </si>
  <si>
    <t>東武住販</t>
  </si>
  <si>
    <t>ムゲンエステート</t>
  </si>
  <si>
    <t>アンビション　ＤＸ　ホールディングス</t>
  </si>
  <si>
    <t>帝国繊維</t>
  </si>
  <si>
    <t>日本製麻</t>
  </si>
  <si>
    <t>3309</t>
  </si>
  <si>
    <t>積水ハウス・リート投資法人</t>
  </si>
  <si>
    <t>日本コークス工業</t>
  </si>
  <si>
    <t>石油・石炭製品</t>
  </si>
  <si>
    <t>フライングガーデン</t>
  </si>
  <si>
    <t>ゴルフダイジェスト・オンライン</t>
  </si>
  <si>
    <t>クロスプラス</t>
  </si>
  <si>
    <t>ミタチ産業</t>
  </si>
  <si>
    <t>レカム</t>
  </si>
  <si>
    <t>ランシステム</t>
  </si>
  <si>
    <t>ＢＥＥＮＯＳ</t>
  </si>
  <si>
    <t>東和フードサービス</t>
  </si>
  <si>
    <t>あさひ</t>
  </si>
  <si>
    <t>日本調剤</t>
  </si>
  <si>
    <t>トラスト</t>
  </si>
  <si>
    <t>コスモス薬品</t>
  </si>
  <si>
    <t>メタプラネット</t>
  </si>
  <si>
    <t>バッファロー</t>
  </si>
  <si>
    <t>メディカル一光グループ</t>
  </si>
  <si>
    <t>クリヤマホールディングス</t>
  </si>
  <si>
    <t>ワイエスフード</t>
  </si>
  <si>
    <t>ｃｏｔｔａ</t>
  </si>
  <si>
    <t>シップヘルスケアホールディングス</t>
  </si>
  <si>
    <t>トーエル</t>
  </si>
  <si>
    <t>フジタコーポレーション</t>
  </si>
  <si>
    <t>ソフトクリエイトホールディングス</t>
  </si>
  <si>
    <t>関門海</t>
  </si>
  <si>
    <t>内外テック</t>
  </si>
  <si>
    <t>ＺＯＡ</t>
  </si>
  <si>
    <t>バイク王＆カンパニー</t>
  </si>
  <si>
    <t>セブン＆アイ・ホールディングス</t>
  </si>
  <si>
    <t>コスモ・バイオ</t>
  </si>
  <si>
    <t>クリエイト・レストランツ・ホールディングス</t>
  </si>
  <si>
    <t>明治電機工業</t>
  </si>
  <si>
    <t>ツルハホールディングス</t>
  </si>
  <si>
    <t>デリカフーズホールディングス</t>
  </si>
  <si>
    <t>スターティアホールディングス</t>
  </si>
  <si>
    <t>サンマルクホールディングス</t>
  </si>
  <si>
    <t>フェリシモ</t>
  </si>
  <si>
    <t>トリドールホールディングス</t>
  </si>
  <si>
    <t>丸千代山岡家</t>
  </si>
  <si>
    <t>帝人</t>
  </si>
  <si>
    <t>東レ</t>
  </si>
  <si>
    <t>クラレ</t>
  </si>
  <si>
    <t>旭化成</t>
  </si>
  <si>
    <t>北日本紡績</t>
  </si>
  <si>
    <t>ＴＯＫＹＯ　ＢＡＳＥ</t>
  </si>
  <si>
    <t>ピクスタ</t>
  </si>
  <si>
    <t>大木ヘルスケアホールディングス</t>
  </si>
  <si>
    <t>バルニバービ</t>
  </si>
  <si>
    <t>ケー・エフ・シー</t>
  </si>
  <si>
    <t>稲葉製作所</t>
  </si>
  <si>
    <t>Ｊ－ＭＡＸ</t>
  </si>
  <si>
    <t>エスイー</t>
  </si>
  <si>
    <t>アトムリビンテック</t>
  </si>
  <si>
    <t>宮地エンジニアリンググループ</t>
  </si>
  <si>
    <t>トーカロ</t>
  </si>
  <si>
    <t>アルファＣｏ</t>
  </si>
  <si>
    <t>サンコーテクノ</t>
  </si>
  <si>
    <t>ＳＵＭＣＯ</t>
  </si>
  <si>
    <t>特殊電極</t>
  </si>
  <si>
    <t>三ツ知</t>
  </si>
  <si>
    <t>日創プロニティ</t>
  </si>
  <si>
    <t>山王</t>
  </si>
  <si>
    <t>川田テクノロジーズ</t>
  </si>
  <si>
    <t>菊池製作所</t>
  </si>
  <si>
    <t>ＲＳ　Ｔｅｃｈｎｏｌｏｇｉｅｓ</t>
  </si>
  <si>
    <t>ジェイテックコーポレーション</t>
  </si>
  <si>
    <t>信和</t>
  </si>
  <si>
    <t>3448</t>
  </si>
  <si>
    <t>清鋼材</t>
  </si>
  <si>
    <t>テクノフレックス</t>
  </si>
  <si>
    <t>3450</t>
  </si>
  <si>
    <t>サトウ産業</t>
  </si>
  <si>
    <t>3451</t>
  </si>
  <si>
    <t>トーセイ・リート投資法人</t>
  </si>
  <si>
    <t>ビーロット</t>
  </si>
  <si>
    <t>ファーストブラザーズ</t>
  </si>
  <si>
    <t>3455</t>
  </si>
  <si>
    <t>ヘルスケア＆メディカル投資法人</t>
  </si>
  <si>
    <t>Ａｎｄ　Ｄｏホールディングス</t>
  </si>
  <si>
    <t>シーアールイー</t>
  </si>
  <si>
    <t>3459</t>
  </si>
  <si>
    <t>サムティ・レジデンシャル投資法人</t>
  </si>
  <si>
    <t>パルマ</t>
  </si>
  <si>
    <t>3462</t>
  </si>
  <si>
    <t>野村不動産マスターファンド投資法人</t>
  </si>
  <si>
    <t>3463</t>
  </si>
  <si>
    <t>いちごホテルリート投資法人</t>
  </si>
  <si>
    <t>ケイアイスター不動産</t>
  </si>
  <si>
    <t>3466</t>
  </si>
  <si>
    <t>ラサールロジポート投資法人</t>
  </si>
  <si>
    <t>アグレ都市デザイン</t>
  </si>
  <si>
    <t>3468</t>
  </si>
  <si>
    <t>スターアジア不動産投資法人</t>
  </si>
  <si>
    <t>デュアルタップ</t>
  </si>
  <si>
    <t>3470</t>
  </si>
  <si>
    <t>マリモ地方創生リート投資法人</t>
  </si>
  <si>
    <t>3471</t>
  </si>
  <si>
    <t>三井不動産ロジスティクスパーク投資法人</t>
  </si>
  <si>
    <t>3472</t>
  </si>
  <si>
    <t>日本ホテル＆レジデンシャル投資法人</t>
  </si>
  <si>
    <t>Ｇ－ＦＡＣＴＯＲＹ</t>
  </si>
  <si>
    <t>グッドコムアセット</t>
  </si>
  <si>
    <t>3476</t>
  </si>
  <si>
    <t>投資法人みらい</t>
  </si>
  <si>
    <t>フォーライフ</t>
  </si>
  <si>
    <t>ティーケーピー</t>
  </si>
  <si>
    <t>ジェイ・エス・ビー</t>
  </si>
  <si>
    <t>3481</t>
  </si>
  <si>
    <t>三菱地所物流リート投資法人</t>
  </si>
  <si>
    <t>ロードスターキャピタル</t>
  </si>
  <si>
    <t>3483</t>
  </si>
  <si>
    <t>翔栄</t>
  </si>
  <si>
    <t>イノベーションホールディングス</t>
  </si>
  <si>
    <t>グローバル・リンク・マネジメント</t>
  </si>
  <si>
    <t>3487</t>
  </si>
  <si>
    <t>ＣＲＥロジスティクスファンド投資法人</t>
  </si>
  <si>
    <t>3488</t>
  </si>
  <si>
    <t>ザイマックス・リート投資法人</t>
  </si>
  <si>
    <t>フェイスネットワーク</t>
  </si>
  <si>
    <t>アズ企画設計</t>
  </si>
  <si>
    <t>ＧＡ　ｔｅｃｈｎｏｌｏｇｉｅｓ</t>
  </si>
  <si>
    <t>3492</t>
  </si>
  <si>
    <t>タカラレーベン不動産投資法人</t>
  </si>
  <si>
    <t>マリオン</t>
  </si>
  <si>
    <t>香陵住販</t>
  </si>
  <si>
    <t>アズーム</t>
  </si>
  <si>
    <t>ＬｅＴｅｃｈ</t>
  </si>
  <si>
    <t>霞ヶ関キャピタル</t>
  </si>
  <si>
    <t>日本フエルト</t>
  </si>
  <si>
    <t>イチカワ</t>
  </si>
  <si>
    <t>エコナックホールディングス</t>
  </si>
  <si>
    <t>日東製網</t>
  </si>
  <si>
    <t>芦森工業</t>
  </si>
  <si>
    <t>アツギ</t>
  </si>
  <si>
    <t>アクサスホールディングス</t>
  </si>
  <si>
    <t>昭栄薬品</t>
  </si>
  <si>
    <t>ウイルプラスホールディングス</t>
  </si>
  <si>
    <t>ＪＭホールディングス</t>
  </si>
  <si>
    <t>歯愛メディカル</t>
  </si>
  <si>
    <t>農業総合研究所</t>
  </si>
  <si>
    <t>ベガコーポレーション</t>
  </si>
  <si>
    <t>コメダホールディングス</t>
  </si>
  <si>
    <t>サツドラホールディングス</t>
  </si>
  <si>
    <t>アレンザホールディングス</t>
  </si>
  <si>
    <t>串カツ田中ホールディングス</t>
  </si>
  <si>
    <t>バロックジャパンリミテッド</t>
  </si>
  <si>
    <t>クスリのアオキホールディングス</t>
  </si>
  <si>
    <t>スタジオアタオ</t>
  </si>
  <si>
    <t>ダイニック</t>
  </si>
  <si>
    <t>共和レザー</t>
  </si>
  <si>
    <t>リネットジャパングループ</t>
  </si>
  <si>
    <t>ユナイテッド＆コレクティブ</t>
  </si>
  <si>
    <t>ジェイドグループ</t>
  </si>
  <si>
    <t>ピーバンドットコム</t>
  </si>
  <si>
    <t>ほぼ日</t>
  </si>
  <si>
    <t>力の源ホールディングス</t>
  </si>
  <si>
    <t>Ｎｏ．１</t>
  </si>
  <si>
    <t>ＦＯＯＤ　＆　ＬＩＦＥ　ＣＯＭＰＡＮＩＥＳ</t>
  </si>
  <si>
    <t>アセンテック</t>
  </si>
  <si>
    <t>ユニフォームネクスト</t>
  </si>
  <si>
    <t>セーレン</t>
  </si>
  <si>
    <t>ソトー</t>
  </si>
  <si>
    <t>東海染工</t>
  </si>
  <si>
    <t>小松マテーレ</t>
  </si>
  <si>
    <t>オーベクス</t>
  </si>
  <si>
    <t>ワコールホールディングス</t>
  </si>
  <si>
    <t>ホギメディカル</t>
  </si>
  <si>
    <t>自重堂</t>
  </si>
  <si>
    <t>山喜</t>
  </si>
  <si>
    <t>フジックス</t>
  </si>
  <si>
    <t>川本産業</t>
  </si>
  <si>
    <t>クラウディアホールディングス</t>
  </si>
  <si>
    <t>ＴＳＩホールディングス</t>
  </si>
  <si>
    <t>マツオカコーポレーション</t>
  </si>
  <si>
    <t>ワールド</t>
  </si>
  <si>
    <t>ネットイヤーグループ</t>
  </si>
  <si>
    <t>ビリングシステム</t>
  </si>
  <si>
    <t>アクセルマーク</t>
  </si>
  <si>
    <t>テックファームホールディングス</t>
  </si>
  <si>
    <t>ＴＩＳ</t>
  </si>
  <si>
    <t>テクミラホールディングス</t>
  </si>
  <si>
    <t>データホライゾン</t>
  </si>
  <si>
    <t>ＧＭＯペパボ</t>
  </si>
  <si>
    <t>ソケッツ</t>
  </si>
  <si>
    <t>コーエーテクモホールディングス</t>
  </si>
  <si>
    <t>三菱総合研究所</t>
  </si>
  <si>
    <t>ボルテージ</t>
  </si>
  <si>
    <t>電算</t>
  </si>
  <si>
    <t>パピレス</t>
  </si>
  <si>
    <t>メディカルネット</t>
  </si>
  <si>
    <t>駅探</t>
  </si>
  <si>
    <t>ジー・スリーホールディングス</t>
  </si>
  <si>
    <t>ＡＧＳ</t>
  </si>
  <si>
    <t>ファインデックス</t>
  </si>
  <si>
    <t>ディジタルメディアプロフェッショナル</t>
  </si>
  <si>
    <t>モルフォ</t>
  </si>
  <si>
    <t>ブレインパッド</t>
  </si>
  <si>
    <t>ＫＬａｂ</t>
  </si>
  <si>
    <t>ポールトゥウィンホールディングス</t>
  </si>
  <si>
    <t>ネクソン</t>
  </si>
  <si>
    <t>アイスタイル</t>
  </si>
  <si>
    <t>エムアップホールディングス</t>
  </si>
  <si>
    <t>エイチーム</t>
  </si>
  <si>
    <t>セルシス</t>
  </si>
  <si>
    <t>モブキャストホールディングス</t>
  </si>
  <si>
    <t>エニグモ</t>
  </si>
  <si>
    <t>テクノスジャパン</t>
  </si>
  <si>
    <t>ｅｎｉｓｈ</t>
  </si>
  <si>
    <t>コロプラ</t>
  </si>
  <si>
    <t>協立情報通信</t>
  </si>
  <si>
    <t>ソフトマックス</t>
  </si>
  <si>
    <t>オルトプラス</t>
  </si>
  <si>
    <t>ブロードリーフ</t>
  </si>
  <si>
    <t>オークファン</t>
  </si>
  <si>
    <t>クロス・マーケティンググループ</t>
  </si>
  <si>
    <t>デジタルハーツホールディングス</t>
  </si>
  <si>
    <t>メディアドゥ</t>
  </si>
  <si>
    <t>じげん</t>
  </si>
  <si>
    <t>ホットリンク</t>
  </si>
  <si>
    <t>ブイキューブ</t>
  </si>
  <si>
    <t>エンカレッジ・テクノロジ</t>
  </si>
  <si>
    <t>サイバーリンクス</t>
  </si>
  <si>
    <t>ディー・エル・イー</t>
  </si>
  <si>
    <t>フィックスターズ</t>
  </si>
  <si>
    <t>ＣＡＲＴＡ　ＨＯＬＤＩＮＧＳ</t>
  </si>
  <si>
    <t>イルグルム</t>
  </si>
  <si>
    <t>デジタルプラス</t>
  </si>
  <si>
    <t>ＦＦＲＩセキュリティ</t>
  </si>
  <si>
    <t>オプティム</t>
  </si>
  <si>
    <t>ＧＭＯリサーチ＆ＡＩ</t>
  </si>
  <si>
    <t>セレス</t>
  </si>
  <si>
    <t>ＳＨＩＦＴ</t>
  </si>
  <si>
    <t>ＣＲＩ・ミドルウェア</t>
  </si>
  <si>
    <t>特種東海製紙</t>
  </si>
  <si>
    <t>ジョルダン</t>
  </si>
  <si>
    <t>情報企画</t>
  </si>
  <si>
    <t>ジェクシード</t>
  </si>
  <si>
    <t>日本ファルコム</t>
  </si>
  <si>
    <t>フォーシーズＨＤ</t>
  </si>
  <si>
    <t>アプリックス</t>
  </si>
  <si>
    <t>ソフトウェア・サービス</t>
  </si>
  <si>
    <t>ティーガイア</t>
  </si>
  <si>
    <t>セック</t>
  </si>
  <si>
    <t>サイオス</t>
  </si>
  <si>
    <t>インタートレード</t>
  </si>
  <si>
    <t>サイトリ細胞研究所</t>
  </si>
  <si>
    <t>フライトソリューションズ</t>
  </si>
  <si>
    <t>アエリア</t>
  </si>
  <si>
    <t>ケイブ</t>
  </si>
  <si>
    <t>テクマトリックス</t>
  </si>
  <si>
    <t>プロシップ</t>
  </si>
  <si>
    <t>ガンホー・オンライン・エンターテイメント</t>
  </si>
  <si>
    <t>システムズ・デザイン</t>
  </si>
  <si>
    <t>リスクモンスター</t>
  </si>
  <si>
    <t>ＧＭＯペイメントゲートウェイ</t>
  </si>
  <si>
    <t>ザッパラス</t>
  </si>
  <si>
    <t>システムリサーチ</t>
  </si>
  <si>
    <t>ウェルス・マネジメント</t>
  </si>
  <si>
    <t>アドバンスト・メディア</t>
  </si>
  <si>
    <t>インターネットイニシアティブ</t>
  </si>
  <si>
    <t>ブロードバンドタワー</t>
  </si>
  <si>
    <t>環境フレンドリーホールディングス</t>
  </si>
  <si>
    <t>さくらインターネット</t>
  </si>
  <si>
    <t>ジェイ・エスコムホールディングス</t>
  </si>
  <si>
    <t>テクノマセマティカル</t>
  </si>
  <si>
    <t>ＧＭＯグローバルサイン・ホールディングス</t>
  </si>
  <si>
    <t>ＩＧポート</t>
  </si>
  <si>
    <t>ドリコム</t>
  </si>
  <si>
    <t>いい生活</t>
  </si>
  <si>
    <t>ＵＬＳグループ</t>
  </si>
  <si>
    <t>キーウェアソリューションズ</t>
  </si>
  <si>
    <t>ユニリタ</t>
  </si>
  <si>
    <t>エコミック</t>
  </si>
  <si>
    <t>イメージ情報開発</t>
  </si>
  <si>
    <t>システム　ディ</t>
  </si>
  <si>
    <t>フィスコ</t>
  </si>
  <si>
    <t>サイバーステップ</t>
  </si>
  <si>
    <t>アルファクス・フード・システム</t>
  </si>
  <si>
    <t>メディア工房</t>
  </si>
  <si>
    <t>大和コンピューター</t>
  </si>
  <si>
    <t>ＳＲＡホールディングス</t>
  </si>
  <si>
    <t>ＴＨＥ　ＷＨＹ　ＨＯＷ　ＤＯ　ＣＯＭＰＡＮＹ</t>
  </si>
  <si>
    <t>リミックスポイント</t>
  </si>
  <si>
    <t>システムインテグレータ</t>
  </si>
  <si>
    <t>朝日ネット</t>
  </si>
  <si>
    <t>ｅＢＡＳＥ</t>
  </si>
  <si>
    <t>アバントグループ</t>
  </si>
  <si>
    <t>アドソル日進</t>
  </si>
  <si>
    <t>ＯＤＫソリューションズ</t>
  </si>
  <si>
    <t>パス</t>
  </si>
  <si>
    <t>ジーダット</t>
  </si>
  <si>
    <t>ネクストジェン</t>
  </si>
  <si>
    <t>フリービット</t>
  </si>
  <si>
    <t>コムチュア</t>
  </si>
  <si>
    <t>アイフリークモバイル</t>
  </si>
  <si>
    <t>パシフィックシステム</t>
  </si>
  <si>
    <t>データ・アプリケーション</t>
  </si>
  <si>
    <t>エヌ・ティ・ティ・データ・イントラマート</t>
  </si>
  <si>
    <t>日本一ソフトウェア</t>
  </si>
  <si>
    <t>アステリア</t>
  </si>
  <si>
    <t>アイル</t>
  </si>
  <si>
    <t>Ａｂａｌａｎｃｅ</t>
  </si>
  <si>
    <t>ユビキタスＡＩ</t>
  </si>
  <si>
    <t>王子ホールディングス</t>
  </si>
  <si>
    <t>日本製紙</t>
  </si>
  <si>
    <t>三菱製紙</t>
  </si>
  <si>
    <t>北越コーポレーション</t>
  </si>
  <si>
    <t>中越パルプ工業</t>
  </si>
  <si>
    <t>巴川コーポレーション</t>
  </si>
  <si>
    <t>大王製紙</t>
  </si>
  <si>
    <t>ニッポン高度紙工業</t>
  </si>
  <si>
    <t>岡山製紙</t>
  </si>
  <si>
    <t>ハビックス</t>
  </si>
  <si>
    <t>阿波製紙</t>
  </si>
  <si>
    <t>クラウドワークス</t>
  </si>
  <si>
    <t>マークラインズ</t>
  </si>
  <si>
    <t>メディカル・データ・ビジョン</t>
  </si>
  <si>
    <t>ｇｕｍｉ</t>
  </si>
  <si>
    <t>カヤック</t>
  </si>
  <si>
    <t>データセクション</t>
  </si>
  <si>
    <t>シリコンスタジオ</t>
  </si>
  <si>
    <t>コラボス</t>
  </si>
  <si>
    <t>ショーケース</t>
  </si>
  <si>
    <t>エムケイシステム</t>
  </si>
  <si>
    <t>Ａｉｍｉｎｇ</t>
  </si>
  <si>
    <t>モバイルファクトリー</t>
  </si>
  <si>
    <t>ＧｒｅｅｎＢｅｅ</t>
  </si>
  <si>
    <t>ＪＩＧ－ＳＡＷ</t>
  </si>
  <si>
    <t>テラスカイ</t>
  </si>
  <si>
    <t>デジタル・インフォメーション・テクノロジー</t>
  </si>
  <si>
    <t>アイリッジ</t>
  </si>
  <si>
    <t>ＰＣＩホールディングス</t>
  </si>
  <si>
    <t>アイビーシー</t>
  </si>
  <si>
    <t>ネオジャパン</t>
  </si>
  <si>
    <t>ＰＲ　ＴＩＭＥＳ</t>
  </si>
  <si>
    <t>ラクス</t>
  </si>
  <si>
    <t>ランドコンピュータ</t>
  </si>
  <si>
    <t>ダブルスタンダード</t>
  </si>
  <si>
    <t>オープンドア</t>
  </si>
  <si>
    <t>フーバーブレイン</t>
  </si>
  <si>
    <t>マイネット</t>
  </si>
  <si>
    <t>ソーシャルワイヤー</t>
  </si>
  <si>
    <t>はてな</t>
  </si>
  <si>
    <t>バリューゴルフ</t>
  </si>
  <si>
    <t>アカツキ</t>
  </si>
  <si>
    <t>チエル</t>
  </si>
  <si>
    <t>ベネフィットジャパン</t>
  </si>
  <si>
    <t>エディア</t>
  </si>
  <si>
    <t>グローバルウェイ</t>
  </si>
  <si>
    <t>Ｕｂｉｃｏｍホールディングス</t>
  </si>
  <si>
    <t>カナミックネットワーク</t>
  </si>
  <si>
    <t>ノムラシステムコーポレーション</t>
  </si>
  <si>
    <t>レンゴー</t>
  </si>
  <si>
    <t>大石産業</t>
  </si>
  <si>
    <t>古林紙工</t>
  </si>
  <si>
    <t>スーパーバッグ</t>
  </si>
  <si>
    <t>トーモク</t>
  </si>
  <si>
    <t>ダイナパック</t>
  </si>
  <si>
    <t>光ビジネスフォーム</t>
  </si>
  <si>
    <t>ザ・パック</t>
  </si>
  <si>
    <t>朝日印刷</t>
  </si>
  <si>
    <t>大村紙業</t>
  </si>
  <si>
    <t>昭和パックス</t>
  </si>
  <si>
    <t>イムラ</t>
  </si>
  <si>
    <t>笹徳印刷</t>
  </si>
  <si>
    <t>シルバーエッグ・テクノロジー</t>
  </si>
  <si>
    <t>チェンジホールディングス</t>
  </si>
  <si>
    <t>シンクロ・フード</t>
  </si>
  <si>
    <t>オークネット</t>
  </si>
  <si>
    <t>キャピタル・アセット・プランニング</t>
  </si>
  <si>
    <t>エルテス</t>
  </si>
  <si>
    <t>セグエグループ</t>
  </si>
  <si>
    <t>エイトレッド</t>
  </si>
  <si>
    <t>イノベーション</t>
  </si>
  <si>
    <t>ＳＣＡＴ</t>
  </si>
  <si>
    <t>シャノン</t>
  </si>
  <si>
    <t>マクロミル</t>
  </si>
  <si>
    <t>うるる</t>
  </si>
  <si>
    <t>ビーグリー</t>
  </si>
  <si>
    <t>オロ</t>
  </si>
  <si>
    <t>ユーザーローカル</t>
  </si>
  <si>
    <t>テモナ</t>
  </si>
  <si>
    <t>ビーブレイクシステムズ</t>
  </si>
  <si>
    <t>エコモット</t>
  </si>
  <si>
    <t>ＳＹＳホールディングス</t>
  </si>
  <si>
    <t>シェアリングテクノロジー</t>
  </si>
  <si>
    <t>ウォンテッドリー</t>
  </si>
  <si>
    <t>ニーズウェル</t>
  </si>
  <si>
    <t>ＰＫＳＨＡ　Ｔｅｃｈｎｏｌｏｇｙ</t>
  </si>
  <si>
    <t>マネーフォワード</t>
  </si>
  <si>
    <t>サインポスト</t>
  </si>
  <si>
    <t>トレードワークス</t>
  </si>
  <si>
    <t>すららネット</t>
  </si>
  <si>
    <t>レゾナック・ホールディングス</t>
  </si>
  <si>
    <t>住友化学</t>
  </si>
  <si>
    <t>住友精化</t>
  </si>
  <si>
    <t>ヘッドウォータース</t>
  </si>
  <si>
    <t>アクシス</t>
  </si>
  <si>
    <t>勤次郎</t>
  </si>
  <si>
    <t>カラダノート</t>
  </si>
  <si>
    <t>ペイクラウドホールディングス</t>
  </si>
  <si>
    <t>ＭＩＴホールディングス</t>
  </si>
  <si>
    <t>クリーマ</t>
  </si>
  <si>
    <t>スタメン</t>
  </si>
  <si>
    <t>ビートレンド</t>
  </si>
  <si>
    <t>日産化学</t>
  </si>
  <si>
    <t>ラサ工業</t>
  </si>
  <si>
    <t>クレハ</t>
  </si>
  <si>
    <t>多木化学</t>
  </si>
  <si>
    <t>神島化学工業</t>
  </si>
  <si>
    <t>テイカ</t>
  </si>
  <si>
    <t>石原産業</t>
  </si>
  <si>
    <t>片倉コープアグリ</t>
  </si>
  <si>
    <t>南海化学</t>
  </si>
  <si>
    <t>日本曹達</t>
  </si>
  <si>
    <t>東ソー</t>
  </si>
  <si>
    <t>トクヤマ</t>
  </si>
  <si>
    <t>セントラル硝子</t>
  </si>
  <si>
    <t>東亞合成</t>
  </si>
  <si>
    <t>大阪ソーダ</t>
  </si>
  <si>
    <t>関東電化工業</t>
  </si>
  <si>
    <t>ＧＭＯフィナンシャルゲート</t>
  </si>
  <si>
    <t>フィーチャ</t>
  </si>
  <si>
    <t>Ｓｕｎ　Ａｓｔｅｒｉｓｋ</t>
  </si>
  <si>
    <t>日本情報クリエイト</t>
  </si>
  <si>
    <t>ティアンドエスグループ</t>
  </si>
  <si>
    <t>ニューラルグループ</t>
  </si>
  <si>
    <t>インターファクトリー</t>
  </si>
  <si>
    <t>トヨクモ</t>
  </si>
  <si>
    <t>まぐまぐ</t>
  </si>
  <si>
    <t>ｒａｋｕｍｏ</t>
  </si>
  <si>
    <t>デンカ</t>
  </si>
  <si>
    <t>イビデン</t>
  </si>
  <si>
    <t>信越化学工業</t>
  </si>
  <si>
    <t>日本カーバイド工業</t>
  </si>
  <si>
    <t>ベイシス</t>
  </si>
  <si>
    <t>ＢｌｕｅＭｅｍｅ</t>
  </si>
  <si>
    <t>プラスアルファ・コンサルティング</t>
  </si>
  <si>
    <t>電算システムホールディングス</t>
  </si>
  <si>
    <t>ジィ・シィ企画</t>
  </si>
  <si>
    <t>ラキール</t>
  </si>
  <si>
    <t>ブレインズテクノロジー</t>
  </si>
  <si>
    <t>シイエヌエス</t>
  </si>
  <si>
    <t>堺化学工業</t>
  </si>
  <si>
    <t>田中化学研究所</t>
  </si>
  <si>
    <t>第一稀元素化学工業</t>
  </si>
  <si>
    <t>エア・ウォーター</t>
  </si>
  <si>
    <t>日本酸素ホールディングス</t>
  </si>
  <si>
    <t>日本化学工業</t>
  </si>
  <si>
    <t>東邦アセチレン</t>
  </si>
  <si>
    <t>日本化学産業</t>
  </si>
  <si>
    <t>日本パーカライジング</t>
  </si>
  <si>
    <t>高圧ガス工業</t>
  </si>
  <si>
    <t>チタン工業</t>
  </si>
  <si>
    <t>四国化成ホールディングス</t>
  </si>
  <si>
    <t>戸田工業</t>
  </si>
  <si>
    <t>丸尾カルシウム</t>
  </si>
  <si>
    <t>伊勢化学工業</t>
  </si>
  <si>
    <t>ステラ　ケミファ</t>
  </si>
  <si>
    <t>保土谷化学工業</t>
  </si>
  <si>
    <t>田岡化学工業</t>
  </si>
  <si>
    <t>日本触媒</t>
  </si>
  <si>
    <t>大日精化工業</t>
  </si>
  <si>
    <t>カネカ</t>
  </si>
  <si>
    <t>日本ピグメントホールディングス</t>
  </si>
  <si>
    <t>スガイ化学工業</t>
  </si>
  <si>
    <t>大阪油化工業</t>
  </si>
  <si>
    <t>三和油化工業</t>
  </si>
  <si>
    <t>協和キリン</t>
  </si>
  <si>
    <t>プレイド</t>
  </si>
  <si>
    <t>かっこ</t>
  </si>
  <si>
    <t>ココペリ</t>
  </si>
  <si>
    <t>ヤプリ</t>
  </si>
  <si>
    <t>ＥＮＥＣＨＡＮＧＥ</t>
  </si>
  <si>
    <t>Ｋａｉｚｅｎ　Ｐｌａｔｆｏｒｍ</t>
  </si>
  <si>
    <t>グローバルインフォメーション</t>
  </si>
  <si>
    <t>東和ハイシステム</t>
  </si>
  <si>
    <t>ＷＡＣＵＬ</t>
  </si>
  <si>
    <t>アピリッツ</t>
  </si>
  <si>
    <t>ｃｏｌｙ</t>
  </si>
  <si>
    <t>ココナラ</t>
  </si>
  <si>
    <t>ｉ‐ｐｌｕｇ</t>
  </si>
  <si>
    <t>Ｓｈａｒｉｎｇ　Ｉｎｎｏｖａｔｉｏｎｓ</t>
  </si>
  <si>
    <t>ジーネクスト</t>
  </si>
  <si>
    <t>Ａｐｐｉｅｒ　Ｇｒｏｕｐ</t>
  </si>
  <si>
    <t>三菱瓦斯化学</t>
  </si>
  <si>
    <t>三井化学</t>
  </si>
  <si>
    <t>東京応化工業</t>
  </si>
  <si>
    <t>大阪有機化学工業</t>
  </si>
  <si>
    <t>三菱ケミカルグループ</t>
  </si>
  <si>
    <t>ＫＨネオケム</t>
  </si>
  <si>
    <t>スパイダープラス</t>
  </si>
  <si>
    <t>ファブリカホールディングス</t>
  </si>
  <si>
    <t>ビジョナル</t>
  </si>
  <si>
    <t>ネオマーケティング</t>
  </si>
  <si>
    <t>アスマーク</t>
  </si>
  <si>
    <t>テンダ</t>
  </si>
  <si>
    <t>ワンダープラネット</t>
  </si>
  <si>
    <t>ダイセル</t>
  </si>
  <si>
    <t>住友ベークライト</t>
  </si>
  <si>
    <t>積水化学工業</t>
  </si>
  <si>
    <t>日本ゼオン</t>
  </si>
  <si>
    <t>アイカ工業</t>
  </si>
  <si>
    <t>ＵＢＥ</t>
  </si>
  <si>
    <t>積水樹脂</t>
  </si>
  <si>
    <t>旭有機材</t>
  </si>
  <si>
    <t>ニチバン</t>
  </si>
  <si>
    <t>リケンテクノス</t>
  </si>
  <si>
    <t>大倉工業</t>
  </si>
  <si>
    <t>児玉化学工業</t>
  </si>
  <si>
    <t>ロンシール工業</t>
  </si>
  <si>
    <t>積水化成品工業</t>
  </si>
  <si>
    <t>群栄化学工業</t>
  </si>
  <si>
    <t>タイガースポリマー</t>
  </si>
  <si>
    <t>サンエー化研</t>
  </si>
  <si>
    <t>ウルトラファブリックス・ホールディングス</t>
  </si>
  <si>
    <t>フジプレアム</t>
  </si>
  <si>
    <t>ミライアル</t>
  </si>
  <si>
    <t>クラスターテクノロジー</t>
  </si>
  <si>
    <t>アテクト</t>
  </si>
  <si>
    <t>タカギセイコー</t>
  </si>
  <si>
    <t>ニックス</t>
  </si>
  <si>
    <t>ダイキアクシス</t>
  </si>
  <si>
    <t>ダイキョーニシカワ</t>
  </si>
  <si>
    <t>ポバール興業</t>
  </si>
  <si>
    <t>竹本容器</t>
  </si>
  <si>
    <t>森六ホールディングス</t>
  </si>
  <si>
    <t>恵和</t>
  </si>
  <si>
    <t>ＴＨＥＣＯＯ</t>
  </si>
  <si>
    <t>サインド</t>
  </si>
  <si>
    <t>4257</t>
  </si>
  <si>
    <t>エヴィクサー</t>
  </si>
  <si>
    <t>網屋</t>
  </si>
  <si>
    <t>エクサウィザーズ</t>
  </si>
  <si>
    <t>ハイブリッドテクノロジーズ</t>
  </si>
  <si>
    <t>アジアクエスト</t>
  </si>
  <si>
    <t>ニフティライフスタイル</t>
  </si>
  <si>
    <t>サスメド</t>
  </si>
  <si>
    <t>セキュア</t>
  </si>
  <si>
    <t>Ｉｎｓｔｉｔｕｔｉｏｎ　ｆｏｒ　ａ　Ｇｌｏｂａｌ　Ｓｏｃｉｅｔｙ</t>
  </si>
  <si>
    <t>ライトワークス</t>
  </si>
  <si>
    <t>ＢｅｅＸ</t>
  </si>
  <si>
    <t>日本化薬</t>
  </si>
  <si>
    <t>細谷火工</t>
  </si>
  <si>
    <t>カーリット</t>
  </si>
  <si>
    <t>ソルクシーズ</t>
  </si>
  <si>
    <t>ＣＬホールディングス</t>
  </si>
  <si>
    <t>ジャストプランニング</t>
  </si>
  <si>
    <t>アズジェント</t>
  </si>
  <si>
    <t>プレステージ・インターナショナル</t>
  </si>
  <si>
    <t>セプテーニ・ホールディングス</t>
  </si>
  <si>
    <t>プロトコーポレーション</t>
  </si>
  <si>
    <t>ハイマックス</t>
  </si>
  <si>
    <t>アミューズ</t>
  </si>
  <si>
    <t>Ｅストアー</t>
  </si>
  <si>
    <t>野村総合研究所</t>
  </si>
  <si>
    <t>Ｊストリーム</t>
  </si>
  <si>
    <t>ドリームインキュベータ</t>
  </si>
  <si>
    <t>ビーマップ</t>
  </si>
  <si>
    <t>レイ</t>
  </si>
  <si>
    <t>クイック</t>
  </si>
  <si>
    <t>ＴＡＣ</t>
  </si>
  <si>
    <t>ＣＥホールディングス</t>
  </si>
  <si>
    <t>日本システム技術</t>
  </si>
  <si>
    <t>電通グループ</t>
  </si>
  <si>
    <t>インテージホールディングス</t>
  </si>
  <si>
    <t>テイクアンドギヴ・ニーズ</t>
  </si>
  <si>
    <t>東邦システムサイエンス</t>
  </si>
  <si>
    <t>ユークス</t>
  </si>
  <si>
    <t>アイ・ピー・エス</t>
  </si>
  <si>
    <t>ぴあ</t>
  </si>
  <si>
    <t>西菱電機</t>
  </si>
  <si>
    <t>イオンファンタジー</t>
  </si>
  <si>
    <t>ソースネクスト</t>
  </si>
  <si>
    <t>シーティーエス</t>
  </si>
  <si>
    <t>ＮＥＸＹＺ．Ｇｒｏｕｐ</t>
  </si>
  <si>
    <t>ブロードメディア</t>
  </si>
  <si>
    <t>メディカルシステムネットワーク</t>
  </si>
  <si>
    <t>山田債権回収管理総合事務所</t>
  </si>
  <si>
    <t>応用技術</t>
  </si>
  <si>
    <t>マナック・ケミカル・パートナーズ</t>
  </si>
  <si>
    <t>川口化学工業</t>
  </si>
  <si>
    <t>日本精化</t>
  </si>
  <si>
    <t>松本油脂製薬</t>
  </si>
  <si>
    <t>ダイトーケミックス</t>
  </si>
  <si>
    <t>広栄化学</t>
  </si>
  <si>
    <t>扶桑化学工業</t>
  </si>
  <si>
    <t>トリケミカル研究所</t>
  </si>
  <si>
    <t>モビルス</t>
  </si>
  <si>
    <t>コアコンセプト・テクノロジー</t>
  </si>
  <si>
    <t>ユミルリンク</t>
  </si>
  <si>
    <t>シンプレクス・ホールディングス</t>
  </si>
  <si>
    <t>ＲＯＢＯＴ　ＰＡＹＭＥＮＴ</t>
  </si>
  <si>
    <t>セーフィー</t>
  </si>
  <si>
    <t>ワンキャリア</t>
  </si>
  <si>
    <t>ＣＩＮＣ</t>
  </si>
  <si>
    <t>Ｐｈｏｔｏｓｙｎｔｈ</t>
  </si>
  <si>
    <t>Ｍマート</t>
  </si>
  <si>
    <t>ビープラッツ</t>
  </si>
  <si>
    <t>ＨＥＲＯＺ</t>
  </si>
  <si>
    <t>ラクスル</t>
  </si>
  <si>
    <t>メルカリ</t>
  </si>
  <si>
    <t>ＳＩＧグループ</t>
  </si>
  <si>
    <t>ＺＵＵ</t>
  </si>
  <si>
    <t>エーアイ</t>
  </si>
  <si>
    <t>プロパティデータバンク</t>
  </si>
  <si>
    <t>ＩＰＳ</t>
  </si>
  <si>
    <t>ロジザード</t>
  </si>
  <si>
    <t>ＦＩＧ</t>
  </si>
  <si>
    <t>バンク・オブ・イノベーション</t>
  </si>
  <si>
    <t>エクスモーション</t>
  </si>
  <si>
    <t>アクリート</t>
  </si>
  <si>
    <t>チームスピリット</t>
  </si>
  <si>
    <t>ブロードバンドセキュリティ</t>
  </si>
  <si>
    <t>ＡＤＥＫＡ</t>
  </si>
  <si>
    <t>日油</t>
  </si>
  <si>
    <t>ミヨシ油脂</t>
  </si>
  <si>
    <t>新日本理化</t>
  </si>
  <si>
    <t>東邦化学工業</t>
  </si>
  <si>
    <t>ハリマ化成グループ</t>
  </si>
  <si>
    <t>サイエンスアーツ</t>
  </si>
  <si>
    <t>ボードルア</t>
  </si>
  <si>
    <t>フレクト</t>
  </si>
  <si>
    <t>ブロードエンタープライズ</t>
  </si>
  <si>
    <t>Ｔｒｕｅ　Ｄａｔａ</t>
  </si>
  <si>
    <t>グローバルセキュリティエキスパート</t>
  </si>
  <si>
    <t>ＪＤＳＣ</t>
  </si>
  <si>
    <t>Ｆｉｎａｔｅｘｔホールディングス</t>
  </si>
  <si>
    <t>イーソル</t>
  </si>
  <si>
    <t>ディ・アイ・システム</t>
  </si>
  <si>
    <t>ＶＡＬＵＥＮＥＸ</t>
  </si>
  <si>
    <t>Ａｍａｚｉａ</t>
  </si>
  <si>
    <t>Ｋｕｄａｎ</t>
  </si>
  <si>
    <t>4426</t>
  </si>
  <si>
    <t>パスロジ</t>
  </si>
  <si>
    <t>ＥｄｕＬａｂ</t>
  </si>
  <si>
    <t>シノプス</t>
  </si>
  <si>
    <t>リックソフト</t>
  </si>
  <si>
    <t>東海ソフト</t>
  </si>
  <si>
    <t>スマレジ</t>
  </si>
  <si>
    <t>ウイングアーク１ｓｔ</t>
  </si>
  <si>
    <t>ヒト・コミュニケーションズ・ホールディングス</t>
  </si>
  <si>
    <t>サーバーワークス</t>
  </si>
  <si>
    <t>カオナビ</t>
  </si>
  <si>
    <t>ミンカブ・ジ・インフォノイド</t>
  </si>
  <si>
    <t>ｇｏｏｄｄａｙｓホールディングス</t>
  </si>
  <si>
    <t>Ｗｅｌｂｙ</t>
  </si>
  <si>
    <t>東名</t>
  </si>
  <si>
    <t>ヴィッツ</t>
  </si>
  <si>
    <t>トビラシステムズ</t>
  </si>
  <si>
    <t>バルテス・ホールディングス</t>
  </si>
  <si>
    <t>Ｓａｎｓａｎ</t>
  </si>
  <si>
    <t>インフォネット</t>
  </si>
  <si>
    <t>リビン・テクノロジーズ</t>
  </si>
  <si>
    <t>Ｌｉｎｋ－Ｕグループ</t>
  </si>
  <si>
    <t>ピー・ビーシステムズ</t>
  </si>
  <si>
    <t>ｋｕｂｅｌｌ</t>
  </si>
  <si>
    <t>ギフティ</t>
  </si>
  <si>
    <t>パワーソリューションズ</t>
  </si>
  <si>
    <t>花王</t>
  </si>
  <si>
    <t>第一工業製薬</t>
  </si>
  <si>
    <t>石原ケミカル</t>
  </si>
  <si>
    <t>日華化学</t>
  </si>
  <si>
    <t>ソフト９９コーポレーション</t>
  </si>
  <si>
    <t>ニイタカ</t>
  </si>
  <si>
    <t>三洋化成工業</t>
  </si>
  <si>
    <t>ＨＥＮＮＧＥ</t>
  </si>
  <si>
    <t>ＡＩ　ＣＲＯＳＳ</t>
  </si>
  <si>
    <t>ＢＡＳＥ</t>
  </si>
  <si>
    <t>フリー</t>
  </si>
  <si>
    <t>マクアケ</t>
  </si>
  <si>
    <t>メドレー</t>
  </si>
  <si>
    <t>ベース</t>
  </si>
  <si>
    <t>ウィルズ</t>
  </si>
  <si>
    <t>ＪＭＤＣ</t>
  </si>
  <si>
    <t>ランサーズ</t>
  </si>
  <si>
    <t>ユナイトアンドグロウ</t>
  </si>
  <si>
    <t>スペースマーケット</t>
  </si>
  <si>
    <t>ＡＩ　ｉｎｓｉｄｅ</t>
  </si>
  <si>
    <t>ビザスク</t>
  </si>
  <si>
    <t>コンピューターマネージメント</t>
  </si>
  <si>
    <t>ゼネテック</t>
  </si>
  <si>
    <t>サイバーセキュリティクラウド</t>
  </si>
  <si>
    <t>バリオセキュア</t>
  </si>
  <si>
    <t>アイキューブドシステムズ</t>
  </si>
  <si>
    <t>コマースＯｎｅホールディングス</t>
  </si>
  <si>
    <t>サイバートラスト</t>
  </si>
  <si>
    <t>Ｓｐｅｅｅ</t>
  </si>
  <si>
    <t>武田薬品工業</t>
  </si>
  <si>
    <t>アステラス製薬</t>
  </si>
  <si>
    <t>住友ファーマ</t>
  </si>
  <si>
    <t>塩野義製薬</t>
  </si>
  <si>
    <t>わかもと製薬</t>
  </si>
  <si>
    <t>日本新薬</t>
  </si>
  <si>
    <t>中外製薬</t>
  </si>
  <si>
    <t>科研製薬</t>
  </si>
  <si>
    <t>エーザイ</t>
  </si>
  <si>
    <t>森下仁丹</t>
  </si>
  <si>
    <t>理研ビタミン</t>
  </si>
  <si>
    <t>ロート製薬</t>
  </si>
  <si>
    <t>小野薬品工業</t>
  </si>
  <si>
    <t>久光製薬</t>
  </si>
  <si>
    <t>有機合成薬品工業</t>
  </si>
  <si>
    <t>持田製薬</t>
  </si>
  <si>
    <t>参天製薬</t>
  </si>
  <si>
    <t>扶桑薬品工業</t>
  </si>
  <si>
    <t>日本ケミファ</t>
  </si>
  <si>
    <t>ツムラ</t>
  </si>
  <si>
    <t>テルモ</t>
  </si>
  <si>
    <t>Ｈ．Ｕ．グループホールディングス</t>
  </si>
  <si>
    <t>キッセイ薬品工業</t>
  </si>
  <si>
    <t>生化学工業</t>
  </si>
  <si>
    <t>栄研化学</t>
  </si>
  <si>
    <t>鳥居薬品</t>
  </si>
  <si>
    <t>ＪＣＲファーマ</t>
  </si>
  <si>
    <t>東和薬品</t>
  </si>
  <si>
    <t>富士製薬工業</t>
  </si>
  <si>
    <t>カイノス</t>
  </si>
  <si>
    <t>中京医薬品</t>
  </si>
  <si>
    <t>ゼリア新薬工業</t>
  </si>
  <si>
    <t>アンジェス</t>
  </si>
  <si>
    <t>オンコセラピー・サイエンス</t>
  </si>
  <si>
    <t>ネクセラファーマ</t>
  </si>
  <si>
    <t>第一三共</t>
  </si>
  <si>
    <t>杏林製薬</t>
  </si>
  <si>
    <t>免疫生物研究所</t>
  </si>
  <si>
    <t>ＮＡＮＯ　ＭＲＮＡ</t>
  </si>
  <si>
    <t>カルナバイオサイエンス</t>
  </si>
  <si>
    <t>大幸薬品</t>
  </si>
  <si>
    <t>キャンバス</t>
  </si>
  <si>
    <t>デ・ウエスタン・セラピテクス研究所</t>
  </si>
  <si>
    <t>ダイト</t>
  </si>
  <si>
    <t>大塚ホールディングス</t>
  </si>
  <si>
    <t>ラクオリア創薬</t>
  </si>
  <si>
    <t>シンバイオ製薬</t>
  </si>
  <si>
    <t>カイオム・バイオサイエンス</t>
  </si>
  <si>
    <t>キッズウェル・バイオ</t>
  </si>
  <si>
    <t>メドレックス</t>
  </si>
  <si>
    <t>ペプチドリーム</t>
  </si>
  <si>
    <t>オンコリスバイオファーマ</t>
  </si>
  <si>
    <t>リボミック</t>
  </si>
  <si>
    <t>サンバイオ</t>
  </si>
  <si>
    <t>ヘリオス</t>
  </si>
  <si>
    <t>ブライトパス・バイオ</t>
  </si>
  <si>
    <t>ミズホメディー</t>
  </si>
  <si>
    <t>窪田製薬ホールディングス</t>
  </si>
  <si>
    <t>ソレイジア・ファーマ</t>
  </si>
  <si>
    <t>Ｄｅｌｔａ－Ｆｌｙ　Ｐｈａｒｍａ</t>
  </si>
  <si>
    <t>ステムリム</t>
  </si>
  <si>
    <t>大日本塗料</t>
  </si>
  <si>
    <t>日本ペイントホールディングス</t>
  </si>
  <si>
    <t>関西ペイント</t>
  </si>
  <si>
    <t>神東塗料</t>
  </si>
  <si>
    <t>川上塗料</t>
  </si>
  <si>
    <t>中国塗料</t>
  </si>
  <si>
    <t>日本特殊塗料</t>
  </si>
  <si>
    <t>藤倉化成</t>
  </si>
  <si>
    <t>アサヒペン</t>
  </si>
  <si>
    <t>イサム塗料</t>
  </si>
  <si>
    <t>アトミクス</t>
  </si>
  <si>
    <t>太陽ホールディングス</t>
  </si>
  <si>
    <t>ナトコ</t>
  </si>
  <si>
    <t>エスケー化研</t>
  </si>
  <si>
    <t>大伸化学</t>
  </si>
  <si>
    <t>ＤＩＣ</t>
  </si>
  <si>
    <t>サカタインクス</t>
  </si>
  <si>
    <t>ａｒｔｉｅｎｃｅ</t>
  </si>
  <si>
    <t>東京インキ</t>
  </si>
  <si>
    <t>アルプス技研</t>
  </si>
  <si>
    <t>オリジナル設計</t>
  </si>
  <si>
    <t>イマジニア</t>
  </si>
  <si>
    <t>市進ホールディングス</t>
  </si>
  <si>
    <t>ＳＤエンターテイメント</t>
  </si>
  <si>
    <t>サニックス</t>
  </si>
  <si>
    <t>環境管理センター</t>
  </si>
  <si>
    <t>日本空調サービス</t>
  </si>
  <si>
    <t>エイジス</t>
  </si>
  <si>
    <t>オリエンタルランド</t>
  </si>
  <si>
    <t>フォーカスシステムズ</t>
  </si>
  <si>
    <t>アール・エス・シー</t>
  </si>
  <si>
    <t>ダスキン</t>
  </si>
  <si>
    <t>パーク２４</t>
  </si>
  <si>
    <t>アイサンテクノロジー</t>
  </si>
  <si>
    <t>明光ネットワークジャパン</t>
  </si>
  <si>
    <t>ファルコホールディングス</t>
  </si>
  <si>
    <t>川崎地質</t>
  </si>
  <si>
    <t>クレスコ</t>
  </si>
  <si>
    <t>フジ・メディア・ホールディングス</t>
  </si>
  <si>
    <t>秀英予備校</t>
  </si>
  <si>
    <t>田谷</t>
  </si>
  <si>
    <t>ラウンドワン</t>
  </si>
  <si>
    <t>リゾートトラスト</t>
  </si>
  <si>
    <t>オービック</t>
  </si>
  <si>
    <t>菱友システムズ</t>
  </si>
  <si>
    <t>ジャストシステム</t>
  </si>
  <si>
    <t>ＴＤＣソフト</t>
  </si>
  <si>
    <t>ＬＩＮＥヤフー</t>
  </si>
  <si>
    <t>日本パレットプール</t>
  </si>
  <si>
    <t>ワシントンホテル</t>
  </si>
  <si>
    <t>ビー・エム・エル</t>
  </si>
  <si>
    <t>トレンドマイクロ</t>
  </si>
  <si>
    <t>クリップコーポレーション</t>
  </si>
  <si>
    <t>キタック</t>
  </si>
  <si>
    <t>ＩＤホールディングス</t>
  </si>
  <si>
    <t>ＫｅｙＨｏｌｄｅｒ</t>
  </si>
  <si>
    <t>リソー教育</t>
  </si>
  <si>
    <t>日本オラクル</t>
  </si>
  <si>
    <t>早稲田アカデミー</t>
  </si>
  <si>
    <t>アルファシステムズ</t>
  </si>
  <si>
    <t>城南進学研究社</t>
  </si>
  <si>
    <t>フューチャー</t>
  </si>
  <si>
    <t>ＣＡＣ　Ｈｏｌｄｉｎｇｓ</t>
  </si>
  <si>
    <t>トーセ</t>
  </si>
  <si>
    <t>ユー・エス・エス</t>
  </si>
  <si>
    <t>オービックビジネスコンサルタント</t>
  </si>
  <si>
    <t>京進</t>
  </si>
  <si>
    <t>日本ラッド</t>
  </si>
  <si>
    <t>アイティフォー</t>
  </si>
  <si>
    <t>東京個別指導学院</t>
  </si>
  <si>
    <t>東計電算</t>
  </si>
  <si>
    <t>ダイサン</t>
  </si>
  <si>
    <t>サイバーエージェント</t>
  </si>
  <si>
    <t>昭和システムエンジニアリング</t>
  </si>
  <si>
    <t>トスネット</t>
  </si>
  <si>
    <t>楽天グループ</t>
  </si>
  <si>
    <t>アルファ</t>
  </si>
  <si>
    <t>さくらケーシーエス</t>
  </si>
  <si>
    <t>エックスネット</t>
  </si>
  <si>
    <t>クリーク・アンド・リバー社</t>
  </si>
  <si>
    <t>ＳＢＩグローバルアセットマネジメント</t>
  </si>
  <si>
    <t>ピーエイ</t>
  </si>
  <si>
    <t>テー・オー・ダブリュー</t>
  </si>
  <si>
    <t>大塚商会</t>
  </si>
  <si>
    <t>ＩＣ</t>
  </si>
  <si>
    <t>エフアンドエム</t>
  </si>
  <si>
    <t>ストリームメディアコーポレーション</t>
  </si>
  <si>
    <t>サイボウズ</t>
  </si>
  <si>
    <t>ガーラ</t>
  </si>
  <si>
    <t>ＮＣＤ</t>
  </si>
  <si>
    <t>山田コンサルティンググループ</t>
  </si>
  <si>
    <t>オリコン</t>
  </si>
  <si>
    <t>セントラルスポーツ</t>
  </si>
  <si>
    <t>パラカ</t>
  </si>
  <si>
    <t>ドリーム・アーツ</t>
  </si>
  <si>
    <t>電通総研</t>
  </si>
  <si>
    <t>ＡＣＣＥＳＳ</t>
  </si>
  <si>
    <t>ネクストウェア</t>
  </si>
  <si>
    <t>東映アニメーション</t>
  </si>
  <si>
    <t>デジタルガレージ</t>
  </si>
  <si>
    <t>イーエムシステムズ</t>
  </si>
  <si>
    <t>ウェザーニューズ</t>
  </si>
  <si>
    <t>ＣＩＪ</t>
  </si>
  <si>
    <t>ビジネスエンジニアリング</t>
  </si>
  <si>
    <t>日本エンタープライズ</t>
  </si>
  <si>
    <t>ＪＦＥシステムズ</t>
  </si>
  <si>
    <t>Ｄｅｆ　ｃｏｎｓｕｌｔｉｎｇ</t>
  </si>
  <si>
    <t>スペースシャワーＳＫＩＹＡＫＩホールディングス</t>
  </si>
  <si>
    <t>ＷＯＷＯＷ</t>
  </si>
  <si>
    <t>トライアイズ</t>
  </si>
  <si>
    <t>スカラ</t>
  </si>
  <si>
    <t>インテリジェント　ウェイブ</t>
  </si>
  <si>
    <t>フルキャストホールディングス</t>
  </si>
  <si>
    <t>エン・ジャパン</t>
  </si>
  <si>
    <t>メディシノバ・インク</t>
  </si>
  <si>
    <t>スタンダード（外国株式）</t>
  </si>
  <si>
    <t>セルソース</t>
  </si>
  <si>
    <t>ファンペップ</t>
  </si>
  <si>
    <t>ペルセウスプロテオミクス</t>
  </si>
  <si>
    <t>モダリス</t>
  </si>
  <si>
    <t>クリングルファーマ</t>
  </si>
  <si>
    <t>室町ケミカル</t>
  </si>
  <si>
    <t>あすか製薬ホールディングス</t>
  </si>
  <si>
    <t>サワイグループホールディングス</t>
  </si>
  <si>
    <t>ステラファーマ</t>
  </si>
  <si>
    <t>レナサイエンス</t>
  </si>
  <si>
    <t>坪田ラボ</t>
  </si>
  <si>
    <t>ティムス</t>
  </si>
  <si>
    <t>サイフューズ</t>
  </si>
  <si>
    <t>ノイルイミューン・バイオテック</t>
  </si>
  <si>
    <t>クオリプス</t>
  </si>
  <si>
    <t>ケイファーマ</t>
  </si>
  <si>
    <t>富士フイルムホールディングス</t>
  </si>
  <si>
    <t>コニカミノルタ</t>
  </si>
  <si>
    <t>資生堂</t>
  </si>
  <si>
    <t>ライオン</t>
  </si>
  <si>
    <t>高砂香料工業</t>
  </si>
  <si>
    <t>マンダム</t>
  </si>
  <si>
    <t>アイビー化粧品</t>
  </si>
  <si>
    <t>ミルボン</t>
  </si>
  <si>
    <t>日本色材工業研究所</t>
  </si>
  <si>
    <t>コーセー</t>
  </si>
  <si>
    <t>コタ</t>
  </si>
  <si>
    <t>ハーバー研究所</t>
  </si>
  <si>
    <t>シーボン</t>
  </si>
  <si>
    <t>ポーラ・オルビスホールディングス</t>
  </si>
  <si>
    <t>ノエビアホールディングス</t>
  </si>
  <si>
    <t>アジュバンホールディングス</t>
  </si>
  <si>
    <t>新日本製薬</t>
  </si>
  <si>
    <t>アルマード</t>
  </si>
  <si>
    <t>Ｉ－ｎｅ</t>
  </si>
  <si>
    <t>プレミアアンチエイジング</t>
  </si>
  <si>
    <t>リベルタ</t>
  </si>
  <si>
    <t>アクシージア</t>
  </si>
  <si>
    <t>Ｗａｑｏｏ</t>
  </si>
  <si>
    <t>エステー</t>
  </si>
  <si>
    <t>コニシ</t>
  </si>
  <si>
    <t>ヤスハラケミカル</t>
  </si>
  <si>
    <t>長谷川香料</t>
  </si>
  <si>
    <t>ケミプロ化成</t>
  </si>
  <si>
    <t>上村工業</t>
  </si>
  <si>
    <t>小林製薬</t>
  </si>
  <si>
    <t>荒川化学工業</t>
  </si>
  <si>
    <t>東洋合成工業</t>
  </si>
  <si>
    <t>メック</t>
  </si>
  <si>
    <t>綜研化学</t>
  </si>
  <si>
    <t>日本高純度化学</t>
  </si>
  <si>
    <t>タカラバイオ</t>
  </si>
  <si>
    <t>ＪＣＵ</t>
  </si>
  <si>
    <t>東洋ドライルーブ</t>
  </si>
  <si>
    <t>新田ゼラチン</t>
  </si>
  <si>
    <t>リプロセル</t>
  </si>
  <si>
    <t>ＯＡＴアグリオ</t>
  </si>
  <si>
    <t>デクセリアルズ</t>
  </si>
  <si>
    <t>アース製薬</t>
  </si>
  <si>
    <t>昭和化学工業</t>
  </si>
  <si>
    <t>北興化学工業</t>
  </si>
  <si>
    <t>大成ラミック</t>
  </si>
  <si>
    <t>クミアイ化学工業</t>
  </si>
  <si>
    <t>日本農薬</t>
  </si>
  <si>
    <t>フマキラー</t>
  </si>
  <si>
    <t>富士興産</t>
  </si>
  <si>
    <t>日本精蝋</t>
  </si>
  <si>
    <t>ニチレキグループ</t>
  </si>
  <si>
    <t>ユシロ化学工業</t>
  </si>
  <si>
    <t>ビーピー・カストロール</t>
  </si>
  <si>
    <t>富士石油</t>
  </si>
  <si>
    <t>ＭＯＲＥＳＣＯ</t>
  </si>
  <si>
    <t>出光興産</t>
  </si>
  <si>
    <t>ＥＮＥＯＳホールディングス</t>
  </si>
  <si>
    <t>コスモエネルギーホールディングス</t>
  </si>
  <si>
    <t>5022</t>
  </si>
  <si>
    <t>レボインターナショナル</t>
  </si>
  <si>
    <t>マーキュリー</t>
  </si>
  <si>
    <t>トリプルアイズ</t>
  </si>
  <si>
    <t>ＡｎｙＭｉｎｄ　Ｇｒｏｕｐ</t>
  </si>
  <si>
    <t>セカンドサイトアナリティカ</t>
  </si>
  <si>
    <t>サークレイス</t>
  </si>
  <si>
    <t>モイ</t>
  </si>
  <si>
    <t>ＡＮＹＣＯＬＯＲ</t>
  </si>
  <si>
    <t>ヌーラボ</t>
  </si>
  <si>
    <t>ｕｎｅｒｒｙ</t>
  </si>
  <si>
    <t>ＨＯＵＳＥＩ</t>
  </si>
  <si>
    <t>日本ビジネスシステムズ</t>
  </si>
  <si>
    <t>5037</t>
  </si>
  <si>
    <t>フィットワークス</t>
  </si>
  <si>
    <t>ｅＷｅＬＬ</t>
  </si>
  <si>
    <t>ドラフト</t>
  </si>
  <si>
    <t>ヴィス</t>
  </si>
  <si>
    <t>5072</t>
  </si>
  <si>
    <t>アートフォースジャパン</t>
  </si>
  <si>
    <t>テスホールディングス</t>
  </si>
  <si>
    <t>インフロニア・ホールディングス</t>
  </si>
  <si>
    <t>インフロニア・ホールディングス第１回社債型種類株式</t>
  </si>
  <si>
    <t>5077</t>
  </si>
  <si>
    <t>ハンズ</t>
  </si>
  <si>
    <t>セレコーポレーション</t>
  </si>
  <si>
    <t>ノバック</t>
  </si>
  <si>
    <t>横浜ゴム</t>
  </si>
  <si>
    <t>ゴム製品</t>
  </si>
  <si>
    <t>昭和ホールディングス</t>
  </si>
  <si>
    <t>ＴＯＹＯ　ＴＩＲＥ</t>
  </si>
  <si>
    <t>ブリヂストン</t>
  </si>
  <si>
    <t>住友ゴム工業</t>
  </si>
  <si>
    <t>藤倉コンポジット</t>
  </si>
  <si>
    <t>オカモト</t>
  </si>
  <si>
    <t>ファインズ</t>
  </si>
  <si>
    <t>ポーターズ</t>
  </si>
  <si>
    <t>ＦＩＸＥＲ</t>
  </si>
  <si>
    <t>5130</t>
  </si>
  <si>
    <t>ヒロホールディングス</t>
  </si>
  <si>
    <t>リンカーズ</t>
  </si>
  <si>
    <t>ｐｌｕｓｚｅｒｏ</t>
  </si>
  <si>
    <t>テリロジーホールディングス</t>
  </si>
  <si>
    <t>ＰＯＰＥＲ</t>
  </si>
  <si>
    <t>5135</t>
  </si>
  <si>
    <t>ＡＩＲ－Ｕ</t>
  </si>
  <si>
    <t>ｔｒｉｐｌａ</t>
  </si>
  <si>
    <t>スマートドライブ</t>
  </si>
  <si>
    <t>Ｒｅｂａｓｅ</t>
  </si>
  <si>
    <t>オープンワーク</t>
  </si>
  <si>
    <t>アキレス</t>
  </si>
  <si>
    <t>西川ゴム工業</t>
  </si>
  <si>
    <t>朝日ラバー</t>
  </si>
  <si>
    <t>ニチリン</t>
  </si>
  <si>
    <t>フコク</t>
  </si>
  <si>
    <t>ニッタ</t>
  </si>
  <si>
    <t>クリエートメディック</t>
  </si>
  <si>
    <t>櫻護謨</t>
  </si>
  <si>
    <t>住友理工</t>
  </si>
  <si>
    <t>三ツ星ベルト</t>
  </si>
  <si>
    <t>相模ゴム工業</t>
  </si>
  <si>
    <t>バンドー化学</t>
  </si>
  <si>
    <t>不二ラテックス</t>
  </si>
  <si>
    <t>ＡＧＣ</t>
  </si>
  <si>
    <t>日本板硝子</t>
  </si>
  <si>
    <t>石塚硝子</t>
  </si>
  <si>
    <t>有沢製作所</t>
  </si>
  <si>
    <t>日本山村硝子</t>
  </si>
  <si>
    <t>日本電気硝子</t>
  </si>
  <si>
    <t>倉元製作所</t>
  </si>
  <si>
    <t>オハラ</t>
  </si>
  <si>
    <t>住友大阪セメント</t>
  </si>
  <si>
    <t>太平洋セメント</t>
  </si>
  <si>
    <t>ノザワ</t>
  </si>
  <si>
    <t>ｍｏｎｏＡＩ　ｔｅｃｈｎｏｌｏｇｙ</t>
  </si>
  <si>
    <t>アイズ</t>
  </si>
  <si>
    <t>ｎｏｔｅ</t>
  </si>
  <si>
    <t>ｊｉｇ．ｊｐ</t>
  </si>
  <si>
    <t>ＥＬＥＭＥＮＴＳ</t>
  </si>
  <si>
    <t>ＢＴＭ</t>
  </si>
  <si>
    <t>テクノロジーズ</t>
  </si>
  <si>
    <t>5249</t>
  </si>
  <si>
    <t>あさかわシステムズ</t>
  </si>
  <si>
    <t>プライム・ストラテジー</t>
  </si>
  <si>
    <t>5251</t>
  </si>
  <si>
    <t>ウイズ・ワン</t>
  </si>
  <si>
    <t>日本ナレッジ</t>
  </si>
  <si>
    <t>カバー</t>
  </si>
  <si>
    <t>Ａｒｅｎｔ</t>
  </si>
  <si>
    <t>モンスターラボホールディングス</t>
  </si>
  <si>
    <t>Ｆｕｓｉｃ</t>
  </si>
  <si>
    <t>ノバシステム</t>
  </si>
  <si>
    <t>トランザクション・メディア・ネットワークス</t>
  </si>
  <si>
    <t>ＢＢＤイニシアティブ</t>
  </si>
  <si>
    <t>リソルホールディングス</t>
  </si>
  <si>
    <t>日本ヒューム</t>
  </si>
  <si>
    <t>旭コンクリート工業</t>
  </si>
  <si>
    <t>日本コンクリート工業</t>
  </si>
  <si>
    <t>トーヨーアサノ</t>
  </si>
  <si>
    <t>三谷セキサン</t>
  </si>
  <si>
    <t>スパンクリートコーポレーション</t>
  </si>
  <si>
    <t>日本興業</t>
  </si>
  <si>
    <t>ヨシコン</t>
  </si>
  <si>
    <t>ジオスター</t>
  </si>
  <si>
    <t>高見澤</t>
  </si>
  <si>
    <t>ヤマウホールディングス</t>
  </si>
  <si>
    <t>ヤマックス</t>
  </si>
  <si>
    <t>イトーヨーギョー</t>
  </si>
  <si>
    <t>アジアパイルホールディングス</t>
  </si>
  <si>
    <t>ベルテクスコーポレーション</t>
  </si>
  <si>
    <t>東海カーボン</t>
  </si>
  <si>
    <t>日本カーボン</t>
  </si>
  <si>
    <t>ＳＥＣカーボン</t>
  </si>
  <si>
    <t>東洋炭素</t>
  </si>
  <si>
    <t>ノリタケ</t>
  </si>
  <si>
    <t>ＴＯＴＯ</t>
  </si>
  <si>
    <t>日本碍子</t>
  </si>
  <si>
    <t>日本特殊陶業</t>
  </si>
  <si>
    <t>ダントーホールディングス</t>
  </si>
  <si>
    <t>ＡＳＡＨＩ　ＥＩＴＯホールディングス</t>
  </si>
  <si>
    <t>ＭＡＲＵＷＡ</t>
  </si>
  <si>
    <t>品川リフラクトリーズ</t>
  </si>
  <si>
    <t>黒崎播磨</t>
  </si>
  <si>
    <t>日本坩堝</t>
  </si>
  <si>
    <t>美濃窯業</t>
  </si>
  <si>
    <t>ヨータイ</t>
  </si>
  <si>
    <t>東京窯業</t>
  </si>
  <si>
    <t>ニッカトー</t>
  </si>
  <si>
    <t>日本インシュレーション</t>
  </si>
  <si>
    <t>新東</t>
  </si>
  <si>
    <t>Ｍｉｐｏｘ</t>
  </si>
  <si>
    <t>フジミインコーポレーテッド</t>
  </si>
  <si>
    <t>鶴弥</t>
  </si>
  <si>
    <t>クニミネ工業</t>
  </si>
  <si>
    <t>エーアンドエーマテリアル</t>
  </si>
  <si>
    <t>ニチアス</t>
  </si>
  <si>
    <t>日本製鉄</t>
  </si>
  <si>
    <t>鉄鋼</t>
  </si>
  <si>
    <t>神戸製鋼所</t>
  </si>
  <si>
    <t>中山製鋼所</t>
  </si>
  <si>
    <t>合同製鐵</t>
  </si>
  <si>
    <t>ＪＦＥホールディングス</t>
  </si>
  <si>
    <t>東京製鐵</t>
  </si>
  <si>
    <t>共英製鋼</t>
  </si>
  <si>
    <t>大和工業</t>
  </si>
  <si>
    <t>東京鐵鋼</t>
  </si>
  <si>
    <t>北越メタル</t>
  </si>
  <si>
    <t>大阪製鐵</t>
  </si>
  <si>
    <t>淀川製鋼所</t>
  </si>
  <si>
    <t>高砂鐵工</t>
  </si>
  <si>
    <t>中部鋼鈑</t>
  </si>
  <si>
    <t>丸一鋼管</t>
  </si>
  <si>
    <t>モリ工業</t>
  </si>
  <si>
    <t>大同特殊鋼</t>
  </si>
  <si>
    <t>日本高周波鋼業</t>
  </si>
  <si>
    <t>日本冶金工業</t>
  </si>
  <si>
    <t>山陽特殊製鋼</t>
  </si>
  <si>
    <t>愛知製鋼</t>
  </si>
  <si>
    <t>東北特殊鋼</t>
  </si>
  <si>
    <t>日本金属</t>
  </si>
  <si>
    <t>5525</t>
  </si>
  <si>
    <t>フロンティアホールディングス</t>
  </si>
  <si>
    <t>ｐｒｏｐｅｒｔｙ　ｔｅｃｈｎｏｌｏｇｉｅｓ</t>
  </si>
  <si>
    <t>5528</t>
  </si>
  <si>
    <t>フロンティアハウス</t>
  </si>
  <si>
    <t>5531</t>
  </si>
  <si>
    <t>中山不動産</t>
  </si>
  <si>
    <t>リアルゲイト</t>
  </si>
  <si>
    <t>エリッツホールディングス</t>
  </si>
  <si>
    <t>5534</t>
  </si>
  <si>
    <t>エンゼルグループ</t>
  </si>
  <si>
    <t>ミガロホールディングス</t>
  </si>
  <si>
    <t>5536</t>
  </si>
  <si>
    <t>京橋アートレジデンス</t>
  </si>
  <si>
    <t>5537</t>
  </si>
  <si>
    <t>ＡｌｂａＬｉｎｋ</t>
  </si>
  <si>
    <t>大平洋金属</t>
  </si>
  <si>
    <t>新報国マテリアル</t>
  </si>
  <si>
    <t>新日本電工</t>
  </si>
  <si>
    <t>ジェノバ</t>
  </si>
  <si>
    <t>エキサイトホールディングス</t>
  </si>
  <si>
    <t>Ｒｉｄｇｅ－ｉ</t>
  </si>
  <si>
    <t>5573</t>
  </si>
  <si>
    <t>働楽ホールディングス</t>
  </si>
  <si>
    <t>ＡＢＥＪＡ</t>
  </si>
  <si>
    <t>Ｇｌｏｂｅｅ</t>
  </si>
  <si>
    <t>オービーシステム</t>
  </si>
  <si>
    <t>アイデミー</t>
  </si>
  <si>
    <t>ＡＲアドバンストテクノロジ</t>
  </si>
  <si>
    <t>プロディライト</t>
  </si>
  <si>
    <t>5581</t>
  </si>
  <si>
    <t>カイテクノロジー</t>
  </si>
  <si>
    <t>グリッド</t>
  </si>
  <si>
    <t>5584</t>
  </si>
  <si>
    <t>Ｓｔｒａｗｂｅｒｒｙ　ｊａｍｓ</t>
  </si>
  <si>
    <t>エコナビスタ</t>
  </si>
  <si>
    <t>Ｌａｂｏｒｏ．ＡＩ</t>
  </si>
  <si>
    <t>インバウンドプラットフォーム</t>
  </si>
  <si>
    <t>ファーストアカウンティング</t>
  </si>
  <si>
    <t>オートサーバー</t>
  </si>
  <si>
    <t>ネットスターズ</t>
  </si>
  <si>
    <t>ＡＶＩＬＥＮ</t>
  </si>
  <si>
    <t>くすりの窓口</t>
  </si>
  <si>
    <t>5594</t>
  </si>
  <si>
    <t>エム・デー・ビー</t>
  </si>
  <si>
    <t>ＱＰＳ研究所</t>
  </si>
  <si>
    <t>アウトルックコンサルティング</t>
  </si>
  <si>
    <t>ブルーイノベーション</t>
  </si>
  <si>
    <t>5598</t>
  </si>
  <si>
    <t>Ｙｏｔｔａｖｉａｓ</t>
  </si>
  <si>
    <t>Ｓ＆Ｊ</t>
  </si>
  <si>
    <t>栗本鐵工所</t>
  </si>
  <si>
    <t>虹技</t>
  </si>
  <si>
    <t>日本鋳造</t>
  </si>
  <si>
    <t>大和重工</t>
  </si>
  <si>
    <t>日本鋳鉄管</t>
  </si>
  <si>
    <t>雨風太陽</t>
  </si>
  <si>
    <t>5617</t>
  </si>
  <si>
    <t>ウィル・ドゥ</t>
  </si>
  <si>
    <t>ナイル</t>
  </si>
  <si>
    <t>マーソ</t>
  </si>
  <si>
    <t>5620</t>
  </si>
  <si>
    <t>エスピーオー</t>
  </si>
  <si>
    <t>ヒューマンテクノロジーズ</t>
  </si>
  <si>
    <t>5622</t>
  </si>
  <si>
    <t>ワンビ</t>
  </si>
  <si>
    <t>日本製鋼所</t>
  </si>
  <si>
    <t>三菱製鋼</t>
  </si>
  <si>
    <t>メタルアート</t>
  </si>
  <si>
    <t>日亜鋼業</t>
  </si>
  <si>
    <t>日本精線</t>
  </si>
  <si>
    <t>神鋼鋼線工業</t>
  </si>
  <si>
    <t>パウダーテック</t>
  </si>
  <si>
    <t>サンユウ</t>
  </si>
  <si>
    <t>エンビプロ・ホールディングス</t>
  </si>
  <si>
    <t>イボキン</t>
  </si>
  <si>
    <t>大紀アルミニウム工業所</t>
  </si>
  <si>
    <t>日本軽金属ホールディングス</t>
  </si>
  <si>
    <t>ＪＭＣ</t>
  </si>
  <si>
    <t>三井金属鉱業</t>
  </si>
  <si>
    <t>東邦亜鉛</t>
  </si>
  <si>
    <t>三菱マテリアル</t>
  </si>
  <si>
    <t>住友金属鉱山</t>
  </si>
  <si>
    <t>ＤＯＷＡホールディングス</t>
  </si>
  <si>
    <t>古河機械金属</t>
  </si>
  <si>
    <t>エス・サイエンス</t>
  </si>
  <si>
    <t>アサカ理研</t>
  </si>
  <si>
    <t>大阪チタニウムテクノロジーズ</t>
  </si>
  <si>
    <t>東邦チタニウム</t>
  </si>
  <si>
    <t>日本精鉱</t>
  </si>
  <si>
    <t>ＵＡＣＪ</t>
  </si>
  <si>
    <t>エヌアイシ・オートテック</t>
  </si>
  <si>
    <t>日本伸銅</t>
  </si>
  <si>
    <t>ＣＫサンエツ</t>
  </si>
  <si>
    <t>古河電気工業</t>
  </si>
  <si>
    <t>住友電気工業</t>
  </si>
  <si>
    <t>フジクラ</t>
  </si>
  <si>
    <t>ＳＷＣＣ</t>
  </si>
  <si>
    <t>オーナンバ</t>
  </si>
  <si>
    <t>ＪＭＡＣＳ</t>
  </si>
  <si>
    <t>カナレ電気</t>
  </si>
  <si>
    <t>三ッ星</t>
  </si>
  <si>
    <t>平河ヒューテック</t>
  </si>
  <si>
    <t>いよぎんホールディングス</t>
  </si>
  <si>
    <t>銀行業</t>
  </si>
  <si>
    <t>銀行</t>
  </si>
  <si>
    <t>しずおかフィナンシャルグループ</t>
  </si>
  <si>
    <t>ちゅうぎんフィナンシャルグループ</t>
  </si>
  <si>
    <t>ＳＢＩリーシングサービス</t>
  </si>
  <si>
    <t>楽天銀行</t>
  </si>
  <si>
    <t>5840</t>
  </si>
  <si>
    <t>日本総険</t>
  </si>
  <si>
    <t>保険業</t>
  </si>
  <si>
    <t>インテグラル</t>
  </si>
  <si>
    <t>ニッポンインシュア</t>
  </si>
  <si>
    <t>京都フィナンシャルグループ</t>
  </si>
  <si>
    <t>全保連</t>
  </si>
  <si>
    <t>リョービ</t>
  </si>
  <si>
    <t>アーレスティ</t>
  </si>
  <si>
    <t>エルアイイーエイチ</t>
  </si>
  <si>
    <t>ＡＲＥホールディングス</t>
  </si>
  <si>
    <t>ＳＴＧ</t>
  </si>
  <si>
    <t>5866</t>
  </si>
  <si>
    <t>ＷｉｚＢｉｚ</t>
  </si>
  <si>
    <t>エスネットワークス</t>
  </si>
  <si>
    <t>ロココ</t>
  </si>
  <si>
    <t>早稲田学習研究会</t>
  </si>
  <si>
    <t>ナルネットコミュニケーションズ</t>
  </si>
  <si>
    <t>ＳＯＬＩＺＥ</t>
  </si>
  <si>
    <t>5881</t>
  </si>
  <si>
    <t>サンフェステ</t>
  </si>
  <si>
    <t>5883</t>
  </si>
  <si>
    <t>ＧＴホールディングス</t>
  </si>
  <si>
    <t>クラダシ</t>
  </si>
  <si>
    <t>ジーデップ・アドバンス</t>
  </si>
  <si>
    <t>5886</t>
  </si>
  <si>
    <t>ＯＯＫＡＢＥ　ＧＬＡＳＳ</t>
  </si>
  <si>
    <t>5887</t>
  </si>
  <si>
    <t>光響</t>
  </si>
  <si>
    <t>ＤＡＩＷＡ　ＣＹＣＬＥ</t>
  </si>
  <si>
    <t>Ｊａｐａｎ　Ｅｙｅｗｅａｒ　Ｈｏｌｄｉｎｇｓ</t>
  </si>
  <si>
    <t>5890</t>
  </si>
  <si>
    <t>オフィスバスターズ</t>
  </si>
  <si>
    <t>魁力屋</t>
  </si>
  <si>
    <t>ｙｕｔｏｒｉ</t>
  </si>
  <si>
    <t>5893</t>
  </si>
  <si>
    <t>ＲＡＶＩＰＡ</t>
  </si>
  <si>
    <t>ダイケン</t>
  </si>
  <si>
    <t>東洋製罐グループホールディングス</t>
  </si>
  <si>
    <t>ホッカンホールディングス</t>
  </si>
  <si>
    <t>シンポ</t>
  </si>
  <si>
    <t>日本製罐</t>
  </si>
  <si>
    <t>エムケー精工</t>
  </si>
  <si>
    <t>コロナ</t>
  </si>
  <si>
    <t>横河ブリッジホールディングス</t>
  </si>
  <si>
    <t>駒井ハルテック</t>
  </si>
  <si>
    <t>瀧上工業</t>
  </si>
  <si>
    <t>川岸工業</t>
  </si>
  <si>
    <t>那須電機鉄工</t>
  </si>
  <si>
    <t>高田機工</t>
  </si>
  <si>
    <t>アルメタックス</t>
  </si>
  <si>
    <t>三和ホールディングス</t>
  </si>
  <si>
    <t>文化シヤッター</t>
  </si>
  <si>
    <t>三協立山</t>
  </si>
  <si>
    <t>アルインコ</t>
  </si>
  <si>
    <t>元旦ビューティ工業</t>
  </si>
  <si>
    <t>東洋シヤッター</t>
  </si>
  <si>
    <t>ＬＩＸＩＬ</t>
  </si>
  <si>
    <t>大谷工業</t>
  </si>
  <si>
    <t>不二サッシ</t>
  </si>
  <si>
    <t>中西製作所</t>
  </si>
  <si>
    <t>日本フイルコン</t>
  </si>
  <si>
    <t>ノーリツ</t>
  </si>
  <si>
    <t>天龍製鋸</t>
  </si>
  <si>
    <t>長府製作所</t>
  </si>
  <si>
    <t>リンナイ</t>
  </si>
  <si>
    <t>ユニプレス</t>
  </si>
  <si>
    <t>日本パワーファスニング</t>
  </si>
  <si>
    <t>ダイニチ工業</t>
  </si>
  <si>
    <t>アマテイ</t>
  </si>
  <si>
    <t>ワイズホールディングス</t>
  </si>
  <si>
    <t>トーソー</t>
  </si>
  <si>
    <t>日東精工</t>
  </si>
  <si>
    <t>三洋工業</t>
  </si>
  <si>
    <t>岡部</t>
  </si>
  <si>
    <t>浅香工業</t>
  </si>
  <si>
    <t>フジマック</t>
  </si>
  <si>
    <t>京都機械工具</t>
  </si>
  <si>
    <t>ＴＯＮＥ</t>
  </si>
  <si>
    <t>ロブテックス</t>
  </si>
  <si>
    <t>ジーテクト</t>
  </si>
  <si>
    <t>共和工業所</t>
  </si>
  <si>
    <t>トーアミ</t>
  </si>
  <si>
    <t>中国工業</t>
  </si>
  <si>
    <t>東プレ</t>
  </si>
  <si>
    <t>高周波熱錬</t>
  </si>
  <si>
    <t>東京製綱</t>
  </si>
  <si>
    <t>マルゼン</t>
  </si>
  <si>
    <t>イワブチ</t>
  </si>
  <si>
    <t>兼房</t>
  </si>
  <si>
    <t>サンコール</t>
  </si>
  <si>
    <t>モリテック　スチール</t>
  </si>
  <si>
    <t>オーネックス</t>
  </si>
  <si>
    <t>パイオラックス</t>
  </si>
  <si>
    <t>エイチワン</t>
  </si>
  <si>
    <t>スーパーツール</t>
  </si>
  <si>
    <t>日本発條</t>
  </si>
  <si>
    <t>中央発條</t>
  </si>
  <si>
    <t>ファインシンター</t>
  </si>
  <si>
    <t>協立エアテック</t>
  </si>
  <si>
    <t>アドバネクス</t>
  </si>
  <si>
    <t>三浦工業</t>
  </si>
  <si>
    <t>タクマ</t>
  </si>
  <si>
    <t>ジャパンエンジンコーポレーション</t>
  </si>
  <si>
    <t>阪神内燃機工業</t>
  </si>
  <si>
    <t>赤阪鐵工所</t>
  </si>
  <si>
    <t>ダイハツディーゼル</t>
  </si>
  <si>
    <t>ＧＭＯ　ＴＥＣＨ</t>
  </si>
  <si>
    <t>弁護士ドットコム</t>
  </si>
  <si>
    <t>テクノプロ・ホールディングス</t>
  </si>
  <si>
    <t>アトラグループ</t>
  </si>
  <si>
    <t>アドベンチャー</t>
  </si>
  <si>
    <t>ＺＥＴＡ</t>
  </si>
  <si>
    <t>エクストリーム</t>
  </si>
  <si>
    <t>ＭＲＴ</t>
  </si>
  <si>
    <t>アイ・アールジャパンホールディングス</t>
  </si>
  <si>
    <t>ＫｅｅＰｅｒ技研</t>
  </si>
  <si>
    <t>楽待</t>
  </si>
  <si>
    <t>イード</t>
  </si>
  <si>
    <t>日本動物高度医療センター</t>
  </si>
  <si>
    <t>日本スキー場開発</t>
  </si>
  <si>
    <t>ニッキ</t>
  </si>
  <si>
    <t>三機サービス</t>
  </si>
  <si>
    <t>レントラックス</t>
  </si>
  <si>
    <t>リンクバル</t>
  </si>
  <si>
    <t>Ｇｕｎｏｓｙ</t>
  </si>
  <si>
    <t>デザインワン・ジャパン</t>
  </si>
  <si>
    <t>イトクロ</t>
  </si>
  <si>
    <t>イー・ガーディアン</t>
  </si>
  <si>
    <t>リブセンス</t>
  </si>
  <si>
    <t>ジャパンマテリアル</t>
  </si>
  <si>
    <t>ベクトル</t>
  </si>
  <si>
    <t>ウチヤマホールディングス</t>
  </si>
  <si>
    <t>こころネット</t>
  </si>
  <si>
    <t>ユニバーサル園芸社</t>
  </si>
  <si>
    <t>チャーム・ケア・コーポレーション</t>
  </si>
  <si>
    <t>日本エマージェンシーアシスタンス</t>
  </si>
  <si>
    <t>トレンダーズ</t>
  </si>
  <si>
    <t>キャリアリンク</t>
  </si>
  <si>
    <t>ＩＢＪ</t>
  </si>
  <si>
    <t>地盤ネットホールディングス</t>
  </si>
  <si>
    <t>アサンテ</t>
  </si>
  <si>
    <t>ジェイエスエス</t>
  </si>
  <si>
    <t>バリューＨＲ</t>
  </si>
  <si>
    <t>Ｍ＆Ａキャピタルパートナーズ</t>
  </si>
  <si>
    <t>アライドアーキテクツ</t>
  </si>
  <si>
    <t>ライドオンエクスプレスホールディングス</t>
  </si>
  <si>
    <t>ＥＲＩホールディングス</t>
  </si>
  <si>
    <t>アーキテクツ・スタジオ・ジャパン</t>
  </si>
  <si>
    <t>シンメンテホールディングス</t>
  </si>
  <si>
    <t>アビスト</t>
  </si>
  <si>
    <t>シグマクシス・ホールディングス</t>
  </si>
  <si>
    <t>ウィルグループ</t>
  </si>
  <si>
    <t>ヒューマン・メタボローム・テクノロジーズ</t>
  </si>
  <si>
    <t>ウエスコホールディングス</t>
  </si>
  <si>
    <t>エンバイオ・ホールディングス</t>
  </si>
  <si>
    <t>エスクロー・エージェント・ジャパン</t>
  </si>
  <si>
    <t>フリークアウト・ホールディングス</t>
  </si>
  <si>
    <t>メドピア</t>
  </si>
  <si>
    <t>レアジョブ</t>
  </si>
  <si>
    <t>リクルートホールディングス</t>
  </si>
  <si>
    <t>エラン</t>
  </si>
  <si>
    <t>ツガミ</t>
  </si>
  <si>
    <t>オークマ</t>
  </si>
  <si>
    <t>芝浦機械</t>
  </si>
  <si>
    <t>アマダ</t>
  </si>
  <si>
    <t>アイダエンジニアリング</t>
  </si>
  <si>
    <t>岡本工作機械製作所</t>
  </si>
  <si>
    <t>浜井産業</t>
  </si>
  <si>
    <t>ＦＵＪＩ</t>
  </si>
  <si>
    <t>牧野フライス製作所</t>
  </si>
  <si>
    <t>オーエスジー</t>
  </si>
  <si>
    <t>小池酸素工業</t>
  </si>
  <si>
    <t>ダイジェット工業</t>
  </si>
  <si>
    <t>旭ダイヤモンド工業</t>
  </si>
  <si>
    <t>ＤＭＧ森精機</t>
  </si>
  <si>
    <t>ソディック</t>
  </si>
  <si>
    <t>西部電機</t>
  </si>
  <si>
    <t>ＮＩＴＴＯＫＵ</t>
  </si>
  <si>
    <t>ディスコ</t>
  </si>
  <si>
    <t>ヤマザキ</t>
  </si>
  <si>
    <t>小田原エンジニアリング</t>
  </si>
  <si>
    <t>タケダ機械</t>
  </si>
  <si>
    <t>日東工器</t>
  </si>
  <si>
    <t>高松機械工業</t>
  </si>
  <si>
    <t>エーワン精密</t>
  </si>
  <si>
    <t>日進工具</t>
  </si>
  <si>
    <t>和井田製作所</t>
  </si>
  <si>
    <t>ミクロン精密</t>
  </si>
  <si>
    <t>エスティック</t>
  </si>
  <si>
    <t>パンチ工業</t>
  </si>
  <si>
    <t>中村超硬</t>
  </si>
  <si>
    <t>冨士ダイス</t>
  </si>
  <si>
    <t>6168</t>
  </si>
  <si>
    <t>ＯＮＥ　ＧＲＯＵＰ</t>
  </si>
  <si>
    <t>土木管理総合試験所</t>
  </si>
  <si>
    <t>アクアライン</t>
  </si>
  <si>
    <t>6174</t>
  </si>
  <si>
    <t>デンタス</t>
  </si>
  <si>
    <t>ブランジスタ</t>
  </si>
  <si>
    <t>ＡｐｐＢａｎｋ</t>
  </si>
  <si>
    <t>日本郵政</t>
  </si>
  <si>
    <t>ＧＭＯメディア</t>
  </si>
  <si>
    <t>タメニー</t>
  </si>
  <si>
    <t>メタリアル</t>
  </si>
  <si>
    <t>ベルシステム２４ホールディングス</t>
  </si>
  <si>
    <t>鎌倉新書</t>
  </si>
  <si>
    <t>ＳＭＮ</t>
  </si>
  <si>
    <t>一蔵</t>
  </si>
  <si>
    <t>グローバルキッズＣＯＭＰＡＮＹ</t>
  </si>
  <si>
    <t>フェニックスバイオ</t>
  </si>
  <si>
    <t>エアトリ</t>
  </si>
  <si>
    <t>バーチャレクス・ホールディングス</t>
  </si>
  <si>
    <t>アトラエ</t>
  </si>
  <si>
    <t>ホープ</t>
  </si>
  <si>
    <t>ストライク</t>
  </si>
  <si>
    <t>ソラスト</t>
  </si>
  <si>
    <t>キャリア</t>
  </si>
  <si>
    <t>セラク</t>
  </si>
  <si>
    <t>インソース</t>
  </si>
  <si>
    <t>豊田自動織機</t>
  </si>
  <si>
    <t>豊和工業</t>
  </si>
  <si>
    <t>石川製作所</t>
  </si>
  <si>
    <t>リケンＮＰＲ</t>
  </si>
  <si>
    <t>東洋機械金属</t>
  </si>
  <si>
    <t>津田駒工業</t>
  </si>
  <si>
    <t>エンシュウ</t>
  </si>
  <si>
    <t>島精機製作所</t>
  </si>
  <si>
    <t>西部技研</t>
  </si>
  <si>
    <t>ＪＲＣ</t>
  </si>
  <si>
    <t>守谷輸送機工業</t>
  </si>
  <si>
    <t>ＡＩメカテック</t>
  </si>
  <si>
    <t>ジェイ・イー・ティ</t>
  </si>
  <si>
    <t>オーケーエム</t>
  </si>
  <si>
    <t>ＳＡＮＥＩ</t>
  </si>
  <si>
    <t>木村工機</t>
  </si>
  <si>
    <t>ＡＣＳＬ</t>
  </si>
  <si>
    <t>ＫＬＡＳＳ</t>
  </si>
  <si>
    <t>オプトラン</t>
  </si>
  <si>
    <t>イワキポンプ</t>
  </si>
  <si>
    <t>フリュー</t>
  </si>
  <si>
    <t>ナガオカ</t>
  </si>
  <si>
    <t>ヤマシンフィルタ</t>
  </si>
  <si>
    <t>ヒラノテクシード</t>
  </si>
  <si>
    <t>テクノスマート</t>
  </si>
  <si>
    <t>日阪製作所</t>
  </si>
  <si>
    <t>横田製作所</t>
  </si>
  <si>
    <t>ゲームカード・ジョイコホールディングス</t>
  </si>
  <si>
    <t>やまびこ</t>
  </si>
  <si>
    <t>野村マイクロ・サイエンス</t>
  </si>
  <si>
    <t>エヌ・ピー・シー</t>
  </si>
  <si>
    <t>藤商事</t>
  </si>
  <si>
    <t>平田機工</t>
  </si>
  <si>
    <t>ＰＥＧＡＳＵＳ</t>
  </si>
  <si>
    <t>マルマエ</t>
  </si>
  <si>
    <t>コンバム</t>
  </si>
  <si>
    <t>タツモ</t>
  </si>
  <si>
    <t>ゼネラルパッカー</t>
  </si>
  <si>
    <t>ナブテスコ</t>
  </si>
  <si>
    <t>三井海洋開発</t>
  </si>
  <si>
    <t>レオン自動機</t>
  </si>
  <si>
    <t>ＳＭＣ</t>
  </si>
  <si>
    <t>シリウスビジョン</t>
  </si>
  <si>
    <t>ホソカワミクロン</t>
  </si>
  <si>
    <t>ユニオンツール</t>
  </si>
  <si>
    <t>瑞光</t>
  </si>
  <si>
    <t>オイレス工業</t>
  </si>
  <si>
    <t>日精エー・エス・ビー機械</t>
  </si>
  <si>
    <t>靜甲</t>
  </si>
  <si>
    <t>サトーホールディングス</t>
  </si>
  <si>
    <t>技研製作所</t>
  </si>
  <si>
    <t>日本エアーテック</t>
  </si>
  <si>
    <t>カワタ</t>
  </si>
  <si>
    <t>日精樹脂工業</t>
  </si>
  <si>
    <t>オカダアイヨン</t>
  </si>
  <si>
    <t>鉱研工業</t>
  </si>
  <si>
    <t>ワイエイシイホールディングス</t>
  </si>
  <si>
    <t>小松製作所</t>
  </si>
  <si>
    <t>住友重機械工業</t>
  </si>
  <si>
    <t>日立建機</t>
  </si>
  <si>
    <t>日工</t>
  </si>
  <si>
    <t>サンセイ</t>
  </si>
  <si>
    <t>巴工業</t>
  </si>
  <si>
    <t>井関農機</t>
  </si>
  <si>
    <t>フロイント産業</t>
  </si>
  <si>
    <t>ＴＯＷＡ</t>
  </si>
  <si>
    <t>丸山製作所</t>
  </si>
  <si>
    <t>北川鉄工所</t>
  </si>
  <si>
    <t>シンニッタン</t>
  </si>
  <si>
    <t>タクミナ</t>
  </si>
  <si>
    <t>ローツェ</t>
  </si>
  <si>
    <t>ハーモニック・ドライブ・システムズ</t>
  </si>
  <si>
    <t>タカキタ</t>
  </si>
  <si>
    <t>クボタ</t>
  </si>
  <si>
    <t>北川精機</t>
  </si>
  <si>
    <t>荏原実業</t>
  </si>
  <si>
    <t>東洋エンジニアリング</t>
  </si>
  <si>
    <t>三菱化工機</t>
  </si>
  <si>
    <t>月島ホールディングス</t>
  </si>
  <si>
    <t>帝国電機製作所</t>
  </si>
  <si>
    <t>明治機械</t>
  </si>
  <si>
    <t>東京機械製作所</t>
  </si>
  <si>
    <t>石井表記</t>
  </si>
  <si>
    <t>テセック</t>
  </si>
  <si>
    <t>タカトリ</t>
  </si>
  <si>
    <t>新東工業</t>
  </si>
  <si>
    <t>澁谷工業</t>
  </si>
  <si>
    <t>太平製作所</t>
  </si>
  <si>
    <t>フリージア・マクロス</t>
  </si>
  <si>
    <t>アイチ　コーポレーション</t>
  </si>
  <si>
    <t>キクカワエンタープライズ</t>
  </si>
  <si>
    <t>プラコー</t>
  </si>
  <si>
    <t>小森コーポレーション</t>
  </si>
  <si>
    <t>鶴見製作所</t>
  </si>
  <si>
    <t>日本ギア工業</t>
  </si>
  <si>
    <t>三精テクノロジーズ</t>
  </si>
  <si>
    <t>酒井重工業</t>
  </si>
  <si>
    <t>東京自働機械製作所</t>
  </si>
  <si>
    <t>荏原製作所</t>
  </si>
  <si>
    <t>酉島製作所</t>
  </si>
  <si>
    <t>北越工業</t>
  </si>
  <si>
    <t>電業社機械製作所</t>
  </si>
  <si>
    <t>千代田化工建設</t>
  </si>
  <si>
    <t>ダイキン工業</t>
  </si>
  <si>
    <t>オルガノ</t>
  </si>
  <si>
    <t>トーヨーカネツ</t>
  </si>
  <si>
    <t>栗田工業</t>
  </si>
  <si>
    <t>椿本チエイン</t>
  </si>
  <si>
    <t>大同工業</t>
  </si>
  <si>
    <t>日機装</t>
  </si>
  <si>
    <t>木村化工機</t>
  </si>
  <si>
    <t>レイズネクスト</t>
  </si>
  <si>
    <t>オリエンタルチエン工業</t>
  </si>
  <si>
    <t>アネスト岩田</t>
  </si>
  <si>
    <t>トリニティ工業</t>
  </si>
  <si>
    <t>ダイフク</t>
  </si>
  <si>
    <t>昭和真空</t>
  </si>
  <si>
    <t>サムコ</t>
  </si>
  <si>
    <t>加藤製作所</t>
  </si>
  <si>
    <t>加地テック</t>
  </si>
  <si>
    <t>ヤマダコーポレーション</t>
  </si>
  <si>
    <t>油研工業</t>
  </si>
  <si>
    <t>タダノ</t>
  </si>
  <si>
    <t>宇野澤組鐵工所</t>
  </si>
  <si>
    <t>不二精機</t>
  </si>
  <si>
    <t>兼松エンジニアリング</t>
  </si>
  <si>
    <t>水道機工</t>
  </si>
  <si>
    <t>鈴茂器工</t>
  </si>
  <si>
    <t>フジテック</t>
  </si>
  <si>
    <t>ＣＫＤ</t>
  </si>
  <si>
    <t>小倉クラッチ</t>
  </si>
  <si>
    <t>中野冷機</t>
  </si>
  <si>
    <t>平和</t>
  </si>
  <si>
    <t>理想科学工業</t>
  </si>
  <si>
    <t>桂川電機</t>
  </si>
  <si>
    <t>ＳＡＮＫＹＯ</t>
  </si>
  <si>
    <t>日本金銭機械</t>
  </si>
  <si>
    <t>マースグループホールディングス</t>
  </si>
  <si>
    <t>フクシマガリレイ</t>
  </si>
  <si>
    <t>高見沢サイバネティックス</t>
  </si>
  <si>
    <t>ユニバーサルエンターテインメント</t>
  </si>
  <si>
    <t>オーイズミ</t>
  </si>
  <si>
    <t>ダイコク電機</t>
  </si>
  <si>
    <t>竹内製作所</t>
  </si>
  <si>
    <t>ヒーハイスト</t>
  </si>
  <si>
    <t>アマノ</t>
  </si>
  <si>
    <t>ＪＵＫＩ</t>
  </si>
  <si>
    <t>サンデン</t>
  </si>
  <si>
    <t>ジャノメ</t>
  </si>
  <si>
    <t>ブラザー工業</t>
  </si>
  <si>
    <t>マックス</t>
  </si>
  <si>
    <t>モリタホールディングス</t>
  </si>
  <si>
    <t>グローリー</t>
  </si>
  <si>
    <t>新晃工業</t>
  </si>
  <si>
    <t>大和冷機工業</t>
  </si>
  <si>
    <t>セガサミーホールディングス</t>
  </si>
  <si>
    <t>ＴＰＲ</t>
  </si>
  <si>
    <t>ツバキ・ナカシマ</t>
  </si>
  <si>
    <t>ホシザキ</t>
  </si>
  <si>
    <t>ＴＶＥ</t>
  </si>
  <si>
    <t>ニチダイ</t>
  </si>
  <si>
    <t>放電精密加工研究所</t>
  </si>
  <si>
    <t>大豊工業</t>
  </si>
  <si>
    <t>日本精工</t>
  </si>
  <si>
    <t>ＮＴＮ</t>
  </si>
  <si>
    <t>ジェイテクト</t>
  </si>
  <si>
    <t>不二越</t>
  </si>
  <si>
    <t>ミネベアミツミ</t>
  </si>
  <si>
    <t>日本トムソン</t>
  </si>
  <si>
    <t>ＴＨＫ</t>
  </si>
  <si>
    <t>ユーシン精機</t>
  </si>
  <si>
    <t>ＫＶＫ</t>
  </si>
  <si>
    <t>前澤給装工業</t>
  </si>
  <si>
    <t>イーグル工業</t>
  </si>
  <si>
    <t>ヨシタケ</t>
  </si>
  <si>
    <t>前澤工業</t>
  </si>
  <si>
    <t>ＰＩＬＬＡＲ</t>
  </si>
  <si>
    <t>岡野バルブ製造</t>
  </si>
  <si>
    <t>ＮＩＴＴＡＮ</t>
  </si>
  <si>
    <t>ＮＦＫホールディングス</t>
  </si>
  <si>
    <t>宮入バルブ製作所</t>
  </si>
  <si>
    <t>中北製作所</t>
  </si>
  <si>
    <t>ハマイ</t>
  </si>
  <si>
    <t>キッツ</t>
  </si>
  <si>
    <t>日立製作所</t>
  </si>
  <si>
    <t>三菱電機</t>
  </si>
  <si>
    <t>富士電機</t>
  </si>
  <si>
    <t>東洋電機製造</t>
  </si>
  <si>
    <t>安川電機</t>
  </si>
  <si>
    <t>シンフォニアテクノロジー</t>
  </si>
  <si>
    <t>明電舎</t>
  </si>
  <si>
    <t>オリジン</t>
  </si>
  <si>
    <t>山洋電気</t>
  </si>
  <si>
    <t>デンヨー</t>
  </si>
  <si>
    <t>三相電機</t>
  </si>
  <si>
    <t>オキサイド</t>
  </si>
  <si>
    <t>アスタリスク</t>
  </si>
  <si>
    <t>ＰＨＣホールディングス</t>
  </si>
  <si>
    <t>湖北工業</t>
  </si>
  <si>
    <t>ＫＯＫＵＳＡＩ　ＥＬＥＣＴＲＩＣ</t>
  </si>
  <si>
    <t>ソシオネクスト</t>
  </si>
  <si>
    <t>6527</t>
  </si>
  <si>
    <t>ワカ製作所</t>
  </si>
  <si>
    <t>ベイカレント</t>
  </si>
  <si>
    <t>Ｏｒｃｈｅｓｔｒａ　Ｈｏｌｄｉｎｇｓ</t>
  </si>
  <si>
    <t>アイモバイル</t>
  </si>
  <si>
    <t>ＷＡＳＨハウス</t>
  </si>
  <si>
    <t>ディスラプターズ</t>
  </si>
  <si>
    <t>ＭＳ－Ｊａｐａｎ</t>
  </si>
  <si>
    <t>船場</t>
  </si>
  <si>
    <t>ＦＣホールディングス</t>
  </si>
  <si>
    <t>日宣</t>
  </si>
  <si>
    <t>ジャパンエレベーターサービスホールディングス</t>
  </si>
  <si>
    <t>インターネットインフィニティー</t>
  </si>
  <si>
    <t>フルテック</t>
  </si>
  <si>
    <t>グリーンズ</t>
  </si>
  <si>
    <t>旅工房</t>
  </si>
  <si>
    <t>ディーエムソリューションズ</t>
  </si>
  <si>
    <t>Ｕｎｉｐｏｓ</t>
  </si>
  <si>
    <t>ツナググループ・ホールディングス</t>
  </si>
  <si>
    <t>ＧａｍｅＷｉｔｈ</t>
  </si>
  <si>
    <t>エスユーエス</t>
  </si>
  <si>
    <t>ＭＳ＆Ｃｏｎｓｕｌｔｉｎｇ</t>
  </si>
  <si>
    <t>ＡＩＡＩグループ</t>
  </si>
  <si>
    <t>クックビズ</t>
  </si>
  <si>
    <t>エル・ティー・エス</t>
  </si>
  <si>
    <t>ＨＡＮＡＴＯＵＲ　ＪＡＰＡＮ</t>
  </si>
  <si>
    <t>ジーニー</t>
  </si>
  <si>
    <t>みらいワークス</t>
  </si>
  <si>
    <t>ミダックホールディングス</t>
  </si>
  <si>
    <t>ＡＢホテル</t>
  </si>
  <si>
    <t>要興業</t>
  </si>
  <si>
    <t>神戸天然物化学</t>
  </si>
  <si>
    <t>共和コーポレーション</t>
  </si>
  <si>
    <t>キュービーネットホールディングス</t>
  </si>
  <si>
    <t>オープングループ</t>
  </si>
  <si>
    <t>アジャイルメディア・ネットワーク</t>
  </si>
  <si>
    <t>コンヴァノ</t>
  </si>
  <si>
    <t>6576</t>
  </si>
  <si>
    <t>揚工舎</t>
  </si>
  <si>
    <t>ベストワンドットコム</t>
  </si>
  <si>
    <t>コレックホールディングス</t>
  </si>
  <si>
    <t>ログリー</t>
  </si>
  <si>
    <t>ライトアップ</t>
  </si>
  <si>
    <t>三櫻工業</t>
  </si>
  <si>
    <t>マキタ</t>
  </si>
  <si>
    <t>東芝テック</t>
  </si>
  <si>
    <t>芝浦メカトロニクス</t>
  </si>
  <si>
    <t>マブチモーター</t>
  </si>
  <si>
    <t>ニデック</t>
  </si>
  <si>
    <t>6596</t>
  </si>
  <si>
    <t>筑波精工</t>
  </si>
  <si>
    <t>ＨＰＣシステムズ</t>
  </si>
  <si>
    <t>エブレン</t>
  </si>
  <si>
    <t>バルミューダ</t>
  </si>
  <si>
    <t>ＱＤレーザ</t>
  </si>
  <si>
    <t>シキノハイテック</t>
  </si>
  <si>
    <t>ユー・エム・シー・エレクトロニクス</t>
  </si>
  <si>
    <t>トレックス・セミコンダクター</t>
  </si>
  <si>
    <t>東光高岳</t>
  </si>
  <si>
    <t>ダブル・スコープ</t>
  </si>
  <si>
    <t>宮越ホールディングス</t>
  </si>
  <si>
    <t>ダイヘン</t>
  </si>
  <si>
    <t>ＪＡＬＣＯホールディングス</t>
  </si>
  <si>
    <t>ＳＥＭＩＴＥＣ</t>
  </si>
  <si>
    <t>テラプローブ</t>
  </si>
  <si>
    <t>テクノホライゾン</t>
  </si>
  <si>
    <t>ヤーマン</t>
  </si>
  <si>
    <t>ＪＶＣケンウッド</t>
  </si>
  <si>
    <t>Ｃ＆Ｇシステムズ</t>
  </si>
  <si>
    <t>ネクスグループ</t>
  </si>
  <si>
    <t>大日光・エンジニアリング</t>
  </si>
  <si>
    <t>寺崎電気産業</t>
  </si>
  <si>
    <t>ミマキエンジニアリング</t>
  </si>
  <si>
    <t>Ｉ－ＰＥＸ</t>
  </si>
  <si>
    <t>戸上電機製作所</t>
  </si>
  <si>
    <t>大崎電気工業</t>
  </si>
  <si>
    <t>オムロン</t>
  </si>
  <si>
    <t>森尾電機</t>
  </si>
  <si>
    <t>かわでん</t>
  </si>
  <si>
    <t>日東工業</t>
  </si>
  <si>
    <t>ＩＤＥＣ</t>
  </si>
  <si>
    <t>正興電機製作所</t>
  </si>
  <si>
    <t>不二電機工業</t>
  </si>
  <si>
    <t>インスペック</t>
  </si>
  <si>
    <t>シライ電子工業</t>
  </si>
  <si>
    <t>メディアリンクス</t>
  </si>
  <si>
    <t>ユビテック</t>
  </si>
  <si>
    <t>太洋テクノレックス</t>
  </si>
  <si>
    <t>オプトエレクトロニクス</t>
  </si>
  <si>
    <t>リバーエレテック</t>
  </si>
  <si>
    <t>アドテック　プラズマ　テクノロジー</t>
  </si>
  <si>
    <t>ＭＣＪ</t>
  </si>
  <si>
    <t>ジーエス・ユアサ　コーポレーション</t>
  </si>
  <si>
    <t>サクサ</t>
  </si>
  <si>
    <t>メルコホールディングス</t>
  </si>
  <si>
    <t>エスケーエレクトロニクス</t>
  </si>
  <si>
    <t>テクノメディカ</t>
  </si>
  <si>
    <t>ズーム</t>
  </si>
  <si>
    <t>6695</t>
  </si>
  <si>
    <t>キャストリコ</t>
  </si>
  <si>
    <t>トラース・オン・プロダクト</t>
  </si>
  <si>
    <t>テックポイント・インク　ＪＤＲ</t>
  </si>
  <si>
    <t>グロース（外国株式）</t>
  </si>
  <si>
    <t>ダイヤモンドエレクトリックホールディングス</t>
  </si>
  <si>
    <t>日本電気</t>
  </si>
  <si>
    <t>富士通</t>
  </si>
  <si>
    <t>沖電気工業</t>
  </si>
  <si>
    <t>電気興業</t>
  </si>
  <si>
    <t>サンケン電気</t>
  </si>
  <si>
    <t>ナカヨ</t>
  </si>
  <si>
    <t>アイホン</t>
  </si>
  <si>
    <t>ウインテスト</t>
  </si>
  <si>
    <t>ルネサスエレクトロニクス</t>
  </si>
  <si>
    <t>セイコーエプソン</t>
  </si>
  <si>
    <t>ワコム</t>
  </si>
  <si>
    <t>アルバック</t>
  </si>
  <si>
    <t>アクセル</t>
  </si>
  <si>
    <t>ピクセラ</t>
  </si>
  <si>
    <t>ニューテック</t>
  </si>
  <si>
    <t>サン電子</t>
  </si>
  <si>
    <t>ＥＩＺＯ</t>
  </si>
  <si>
    <t>ジャパンディスプレイ</t>
  </si>
  <si>
    <t>日本信号</t>
  </si>
  <si>
    <t>京三製作所</t>
  </si>
  <si>
    <t>大同信号</t>
  </si>
  <si>
    <t>能美防災</t>
  </si>
  <si>
    <t>ホーチキ</t>
  </si>
  <si>
    <t>星和電機</t>
  </si>
  <si>
    <t>エレコム</t>
  </si>
  <si>
    <t>パナソニック　ホールディングス</t>
  </si>
  <si>
    <t>シャープ</t>
  </si>
  <si>
    <t>アンリツ</t>
  </si>
  <si>
    <t>富士通ゼネラル</t>
  </si>
  <si>
    <t>ＯＳＧコーポレーション</t>
  </si>
  <si>
    <t>ソニーグループ</t>
  </si>
  <si>
    <t>ＴＤＫ</t>
  </si>
  <si>
    <t>帝国通信工業</t>
  </si>
  <si>
    <t>タムラ製作所</t>
  </si>
  <si>
    <t>ザインエレクトロニクス</t>
  </si>
  <si>
    <t>アルプスアルパイン</t>
  </si>
  <si>
    <t>池上通信機</t>
  </si>
  <si>
    <t>東京コスモス電機</t>
  </si>
  <si>
    <t>ＴＢグループ</t>
  </si>
  <si>
    <t>天昇電気工業</t>
  </si>
  <si>
    <t>ｓａｎｔｅｃ　Ｈｏｌｄｉｎｇｓ</t>
  </si>
  <si>
    <t>アルチザネットワークス</t>
  </si>
  <si>
    <t>日本電波工業</t>
  </si>
  <si>
    <t>鈴木</t>
  </si>
  <si>
    <t>ＲＶＨ</t>
  </si>
  <si>
    <t>メイコー</t>
  </si>
  <si>
    <t>日本トリム</t>
  </si>
  <si>
    <t>フォスター電機</t>
  </si>
  <si>
    <t>名古屋電機工業</t>
  </si>
  <si>
    <t>ＳＭＫ</t>
  </si>
  <si>
    <t>ヨコオ</t>
  </si>
  <si>
    <t>ティアック</t>
  </si>
  <si>
    <t>ホシデン</t>
  </si>
  <si>
    <t>ヒロセ電機</t>
  </si>
  <si>
    <t>日本航空電子工業</t>
  </si>
  <si>
    <t>ＴＯＡ</t>
  </si>
  <si>
    <t>マクセル</t>
  </si>
  <si>
    <t>古野電気</t>
  </si>
  <si>
    <t>スミダコーポレーション</t>
  </si>
  <si>
    <t>伊豆シャボテンリゾート</t>
  </si>
  <si>
    <t>アイコム</t>
  </si>
  <si>
    <t>大井電気</t>
  </si>
  <si>
    <t>リオン</t>
  </si>
  <si>
    <t>新コスモス電機</t>
  </si>
  <si>
    <t>アオイ電子</t>
  </si>
  <si>
    <t>精工技研</t>
  </si>
  <si>
    <t>アライドテレシスホールディングス</t>
  </si>
  <si>
    <t>ぷらっとホーム</t>
  </si>
  <si>
    <t>京写</t>
  </si>
  <si>
    <t>多摩川ホールディングス</t>
  </si>
  <si>
    <t>ＡＫＩＢＡホールディングス</t>
  </si>
  <si>
    <t>横河電機</t>
  </si>
  <si>
    <t>新電元工業</t>
  </si>
  <si>
    <t>アズビル</t>
  </si>
  <si>
    <t>東亜ディーケーケー</t>
  </si>
  <si>
    <t>日本光電工業</t>
  </si>
  <si>
    <t>チノー</t>
  </si>
  <si>
    <t>共和電業</t>
  </si>
  <si>
    <t>日本電子材料</t>
  </si>
  <si>
    <t>堀場製作所</t>
  </si>
  <si>
    <t>アドバンテスト</t>
  </si>
  <si>
    <t>小野測器</t>
  </si>
  <si>
    <t>エスペック</t>
  </si>
  <si>
    <t>キーエンス</t>
  </si>
  <si>
    <t>ミナトホールディングス</t>
  </si>
  <si>
    <t>ニレコ</t>
  </si>
  <si>
    <t>エヌエフホールディングス</t>
  </si>
  <si>
    <t>日置電機</t>
  </si>
  <si>
    <t>リーダー電子</t>
  </si>
  <si>
    <t>シスメックス</t>
  </si>
  <si>
    <t>日本フェンオール</t>
  </si>
  <si>
    <t>日本マイクロニクス</t>
  </si>
  <si>
    <t>協立電機</t>
  </si>
  <si>
    <t>メガチップス</t>
  </si>
  <si>
    <t>ＯＢＡＲＡ　ＧＲＯＵＰ</t>
  </si>
  <si>
    <t>ＩＭＡＧＩＣＡ　ＧＲＯＵＰ</t>
  </si>
  <si>
    <t>三社電機製作所</t>
  </si>
  <si>
    <t>アクモス</t>
  </si>
  <si>
    <t>フェローテックホールディングス</t>
  </si>
  <si>
    <t>パルステック工業</t>
  </si>
  <si>
    <t>ツインバード</t>
  </si>
  <si>
    <t>トミタ電機</t>
  </si>
  <si>
    <t>ＡＳＴＩ</t>
  </si>
  <si>
    <t>澤藤電機</t>
  </si>
  <si>
    <t>デンソー</t>
  </si>
  <si>
    <t>原田工業</t>
  </si>
  <si>
    <t>コーセル</t>
  </si>
  <si>
    <t>ジオマテック</t>
  </si>
  <si>
    <t>イリソ電子工業</t>
  </si>
  <si>
    <t>菊水ホールディングス</t>
  </si>
  <si>
    <t>オプテックスグループ</t>
  </si>
  <si>
    <t>千代田インテグレ</t>
  </si>
  <si>
    <t>アバールデータ</t>
  </si>
  <si>
    <t>ケル</t>
  </si>
  <si>
    <t>レーザーテック</t>
  </si>
  <si>
    <t>スタンレー電気</t>
  </si>
  <si>
    <t>ウシオ電機</t>
  </si>
  <si>
    <t>岡谷電機産業</t>
  </si>
  <si>
    <t>ヘリオス　テクノ　ホールディング</t>
  </si>
  <si>
    <t>エノモト</t>
  </si>
  <si>
    <t>日本セラミック</t>
  </si>
  <si>
    <t>日本アンテナ</t>
  </si>
  <si>
    <t>遠藤照明</t>
  </si>
  <si>
    <t>古河電池</t>
  </si>
  <si>
    <t>山一電機</t>
  </si>
  <si>
    <t>ソフィアホールディングス</t>
  </si>
  <si>
    <t>ＮＫＫスイッチズ</t>
  </si>
  <si>
    <t>日本アビオニクス</t>
  </si>
  <si>
    <t>図研</t>
  </si>
  <si>
    <t>日本電子</t>
  </si>
  <si>
    <t>カシオ計算機</t>
  </si>
  <si>
    <t>ファナック</t>
  </si>
  <si>
    <t>ＦＤＫ</t>
  </si>
  <si>
    <t>芝浦電子</t>
  </si>
  <si>
    <t>日本シイエムケイ</t>
  </si>
  <si>
    <t>フクダ電子</t>
  </si>
  <si>
    <t>エンプラス</t>
  </si>
  <si>
    <t>大真空</t>
  </si>
  <si>
    <t>ローム</t>
  </si>
  <si>
    <t>サンコー</t>
  </si>
  <si>
    <t>浜松ホトニクス</t>
  </si>
  <si>
    <t>三井ハイテック</t>
  </si>
  <si>
    <t>新光電気工業</t>
  </si>
  <si>
    <t>松尾電機</t>
  </si>
  <si>
    <t>京セラ</t>
  </si>
  <si>
    <t>協栄産業</t>
  </si>
  <si>
    <t>太陽誘電</t>
  </si>
  <si>
    <t>日本抵抗器製作所</t>
  </si>
  <si>
    <t>村田製作所</t>
  </si>
  <si>
    <t>リード</t>
  </si>
  <si>
    <t>双葉電子工業</t>
  </si>
  <si>
    <t>日東電工</t>
  </si>
  <si>
    <t>北陸電気工業</t>
  </si>
  <si>
    <t>大黒屋ホールディングス</t>
  </si>
  <si>
    <t>指月電機製作所</t>
  </si>
  <si>
    <t>東海理化電機製作所</t>
  </si>
  <si>
    <t>ニチコン</t>
  </si>
  <si>
    <t>日本ケミコン</t>
  </si>
  <si>
    <t>日本タングステン</t>
  </si>
  <si>
    <t>ＫＯＡ</t>
  </si>
  <si>
    <t>三井Ｅ＆Ｓ</t>
  </si>
  <si>
    <t>カナデビア</t>
  </si>
  <si>
    <t>三菱重工業</t>
  </si>
  <si>
    <t>川崎重工業</t>
  </si>
  <si>
    <t>ＩＨＩ</t>
  </si>
  <si>
    <t>名村造船所</t>
  </si>
  <si>
    <t>内海造船</t>
  </si>
  <si>
    <t>ニッチツ</t>
  </si>
  <si>
    <t>サノヤスホールディングス</t>
  </si>
  <si>
    <t>スプリックス</t>
  </si>
  <si>
    <t>インバウンドテック</t>
  </si>
  <si>
    <t>マネジメントソリューションズ</t>
  </si>
  <si>
    <t>プロレド・パートナーズ</t>
  </si>
  <si>
    <t>ａｎｄ　ｆａｃｔｏｒｙ</t>
  </si>
  <si>
    <t>イーエムネットジャパン</t>
  </si>
  <si>
    <t>テノ．ホールディングス</t>
  </si>
  <si>
    <t>フロンティア・マネジメント</t>
  </si>
  <si>
    <t>ブリッジインターナショナル</t>
  </si>
  <si>
    <t>サン・ライフホールディング</t>
  </si>
  <si>
    <t>ＣＲＧホールディングス</t>
  </si>
  <si>
    <t>アクセスグループ・ホールディングス</t>
  </si>
  <si>
    <t>アルー</t>
  </si>
  <si>
    <t>ピアラ</t>
  </si>
  <si>
    <t>ＴＤＳＥ</t>
  </si>
  <si>
    <t>ポート</t>
  </si>
  <si>
    <t>ベルトラ</t>
  </si>
  <si>
    <t>識学</t>
  </si>
  <si>
    <t>フロンティアインターナショナル</t>
  </si>
  <si>
    <t>7056</t>
  </si>
  <si>
    <t>マルク</t>
  </si>
  <si>
    <t>エヌ・シー・エヌ</t>
  </si>
  <si>
    <t>共栄セキュリティーサービス</t>
  </si>
  <si>
    <t>コプロ・ホールディングス</t>
  </si>
  <si>
    <t>ギークス</t>
  </si>
  <si>
    <t>日本ホスピスホールディングス</t>
  </si>
  <si>
    <t>フレアス</t>
  </si>
  <si>
    <t>Ｂｉｒｄｍａｎ</t>
  </si>
  <si>
    <t>ハウテレビジョン</t>
  </si>
  <si>
    <t>ユーピーアール</t>
  </si>
  <si>
    <t>ピアズ</t>
  </si>
  <si>
    <t>ブランディングテクノロジー</t>
  </si>
  <si>
    <t>フィードフォースグループ</t>
  </si>
  <si>
    <t>サイバー・バズ</t>
  </si>
  <si>
    <t>アンビスホールディングス</t>
  </si>
  <si>
    <t>インティメート・マージャー</t>
  </si>
  <si>
    <t>ジェイック</t>
  </si>
  <si>
    <t>トゥエンティーフォーセブン</t>
  </si>
  <si>
    <t>ＡＬｉＮＫインターネット</t>
  </si>
  <si>
    <t>ＩＮＣＬＵＳＩＶＥ</t>
  </si>
  <si>
    <t>ＷＤＢココ</t>
  </si>
  <si>
    <t>スポーツフィールド</t>
  </si>
  <si>
    <t>コーユーレンティア</t>
  </si>
  <si>
    <t>ジモティー</t>
  </si>
  <si>
    <t>ＡＨＣグループ</t>
  </si>
  <si>
    <t>カーブスホールディングス</t>
  </si>
  <si>
    <t>ウイルテック</t>
  </si>
  <si>
    <t>フォーラムエンジニアリング</t>
  </si>
  <si>
    <t>フォースタートアップス</t>
  </si>
  <si>
    <t>リグア</t>
  </si>
  <si>
    <t>リビングプラットフォーム</t>
  </si>
  <si>
    <t>Ｆａｓｔ　Ｆｉｔｎｅｓｓ　Ｊａｐａｎ</t>
  </si>
  <si>
    <t>アディッシュ</t>
  </si>
  <si>
    <t>ＮｅｘＴｏｎｅ</t>
  </si>
  <si>
    <t>Ｍａｃｂｅｅ　Ｐｌａｎｅｔ</t>
  </si>
  <si>
    <t>ステムセル研究所</t>
  </si>
  <si>
    <t>さくらさくプラス</t>
  </si>
  <si>
    <t>7098</t>
  </si>
  <si>
    <t>エージェント</t>
  </si>
  <si>
    <t>日本車輌製造</t>
  </si>
  <si>
    <t>三菱ロジスネクスト</t>
  </si>
  <si>
    <t>クラシコム</t>
  </si>
  <si>
    <t>ＩＮＥＳＴ</t>
  </si>
  <si>
    <t>キューブ</t>
  </si>
  <si>
    <t>フーディソン</t>
  </si>
  <si>
    <t>アルファパーチェス</t>
  </si>
  <si>
    <t>ダイワ通信</t>
  </si>
  <si>
    <t>7117</t>
  </si>
  <si>
    <t>ミモナ</t>
  </si>
  <si>
    <t>ハルメクホールディングス</t>
  </si>
  <si>
    <t>ＳＨＩＮＫＯ</t>
  </si>
  <si>
    <t>近畿車輛</t>
  </si>
  <si>
    <t>グローバルスタイル</t>
  </si>
  <si>
    <t>一家ホールディングス</t>
  </si>
  <si>
    <t>フルサト・マルカホールディングス</t>
  </si>
  <si>
    <t>ミアヘルサホールディングス</t>
  </si>
  <si>
    <t>ヤマエグループホールディングス</t>
  </si>
  <si>
    <t>のむら産業</t>
  </si>
  <si>
    <t>7132</t>
  </si>
  <si>
    <t>フローバル</t>
  </si>
  <si>
    <t>ＨＹＵＧＡ　ＰＲＩＭＡＲＹ　ＣＡＲＥ</t>
  </si>
  <si>
    <t>アップガレージグループ</t>
  </si>
  <si>
    <t>ジャパンクラフトホールディングス</t>
  </si>
  <si>
    <t>7136</t>
  </si>
  <si>
    <t>ウェルビングループ</t>
  </si>
  <si>
    <t>7137</t>
  </si>
  <si>
    <t>グラントマト</t>
  </si>
  <si>
    <t>ＴＯＲＩＣＯ</t>
  </si>
  <si>
    <t>7139</t>
  </si>
  <si>
    <t>東京高圧山崎</t>
  </si>
  <si>
    <t>ペットゴー</t>
  </si>
  <si>
    <t>ＦＰＧ</t>
  </si>
  <si>
    <t>島根銀行</t>
  </si>
  <si>
    <t>ライフネット生命保険</t>
  </si>
  <si>
    <t>じもとホールディングス</t>
  </si>
  <si>
    <t>アストマックス</t>
  </si>
  <si>
    <t>住信ＳＢＩネット銀行</t>
  </si>
  <si>
    <t>全国保証</t>
  </si>
  <si>
    <t>めぶきフィナンシャルグループ</t>
  </si>
  <si>
    <t>7170</t>
  </si>
  <si>
    <t>中央インターナショナルグループ</t>
  </si>
  <si>
    <t>ジャパンインベストメントアドバイザー</t>
  </si>
  <si>
    <t>東京きらぼしフィナンシャルグループ</t>
  </si>
  <si>
    <t>今村証券</t>
  </si>
  <si>
    <t>7176</t>
  </si>
  <si>
    <t>シンプレクス・ファイナンシャル・ホールディングス</t>
  </si>
  <si>
    <t>ＧＭＯフィナンシャルホールディングス</t>
  </si>
  <si>
    <t>九州フィナンシャルグループ</t>
  </si>
  <si>
    <t>かんぽ生命保険</t>
  </si>
  <si>
    <t>ゆうちょ銀行</t>
  </si>
  <si>
    <t>あんしん保証</t>
  </si>
  <si>
    <t>富山第一銀行</t>
  </si>
  <si>
    <t>ヒロセ通商</t>
  </si>
  <si>
    <t>コンコルディア・フィナンシャルグループ</t>
  </si>
  <si>
    <t>ジェイリース</t>
  </si>
  <si>
    <t>西日本フィナンシャルホールディングス</t>
  </si>
  <si>
    <t>イントラスト</t>
  </si>
  <si>
    <t>日本モーゲージサービス</t>
  </si>
  <si>
    <t>Ｃａｓａ</t>
  </si>
  <si>
    <t>ＳＢＩアルヒ</t>
  </si>
  <si>
    <t>プレミアグループ</t>
  </si>
  <si>
    <t>日産自動車</t>
  </si>
  <si>
    <t>いすゞ自動車</t>
  </si>
  <si>
    <t>トヨタ自動車</t>
  </si>
  <si>
    <t>日野自動車</t>
  </si>
  <si>
    <t>カネミツ</t>
  </si>
  <si>
    <t>三菱自動車工業</t>
  </si>
  <si>
    <t>エフテック</t>
  </si>
  <si>
    <t>レシップホールディングス</t>
  </si>
  <si>
    <t>ＧＭＢ</t>
  </si>
  <si>
    <t>ファルテック</t>
  </si>
  <si>
    <t>テイン</t>
  </si>
  <si>
    <t>田中精密工業</t>
  </si>
  <si>
    <t>エッチ・ケー・エス</t>
  </si>
  <si>
    <t>武蔵精密工業</t>
  </si>
  <si>
    <t>日産車体</t>
  </si>
  <si>
    <t>新明和工業</t>
  </si>
  <si>
    <t>極東開発工業</t>
  </si>
  <si>
    <t>デイトナ</t>
  </si>
  <si>
    <t>ユタカ技研</t>
  </si>
  <si>
    <t>トピー工業</t>
  </si>
  <si>
    <t>東京ラヂエーター製造</t>
  </si>
  <si>
    <t>ティラド</t>
  </si>
  <si>
    <t>曙ブレーキ工業</t>
  </si>
  <si>
    <t>タチエス</t>
  </si>
  <si>
    <t>ＮＯＫ</t>
  </si>
  <si>
    <t>フタバ産業</t>
  </si>
  <si>
    <t>カヤバ</t>
  </si>
  <si>
    <t>市光工業</t>
  </si>
  <si>
    <t>大同メタル工業</t>
  </si>
  <si>
    <t>プレス工業</t>
  </si>
  <si>
    <t>ミクニ</t>
  </si>
  <si>
    <t>太平洋工業</t>
  </si>
  <si>
    <t>ユニバンス</t>
  </si>
  <si>
    <t>桜井製作所</t>
  </si>
  <si>
    <t>河西工業</t>
  </si>
  <si>
    <t>アイシン</t>
  </si>
  <si>
    <t>マツダ</t>
  </si>
  <si>
    <t>ムロコーポレーション</t>
  </si>
  <si>
    <t>エイケン工業</t>
  </si>
  <si>
    <t>今仙電機製作所</t>
  </si>
  <si>
    <t>本田技研工業</t>
  </si>
  <si>
    <t>タツミ</t>
  </si>
  <si>
    <t>スズキ</t>
  </si>
  <si>
    <t>ＳＵＢＡＲＵ</t>
  </si>
  <si>
    <t>安永</t>
  </si>
  <si>
    <t>ヤマハ発動機</t>
  </si>
  <si>
    <t>イクヨ</t>
  </si>
  <si>
    <t>小糸製作所</t>
  </si>
  <si>
    <t>ＴＢＫ</t>
  </si>
  <si>
    <t>エクセディ</t>
  </si>
  <si>
    <t>ハイレックスコーポレーション</t>
  </si>
  <si>
    <t>ミツバ</t>
  </si>
  <si>
    <t>豊田合成</t>
  </si>
  <si>
    <t>愛三工業</t>
  </si>
  <si>
    <t>盟和産業</t>
  </si>
  <si>
    <t>日本精機</t>
  </si>
  <si>
    <t>日本プラスト</t>
  </si>
  <si>
    <t>村上開明堂</t>
  </si>
  <si>
    <t>ヨロズ</t>
  </si>
  <si>
    <t>エフ・シー・シー</t>
  </si>
  <si>
    <t>カーメイト</t>
  </si>
  <si>
    <t>フジオーゼックス</t>
  </si>
  <si>
    <t>新家工業</t>
  </si>
  <si>
    <t>シマノ</t>
  </si>
  <si>
    <t>テイ・エス　テック</t>
  </si>
  <si>
    <t>小田原機器</t>
  </si>
  <si>
    <t>松屋アールアンドディ</t>
  </si>
  <si>
    <t>セレンディップ・ホールディングス</t>
  </si>
  <si>
    <t>Ｓｏｌｖｖｙ</t>
  </si>
  <si>
    <t>三十三フィナンシャルグループ</t>
  </si>
  <si>
    <t>アイリックコーポレーション</t>
  </si>
  <si>
    <t>ＳＢＩインシュアランスグループ</t>
  </si>
  <si>
    <t>第四北越フィナンシャルグループ</t>
  </si>
  <si>
    <t>ひろぎんホールディングス</t>
  </si>
  <si>
    <t>ウェルスナビ</t>
  </si>
  <si>
    <t>ブロードマインド</t>
  </si>
  <si>
    <t>アイ・パートナーズフィナンシャル</t>
  </si>
  <si>
    <t>マーキュリアホールディングス</t>
  </si>
  <si>
    <t>おきなわフィナンシャルグループ</t>
  </si>
  <si>
    <t>グッドパッチ</t>
  </si>
  <si>
    <t>ＴＷＯＳＴＯＮＥ＆Ｓｏｎｓ</t>
  </si>
  <si>
    <t>ＫＩＹＯラーニング</t>
  </si>
  <si>
    <t>ダイレクトマーケティングミックス</t>
  </si>
  <si>
    <t>7355</t>
  </si>
  <si>
    <t>一寸房</t>
  </si>
  <si>
    <t>Ｒｅｔｔｙ</t>
  </si>
  <si>
    <t>ジオコード</t>
  </si>
  <si>
    <t>ポピンズ</t>
  </si>
  <si>
    <t>東京通信グループ</t>
  </si>
  <si>
    <t>オンデック</t>
  </si>
  <si>
    <t>ヒューマンクリエイションホールディングス</t>
  </si>
  <si>
    <t>Ｔ．Ｓ．Ｉ</t>
  </si>
  <si>
    <t>ベビーカレンダー</t>
  </si>
  <si>
    <t>7364</t>
  </si>
  <si>
    <t>琉球アスティーダスポーツクラブ</t>
  </si>
  <si>
    <t>ＬＩＴＡＬＩＣＯ</t>
  </si>
  <si>
    <t>セルム</t>
  </si>
  <si>
    <t>表示灯</t>
  </si>
  <si>
    <t>メイホーホールディングス</t>
  </si>
  <si>
    <t>Ｅｎｊｉｎ</t>
  </si>
  <si>
    <t>Ｚｅｎｋｅｎ</t>
  </si>
  <si>
    <t>デコルテ・ホールディングス</t>
  </si>
  <si>
    <t>アイドマ・ホールディングス</t>
  </si>
  <si>
    <t>コンフィデンス・インターワークス</t>
  </si>
  <si>
    <t>リファインバースグループ</t>
  </si>
  <si>
    <t>ＢＣＣ</t>
  </si>
  <si>
    <t>ＤＮホールディングス</t>
  </si>
  <si>
    <t>アシロ</t>
  </si>
  <si>
    <t>サーキュレーション</t>
  </si>
  <si>
    <t>十六フィナンシャルグループ</t>
  </si>
  <si>
    <t>北國フィナンシャルホールディングス</t>
  </si>
  <si>
    <t>ネットプロテクションズホールディングス</t>
  </si>
  <si>
    <t>プロクレアホールディングス</t>
  </si>
  <si>
    <t>ジャパンワランティサポート</t>
  </si>
  <si>
    <t>ＦＰパートナー</t>
  </si>
  <si>
    <t>あいちフィナンシャルグループ</t>
  </si>
  <si>
    <t>ナンシン</t>
  </si>
  <si>
    <t>ジャムコ</t>
  </si>
  <si>
    <t>ＡｅｒｏＥｄｇｅ</t>
  </si>
  <si>
    <t>アトム</t>
  </si>
  <si>
    <t>創健社</t>
  </si>
  <si>
    <t>小野建</t>
  </si>
  <si>
    <t>はるやまホールディングス</t>
  </si>
  <si>
    <t>南陽</t>
  </si>
  <si>
    <t>ノジマ</t>
  </si>
  <si>
    <t>佐鳥電機</t>
  </si>
  <si>
    <t>カッパ・クリエイト</t>
  </si>
  <si>
    <t>東邦レマック</t>
  </si>
  <si>
    <t>初穂商事</t>
  </si>
  <si>
    <t>山大</t>
  </si>
  <si>
    <t>エコートレーディング</t>
  </si>
  <si>
    <t>伯東</t>
  </si>
  <si>
    <t>オータケ</t>
  </si>
  <si>
    <t>ナ・デックス</t>
  </si>
  <si>
    <t>コンドーテック</t>
  </si>
  <si>
    <t>中山福</t>
  </si>
  <si>
    <t>横浜魚類</t>
  </si>
  <si>
    <t>ハリマ共和物産</t>
  </si>
  <si>
    <t>ライトオン</t>
  </si>
  <si>
    <t>東北化学薬品</t>
  </si>
  <si>
    <t>ナガイレーベン</t>
  </si>
  <si>
    <t>サンデー</t>
  </si>
  <si>
    <t>三菱食品</t>
  </si>
  <si>
    <t>良品計画</t>
  </si>
  <si>
    <t>パリミキホールディングス</t>
  </si>
  <si>
    <t>松田産業</t>
  </si>
  <si>
    <t>第一興商</t>
  </si>
  <si>
    <t>メディパルホールディングス</t>
  </si>
  <si>
    <t>ヤギ</t>
  </si>
  <si>
    <t>キムラ</t>
  </si>
  <si>
    <t>ＣＡＰＩＴＡ</t>
  </si>
  <si>
    <t>アドヴァングループ</t>
  </si>
  <si>
    <t>セフテック</t>
  </si>
  <si>
    <t>ＳＰＫ</t>
  </si>
  <si>
    <t>萩原電気ホールディングス</t>
  </si>
  <si>
    <t>鳥羽洋行</t>
  </si>
  <si>
    <t>アルビス</t>
  </si>
  <si>
    <t>アズワン</t>
  </si>
  <si>
    <t>ムラキ</t>
  </si>
  <si>
    <t>スズデン</t>
  </si>
  <si>
    <t>尾家産業</t>
  </si>
  <si>
    <t>シモジマ</t>
  </si>
  <si>
    <t>ドウシシャ</t>
  </si>
  <si>
    <t>サンリン</t>
  </si>
  <si>
    <t>小津産業</t>
  </si>
  <si>
    <t>日新商事</t>
  </si>
  <si>
    <t>コナカ</t>
  </si>
  <si>
    <t>西川計測</t>
  </si>
  <si>
    <t>ティムコ</t>
  </si>
  <si>
    <t>プラザホールディングス</t>
  </si>
  <si>
    <t>高速</t>
  </si>
  <si>
    <t>扶桑電通</t>
  </si>
  <si>
    <t>ハウス　オブ　ローゼ</t>
  </si>
  <si>
    <t>Ｇ‐７ホールディングス</t>
  </si>
  <si>
    <t>アイエーグループ</t>
  </si>
  <si>
    <t>たけびし</t>
  </si>
  <si>
    <t>イオン北海道</t>
  </si>
  <si>
    <t>コジマ</t>
  </si>
  <si>
    <t>ヒマラヤ</t>
  </si>
  <si>
    <t>マルヨシセンター</t>
  </si>
  <si>
    <t>コーナン商事</t>
  </si>
  <si>
    <t>ネットワンシステムズ</t>
  </si>
  <si>
    <t>エコス</t>
  </si>
  <si>
    <t>ムサシ</t>
  </si>
  <si>
    <t>ワタミ</t>
  </si>
  <si>
    <t>アールビバン</t>
  </si>
  <si>
    <t>マルシェ</t>
  </si>
  <si>
    <t>リックス</t>
  </si>
  <si>
    <t>システムソフト</t>
  </si>
  <si>
    <t>清和中央ホールディングス</t>
  </si>
  <si>
    <t>パン・パシフィック・インターナショナルホールディングス</t>
  </si>
  <si>
    <t>丸文</t>
  </si>
  <si>
    <t>大水</t>
  </si>
  <si>
    <t>アイナボホールディングス</t>
  </si>
  <si>
    <t>スリーエフ</t>
  </si>
  <si>
    <t>西松屋チェーン</t>
  </si>
  <si>
    <t>ゼンショーホールディングス</t>
  </si>
  <si>
    <t>ウェッズ</t>
  </si>
  <si>
    <t>ハピネット</t>
  </si>
  <si>
    <t>幸楽苑</t>
  </si>
  <si>
    <t>大田花き</t>
  </si>
  <si>
    <t>ジーエフシー</t>
  </si>
  <si>
    <t>ハークスレイ</t>
  </si>
  <si>
    <t>安楽亭</t>
  </si>
  <si>
    <t>ワークマン</t>
  </si>
  <si>
    <t>萬世電機</t>
  </si>
  <si>
    <t>栄電子</t>
  </si>
  <si>
    <t>橋本総業ホールディングス</t>
  </si>
  <si>
    <t>ヤマノホールディングス</t>
  </si>
  <si>
    <t>日本ライフライン</t>
  </si>
  <si>
    <t>ニチリョク</t>
  </si>
  <si>
    <t>サイゼリヤ</t>
  </si>
  <si>
    <t>かんなん丸</t>
  </si>
  <si>
    <t>タカショー</t>
  </si>
  <si>
    <t>ＶＴホールディングス</t>
  </si>
  <si>
    <t>アルゴグラフィックス</t>
  </si>
  <si>
    <t>魚力</t>
  </si>
  <si>
    <t>ＩＤＯＭ</t>
  </si>
  <si>
    <t>日本エム・ディ・エム</t>
  </si>
  <si>
    <t>ポプラ</t>
  </si>
  <si>
    <t>レダックス</t>
  </si>
  <si>
    <t>マックハウス</t>
  </si>
  <si>
    <t>梅の花</t>
  </si>
  <si>
    <t>フジ・コーポレーション</t>
  </si>
  <si>
    <t>ユナイテッドアローズ</t>
  </si>
  <si>
    <t>進和</t>
  </si>
  <si>
    <t>エスケイジャパン</t>
  </si>
  <si>
    <t>ダイトロン</t>
  </si>
  <si>
    <t>テイツー</t>
  </si>
  <si>
    <t>ハイデイ日高</t>
  </si>
  <si>
    <t>シークス</t>
  </si>
  <si>
    <t>オーエムツーネットワーク</t>
  </si>
  <si>
    <t>京都きもの友禅ホールディングス</t>
  </si>
  <si>
    <t>コロワイド</t>
  </si>
  <si>
    <t>田中商事</t>
  </si>
  <si>
    <t>うかい</t>
  </si>
  <si>
    <t>サンオータス</t>
  </si>
  <si>
    <t>ＮａＩＴＯ</t>
  </si>
  <si>
    <t>グローバルダイニング</t>
  </si>
  <si>
    <t>オーハシテクニカ</t>
  </si>
  <si>
    <t>壱番屋</t>
  </si>
  <si>
    <t>星医療酸器</t>
  </si>
  <si>
    <t>杉田エース</t>
  </si>
  <si>
    <t>ハンズマン</t>
  </si>
  <si>
    <t>白銅</t>
  </si>
  <si>
    <t>ＮＥＷ　ＡＲＴ　ＨＯＬＤＩＮＧＳ</t>
  </si>
  <si>
    <t>トップカルチャー</t>
  </si>
  <si>
    <t>ダイイチ</t>
  </si>
  <si>
    <t>ＰＬＡＮＴ</t>
  </si>
  <si>
    <t>スギホールディングス</t>
  </si>
  <si>
    <t>オーウエル</t>
  </si>
  <si>
    <t>ダイコー通産</t>
  </si>
  <si>
    <t>ＮＡＴＴＹ　ＳＷＡＮＫＹホールディングス</t>
  </si>
  <si>
    <t>ヤシマキザイ</t>
  </si>
  <si>
    <t>あさくま</t>
  </si>
  <si>
    <t>薬王堂ホールディングス</t>
  </si>
  <si>
    <t>7680</t>
  </si>
  <si>
    <t>軽自動車館</t>
  </si>
  <si>
    <t>レオクラン</t>
  </si>
  <si>
    <t>浜木綿</t>
  </si>
  <si>
    <t>ダブルエー</t>
  </si>
  <si>
    <t>ＢｕｙＳｅｌｌ　Ｔｅｃｈｎｏｌｏｇｉｅｓ</t>
  </si>
  <si>
    <t>カクヤスグループ</t>
  </si>
  <si>
    <t>ミクリード</t>
  </si>
  <si>
    <t>コパ・コーポレーション</t>
  </si>
  <si>
    <t>7690</t>
  </si>
  <si>
    <t>カレント自動車</t>
  </si>
  <si>
    <t>7691</t>
  </si>
  <si>
    <t>Ｃ　Ｃｈａｎｎｅｌ</t>
  </si>
  <si>
    <t>アースインフィニティ</t>
  </si>
  <si>
    <t>7693</t>
  </si>
  <si>
    <t>北海道歯科産業</t>
  </si>
  <si>
    <t>いつも</t>
  </si>
  <si>
    <t>交換できるくん</t>
  </si>
  <si>
    <t>アイスコ</t>
  </si>
  <si>
    <t>オムニ・プラス・システム・リミテッド　ＪＤＲ</t>
  </si>
  <si>
    <t>島津製作所</t>
  </si>
  <si>
    <t>ＪＭＳ</t>
  </si>
  <si>
    <t>プレシジョン・システム・サイエンス</t>
  </si>
  <si>
    <t>クボテック</t>
  </si>
  <si>
    <t>助川電気工業</t>
  </si>
  <si>
    <t>シグマ光機</t>
  </si>
  <si>
    <t>長野計器</t>
  </si>
  <si>
    <t>ナカニシ</t>
  </si>
  <si>
    <t>ブイ・テクノロジー</t>
  </si>
  <si>
    <t>スター精密</t>
  </si>
  <si>
    <t>東京衡機</t>
  </si>
  <si>
    <t>東京計器</t>
  </si>
  <si>
    <t>国際計測器</t>
  </si>
  <si>
    <t>愛知時計電機</t>
  </si>
  <si>
    <t>インターアクション</t>
  </si>
  <si>
    <t>黒田精工</t>
  </si>
  <si>
    <t>オーバル</t>
  </si>
  <si>
    <t>東京精密</t>
  </si>
  <si>
    <t>マニー</t>
  </si>
  <si>
    <t>ニコン</t>
  </si>
  <si>
    <t>トプコン</t>
  </si>
  <si>
    <t>オリンパス</t>
  </si>
  <si>
    <t>理研計器</t>
  </si>
  <si>
    <t>ＳＣＲＥＥＮホールディングス</t>
  </si>
  <si>
    <t>キヤノン電子</t>
  </si>
  <si>
    <t>タムロン</t>
  </si>
  <si>
    <t>ＨＯＹＡ</t>
  </si>
  <si>
    <t>シード</t>
  </si>
  <si>
    <t>ノーリツ鋼機</t>
  </si>
  <si>
    <t>Ａ＆Ｄホロンホールディングス</t>
  </si>
  <si>
    <t>岡本硝子</t>
  </si>
  <si>
    <t>朝日インテック</t>
  </si>
  <si>
    <t>メディキット</t>
  </si>
  <si>
    <t>キヤノン</t>
  </si>
  <si>
    <t>リコー</t>
  </si>
  <si>
    <t>ＩＭＶ</t>
  </si>
  <si>
    <t>シチズン時計</t>
  </si>
  <si>
    <t>リズム</t>
  </si>
  <si>
    <t>日本精密</t>
  </si>
  <si>
    <t>ジャパン・ティッシュエンジニアリング</t>
  </si>
  <si>
    <t>大研医器</t>
  </si>
  <si>
    <t>セルシード</t>
  </si>
  <si>
    <t>スリー・ディー・マトリックス</t>
  </si>
  <si>
    <t>ＣＹＢＥＲＤＹＮＥ</t>
  </si>
  <si>
    <t>メニコン</t>
  </si>
  <si>
    <t>平山ホールディングス</t>
  </si>
  <si>
    <t>シンシア</t>
  </si>
  <si>
    <t>ドリームベッド</t>
  </si>
  <si>
    <t>コラントッテ</t>
  </si>
  <si>
    <t>イメージ・マジック</t>
  </si>
  <si>
    <t>イーディーピー</t>
  </si>
  <si>
    <t>ＫＹＯＲＩＴＳＵ</t>
  </si>
  <si>
    <t>アミファ</t>
  </si>
  <si>
    <t>ブシロード</t>
  </si>
  <si>
    <t>ビーアンドピー</t>
  </si>
  <si>
    <t>プリントネット</t>
  </si>
  <si>
    <t>ＭＴＧ</t>
  </si>
  <si>
    <t>幸和製作所</t>
  </si>
  <si>
    <t>シー・エス・ランバー</t>
  </si>
  <si>
    <t>壽屋</t>
  </si>
  <si>
    <t>クロスフォー</t>
  </si>
  <si>
    <t>中本パックス</t>
  </si>
  <si>
    <t>クレステック</t>
  </si>
  <si>
    <t>プラッツ</t>
  </si>
  <si>
    <t>日本創発グループ</t>
  </si>
  <si>
    <t>東京ボード工業</t>
  </si>
  <si>
    <t>パラマウントベッドホールディングス</t>
  </si>
  <si>
    <t>トランザクション</t>
  </si>
  <si>
    <t>粧美堂</t>
  </si>
  <si>
    <t>ニホンフラッシュ</t>
  </si>
  <si>
    <t>前田工繊</t>
  </si>
  <si>
    <t>永大産業</t>
  </si>
  <si>
    <t>アートネイチャー</t>
  </si>
  <si>
    <t>フルヤ金属</t>
  </si>
  <si>
    <t>オービス</t>
  </si>
  <si>
    <t>ウイルコホールディングス</t>
  </si>
  <si>
    <t>バンダイナムコホールディングス</t>
  </si>
  <si>
    <t>アイフィスジャパン</t>
  </si>
  <si>
    <t>アビックス</t>
  </si>
  <si>
    <t>アールシーコア</t>
  </si>
  <si>
    <t>ＳＨＯＥＩ</t>
  </si>
  <si>
    <t>フランスベッドホールディングス</t>
  </si>
  <si>
    <t>遠藤製作所</t>
  </si>
  <si>
    <t>マーベラス</t>
  </si>
  <si>
    <t>パイロットコーポレーション</t>
  </si>
  <si>
    <t>グラファイトデザイン</t>
  </si>
  <si>
    <t>スターツ出版</t>
  </si>
  <si>
    <t>総合商研</t>
  </si>
  <si>
    <t>カワセコンピュータサプライ</t>
  </si>
  <si>
    <t>萩原工業</t>
  </si>
  <si>
    <t>セキ</t>
  </si>
  <si>
    <t>アルメディオ</t>
  </si>
  <si>
    <t>エイベックス</t>
  </si>
  <si>
    <t>平賀</t>
  </si>
  <si>
    <t>フジシールインターナショナル</t>
  </si>
  <si>
    <t>ピープル</t>
  </si>
  <si>
    <t>タカラトミー</t>
  </si>
  <si>
    <t>広済堂ホールディングス</t>
  </si>
  <si>
    <t>フクビ化学工業</t>
  </si>
  <si>
    <t>エステールホールディングス</t>
  </si>
  <si>
    <t>レック</t>
  </si>
  <si>
    <t>竹田ｉＰホールディングス</t>
  </si>
  <si>
    <t>永大化工</t>
  </si>
  <si>
    <t>光・彩</t>
  </si>
  <si>
    <t>ノダ</t>
  </si>
  <si>
    <t>サンメッセ</t>
  </si>
  <si>
    <t>タカノ</t>
  </si>
  <si>
    <t>ヤマト　モビリティ　＆　Ｍｆｇ．</t>
  </si>
  <si>
    <t>南海プライウッド</t>
  </si>
  <si>
    <t>三光合成</t>
  </si>
  <si>
    <t>プロネクサス</t>
  </si>
  <si>
    <t>セブン工業</t>
  </si>
  <si>
    <t>ホクシン</t>
  </si>
  <si>
    <t>ウッドワン</t>
  </si>
  <si>
    <t>マツモト</t>
  </si>
  <si>
    <t>ソノコム</t>
  </si>
  <si>
    <t>ヨネックス</t>
  </si>
  <si>
    <t>きもと</t>
  </si>
  <si>
    <t>ＴＯＰＰＡＮホールディングス</t>
  </si>
  <si>
    <t>大日本印刷</t>
  </si>
  <si>
    <t>共同印刷</t>
  </si>
  <si>
    <t>ＮＩＳＳＨＡ</t>
  </si>
  <si>
    <t>光村印刷</t>
  </si>
  <si>
    <t>ＺＡＣＲＯＳ</t>
  </si>
  <si>
    <t>ヴィア・ホールディングス</t>
  </si>
  <si>
    <t>野崎印刷紙業</t>
  </si>
  <si>
    <t>ＴＡＫＡＲＡ　＆　ＣＯＭＰＡＮＹ</t>
  </si>
  <si>
    <t>三光産業</t>
  </si>
  <si>
    <t>トーイン</t>
  </si>
  <si>
    <t>前澤化成工業</t>
  </si>
  <si>
    <t>ムトー精工</t>
  </si>
  <si>
    <t>旭化学工業</t>
  </si>
  <si>
    <t>未来工業</t>
  </si>
  <si>
    <t>ニッピ</t>
  </si>
  <si>
    <t>アシックス</t>
  </si>
  <si>
    <t>ツツミ</t>
  </si>
  <si>
    <t>リーガルコーポレーション</t>
  </si>
  <si>
    <t>研創</t>
  </si>
  <si>
    <t>ウェーブロックホールディングス</t>
  </si>
  <si>
    <t>ＪＳＰ</t>
  </si>
  <si>
    <t>ニチハ</t>
  </si>
  <si>
    <t>ローランド</t>
  </si>
  <si>
    <t>光陽社</t>
  </si>
  <si>
    <t>エフピコ</t>
  </si>
  <si>
    <t>小松ウオール工業</t>
  </si>
  <si>
    <t>ヤマハ</t>
  </si>
  <si>
    <t>河合楽器製作所</t>
  </si>
  <si>
    <t>菊水化学工業</t>
  </si>
  <si>
    <t>クリナップ</t>
  </si>
  <si>
    <t>ピジョン</t>
  </si>
  <si>
    <t>フジコピアン</t>
  </si>
  <si>
    <t>天馬</t>
  </si>
  <si>
    <t>キングジム</t>
  </si>
  <si>
    <t>興研</t>
  </si>
  <si>
    <t>象印マホービン</t>
  </si>
  <si>
    <t>リンテック</t>
  </si>
  <si>
    <t>信越ポリマー</t>
  </si>
  <si>
    <t>東リ</t>
  </si>
  <si>
    <t>イトーキ</t>
  </si>
  <si>
    <t>任天堂</t>
  </si>
  <si>
    <t>リヒトラブ</t>
  </si>
  <si>
    <t>三菱鉛筆</t>
  </si>
  <si>
    <t>松風</t>
  </si>
  <si>
    <t>重松製作所</t>
  </si>
  <si>
    <t>タカラスタンダード</t>
  </si>
  <si>
    <t>ミロク</t>
  </si>
  <si>
    <t>コクヨ</t>
  </si>
  <si>
    <t>ネポン</t>
  </si>
  <si>
    <t>日本アイ・エス・ケイ</t>
  </si>
  <si>
    <t>ナカバヤシ</t>
  </si>
  <si>
    <t>ニフコ</t>
  </si>
  <si>
    <t>立川ブラインド工業</t>
  </si>
  <si>
    <t>グローブライド</t>
  </si>
  <si>
    <t>マミヤ・オーピー</t>
  </si>
  <si>
    <t>セーラー万年筆</t>
  </si>
  <si>
    <t>オカムラ</t>
  </si>
  <si>
    <t>バルカー</t>
  </si>
  <si>
    <t>くろがね工作所</t>
  </si>
  <si>
    <t>ＭＵＴＯＨホールディングス</t>
  </si>
  <si>
    <t>伊藤忠商事</t>
  </si>
  <si>
    <t>丸紅</t>
  </si>
  <si>
    <t>スクロール</t>
  </si>
  <si>
    <t>ユアサ・フナショク</t>
  </si>
  <si>
    <t>高島</t>
  </si>
  <si>
    <t>ヨンドシーホールディングス</t>
  </si>
  <si>
    <t>三陽商会</t>
  </si>
  <si>
    <t>長瀬産業</t>
  </si>
  <si>
    <t>ナイガイ</t>
  </si>
  <si>
    <t>蝶理</t>
  </si>
  <si>
    <t>豊田通商</t>
  </si>
  <si>
    <t>オンワードホールディングス</t>
  </si>
  <si>
    <t>三共生興</t>
  </si>
  <si>
    <t>兼松</t>
  </si>
  <si>
    <t>美津濃</t>
  </si>
  <si>
    <t>大興電子通信</t>
  </si>
  <si>
    <t>ツカモトコーポレーション</t>
  </si>
  <si>
    <t>ルックホールディングス</t>
  </si>
  <si>
    <t>中央魚類</t>
  </si>
  <si>
    <t>三井物産</t>
  </si>
  <si>
    <t>日本紙パルプ商事</t>
  </si>
  <si>
    <t>東京エレクトロン</t>
  </si>
  <si>
    <t>カメイ</t>
  </si>
  <si>
    <t>東都水産</t>
  </si>
  <si>
    <t>築地魚市場</t>
  </si>
  <si>
    <t>東京ソワール</t>
  </si>
  <si>
    <t>ＯＵＧホールディングス</t>
  </si>
  <si>
    <t>スターゼン</t>
  </si>
  <si>
    <t>横浜丸魚</t>
  </si>
  <si>
    <t>丸藤シートパイル</t>
  </si>
  <si>
    <t>セイコーグループ</t>
  </si>
  <si>
    <t>山善</t>
  </si>
  <si>
    <t>椿本興業</t>
  </si>
  <si>
    <t>住友商事</t>
  </si>
  <si>
    <t>ＢＩＰＲＯＧＹ</t>
  </si>
  <si>
    <t>内田洋行</t>
  </si>
  <si>
    <t>三菱商事</t>
  </si>
  <si>
    <t>第一実業</t>
  </si>
  <si>
    <t>キヤノンマーケティングジャパン</t>
  </si>
  <si>
    <t>西華産業</t>
  </si>
  <si>
    <t>佐藤商事</t>
  </si>
  <si>
    <t>三谷商事</t>
  </si>
  <si>
    <t>東京産業</t>
  </si>
  <si>
    <t>ユアサ商事</t>
  </si>
  <si>
    <t>神鋼商事</t>
  </si>
  <si>
    <t>カノークス</t>
  </si>
  <si>
    <t>トルク</t>
  </si>
  <si>
    <t>阪和興業</t>
  </si>
  <si>
    <t>正栄食品工業</t>
  </si>
  <si>
    <t>カナデン</t>
  </si>
  <si>
    <t>ＲＹＯＤＥＮ</t>
  </si>
  <si>
    <t>ナラサキ産業</t>
  </si>
  <si>
    <t>ニプロ</t>
  </si>
  <si>
    <t>岩谷産業</t>
  </si>
  <si>
    <t>ナイス</t>
  </si>
  <si>
    <t>ニチモウ</t>
  </si>
  <si>
    <t>極東貿易</t>
  </si>
  <si>
    <t>アステナホールディングス</t>
  </si>
  <si>
    <t>三愛オブリ</t>
  </si>
  <si>
    <t>稲畑産業</t>
  </si>
  <si>
    <t>ＧＳＩクレオス</t>
  </si>
  <si>
    <t>明和産業</t>
  </si>
  <si>
    <t>クワザワホールディングス</t>
  </si>
  <si>
    <t>堀田丸正</t>
  </si>
  <si>
    <t>キムラタン</t>
  </si>
  <si>
    <t>ゴールドウイン</t>
  </si>
  <si>
    <t>ユニ・チャーム</t>
  </si>
  <si>
    <t>ムーンバット</t>
  </si>
  <si>
    <t>中央自動車工業</t>
  </si>
  <si>
    <t>キング</t>
  </si>
  <si>
    <t>三栄コーポレーション</t>
  </si>
  <si>
    <t>川辺</t>
  </si>
  <si>
    <t>ワキタ</t>
  </si>
  <si>
    <t>ヤマトインターナショナル</t>
  </si>
  <si>
    <t>東邦ホールディングス</t>
  </si>
  <si>
    <t>サンゲツ</t>
  </si>
  <si>
    <t>ミツウロコグループホールディングス</t>
  </si>
  <si>
    <t>シナネンホールディングス</t>
  </si>
  <si>
    <t>伊藤忠エネクス</t>
  </si>
  <si>
    <t>ゼット</t>
  </si>
  <si>
    <t>サンリオ</t>
  </si>
  <si>
    <t>サンワテクノス</t>
  </si>
  <si>
    <t>三京化成</t>
  </si>
  <si>
    <t>ナガホリ</t>
  </si>
  <si>
    <t>新光商事</t>
  </si>
  <si>
    <t>トーホー</t>
  </si>
  <si>
    <t>ラピーヌ</t>
  </si>
  <si>
    <t>デンキョーグループホールディングス</t>
  </si>
  <si>
    <t>トミタ</t>
  </si>
  <si>
    <t>三信電気</t>
  </si>
  <si>
    <t>東陽テクニカ</t>
  </si>
  <si>
    <t>ソマール</t>
  </si>
  <si>
    <t>モスフードサービス</t>
  </si>
  <si>
    <t>加賀電子</t>
  </si>
  <si>
    <t>都築電気</t>
  </si>
  <si>
    <t>ソーダニッカ</t>
  </si>
  <si>
    <t>立花エレテック</t>
  </si>
  <si>
    <t>木曽路</t>
  </si>
  <si>
    <t>ＳＲＳホールディングス</t>
  </si>
  <si>
    <t>千趣会</t>
  </si>
  <si>
    <t>タカキュー</t>
  </si>
  <si>
    <t>リテールパートナーズ</t>
  </si>
  <si>
    <t>上新電機</t>
  </si>
  <si>
    <t>日本瓦斯</t>
  </si>
  <si>
    <t>ロイヤルホールディングス</t>
  </si>
  <si>
    <t>東天紅</t>
  </si>
  <si>
    <t>チヨダ</t>
  </si>
  <si>
    <t>ライフコーポレーション</t>
  </si>
  <si>
    <t>マックスバリュ東海</t>
  </si>
  <si>
    <t>リンガーハット</t>
  </si>
  <si>
    <t>ラオックスホールディングス</t>
  </si>
  <si>
    <t>ＭｒＭａｘＨＤ</t>
  </si>
  <si>
    <t>テンアライド</t>
  </si>
  <si>
    <t>エンチョー</t>
  </si>
  <si>
    <t>フレンドリー</t>
  </si>
  <si>
    <t>ＡＯＫＩホールディングス</t>
  </si>
  <si>
    <t>オークワ</t>
  </si>
  <si>
    <t>コメリ</t>
  </si>
  <si>
    <t>青山商事</t>
  </si>
  <si>
    <t>タカチホ</t>
  </si>
  <si>
    <t>理経</t>
  </si>
  <si>
    <t>しまむら</t>
  </si>
  <si>
    <t>はせがわ</t>
  </si>
  <si>
    <t>高島屋</t>
  </si>
  <si>
    <t>松屋</t>
  </si>
  <si>
    <t>エイチ・ツー・オー　リテイリング</t>
  </si>
  <si>
    <t>近鉄百貨店</t>
  </si>
  <si>
    <t>大和</t>
  </si>
  <si>
    <t>丸井グループ</t>
  </si>
  <si>
    <t>クレディセゾン</t>
  </si>
  <si>
    <t>さいか屋</t>
  </si>
  <si>
    <t>アクシアル　リテイリング</t>
  </si>
  <si>
    <t>井筒屋</t>
  </si>
  <si>
    <t>イオン</t>
  </si>
  <si>
    <t>イズミ</t>
  </si>
  <si>
    <t>フォーバル</t>
  </si>
  <si>
    <t>平和堂</t>
  </si>
  <si>
    <t>フジ</t>
  </si>
  <si>
    <t>ヤオコー</t>
  </si>
  <si>
    <t>ゼビオホールディングス</t>
  </si>
  <si>
    <t>ケーズホールディングス</t>
  </si>
  <si>
    <t>ＰＡＬＴＡＣ</t>
  </si>
  <si>
    <t>三谷産業</t>
  </si>
  <si>
    <t>Ｏｌｙｍｐｉｃグループ</t>
  </si>
  <si>
    <t>日産東京販売ホールディングス</t>
  </si>
  <si>
    <t>8301</t>
  </si>
  <si>
    <t>日本銀行　出資証券</t>
  </si>
  <si>
    <t>出資証券</t>
  </si>
  <si>
    <t>あおぞら銀行</t>
  </si>
  <si>
    <t>三菱ＵＦＪフィナンシャル・グループ</t>
  </si>
  <si>
    <t>りそなホールディングス</t>
  </si>
  <si>
    <t>三井住友トラストグループ</t>
  </si>
  <si>
    <t>三井住友フィナンシャルグループ</t>
  </si>
  <si>
    <t>千葉銀行</t>
  </si>
  <si>
    <t>群馬銀行</t>
  </si>
  <si>
    <t>武蔵野銀行</t>
  </si>
  <si>
    <t>千葉興業銀行</t>
  </si>
  <si>
    <t>筑波銀行</t>
  </si>
  <si>
    <t>七十七銀行</t>
  </si>
  <si>
    <t>秋田銀行</t>
  </si>
  <si>
    <t>山形銀行</t>
  </si>
  <si>
    <t>岩手銀行</t>
  </si>
  <si>
    <t>東邦銀行</t>
  </si>
  <si>
    <t>東北銀行</t>
  </si>
  <si>
    <t>ふくおかフィナンシャルグループ</t>
  </si>
  <si>
    <t>スルガ銀行</t>
  </si>
  <si>
    <t>八十二銀行</t>
  </si>
  <si>
    <t>山梨中央銀行</t>
  </si>
  <si>
    <t>大垣共立銀行</t>
  </si>
  <si>
    <t>福井銀行</t>
  </si>
  <si>
    <t>清水銀行</t>
  </si>
  <si>
    <t>富山銀行</t>
  </si>
  <si>
    <t>滋賀銀行</t>
  </si>
  <si>
    <t>南都銀行</t>
  </si>
  <si>
    <t>百五銀行</t>
  </si>
  <si>
    <t>紀陽銀行</t>
  </si>
  <si>
    <t>ほくほくフィナンシャルグループ</t>
  </si>
  <si>
    <t>山陰合同銀行</t>
  </si>
  <si>
    <t>鳥取銀行</t>
  </si>
  <si>
    <t>百十四銀行</t>
  </si>
  <si>
    <t>四国銀行</t>
  </si>
  <si>
    <t>阿波銀行</t>
  </si>
  <si>
    <t>大分銀行</t>
  </si>
  <si>
    <t>宮崎銀行</t>
  </si>
  <si>
    <t>佐賀銀行</t>
  </si>
  <si>
    <t>琉球銀行</t>
  </si>
  <si>
    <t>セブン銀行</t>
  </si>
  <si>
    <t>みずほフィナンシャルグループ</t>
  </si>
  <si>
    <t>高知銀行</t>
  </si>
  <si>
    <t>山口フィナンシャルグループ</t>
  </si>
  <si>
    <t>8421</t>
  </si>
  <si>
    <t>信金中央金庫　優先出資証券</t>
  </si>
  <si>
    <t>芙蓉総合リース</t>
  </si>
  <si>
    <t>みずほリース</t>
  </si>
  <si>
    <t>東京センチュリー</t>
  </si>
  <si>
    <t>ＳＢＩホールディングス</t>
  </si>
  <si>
    <t>Ｊトラスト</t>
  </si>
  <si>
    <t>日本証券金融</t>
  </si>
  <si>
    <t>アイフル</t>
  </si>
  <si>
    <t>日本アジア投資</t>
  </si>
  <si>
    <t>名古屋銀行</t>
  </si>
  <si>
    <t>北洋銀行</t>
  </si>
  <si>
    <t>大光銀行</t>
  </si>
  <si>
    <t>愛媛銀行</t>
  </si>
  <si>
    <t>トマト銀行</t>
  </si>
  <si>
    <t>京葉銀行</t>
  </si>
  <si>
    <t>栃木銀行</t>
  </si>
  <si>
    <t>北日本銀行</t>
  </si>
  <si>
    <t>東和銀行</t>
  </si>
  <si>
    <t>福島銀行</t>
  </si>
  <si>
    <t>大東銀行</t>
  </si>
  <si>
    <t>リコーリース</t>
  </si>
  <si>
    <t>イオンフィナンシャルサービス</t>
  </si>
  <si>
    <t>アコム</t>
  </si>
  <si>
    <t>ジャックス</t>
  </si>
  <si>
    <t>オリエントコーポレーション</t>
  </si>
  <si>
    <t>オリックス</t>
  </si>
  <si>
    <t>三菱ＨＣキャピタル</t>
  </si>
  <si>
    <t>ジャフコ　グループ</t>
  </si>
  <si>
    <t>九州リースサービス</t>
  </si>
  <si>
    <t>トモニホールディングス</t>
  </si>
  <si>
    <t>大和証券グループ本社</t>
  </si>
  <si>
    <t>野村ホールディングス</t>
  </si>
  <si>
    <t>岡三証券グループ</t>
  </si>
  <si>
    <t>丸三証券</t>
  </si>
  <si>
    <t>東洋証券</t>
  </si>
  <si>
    <t>東海東京フィナンシャル・ホールディングス</t>
  </si>
  <si>
    <t>光世証券</t>
  </si>
  <si>
    <t>水戸証券</t>
  </si>
  <si>
    <t>いちよし証券</t>
  </si>
  <si>
    <t>松井証券</t>
  </si>
  <si>
    <t>ＳＯＭＰＯホールディングス</t>
  </si>
  <si>
    <t>日本取引所グループ</t>
  </si>
  <si>
    <t>マネックスグループ</t>
  </si>
  <si>
    <t>ＨＳホールディングス</t>
  </si>
  <si>
    <t>丸八証券</t>
  </si>
  <si>
    <t>トレイダーズホールディングス</t>
  </si>
  <si>
    <t>日産証券グループ</t>
  </si>
  <si>
    <t>極東証券</t>
  </si>
  <si>
    <t>岩井コスモホールディングス</t>
  </si>
  <si>
    <t>アイザワ証券グループ</t>
  </si>
  <si>
    <t>フィデアホールディングス</t>
  </si>
  <si>
    <t>池田泉州ホールディングス</t>
  </si>
  <si>
    <t>アニコム　ホールディングス</t>
  </si>
  <si>
    <t>ＭＳ＆ＡＤインシュアランスグループホールディングス</t>
  </si>
  <si>
    <t>あかつき本社</t>
  </si>
  <si>
    <t>スパークス・グループ</t>
  </si>
  <si>
    <t>小林洋行</t>
  </si>
  <si>
    <t>ＵＮＢＡＮＫＥＤ</t>
  </si>
  <si>
    <t>豊トラスティ証券</t>
  </si>
  <si>
    <t>第一生命ホールディングス</t>
  </si>
  <si>
    <t>東京海上ホールディングス</t>
  </si>
  <si>
    <t>アドバンテッジリスクマネジメント</t>
  </si>
  <si>
    <t>イー・ギャランティ</t>
  </si>
  <si>
    <t>アサックス</t>
  </si>
  <si>
    <t>ＧＦＡ</t>
  </si>
  <si>
    <t>フィンテック　グローバル</t>
  </si>
  <si>
    <t>ＮＥＣキャピタルソリューション</t>
  </si>
  <si>
    <t>Ｔ＆Ｄホールディングス</t>
  </si>
  <si>
    <t>アドバンスクリエイト</t>
  </si>
  <si>
    <t>三井不動産</t>
  </si>
  <si>
    <t>三菱地所</t>
  </si>
  <si>
    <t>平和不動産</t>
  </si>
  <si>
    <t>東京建物</t>
  </si>
  <si>
    <t>京阪神ビルディング</t>
  </si>
  <si>
    <t>住友不動産</t>
  </si>
  <si>
    <t>太平洋興発</t>
  </si>
  <si>
    <t>ＲＩＳＥ</t>
  </si>
  <si>
    <t>テーオーシー</t>
  </si>
  <si>
    <t>コスモスイニシア</t>
  </si>
  <si>
    <t>レオパレス２１</t>
  </si>
  <si>
    <t>スターツコーポレーション</t>
  </si>
  <si>
    <t>フジ住宅</t>
  </si>
  <si>
    <t>空港施設</t>
  </si>
  <si>
    <t>明和地所</t>
  </si>
  <si>
    <t>ゴールドクレスト</t>
  </si>
  <si>
    <t>リログループ</t>
  </si>
  <si>
    <t>エスリード</t>
  </si>
  <si>
    <t>日神グループホールディングス</t>
  </si>
  <si>
    <t>ウッドフレンズ</t>
  </si>
  <si>
    <t>クミカ</t>
  </si>
  <si>
    <t>レーサム</t>
  </si>
  <si>
    <t>ＡＭＧホールディングス</t>
  </si>
  <si>
    <t>日本エスコン</t>
  </si>
  <si>
    <t>ＲＥＶＯＬＵＴＩＯＮ</t>
  </si>
  <si>
    <t>ＭＩＲＡＲＴＨホールディングス</t>
  </si>
  <si>
    <t>センチュリー２１・ジャパン</t>
  </si>
  <si>
    <t>ＡＶＡＮＴＩＡ</t>
  </si>
  <si>
    <t>イオンモール</t>
  </si>
  <si>
    <t>毎日コムネット</t>
  </si>
  <si>
    <t>エリアクエスト</t>
  </si>
  <si>
    <t>エリアリンク</t>
  </si>
  <si>
    <t>ファースト住建</t>
  </si>
  <si>
    <t>ランド</t>
  </si>
  <si>
    <t>カチタス</t>
  </si>
  <si>
    <t>東祥</t>
  </si>
  <si>
    <t>8921</t>
  </si>
  <si>
    <t>シーズクリエイト</t>
  </si>
  <si>
    <t>トーセイ</t>
  </si>
  <si>
    <t>明豊エンタープライズ</t>
  </si>
  <si>
    <t>穴吹興産</t>
  </si>
  <si>
    <t>青山財産ネットワークス</t>
  </si>
  <si>
    <t>和田興産</t>
  </si>
  <si>
    <t>サンフロンティア不動産</t>
  </si>
  <si>
    <t>ＦＪネクストホールディングス</t>
  </si>
  <si>
    <t>グローム・ホールディングス</t>
  </si>
  <si>
    <t>インテリックス</t>
  </si>
  <si>
    <t>ランドビジネス</t>
  </si>
  <si>
    <t>サンネクスタグループ</t>
  </si>
  <si>
    <t>ＡＳＩＡＮ　ＳＴＡＲ</t>
  </si>
  <si>
    <t>8951</t>
  </si>
  <si>
    <t>日本ビルファンド投資法人</t>
  </si>
  <si>
    <t>8952</t>
  </si>
  <si>
    <t>ジャパンリアルエステイト投資法人</t>
  </si>
  <si>
    <t>8953</t>
  </si>
  <si>
    <t>日本都市ファンド投資法人</t>
  </si>
  <si>
    <t>8954</t>
  </si>
  <si>
    <t>オリックス不動産投資法人</t>
  </si>
  <si>
    <t>8955</t>
  </si>
  <si>
    <t>日本プライムリアルティ投資法人</t>
  </si>
  <si>
    <t>8956</t>
  </si>
  <si>
    <t>ＮＴＴ都市開発リート投資法人</t>
  </si>
  <si>
    <t>8957</t>
  </si>
  <si>
    <t>東急リアル・エステート投資法人</t>
  </si>
  <si>
    <t>8958</t>
  </si>
  <si>
    <t>グローバル・ワン不動産投資法人</t>
  </si>
  <si>
    <t>8960</t>
  </si>
  <si>
    <t>ユナイテッド・アーバン投資法人</t>
  </si>
  <si>
    <t>8961</t>
  </si>
  <si>
    <t>森トラストリート投資法人</t>
  </si>
  <si>
    <t>8963</t>
  </si>
  <si>
    <t>インヴィンシブル投資法人</t>
  </si>
  <si>
    <t>8964</t>
  </si>
  <si>
    <t>フロンティア不動産投資法人</t>
  </si>
  <si>
    <t>8966</t>
  </si>
  <si>
    <t>平和不動産リート投資法人</t>
  </si>
  <si>
    <t>8967</t>
  </si>
  <si>
    <t>日本ロジスティクスファンド投資法人</t>
  </si>
  <si>
    <t>8968</t>
  </si>
  <si>
    <t>福岡リート投資法人</t>
  </si>
  <si>
    <t>8972</t>
  </si>
  <si>
    <t>ＫＤＸ不動産投資法人</t>
  </si>
  <si>
    <t>8975</t>
  </si>
  <si>
    <t>いちごオフィスリート投資法人</t>
  </si>
  <si>
    <t>8976</t>
  </si>
  <si>
    <t>大和証券オフィス投資法人</t>
  </si>
  <si>
    <t>8977</t>
  </si>
  <si>
    <t>阪急阪神リート投資法人</t>
  </si>
  <si>
    <t>8979</t>
  </si>
  <si>
    <t>スターツプロシード投資法人</t>
  </si>
  <si>
    <t>8984</t>
  </si>
  <si>
    <t>大和ハウスリート投資法人</t>
  </si>
  <si>
    <t>8985</t>
  </si>
  <si>
    <t>ジャパン・ホテル・リート投資法人</t>
  </si>
  <si>
    <t>8986</t>
  </si>
  <si>
    <t>大和証券リビング投資法人</t>
  </si>
  <si>
    <t>8987</t>
  </si>
  <si>
    <t>ジャパンエクセレント投資法人</t>
  </si>
  <si>
    <t>誠建設工業</t>
  </si>
  <si>
    <t>ハウスフリーダム</t>
  </si>
  <si>
    <t>グランディハウス</t>
  </si>
  <si>
    <t>東武鉄道</t>
  </si>
  <si>
    <t>相鉄ホールディングス</t>
  </si>
  <si>
    <t>東急</t>
  </si>
  <si>
    <t>京浜急行電鉄</t>
  </si>
  <si>
    <t>小田急電鉄</t>
  </si>
  <si>
    <t>京王電鉄</t>
  </si>
  <si>
    <t>京成電鉄</t>
  </si>
  <si>
    <t>富士急行</t>
  </si>
  <si>
    <t>秩父鉄道</t>
  </si>
  <si>
    <t>新潟交通</t>
  </si>
  <si>
    <t>東日本旅客鉄道</t>
  </si>
  <si>
    <t>西日本旅客鉄道</t>
  </si>
  <si>
    <t>東海旅客鉄道</t>
  </si>
  <si>
    <t>東京地下鉄</t>
  </si>
  <si>
    <t>西武ホールディングス</t>
  </si>
  <si>
    <t>鴻池運輸</t>
  </si>
  <si>
    <t>ゼロ</t>
  </si>
  <si>
    <t>ヒガシトゥエンティワン</t>
  </si>
  <si>
    <t>西日本鉄道</t>
  </si>
  <si>
    <t>広島電鉄</t>
  </si>
  <si>
    <t>南総通運</t>
  </si>
  <si>
    <t>東部ネットワーク</t>
  </si>
  <si>
    <t>ハマキョウレックス</t>
  </si>
  <si>
    <t>サカイ引越センター</t>
  </si>
  <si>
    <t>近鉄グループホールディングス</t>
  </si>
  <si>
    <t>阪急阪神ホールディングス</t>
  </si>
  <si>
    <t>南海電気鉄道</t>
  </si>
  <si>
    <t>京阪ホールディングス</t>
  </si>
  <si>
    <t>神戸電鉄</t>
  </si>
  <si>
    <t>名古屋鉄道</t>
  </si>
  <si>
    <t>京福電気鉄道</t>
  </si>
  <si>
    <t>センコン物流</t>
  </si>
  <si>
    <t>山陽電気鉄道</t>
  </si>
  <si>
    <t>遠州トラック</t>
  </si>
  <si>
    <t>倉庫・運輸関連業</t>
  </si>
  <si>
    <t>カンダホールディングス</t>
  </si>
  <si>
    <t>日本ロジテム</t>
  </si>
  <si>
    <t>岡山県貨物運送</t>
  </si>
  <si>
    <t>ヤマトホールディングス</t>
  </si>
  <si>
    <t>山九</t>
  </si>
  <si>
    <t>日新</t>
  </si>
  <si>
    <t>丸運</t>
  </si>
  <si>
    <t>丸全昭和運輸</t>
  </si>
  <si>
    <t>センコーグループホールディングス</t>
  </si>
  <si>
    <t>トナミホールディングス</t>
  </si>
  <si>
    <t>ニッコンホールディングス</t>
  </si>
  <si>
    <t>京極運輸商事</t>
  </si>
  <si>
    <t>日本石油輸送</t>
  </si>
  <si>
    <t>福山通運</t>
  </si>
  <si>
    <t>セイノーホールディングス</t>
  </si>
  <si>
    <t>神奈川中央交通</t>
  </si>
  <si>
    <t>大和自動車交通</t>
  </si>
  <si>
    <t>神姫バス</t>
  </si>
  <si>
    <t>タカセ</t>
  </si>
  <si>
    <t>ＡＺ－ＣＯＭ丸和ホールディングス</t>
  </si>
  <si>
    <t>日本郵船</t>
  </si>
  <si>
    <t>海運業</t>
  </si>
  <si>
    <t>商船三井</t>
  </si>
  <si>
    <t>川崎汽船</t>
  </si>
  <si>
    <t>ＮＳユナイテッド海運</t>
  </si>
  <si>
    <t>明海グループ</t>
  </si>
  <si>
    <t>飯野海運</t>
  </si>
  <si>
    <t>玉井商船</t>
  </si>
  <si>
    <t>共栄タンカー</t>
  </si>
  <si>
    <t>九州旅客鉄道</t>
  </si>
  <si>
    <t>ＳＧホールディングス</t>
  </si>
  <si>
    <t>ビーイングホールディングス</t>
  </si>
  <si>
    <t>9146</t>
  </si>
  <si>
    <t>五健堂</t>
  </si>
  <si>
    <t>ＮＩＰＰＯＮ　ＥＸＰＲＥＳＳホールディングス</t>
  </si>
  <si>
    <t>9149</t>
  </si>
  <si>
    <t>大友ロジスティクスサービス</t>
  </si>
  <si>
    <t>9156</t>
  </si>
  <si>
    <t>はなホールディングス</t>
  </si>
  <si>
    <t>シーユーシー</t>
  </si>
  <si>
    <t>Ｗ　ＴＯＫＹＯ</t>
  </si>
  <si>
    <t>ノバレーゼ</t>
  </si>
  <si>
    <t>ＩＤ＆Ｅホールディングス</t>
  </si>
  <si>
    <t>ブリーチ</t>
  </si>
  <si>
    <t>ナレルグループ</t>
  </si>
  <si>
    <t>トライト</t>
  </si>
  <si>
    <t>クオルテック</t>
  </si>
  <si>
    <t>ＧＥＮＤＡ</t>
  </si>
  <si>
    <t>9167</t>
  </si>
  <si>
    <t>フトン巻きのジロー</t>
  </si>
  <si>
    <t>ライズ・コンサルティング・グループ</t>
  </si>
  <si>
    <t>9169</t>
  </si>
  <si>
    <t>大伸社</t>
  </si>
  <si>
    <t>栗林商船</t>
  </si>
  <si>
    <t>東海汽船</t>
  </si>
  <si>
    <t>東京汽船</t>
  </si>
  <si>
    <t>日本航空</t>
  </si>
  <si>
    <t>空運業</t>
  </si>
  <si>
    <t>ＡＮＡホールディングス</t>
  </si>
  <si>
    <t>スカイマーク</t>
  </si>
  <si>
    <t>スターフライヤー</t>
  </si>
  <si>
    <t>エフ・コード</t>
  </si>
  <si>
    <t>Ｇｒｅｅｎ　Ｅａｒｔｈ　Ｉｎｓｔｉｔｕｔｅ</t>
  </si>
  <si>
    <t>セイファート</t>
  </si>
  <si>
    <t>Ｒｅｃｏｖｅｒｙ　Ｉｎｔｅｒｎａｔｉｏｎａｌ</t>
  </si>
  <si>
    <t>ＣａＳｙ</t>
  </si>
  <si>
    <t>ビーウィズ</t>
  </si>
  <si>
    <t>メンタルヘルステクノロジーズ</t>
  </si>
  <si>
    <t>ギックス</t>
  </si>
  <si>
    <t>エフビー介護サービス</t>
  </si>
  <si>
    <t>フルハシＥＰＯ</t>
  </si>
  <si>
    <t>9222</t>
  </si>
  <si>
    <t>ｍａｎａｂｙ</t>
  </si>
  <si>
    <t>ＡＳＮＯＶＡ</t>
  </si>
  <si>
    <t>9224</t>
  </si>
  <si>
    <t>環境のミカタ</t>
  </si>
  <si>
    <t>ブリッジコンサルティンググループ</t>
  </si>
  <si>
    <t>9226</t>
  </si>
  <si>
    <t>アイガー</t>
  </si>
  <si>
    <t>マイクロ波化学</t>
  </si>
  <si>
    <t>サンウェルズ</t>
  </si>
  <si>
    <t>アジア航測</t>
  </si>
  <si>
    <t>ジャパンＭ＆Ａソリューション</t>
  </si>
  <si>
    <t>笑美面</t>
  </si>
  <si>
    <t>バリュークリエーション</t>
  </si>
  <si>
    <t>9239</t>
  </si>
  <si>
    <t>ケーイーティ</t>
  </si>
  <si>
    <t>デリバリーコンサルティング</t>
  </si>
  <si>
    <t>フューチャーリンクネットワーク</t>
  </si>
  <si>
    <t>メディア総研</t>
  </si>
  <si>
    <t>9243</t>
  </si>
  <si>
    <t>富士テクノホールディングス</t>
  </si>
  <si>
    <t>デジタリフト</t>
  </si>
  <si>
    <t>リベロ</t>
  </si>
  <si>
    <t>プロジェクトホールディングス</t>
  </si>
  <si>
    <t>ＴＲＥホールディングス</t>
  </si>
  <si>
    <t>人・夢・技術グループ</t>
  </si>
  <si>
    <t>日本エコシステム</t>
  </si>
  <si>
    <t>ＧＲＣＳ</t>
  </si>
  <si>
    <t>ＡＢ＆Ｃｏｍｐａｎｙ</t>
  </si>
  <si>
    <t>ラストワンマイル</t>
  </si>
  <si>
    <t>スローガン</t>
  </si>
  <si>
    <t>ラバブルマーケティンググループ</t>
  </si>
  <si>
    <t>サクシード</t>
  </si>
  <si>
    <t>ＹＣＰホールディングス（グローバル）リミテッド　ＪＤＲ</t>
  </si>
  <si>
    <t>ＣＳ－Ｃ</t>
  </si>
  <si>
    <t>タカヨシホールディングス</t>
  </si>
  <si>
    <t>西本Ｗｉｓｍｅｔｔａｃホールディングス</t>
  </si>
  <si>
    <t>シルバーライフ</t>
  </si>
  <si>
    <t>ポエック</t>
  </si>
  <si>
    <t>ヤマシタヘルスケアホールディングス</t>
  </si>
  <si>
    <t>Ｇｅｎｋｙ　ＤｒｕｇＳｔｏｒｅｓ</t>
  </si>
  <si>
    <t>オプティマスグループ</t>
  </si>
  <si>
    <t>バリュエンスホールディングス</t>
  </si>
  <si>
    <t>和心</t>
  </si>
  <si>
    <t>ブティックス</t>
  </si>
  <si>
    <t>コーア商事ホールディングス</t>
  </si>
  <si>
    <t>ＫＰＰグループホールディングス</t>
  </si>
  <si>
    <t>ナルミヤ・インターナショナル</t>
  </si>
  <si>
    <t>ブックオフグループホールディングス</t>
  </si>
  <si>
    <t>ギフトホールディングス</t>
  </si>
  <si>
    <t>9282</t>
  </si>
  <si>
    <t>いちごグリーンインフラ投資法人</t>
  </si>
  <si>
    <t>9284</t>
  </si>
  <si>
    <t>カナディアン・ソーラー・インフラ投資法人</t>
  </si>
  <si>
    <t>9285</t>
  </si>
  <si>
    <t>東京インフラ・エネルギー投資法人</t>
  </si>
  <si>
    <t>9286</t>
  </si>
  <si>
    <t>エネクス・インフラ投資法人</t>
  </si>
  <si>
    <t>9287</t>
  </si>
  <si>
    <t>ジャパン・インフラファンド投資法人</t>
  </si>
  <si>
    <t>三菱倉庫</t>
  </si>
  <si>
    <t>三井倉庫ホールディングス</t>
  </si>
  <si>
    <t>住友倉庫</t>
  </si>
  <si>
    <t>澁澤倉庫</t>
  </si>
  <si>
    <t>ヤマタネ</t>
  </si>
  <si>
    <t>東陽倉庫</t>
  </si>
  <si>
    <t>杉村倉庫</t>
  </si>
  <si>
    <t>乾汽船</t>
  </si>
  <si>
    <t>日本トランスシティ</t>
  </si>
  <si>
    <t>アサガミ</t>
  </si>
  <si>
    <t>ケイヒン</t>
  </si>
  <si>
    <t>丸八倉庫</t>
  </si>
  <si>
    <t>中央倉庫</t>
  </si>
  <si>
    <t>川西倉庫</t>
  </si>
  <si>
    <t>安田倉庫</t>
  </si>
  <si>
    <t>ファイズホールディングス</t>
  </si>
  <si>
    <t>関通</t>
  </si>
  <si>
    <t>イー・ロジット</t>
  </si>
  <si>
    <t>揚羽</t>
  </si>
  <si>
    <t>キャスター</t>
  </si>
  <si>
    <t>ＮＩＳＳＯホールディングス</t>
  </si>
  <si>
    <t>9334</t>
  </si>
  <si>
    <t>アイビスホールディングス</t>
  </si>
  <si>
    <t>9335</t>
  </si>
  <si>
    <t>テクノクリエイティブ</t>
  </si>
  <si>
    <t>大栄環境</t>
  </si>
  <si>
    <t>トリドリ</t>
  </si>
  <si>
    <t>ＩＮＦＯＲＩＣＨ</t>
  </si>
  <si>
    <t>コーチ・エィ</t>
  </si>
  <si>
    <t>アソインターナショナル</t>
  </si>
  <si>
    <t>ＧＥＮＯＶＡ</t>
  </si>
  <si>
    <t>スマサポ</t>
  </si>
  <si>
    <t>アイビス</t>
  </si>
  <si>
    <t>アクシスコンサルティング</t>
  </si>
  <si>
    <t>ビズメイツ</t>
  </si>
  <si>
    <t>ココルポート</t>
  </si>
  <si>
    <t>日本管財ホールディングス</t>
  </si>
  <si>
    <t>ｉｓｐａｃｅ</t>
  </si>
  <si>
    <t>東洋埠頭</t>
  </si>
  <si>
    <t>櫻島埠頭</t>
  </si>
  <si>
    <t>リンコーコーポレーション</t>
  </si>
  <si>
    <t>鈴与シンワート</t>
  </si>
  <si>
    <t>伏木海陸運送</t>
  </si>
  <si>
    <t>兵機海運</t>
  </si>
  <si>
    <t>大運</t>
  </si>
  <si>
    <t>上組</t>
  </si>
  <si>
    <t>トレーディア</t>
  </si>
  <si>
    <t>サンリツ</t>
  </si>
  <si>
    <t>大東港運</t>
  </si>
  <si>
    <t>キムラユニティー</t>
  </si>
  <si>
    <t>キユーソー流通システム</t>
  </si>
  <si>
    <t>ユーラシア旅行社</t>
  </si>
  <si>
    <t>エージーピー</t>
  </si>
  <si>
    <t>東海運</t>
  </si>
  <si>
    <t>エーアイテイー</t>
  </si>
  <si>
    <t>内外トランスライン</t>
  </si>
  <si>
    <t>ショーエイコーポレーション</t>
  </si>
  <si>
    <t>日本コンセプト</t>
  </si>
  <si>
    <t>9388</t>
  </si>
  <si>
    <t>パパネッツ</t>
  </si>
  <si>
    <t>ビート・ホールディングス・リミテッド</t>
  </si>
  <si>
    <t>ＴＢＳホールディングス</t>
  </si>
  <si>
    <t>日本テレビホールディングス</t>
  </si>
  <si>
    <t>朝日放送グループホールディングス</t>
  </si>
  <si>
    <t>ＢＳＮメディアホールディングス</t>
  </si>
  <si>
    <t>テレビ朝日ホールディングス</t>
  </si>
  <si>
    <t>スカパーＪＳＡＴホールディングス</t>
  </si>
  <si>
    <t>テレビ東京ホールディングス</t>
  </si>
  <si>
    <t>日本ＢＳ放送</t>
  </si>
  <si>
    <t>ビジョン</t>
  </si>
  <si>
    <t>スマートバリュー</t>
  </si>
  <si>
    <t>Ｕ－ＮＥＸＴ　ＨＯＬＤＩＮＧＳ</t>
  </si>
  <si>
    <t>ワイヤレスゲート</t>
  </si>
  <si>
    <t>エヌジェイホールディングス</t>
  </si>
  <si>
    <t>フォーバル・リアルストレート</t>
  </si>
  <si>
    <t>日本通信</t>
  </si>
  <si>
    <t>ＲｅＹｕｕ　Ｊａｐａｎ</t>
  </si>
  <si>
    <t>クロップス</t>
  </si>
  <si>
    <t>日本電信電話</t>
  </si>
  <si>
    <t>ＫＤＤＩ</t>
  </si>
  <si>
    <t>ソフトバンク</t>
  </si>
  <si>
    <t>ソフトバンク第１回社債型種類株式</t>
  </si>
  <si>
    <t>ソフトバンク第２回社債型種類株式</t>
  </si>
  <si>
    <t>光通信</t>
  </si>
  <si>
    <t>沖縄セルラー電話</t>
  </si>
  <si>
    <t>エムティーアイ</t>
  </si>
  <si>
    <t>エム・エイチ・グループ</t>
  </si>
  <si>
    <t>ベルパーク</t>
  </si>
  <si>
    <t>トーシンホールディングス</t>
  </si>
  <si>
    <t>フォーバルテレコム</t>
  </si>
  <si>
    <t>サカイホールディングス</t>
  </si>
  <si>
    <t>ＧＭＯインターネットグループ</t>
  </si>
  <si>
    <t>ファイバーゲート</t>
  </si>
  <si>
    <t>アイドママーケティングコミュニケーション</t>
  </si>
  <si>
    <t>アルファポリス</t>
  </si>
  <si>
    <t>ＫＡＤＯＫＡＷＡ</t>
  </si>
  <si>
    <t>学研ホールディングス</t>
  </si>
  <si>
    <t>ゼンリン</t>
  </si>
  <si>
    <t>昭文社ホールディングス</t>
  </si>
  <si>
    <t>中央経済社ホールディングス</t>
  </si>
  <si>
    <t>ＳＥホールディングス・アンド・インキュベーションズ</t>
  </si>
  <si>
    <t>インプレスホールディングス</t>
  </si>
  <si>
    <t>東京電力ホールディングス</t>
  </si>
  <si>
    <t>中部電力</t>
  </si>
  <si>
    <t>関西電力</t>
  </si>
  <si>
    <t>中国電力</t>
  </si>
  <si>
    <t>北陸電力</t>
  </si>
  <si>
    <t>東北電力</t>
  </si>
  <si>
    <t>四国電力</t>
  </si>
  <si>
    <t>九州電力</t>
  </si>
  <si>
    <t>北海道電力</t>
  </si>
  <si>
    <t>沖縄電力</t>
  </si>
  <si>
    <t>電源開発</t>
  </si>
  <si>
    <t>エフオン</t>
  </si>
  <si>
    <t>イーレックス</t>
  </si>
  <si>
    <t>レノバ</t>
  </si>
  <si>
    <t>リニューアブル・ジャパン</t>
  </si>
  <si>
    <t>東京瓦斯</t>
  </si>
  <si>
    <t>大阪瓦斯</t>
  </si>
  <si>
    <t>東邦瓦斯</t>
  </si>
  <si>
    <t>北海道瓦斯</t>
  </si>
  <si>
    <t>広島ガス</t>
  </si>
  <si>
    <t>西部ガスホールディングス</t>
  </si>
  <si>
    <t>北陸瓦斯</t>
  </si>
  <si>
    <t>京葉瓦斯</t>
  </si>
  <si>
    <t>静岡ガス</t>
  </si>
  <si>
    <t>メタウォーター</t>
  </si>
  <si>
    <t>Ｍ＆Ａ総研ホールディングス</t>
  </si>
  <si>
    <t>マイクロアド</t>
  </si>
  <si>
    <t>ＡＶｉＣ</t>
  </si>
  <si>
    <t>ＩＮＴＬＯＯＰ</t>
  </si>
  <si>
    <t>エアークローゼット</t>
  </si>
  <si>
    <t>ジャパニアス</t>
  </si>
  <si>
    <t>プログリット</t>
  </si>
  <si>
    <t>グラッドキューブ</t>
  </si>
  <si>
    <t>ビジネスコーチ</t>
  </si>
  <si>
    <t>Ａｔｌａｓ　Ｔｅｃｈｎｏｌｏｇｉｅｓ</t>
  </si>
  <si>
    <t>ＦＣＥ</t>
  </si>
  <si>
    <t>ＧＬＯＥ</t>
  </si>
  <si>
    <t>アイネット</t>
  </si>
  <si>
    <t>松竹</t>
  </si>
  <si>
    <t>東宝</t>
  </si>
  <si>
    <t>エイチ・アイ・エス</t>
  </si>
  <si>
    <t>東映</t>
  </si>
  <si>
    <t>ウィルソン・ラーニング　ワールドワイド</t>
  </si>
  <si>
    <t>ラックランド</t>
  </si>
  <si>
    <t>ＮＴＴデータグループ</t>
  </si>
  <si>
    <t>共立メンテナンス</t>
  </si>
  <si>
    <t>イチネンホールディングス</t>
  </si>
  <si>
    <t>建設技術研究所</t>
  </si>
  <si>
    <t>スペース</t>
  </si>
  <si>
    <t>セレスポ</t>
  </si>
  <si>
    <t>アインホールディングス</t>
  </si>
  <si>
    <t>燦ホールディングス</t>
  </si>
  <si>
    <t>ピー・シー・エー</t>
  </si>
  <si>
    <t>スバル興業</t>
  </si>
  <si>
    <t>東京テアトル</t>
  </si>
  <si>
    <t>武蔵野興業</t>
  </si>
  <si>
    <t>きんえい</t>
  </si>
  <si>
    <t>三協フロンテア</t>
  </si>
  <si>
    <t>セゾンテクノロジー</t>
  </si>
  <si>
    <t>タナベコンサルティンググループ</t>
  </si>
  <si>
    <t>協和コンサルタンツ</t>
  </si>
  <si>
    <t>日本プロセス</t>
  </si>
  <si>
    <t>グリーンランドリゾート</t>
  </si>
  <si>
    <t>ビジネスブレイン太田昭和</t>
  </si>
  <si>
    <t>歌舞伎座</t>
  </si>
  <si>
    <t>ナガワ</t>
  </si>
  <si>
    <t>東京都競馬</t>
  </si>
  <si>
    <t>カナモト</t>
  </si>
  <si>
    <t>ホウライ</t>
  </si>
  <si>
    <t>ＤＴＳ</t>
  </si>
  <si>
    <t>スクウェア・エニックス・ホールディングス</t>
  </si>
  <si>
    <t>ＫＹＣＯＭホールディングス</t>
  </si>
  <si>
    <t>東洋テック</t>
  </si>
  <si>
    <t>ＫＳＫ</t>
  </si>
  <si>
    <t>両毛システムズ</t>
  </si>
  <si>
    <t>シーイーシー</t>
  </si>
  <si>
    <t>ウィザス</t>
  </si>
  <si>
    <t>カプコン</t>
  </si>
  <si>
    <t>クレオ</t>
  </si>
  <si>
    <t>ニシオホールディングス</t>
  </si>
  <si>
    <t>東京會舘</t>
  </si>
  <si>
    <t>アイ・エス・ビー</t>
  </si>
  <si>
    <t>アゴーラ　ホスピタリティー　グループ</t>
  </si>
  <si>
    <t>日本空港ビルデング</t>
  </si>
  <si>
    <t>帝国ホテル</t>
  </si>
  <si>
    <t>ＮＣＳ＆Ａ</t>
  </si>
  <si>
    <t>ロイヤルホテル</t>
  </si>
  <si>
    <t>トランス・コスモス</t>
  </si>
  <si>
    <t>乃村工藝社</t>
  </si>
  <si>
    <t>ＳＣＳＫ</t>
  </si>
  <si>
    <t>ホテル、ニューグランド</t>
  </si>
  <si>
    <t>藤田観光</t>
  </si>
  <si>
    <t>京都ホテル</t>
  </si>
  <si>
    <t>ＫＮＴ－ＣＴホールディングス</t>
  </si>
  <si>
    <t>トーカイ</t>
  </si>
  <si>
    <t>白洋舎</t>
  </si>
  <si>
    <t>ナガセ</t>
  </si>
  <si>
    <t>セコム</t>
  </si>
  <si>
    <t>ＮＳＷ</t>
  </si>
  <si>
    <t>セントラル警備保障</t>
  </si>
  <si>
    <t>アイネス</t>
  </si>
  <si>
    <t>丹青社</t>
  </si>
  <si>
    <t>メイテックグループホールディングス</t>
  </si>
  <si>
    <t>ＴＫＣ</t>
  </si>
  <si>
    <t>富士ソフト</t>
  </si>
  <si>
    <t>アイエックス・ナレッジ</t>
  </si>
  <si>
    <t>応用地質</t>
  </si>
  <si>
    <t>船井総研ホールディングス</t>
  </si>
  <si>
    <t>ＮＳＤ</t>
  </si>
  <si>
    <t>進学会ホールディングス</t>
  </si>
  <si>
    <t>東海リース</t>
  </si>
  <si>
    <t>丸紅建材リース</t>
  </si>
  <si>
    <t>オオバ</t>
  </si>
  <si>
    <t>コナミグループ</t>
  </si>
  <si>
    <t>日建工学</t>
  </si>
  <si>
    <t>いであ</t>
  </si>
  <si>
    <t>学究社</t>
  </si>
  <si>
    <t>札幌臨床検査センター</t>
  </si>
  <si>
    <t>昴</t>
  </si>
  <si>
    <t>ハリマビステム</t>
  </si>
  <si>
    <t>ディーエムエス</t>
  </si>
  <si>
    <t>イオンディライト</t>
  </si>
  <si>
    <t>ナック</t>
  </si>
  <si>
    <t>福井コンピュータホールディングス</t>
  </si>
  <si>
    <t>ビケンテクノ</t>
  </si>
  <si>
    <t>ダイセキ</t>
  </si>
  <si>
    <t>ステップ</t>
  </si>
  <si>
    <t>旭情報サービス</t>
  </si>
  <si>
    <t>テーオーホールディングス</t>
  </si>
  <si>
    <t>ストライダーズ</t>
  </si>
  <si>
    <t>大丸エナウィン</t>
  </si>
  <si>
    <t>エムティジェネックス</t>
  </si>
  <si>
    <t>マミーマート</t>
  </si>
  <si>
    <t>泉州電業</t>
  </si>
  <si>
    <t>リリカラ</t>
  </si>
  <si>
    <t>Ｇｅｎｋｉ　Ｇｌｏｂａｌ　Ｄｉｎｉｎｇ　Ｃｏｎｃｅｐｔｓ</t>
  </si>
  <si>
    <t>トラスコ中山</t>
  </si>
  <si>
    <t>ヤマダホールディングス</t>
  </si>
  <si>
    <t>オートバックスセブン</t>
  </si>
  <si>
    <t>ジュンテンドー</t>
  </si>
  <si>
    <t>モリト</t>
  </si>
  <si>
    <t>アークランズ</t>
  </si>
  <si>
    <t>ニトリホールディングス</t>
  </si>
  <si>
    <t>パーカーコーポレーション</t>
  </si>
  <si>
    <t>天満屋ストア</t>
  </si>
  <si>
    <t>共同紙販ホールディングス</t>
  </si>
  <si>
    <t>グルメ杵屋</t>
  </si>
  <si>
    <t>ＣＢグループマネジメント</t>
  </si>
  <si>
    <t>銀座ルノアール</t>
  </si>
  <si>
    <t>愛眼</t>
  </si>
  <si>
    <t>ケーユーホールディングス</t>
  </si>
  <si>
    <t>英和</t>
  </si>
  <si>
    <t>吉野家ホールディングス</t>
  </si>
  <si>
    <t>ソレキア</t>
  </si>
  <si>
    <t>加藤産業</t>
  </si>
  <si>
    <t>北恵</t>
  </si>
  <si>
    <t>コックス</t>
  </si>
  <si>
    <t>セキド</t>
  </si>
  <si>
    <t>イノテック</t>
  </si>
  <si>
    <t>イエローハット</t>
  </si>
  <si>
    <t>シャルレ</t>
  </si>
  <si>
    <t>松屋フーズホールディングス</t>
  </si>
  <si>
    <t>ＵＥＸ</t>
  </si>
  <si>
    <t>ＪＢＣＣホールディングス</t>
  </si>
  <si>
    <t>マキヤ</t>
  </si>
  <si>
    <t>コンセック</t>
  </si>
  <si>
    <t>ＪＫホールディングス</t>
  </si>
  <si>
    <t>サガミホールディングス</t>
  </si>
  <si>
    <t>日伝</t>
  </si>
  <si>
    <t>カンセキ</t>
  </si>
  <si>
    <t>ベリテ</t>
  </si>
  <si>
    <t>藤井産業</t>
  </si>
  <si>
    <t>日本電計</t>
  </si>
  <si>
    <t>日邦産業</t>
  </si>
  <si>
    <t>植松商会</t>
  </si>
  <si>
    <t>ワットマン</t>
  </si>
  <si>
    <t>ミロク情報サービス</t>
  </si>
  <si>
    <t>平和紙業</t>
  </si>
  <si>
    <t>北沢産業</t>
  </si>
  <si>
    <t>杉本商事</t>
  </si>
  <si>
    <t>因幡電機産業</t>
  </si>
  <si>
    <t>王将フードサービス</t>
  </si>
  <si>
    <t>太洋物産</t>
  </si>
  <si>
    <t>ミニストップ</t>
  </si>
  <si>
    <t>アークス</t>
  </si>
  <si>
    <t>ハチバン</t>
  </si>
  <si>
    <t>ヨンキュウ</t>
  </si>
  <si>
    <t>バローホールディングス</t>
  </si>
  <si>
    <t>アシードホールディングス</t>
  </si>
  <si>
    <t>東テク</t>
  </si>
  <si>
    <t>ミスミグループ本社</t>
  </si>
  <si>
    <t>ショクブン</t>
  </si>
  <si>
    <t>アルテック</t>
  </si>
  <si>
    <t>ＫＯＺＯホールディングス</t>
  </si>
  <si>
    <t>ベルク</t>
  </si>
  <si>
    <t>セキチュー</t>
  </si>
  <si>
    <t>文教堂グループホールディングス</t>
  </si>
  <si>
    <t>大庄</t>
  </si>
  <si>
    <t>ＭＲＫホールディングス</t>
  </si>
  <si>
    <t>タキヒヨー</t>
  </si>
  <si>
    <t>ファーストリテイリング</t>
  </si>
  <si>
    <t>ソフトバンクグループ</t>
  </si>
  <si>
    <t>蔵王産業</t>
  </si>
  <si>
    <t>スズケン</t>
  </si>
  <si>
    <t>サンドラッグ</t>
  </si>
  <si>
    <t>サックスバー　ホールディングス</t>
  </si>
  <si>
    <t>ジェコス</t>
  </si>
  <si>
    <t>ヤマザワ</t>
  </si>
  <si>
    <t>やまや</t>
  </si>
  <si>
    <t>サトー商会</t>
  </si>
  <si>
    <t>ベルーナ</t>
  </si>
  <si>
    <t>3101</t>
    <phoneticPr fontId="1"/>
  </si>
  <si>
    <t>4837</t>
    <phoneticPr fontId="1"/>
  </si>
  <si>
    <t>7622</t>
    <phoneticPr fontId="1"/>
  </si>
  <si>
    <t>4755</t>
    <phoneticPr fontId="1"/>
  </si>
  <si>
    <t>3250</t>
    <phoneticPr fontId="1"/>
  </si>
  <si>
    <t>3811</t>
    <phoneticPr fontId="1"/>
  </si>
  <si>
    <t>3318</t>
    <phoneticPr fontId="1"/>
  </si>
  <si>
    <t>6387</t>
    <phoneticPr fontId="1"/>
  </si>
  <si>
    <t>9086</t>
    <phoneticPr fontId="1"/>
  </si>
  <si>
    <t>1954</t>
    <phoneticPr fontId="1"/>
  </si>
  <si>
    <t>8186</t>
    <phoneticPr fontId="1"/>
  </si>
  <si>
    <t>2651</t>
    <phoneticPr fontId="1"/>
  </si>
  <si>
    <t>所感</t>
    <rPh sb="0" eb="2">
      <t>ショカン</t>
    </rPh>
    <phoneticPr fontId="1"/>
  </si>
  <si>
    <t>少額利確で稼いだ。</t>
    <rPh sb="0" eb="2">
      <t>ショウガク</t>
    </rPh>
    <rPh sb="2" eb="4">
      <t>リカク</t>
    </rPh>
    <rPh sb="5" eb="6">
      <t>カセ</t>
    </rPh>
    <phoneticPr fontId="1"/>
  </si>
  <si>
    <t>年末損出し。FPパートナーの含み損が大きい。</t>
  </si>
  <si>
    <t>三菱電機と日立製作所の半導体事業が統合して設立。</t>
  </si>
  <si>
    <t>-</t>
    <phoneticPr fontId="1"/>
  </si>
  <si>
    <t>利確金額</t>
  </si>
  <si>
    <t>モンハン3日で800万本。</t>
  </si>
  <si>
    <t>ライフイズマネーで放送。業績好調。</t>
  </si>
  <si>
    <t>片瀬那奈（43）が勤めている。</t>
  </si>
  <si>
    <t>クロス（制度）</t>
  </si>
  <si>
    <t>クロス（一般）</t>
  </si>
  <si>
    <t>日経新聞。優待お菓子美味しそう。</t>
  </si>
  <si>
    <t>ホンハイ工業との協業決定。</t>
  </si>
  <si>
    <t>ＮＥＸＴ　ＦＵＮＤＳ　Ｓ＆Ｐ　５００スコアリング＆スクリーニング指数連動型上場投信</t>
  </si>
  <si>
    <t>ＮＥＸＴ　ＦＵＮＤＳ　ＭＳＣＩジャパンカントリー指数（セレクト）連動型上場投信</t>
  </si>
  <si>
    <t>280A</t>
  </si>
  <si>
    <t>ＴＭＨ</t>
  </si>
  <si>
    <t>281A</t>
  </si>
  <si>
    <t>インフォメティス</t>
  </si>
  <si>
    <t>285A</t>
  </si>
  <si>
    <t>キオクシアホールディングス</t>
  </si>
  <si>
    <t>286A</t>
  </si>
  <si>
    <t>ユカリア</t>
  </si>
  <si>
    <t>287A</t>
  </si>
  <si>
    <t>黒田グループ</t>
  </si>
  <si>
    <t>288A</t>
  </si>
  <si>
    <t>ラクサス・テクノロジーズ</t>
  </si>
  <si>
    <t>290A</t>
  </si>
  <si>
    <t>Ｓｙｎｓｐｅｃｔｉｖｅ</t>
  </si>
  <si>
    <t>291A</t>
  </si>
  <si>
    <t>リスキル</t>
  </si>
  <si>
    <t>292A</t>
  </si>
  <si>
    <t>エスアイイー</t>
  </si>
  <si>
    <t>293A</t>
  </si>
  <si>
    <t>ＢＡＢＹ　ＪＯＢ</t>
  </si>
  <si>
    <t>294A</t>
  </si>
  <si>
    <t>ＮＥＸＴ　ＦＵＮＤＳ　ＭＳＣＩジャパン気候変動指数（セレクト）連動型上場投信</t>
  </si>
  <si>
    <t>295A</t>
  </si>
  <si>
    <t>Ｏｎｅ　ＥＴＦ　ＦＴＳＥ・サウジアラビア・インデックス</t>
  </si>
  <si>
    <t>296A</t>
  </si>
  <si>
    <t>令和アカウンティング・ホールディングス</t>
  </si>
  <si>
    <t>297A</t>
  </si>
  <si>
    <t>アルピコホールディングス</t>
  </si>
  <si>
    <t>298A</t>
  </si>
  <si>
    <t>ＧＶＡ　ＴＥＣＨ</t>
  </si>
  <si>
    <t>299A</t>
  </si>
  <si>
    <t>ｄｅｌｙ</t>
  </si>
  <si>
    <t>300A</t>
  </si>
  <si>
    <t>ＭＩＣ</t>
  </si>
  <si>
    <t>301A</t>
  </si>
  <si>
    <t>インデックス</t>
  </si>
  <si>
    <t>302A</t>
  </si>
  <si>
    <t>ビースタイルホールディングス</t>
  </si>
  <si>
    <t>303A</t>
  </si>
  <si>
    <t>ｖｉｓｕｍｏ</t>
  </si>
  <si>
    <t>304A</t>
  </si>
  <si>
    <t>フォルシア</t>
  </si>
  <si>
    <t>305A</t>
  </si>
  <si>
    <t>ダブルツリー</t>
  </si>
  <si>
    <t>307A</t>
  </si>
  <si>
    <t>ハウジング・スタッフ</t>
  </si>
  <si>
    <t>308A</t>
  </si>
  <si>
    <t>ぽすとめいとホールディングス</t>
  </si>
  <si>
    <t>309A</t>
  </si>
  <si>
    <t>コスモス調剤</t>
  </si>
  <si>
    <t>310A</t>
  </si>
  <si>
    <t>サーティーフォー</t>
  </si>
  <si>
    <t>311A</t>
  </si>
  <si>
    <t>ＮＰＴ</t>
  </si>
  <si>
    <t>312A</t>
  </si>
  <si>
    <t>シンコーホールディングス</t>
  </si>
  <si>
    <t>313A</t>
  </si>
  <si>
    <t>ｉシェアーズ　Ｓ＆Ｐ　５００　トップ　２０　ＥＴＦ</t>
  </si>
  <si>
    <t>314A</t>
  </si>
  <si>
    <t>ｉシェアーズ　ゴールド　ＥＴＦ</t>
  </si>
  <si>
    <t>315A</t>
  </si>
  <si>
    <t>グローバルＸ　銀行　高配当－日本株式　ＥＴＦ</t>
  </si>
  <si>
    <t>ＭＥＲＦ</t>
  </si>
  <si>
    <t>316A</t>
  </si>
  <si>
    <t>ｉＦｒｅｅＥＴＦ　ＦＡＮＧ＋</t>
  </si>
  <si>
    <t>317A</t>
  </si>
  <si>
    <t>エス・エム・エス・データテック</t>
  </si>
  <si>
    <t>318A</t>
  </si>
  <si>
    <t>ＶＩＸ短期先物指数ＥＴＦ</t>
  </si>
  <si>
    <t>319A</t>
  </si>
  <si>
    <t>技術承継機構</t>
  </si>
  <si>
    <t>320A</t>
  </si>
  <si>
    <t>Ｄ＆Ｉ</t>
  </si>
  <si>
    <t>321A</t>
  </si>
  <si>
    <t>ヒューマンステージホールディングス</t>
  </si>
  <si>
    <t>322A</t>
  </si>
  <si>
    <t>ヒメジ理化</t>
  </si>
  <si>
    <t>323A</t>
  </si>
  <si>
    <t>フライヤー</t>
  </si>
  <si>
    <t>324A</t>
  </si>
  <si>
    <t>ブッキングリゾート</t>
  </si>
  <si>
    <t>325A</t>
  </si>
  <si>
    <t>ＴＥＮＴＩＡＬ</t>
  </si>
  <si>
    <t>328A</t>
  </si>
  <si>
    <t>グローバルＸ　プライシングパワー・リーダーズ－日本株式　ＥＴＦ</t>
  </si>
  <si>
    <t>ＳＵＭＩＮＯＥ</t>
  </si>
  <si>
    <t>グリーホールディングス</t>
  </si>
  <si>
    <t>くふうカンパニーホールディングス</t>
  </si>
  <si>
    <t>システムサポートホールディングス</t>
  </si>
  <si>
    <t>ＧＭＯインターネット</t>
  </si>
  <si>
    <t>ＱＬＳホールディングス</t>
  </si>
  <si>
    <t>Ｓｍｉｌｅ　Ｈｏｌｄｉｎｇｓ</t>
  </si>
  <si>
    <t>売れるネット広告社グループ</t>
  </si>
  <si>
    <t>7075</t>
  </si>
  <si>
    <t>反映チェック</t>
    <rPh sb="0" eb="2">
      <t>ハンエイ</t>
    </rPh>
    <phoneticPr fontId="1"/>
  </si>
  <si>
    <t>ちいかわポケット運営。</t>
  </si>
  <si>
    <t>9119</t>
    <phoneticPr fontId="1"/>
  </si>
  <si>
    <t>5949</t>
    <phoneticPr fontId="1"/>
  </si>
  <si>
    <t>8043</t>
    <phoneticPr fontId="1"/>
  </si>
  <si>
    <t>2269</t>
    <phoneticPr fontId="1"/>
  </si>
  <si>
    <t>9534</t>
    <phoneticPr fontId="1"/>
  </si>
  <si>
    <t>7458</t>
    <phoneticPr fontId="1"/>
  </si>
  <si>
    <t>6406</t>
    <phoneticPr fontId="1"/>
  </si>
  <si>
    <t>9989</t>
    <phoneticPr fontId="1"/>
  </si>
  <si>
    <t>7832</t>
    <phoneticPr fontId="1"/>
  </si>
  <si>
    <t>7164</t>
    <phoneticPr fontId="1"/>
  </si>
  <si>
    <t>最終損益</t>
    <rPh sb="0" eb="2">
      <t>サイシュウ</t>
    </rPh>
    <rPh sb="2" eb="4">
      <t>ソンエキ</t>
    </rPh>
    <phoneticPr fontId="1"/>
  </si>
  <si>
    <t>末日含損益</t>
    <rPh sb="0" eb="2">
      <t>マツジツ</t>
    </rPh>
    <rPh sb="2" eb="3">
      <t>フク</t>
    </rPh>
    <rPh sb="3" eb="5">
      <t>ソンエキ</t>
    </rPh>
    <phoneticPr fontId="1"/>
  </si>
  <si>
    <t>トランプ自動車関税で31日に含み損が爆上げした。</t>
  </si>
  <si>
    <t>6770</t>
    <phoneticPr fontId="1"/>
  </si>
  <si>
    <t>4980</t>
    <phoneticPr fontId="1"/>
  </si>
  <si>
    <t>4523</t>
    <phoneticPr fontId="1"/>
  </si>
  <si>
    <t>1360</t>
    <phoneticPr fontId="1"/>
  </si>
  <si>
    <t>Vanguard High Dividend Yield ETF</t>
    <phoneticPr fontId="1"/>
  </si>
  <si>
    <t>VYM</t>
    <phoneticPr fontId="1"/>
  </si>
  <si>
    <t>業務スーパー</t>
  </si>
  <si>
    <t>9627</t>
    <phoneticPr fontId="1"/>
  </si>
  <si>
    <t>2593</t>
    <phoneticPr fontId="1"/>
  </si>
  <si>
    <t>自動車関税発動後に個別を大量買いしたため、追加関税発動で大損。甘く見ていたのと、完全に逃げ遅れた。高い授業料で辛すぎる。個別で大きなポジションを取ることのリスク認識が甘い。結局、月末までにはトランプが日和って相場は戻った。最悪な月だ。今年は挽回に徹する年になった。</t>
    <rPh sb="0" eb="3">
      <t>ジドウシャ</t>
    </rPh>
    <rPh sb="3" eb="5">
      <t>カンゼイ</t>
    </rPh>
    <rPh sb="5" eb="8">
      <t>ハツドウゴ</t>
    </rPh>
    <rPh sb="9" eb="11">
      <t>コベツ</t>
    </rPh>
    <rPh sb="12" eb="15">
      <t>タイリョウカ</t>
    </rPh>
    <rPh sb="21" eb="23">
      <t>ツイカ</t>
    </rPh>
    <rPh sb="25" eb="27">
      <t>ハツドウ</t>
    </rPh>
    <rPh sb="31" eb="32">
      <t>アマ</t>
    </rPh>
    <rPh sb="33" eb="34">
      <t>ミ</t>
    </rPh>
    <rPh sb="49" eb="50">
      <t>タカ</t>
    </rPh>
    <rPh sb="51" eb="54">
      <t>ジュギョウリョウ</t>
    </rPh>
    <rPh sb="55" eb="56">
      <t>ツラ</t>
    </rPh>
    <rPh sb="60" eb="62">
      <t>コベツ</t>
    </rPh>
    <rPh sb="63" eb="64">
      <t>オオ</t>
    </rPh>
    <rPh sb="72" eb="73">
      <t>ト</t>
    </rPh>
    <rPh sb="80" eb="82">
      <t>ニンシキ</t>
    </rPh>
    <rPh sb="83" eb="84">
      <t>アマ</t>
    </rPh>
    <rPh sb="86" eb="88">
      <t>ケッキョク</t>
    </rPh>
    <rPh sb="89" eb="91">
      <t>ゲツマツ</t>
    </rPh>
    <rPh sb="100" eb="102">
      <t>ヒヨ</t>
    </rPh>
    <rPh sb="104" eb="106">
      <t>ソウバ</t>
    </rPh>
    <rPh sb="107" eb="108">
      <t>モド</t>
    </rPh>
    <rPh sb="111" eb="113">
      <t>サイアク</t>
    </rPh>
    <rPh sb="114" eb="115">
      <t>ツキ</t>
    </rPh>
    <rPh sb="117" eb="119">
      <t>コトシ</t>
    </rPh>
    <rPh sb="120" eb="122">
      <t>バンカイ</t>
    </rPh>
    <rPh sb="123" eb="124">
      <t>テッ</t>
    </rPh>
    <rPh sb="126" eb="127">
      <t>トシ</t>
    </rPh>
    <phoneticPr fontId="1"/>
  </si>
  <si>
    <t>浅井ビル建て替え依頼先。</t>
  </si>
  <si>
    <t>権利日跨ぎで大量買いしてせっかく得た利確益がほぼ相殺された。二度とやらない。</t>
  </si>
  <si>
    <t>サクラダさんの会社。</t>
  </si>
  <si>
    <t>NEC。ヤスハラさんの会社。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</si>
</sst>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5" formatCode="&quot;¥&quot;#,##0;&quot;¥&quot;\-#,##0"/>
    <numFmt numFmtId="6" formatCode="&quot;¥&quot;#,##0;[Red]&quot;¥&quot;\-#,##0"/>
    <numFmt numFmtId="176" formatCode="#,##0_ "/>
    <numFmt numFmtId="177" formatCode="0.0%"/>
    <numFmt numFmtId="178" formatCode="0_);[Red]\(0\)"/>
    <numFmt numFmtId="179" formatCode="&quot;¥&quot;#,##0.0_);[Red]\(&quot;¥&quot;#,##0.0\)"/>
    <numFmt numFmtId="180" formatCode="yyyy&quot;年&quot;m&quot;月&quot;;@"/>
    <numFmt numFmtId="181" formatCode="&quot;¥&quot;#,##0_);[Red]\(&quot;¥&quot;#,##0\)"/>
  </numFmts>
  <fonts count="7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indexed="8"/>
      <name val="ＭＳ Ｐゴシック"/>
      <family val="2"/>
      <charset val="128"/>
    </font>
    <font>
      <u/>
      <sz val="11"/>
      <color theme="11"/>
      <name val="ＭＳ Ｐゴシック"/>
      <family val="2"/>
      <charset val="128"/>
      <scheme val="minor"/>
    </font>
    <font>
      <u/>
      <sz val="11"/>
      <color theme="10"/>
      <name val="ＭＳ Ｐゴシック"/>
      <family val="2"/>
      <charset val="128"/>
      <scheme val="minor"/>
    </font>
    <font>
      <b/>
      <sz val="9"/>
      <color indexed="81"/>
      <name val="MS P ゴシック"/>
      <family val="3"/>
      <charset val="128"/>
    </font>
    <font>
      <sz val="11"/>
      <color theme="1"/>
      <name val="ＭＳ Ｐゴシック"/>
      <family val="3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6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6" fillId="0" borderId="0"/>
  </cellStyleXfs>
  <cellXfs count="62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4" borderId="1" xfId="0" applyFill="1" applyBorder="1">
      <alignment vertical="center"/>
    </xf>
    <xf numFmtId="5" fontId="0" fillId="0" borderId="0" xfId="0" applyNumberFormat="1">
      <alignment vertical="center"/>
    </xf>
    <xf numFmtId="0" fontId="0" fillId="2" borderId="1" xfId="0" applyFill="1" applyBorder="1" applyAlignment="1">
      <alignment vertical="top"/>
    </xf>
    <xf numFmtId="6" fontId="0" fillId="0" borderId="0" xfId="0" applyNumberFormat="1">
      <alignment vertical="center"/>
    </xf>
    <xf numFmtId="0" fontId="0" fillId="6" borderId="1" xfId="0" applyFill="1" applyBorder="1">
      <alignment vertical="center"/>
    </xf>
    <xf numFmtId="0" fontId="0" fillId="4" borderId="1" xfId="0" applyFill="1" applyBorder="1" applyAlignment="1">
      <alignment vertical="center" shrinkToFit="1"/>
    </xf>
    <xf numFmtId="0" fontId="0" fillId="3" borderId="1" xfId="0" applyFill="1" applyBorder="1" applyAlignment="1">
      <alignment vertical="center" shrinkToFit="1"/>
    </xf>
    <xf numFmtId="0" fontId="0" fillId="0" borderId="0" xfId="0" applyAlignment="1">
      <alignment vertical="center" shrinkToFit="1"/>
    </xf>
    <xf numFmtId="178" fontId="0" fillId="3" borderId="1" xfId="0" applyNumberFormat="1" applyFill="1" applyBorder="1" applyAlignment="1">
      <alignment horizontal="left" vertical="center"/>
    </xf>
    <xf numFmtId="178" fontId="0" fillId="0" borderId="0" xfId="0" applyNumberFormat="1" applyAlignment="1">
      <alignment horizontal="left" vertical="center"/>
    </xf>
    <xf numFmtId="0" fontId="0" fillId="6" borderId="1" xfId="0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178" fontId="0" fillId="3" borderId="5" xfId="0" applyNumberFormat="1" applyFill="1" applyBorder="1" applyAlignment="1">
      <alignment horizontal="left" vertical="center"/>
    </xf>
    <xf numFmtId="0" fontId="0" fillId="3" borderId="5" xfId="0" applyFill="1" applyBorder="1">
      <alignment vertical="center"/>
    </xf>
    <xf numFmtId="0" fontId="0" fillId="3" borderId="5" xfId="0" applyFill="1" applyBorder="1" applyAlignment="1">
      <alignment vertical="center" shrinkToFit="1"/>
    </xf>
    <xf numFmtId="5" fontId="0" fillId="3" borderId="5" xfId="0" applyNumberFormat="1" applyFill="1" applyBorder="1">
      <alignment vertical="center"/>
    </xf>
    <xf numFmtId="0" fontId="0" fillId="4" borderId="5" xfId="0" applyFill="1" applyBorder="1">
      <alignment vertical="center"/>
    </xf>
    <xf numFmtId="0" fontId="0" fillId="4" borderId="5" xfId="0" applyFill="1" applyBorder="1" applyAlignment="1">
      <alignment vertical="center" shrinkToFit="1"/>
    </xf>
    <xf numFmtId="5" fontId="0" fillId="4" borderId="5" xfId="0" applyNumberFormat="1" applyFill="1" applyBorder="1">
      <alignment vertical="center"/>
    </xf>
    <xf numFmtId="5" fontId="0" fillId="2" borderId="5" xfId="0" applyNumberFormat="1" applyFill="1" applyBorder="1">
      <alignment vertical="center"/>
    </xf>
    <xf numFmtId="177" fontId="0" fillId="2" borderId="5" xfId="0" applyNumberFormat="1" applyFill="1" applyBorder="1">
      <alignment vertical="center"/>
    </xf>
    <xf numFmtId="0" fontId="0" fillId="2" borderId="5" xfId="0" applyFill="1" applyBorder="1" applyAlignment="1">
      <alignment vertical="top"/>
    </xf>
    <xf numFmtId="49" fontId="0" fillId="0" borderId="0" xfId="0" applyNumberFormat="1">
      <alignment vertical="center"/>
    </xf>
    <xf numFmtId="176" fontId="0" fillId="0" borderId="0" xfId="0" applyNumberFormat="1">
      <alignment vertical="center"/>
    </xf>
    <xf numFmtId="5" fontId="0" fillId="5" borderId="0" xfId="0" applyNumberFormat="1" applyFill="1">
      <alignment vertical="center"/>
    </xf>
    <xf numFmtId="177" fontId="0" fillId="5" borderId="0" xfId="0" applyNumberFormat="1" applyFill="1">
      <alignment vertical="center"/>
    </xf>
    <xf numFmtId="14" fontId="0" fillId="0" borderId="0" xfId="0" applyNumberFormat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4" borderId="5" xfId="0" applyFill="1" applyBorder="1" applyAlignment="1">
      <alignment horizontal="left" vertical="center"/>
    </xf>
    <xf numFmtId="179" fontId="0" fillId="3" borderId="1" xfId="0" applyNumberFormat="1" applyFill="1" applyBorder="1">
      <alignment vertical="center"/>
    </xf>
    <xf numFmtId="179" fontId="0" fillId="3" borderId="5" xfId="0" applyNumberFormat="1" applyFill="1" applyBorder="1">
      <alignment vertical="center"/>
    </xf>
    <xf numFmtId="179" fontId="0" fillId="0" borderId="0" xfId="0" applyNumberFormat="1">
      <alignment vertical="center"/>
    </xf>
    <xf numFmtId="179" fontId="0" fillId="4" borderId="1" xfId="0" applyNumberFormat="1" applyFill="1" applyBorder="1">
      <alignment vertical="center"/>
    </xf>
    <xf numFmtId="179" fontId="0" fillId="4" borderId="5" xfId="0" applyNumberFormat="1" applyFill="1" applyBorder="1">
      <alignment vertical="center"/>
    </xf>
    <xf numFmtId="0" fontId="0" fillId="6" borderId="1" xfId="0" applyFill="1" applyBorder="1" applyAlignment="1">
      <alignment horizontal="left" vertical="center" shrinkToFit="1"/>
    </xf>
    <xf numFmtId="0" fontId="0" fillId="6" borderId="1" xfId="0" applyFill="1" applyBorder="1" applyAlignment="1">
      <alignment vertical="center" shrinkToFit="1"/>
    </xf>
    <xf numFmtId="0" fontId="0" fillId="3" borderId="1" xfId="0" applyFill="1" applyBorder="1" applyAlignment="1">
      <alignment horizontal="left" vertical="center" shrinkToFit="1"/>
    </xf>
    <xf numFmtId="0" fontId="0" fillId="3" borderId="5" xfId="0" applyFill="1" applyBorder="1" applyAlignment="1">
      <alignment horizontal="left" vertical="center" shrinkToFit="1"/>
    </xf>
    <xf numFmtId="14" fontId="0" fillId="0" borderId="0" xfId="0" applyNumberFormat="1" applyAlignment="1">
      <alignment horizontal="left" vertical="center" shrinkToFit="1"/>
    </xf>
    <xf numFmtId="0" fontId="0" fillId="0" borderId="0" xfId="0" applyAlignment="1">
      <alignment horizontal="left" vertical="center" shrinkToFit="1"/>
    </xf>
    <xf numFmtId="178" fontId="0" fillId="6" borderId="1" xfId="0" applyNumberFormat="1" applyFill="1" applyBorder="1" applyAlignment="1">
      <alignment vertical="center" shrinkToFit="1"/>
    </xf>
    <xf numFmtId="178" fontId="0" fillId="0" borderId="0" xfId="0" applyNumberFormat="1">
      <alignment vertical="center"/>
    </xf>
    <xf numFmtId="49" fontId="0" fillId="0" borderId="0" xfId="0" applyNumberFormat="1" applyAlignment="1">
      <alignment horizontal="left" vertical="center" shrinkToFit="1"/>
    </xf>
    <xf numFmtId="14" fontId="0" fillId="0" borderId="0" xfId="0" applyNumberFormat="1" applyAlignment="1">
      <alignment vertical="center" shrinkToFit="1"/>
    </xf>
    <xf numFmtId="0" fontId="6" fillId="0" borderId="0" xfId="5"/>
    <xf numFmtId="49" fontId="6" fillId="0" borderId="0" xfId="5" applyNumberFormat="1"/>
    <xf numFmtId="0" fontId="0" fillId="0" borderId="0" xfId="0" applyAlignment="1"/>
    <xf numFmtId="49" fontId="0" fillId="0" borderId="0" xfId="0" applyNumberFormat="1" applyAlignment="1"/>
    <xf numFmtId="0" fontId="6" fillId="7" borderId="0" xfId="5" applyFill="1"/>
    <xf numFmtId="181" fontId="0" fillId="6" borderId="1" xfId="0" applyNumberFormat="1" applyFill="1" applyBorder="1" applyAlignment="1">
      <alignment vertical="center" shrinkToFit="1"/>
    </xf>
    <xf numFmtId="181" fontId="0" fillId="0" borderId="0" xfId="0" applyNumberFormat="1">
      <alignment vertical="center"/>
    </xf>
    <xf numFmtId="180" fontId="0" fillId="0" borderId="0" xfId="0" applyNumberFormat="1" applyAlignment="1">
      <alignment horizontal="left" vertical="center"/>
    </xf>
    <xf numFmtId="0" fontId="0" fillId="3" borderId="2" xfId="0" applyFill="1" applyBorder="1">
      <alignment vertical="center"/>
    </xf>
    <xf numFmtId="0" fontId="0" fillId="3" borderId="3" xfId="0" applyFill="1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2" fillId="4" borderId="1" xfId="0" applyFont="1" applyFill="1" applyBorder="1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</cellXfs>
  <cellStyles count="6">
    <cellStyle name="ハイパーリンク" xfId="2" builtinId="8" hidden="1"/>
    <cellStyle name="ハイパーリンク" xfId="4" builtinId="8" hidden="1"/>
    <cellStyle name="標準" xfId="0" builtinId="0"/>
    <cellStyle name="標準 2" xfId="5" xr:uid="{1DF7F088-DE42-49F0-9231-5C078EADCB4C}"/>
    <cellStyle name="表示済みのハイパーリンク" xfId="1" builtinId="9" hidden="1"/>
    <cellStyle name="表示済みのハイパーリンク" xfId="3" builtinId="9" hidden="1"/>
  </cellStyles>
  <dxfs count="2">
    <dxf>
      <font>
        <color rgb="FFFF0000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月次サマリ!$D$19</c:f>
              <c:strCache>
                <c:ptCount val="1"/>
                <c:pt idx="0">
                  <c:v>利確金額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月次サマリ!$C$20:$C$43</c:f>
              <c:numCache>
                <c:formatCode>yyyy"年"m"月";@</c:formatCode>
                <c:ptCount val="24"/>
                <c:pt idx="0">
                  <c:v>45292</c:v>
                </c:pt>
                <c:pt idx="1">
                  <c:v>45323</c:v>
                </c:pt>
                <c:pt idx="2">
                  <c:v>45352</c:v>
                </c:pt>
                <c:pt idx="3">
                  <c:v>45383</c:v>
                </c:pt>
                <c:pt idx="4">
                  <c:v>45413</c:v>
                </c:pt>
                <c:pt idx="5">
                  <c:v>45444</c:v>
                </c:pt>
                <c:pt idx="6">
                  <c:v>45474</c:v>
                </c:pt>
                <c:pt idx="7">
                  <c:v>45505</c:v>
                </c:pt>
                <c:pt idx="8">
                  <c:v>45536</c:v>
                </c:pt>
                <c:pt idx="9">
                  <c:v>45566</c:v>
                </c:pt>
                <c:pt idx="10">
                  <c:v>45597</c:v>
                </c:pt>
                <c:pt idx="11">
                  <c:v>45627</c:v>
                </c:pt>
                <c:pt idx="12">
                  <c:v>45658</c:v>
                </c:pt>
                <c:pt idx="13">
                  <c:v>45689</c:v>
                </c:pt>
                <c:pt idx="14">
                  <c:v>45717</c:v>
                </c:pt>
                <c:pt idx="15">
                  <c:v>45748</c:v>
                </c:pt>
                <c:pt idx="16">
                  <c:v>45778</c:v>
                </c:pt>
                <c:pt idx="17">
                  <c:v>45809</c:v>
                </c:pt>
                <c:pt idx="18">
                  <c:v>45839</c:v>
                </c:pt>
                <c:pt idx="19">
                  <c:v>45870</c:v>
                </c:pt>
                <c:pt idx="20">
                  <c:v>45901</c:v>
                </c:pt>
                <c:pt idx="21">
                  <c:v>45931</c:v>
                </c:pt>
                <c:pt idx="22">
                  <c:v>45962</c:v>
                </c:pt>
                <c:pt idx="23">
                  <c:v>45992</c:v>
                </c:pt>
              </c:numCache>
            </c:numRef>
          </c:cat>
          <c:val>
            <c:numRef>
              <c:f>月次サマリ!$D$20:$D$43</c:f>
              <c:numCache>
                <c:formatCode>"¥"#,##0_);[Red]\("¥"#,##0\)</c:formatCode>
                <c:ptCount val="24"/>
                <c:pt idx="0">
                  <c:v>0</c:v>
                </c:pt>
                <c:pt idx="1">
                  <c:v>89200</c:v>
                </c:pt>
                <c:pt idx="2">
                  <c:v>0</c:v>
                </c:pt>
                <c:pt idx="3">
                  <c:v>0</c:v>
                </c:pt>
                <c:pt idx="4">
                  <c:v>44000</c:v>
                </c:pt>
                <c:pt idx="5">
                  <c:v>0</c:v>
                </c:pt>
                <c:pt idx="6">
                  <c:v>111150</c:v>
                </c:pt>
                <c:pt idx="7">
                  <c:v>195600</c:v>
                </c:pt>
                <c:pt idx="8">
                  <c:v>67880</c:v>
                </c:pt>
                <c:pt idx="9">
                  <c:v>29100</c:v>
                </c:pt>
                <c:pt idx="10">
                  <c:v>86900</c:v>
                </c:pt>
                <c:pt idx="11">
                  <c:v>-474720</c:v>
                </c:pt>
                <c:pt idx="12">
                  <c:v>288335</c:v>
                </c:pt>
                <c:pt idx="13">
                  <c:v>94589.999999999985</c:v>
                </c:pt>
                <c:pt idx="14">
                  <c:v>335532</c:v>
                </c:pt>
                <c:pt idx="15">
                  <c:v>-1763850</c:v>
                </c:pt>
                <c:pt idx="16">
                  <c:v>22800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BE-48C8-B84B-DE14A6CF0C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778616719"/>
        <c:axId val="778614799"/>
      </c:barChart>
      <c:dateAx>
        <c:axId val="778616719"/>
        <c:scaling>
          <c:orientation val="minMax"/>
        </c:scaling>
        <c:delete val="0"/>
        <c:axPos val="b"/>
        <c:numFmt formatCode="yyyy&quot;年&quot;m&quot;月&quot;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78614799"/>
        <c:crosses val="autoZero"/>
        <c:auto val="1"/>
        <c:lblOffset val="100"/>
        <c:baseTimeUnit val="months"/>
      </c:dateAx>
      <c:valAx>
        <c:axId val="778614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¥&quot;#,##0_);[Red]\(&quot;¥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78616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サマリ!$E$27</c:f>
              <c:strCache>
                <c:ptCount val="1"/>
                <c:pt idx="0">
                  <c:v>損益金額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サマリ!$C$28:$C$41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サマリ!$E$28:$E$41</c:f>
              <c:numCache>
                <c:formatCode>"¥"#,##0_);[Red]\("¥"#,##0\)</c:formatCode>
                <c:ptCount val="14"/>
                <c:pt idx="0">
                  <c:v>-26600</c:v>
                </c:pt>
                <c:pt idx="1">
                  <c:v>3500</c:v>
                </c:pt>
                <c:pt idx="2">
                  <c:v>1617000</c:v>
                </c:pt>
                <c:pt idx="3">
                  <c:v>190500</c:v>
                </c:pt>
                <c:pt idx="4">
                  <c:v>-567100</c:v>
                </c:pt>
                <c:pt idx="5">
                  <c:v>96910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216342</c:v>
                </c:pt>
                <c:pt idx="12">
                  <c:v>101530</c:v>
                </c:pt>
                <c:pt idx="13">
                  <c:v>348130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8B-F74E-8FA1-9E29A1CDB46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401318496"/>
        <c:axId val="344976136"/>
      </c:barChart>
      <c:lineChart>
        <c:grouping val="standard"/>
        <c:varyColors val="0"/>
        <c:ser>
          <c:idx val="0"/>
          <c:order val="0"/>
          <c:tx>
            <c:strRef>
              <c:f>サマリ!$D$27</c:f>
              <c:strCache>
                <c:ptCount val="1"/>
                <c:pt idx="0">
                  <c:v>利確件数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サマリ!$C$28:$C$41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サマリ!$D$28:$D$41</c:f>
              <c:numCache>
                <c:formatCode>General</c:formatCode>
                <c:ptCount val="14"/>
                <c:pt idx="0">
                  <c:v>7</c:v>
                </c:pt>
                <c:pt idx="1">
                  <c:v>1</c:v>
                </c:pt>
                <c:pt idx="2">
                  <c:v>9</c:v>
                </c:pt>
                <c:pt idx="3">
                  <c:v>2</c:v>
                </c:pt>
                <c:pt idx="4">
                  <c:v>29</c:v>
                </c:pt>
                <c:pt idx="5">
                  <c:v>29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</c:v>
                </c:pt>
                <c:pt idx="12">
                  <c:v>2</c:v>
                </c:pt>
                <c:pt idx="1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8B-F74E-8FA1-9E29A1CDB46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01319264"/>
        <c:axId val="401318880"/>
      </c:lineChart>
      <c:valAx>
        <c:axId val="344976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¥&quot;#,##0_);[Red]\(&quot;¥&quot;#,##0\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01318496"/>
        <c:crosses val="autoZero"/>
        <c:crossBetween val="between"/>
      </c:valAx>
      <c:catAx>
        <c:axId val="4013184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4976136"/>
        <c:crosses val="autoZero"/>
        <c:auto val="1"/>
        <c:lblAlgn val="ctr"/>
        <c:lblOffset val="100"/>
        <c:noMultiLvlLbl val="0"/>
      </c:catAx>
      <c:valAx>
        <c:axId val="4013188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01319264"/>
        <c:crosses val="max"/>
        <c:crossBetween val="between"/>
      </c:valAx>
      <c:catAx>
        <c:axId val="4013192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1318880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8</xdr:col>
      <xdr:colOff>0</xdr:colOff>
      <xdr:row>17</xdr:row>
      <xdr:rowOff>17930</xdr:rowOff>
    </xdr:to>
    <xdr:graphicFrame macro="">
      <xdr:nvGraphicFramePr>
        <xdr:cNvPr id="6" name="グラフ 3">
          <a:extLst>
            <a:ext uri="{FF2B5EF4-FFF2-40B4-BE49-F238E27FC236}">
              <a16:creationId xmlns:a16="http://schemas.microsoft.com/office/drawing/2014/main" id="{2707D504-DE41-48A2-AB58-66CDDF6CC9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18</xdr:col>
      <xdr:colOff>578555</xdr:colOff>
      <xdr:row>24</xdr:row>
      <xdr:rowOff>156882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92A10-1619-4509-9CD2-1F45EA361443}">
  <sheetPr filterMode="1"/>
  <dimension ref="B2:J3878"/>
  <sheetViews>
    <sheetView tabSelected="1" zoomScale="85" zoomScaleNormal="85" workbookViewId="0">
      <pane ySplit="2" topLeftCell="A5" activePane="bottomLeft" state="frozen"/>
      <selection activeCell="D1" sqref="D1"/>
      <selection pane="bottomLeft" activeCell="F3030" sqref="F3030:F3852"/>
    </sheetView>
  </sheetViews>
  <sheetFormatPr defaultColWidth="9.625" defaultRowHeight="13.5"/>
  <cols>
    <col min="1" max="1" width="3" style="10" customWidth="1"/>
    <col min="2" max="2" width="5.25" style="42" customWidth="1"/>
    <col min="3" max="3" width="9.625" style="45"/>
    <col min="4" max="4" width="22.625" customWidth="1"/>
    <col min="5" max="5" width="5.75" style="10" bestFit="1" customWidth="1"/>
    <col min="6" max="6" width="5.75" style="10" customWidth="1"/>
    <col min="7" max="8" width="12.75" style="10" customWidth="1"/>
    <col min="9" max="9" width="70" style="10" bestFit="1" customWidth="1"/>
    <col min="10" max="10" width="23.75" style="10" bestFit="1" customWidth="1"/>
    <col min="11" max="16384" width="9.625" style="10"/>
  </cols>
  <sheetData>
    <row r="2" spans="2:10">
      <c r="B2" s="42" t="s">
        <v>45</v>
      </c>
      <c r="C2" s="45" t="s">
        <v>246</v>
      </c>
      <c r="D2" t="s">
        <v>247</v>
      </c>
      <c r="E2" s="10" t="s">
        <v>248</v>
      </c>
      <c r="F2" s="10" t="s">
        <v>249</v>
      </c>
      <c r="G2" s="10" t="s">
        <v>250</v>
      </c>
      <c r="H2" s="10" t="s">
        <v>251</v>
      </c>
      <c r="I2" s="10" t="s">
        <v>252</v>
      </c>
      <c r="J2" s="10" t="s">
        <v>253</v>
      </c>
    </row>
    <row r="3" spans="2:10" hidden="1">
      <c r="B3" s="42">
        <v>1</v>
      </c>
      <c r="C3" s="45" t="s">
        <v>254</v>
      </c>
      <c r="D3" t="str">
        <f>_xlfn.XLOOKUP($C3,銘柄リスト!$B$2:$B$10000,銘柄リスト!$C$2:$C$10000,,0,1)</f>
        <v>武田薬品工業</v>
      </c>
      <c r="E3" s="10">
        <v>1</v>
      </c>
      <c r="G3" s="46">
        <v>45616</v>
      </c>
      <c r="H3" s="46">
        <v>45793</v>
      </c>
      <c r="I3" s="10" t="s">
        <v>255</v>
      </c>
      <c r="J3" s="10" t="str">
        <f>_xlfn.XLOOKUP($C3,銘柄リスト!$B$2:$B$10000,銘柄リスト!$D$2:$D$10000,,0,1)</f>
        <v>プライム（内国株式）</v>
      </c>
    </row>
    <row r="4" spans="2:10" hidden="1">
      <c r="B4" s="42">
        <v>2</v>
      </c>
      <c r="C4" s="45" t="s">
        <v>256</v>
      </c>
      <c r="D4" t="str">
        <f>_xlfn.XLOOKUP($C4,銘柄リスト!$B$2:$B$10000,銘柄リスト!$C$2:$C$10000,,0,1)</f>
        <v>アステラス製薬</v>
      </c>
      <c r="E4" s="10">
        <v>1</v>
      </c>
      <c r="G4" s="46">
        <v>45616</v>
      </c>
      <c r="H4" s="46">
        <v>45793</v>
      </c>
      <c r="I4" s="10" t="s">
        <v>255</v>
      </c>
      <c r="J4" s="10" t="str">
        <f>_xlfn.XLOOKUP($C4,銘柄リスト!$B$2:$B$10000,銘柄リスト!$D$2:$D$10000,,0,1)</f>
        <v>プライム（内国株式）</v>
      </c>
    </row>
    <row r="5" spans="2:10" hidden="1">
      <c r="B5" s="42">
        <v>3</v>
      </c>
      <c r="C5" s="45" t="s">
        <v>137</v>
      </c>
      <c r="D5" t="str">
        <f>_xlfn.XLOOKUP($C5,銘柄リスト!$B$2:$B$10000,銘柄リスト!$C$2:$C$10000,,0,1)</f>
        <v>日本たばこ産業</v>
      </c>
      <c r="E5" s="10">
        <v>1</v>
      </c>
      <c r="G5" s="46">
        <v>45616</v>
      </c>
      <c r="H5" s="46">
        <v>45793</v>
      </c>
      <c r="I5" s="10" t="s">
        <v>255</v>
      </c>
      <c r="J5" s="10" t="str">
        <f>_xlfn.XLOOKUP($C5,銘柄リスト!$B$2:$B$10000,銘柄リスト!$D$2:$D$10000,,0,1)</f>
        <v>プライム（内国株式）</v>
      </c>
    </row>
    <row r="6" spans="2:10" hidden="1">
      <c r="B6" s="42">
        <v>4</v>
      </c>
      <c r="C6" s="45" t="s">
        <v>257</v>
      </c>
      <c r="D6" t="str">
        <f>_xlfn.XLOOKUP($C6,銘柄リスト!$B$2:$B$10000,銘柄リスト!$C$2:$C$10000,,0,1)</f>
        <v>日本製鉄</v>
      </c>
      <c r="E6" s="10">
        <v>1</v>
      </c>
      <c r="G6" s="46">
        <v>45616</v>
      </c>
      <c r="H6" s="46">
        <v>45793</v>
      </c>
      <c r="I6" s="10" t="s">
        <v>255</v>
      </c>
      <c r="J6" s="10" t="str">
        <f>_xlfn.XLOOKUP($C6,銘柄リスト!$B$2:$B$10000,銘柄リスト!$D$2:$D$10000,,0,1)</f>
        <v>プライム（内国株式）</v>
      </c>
    </row>
    <row r="7" spans="2:10" hidden="1">
      <c r="B7" s="42">
        <v>5</v>
      </c>
      <c r="C7" s="45" t="s">
        <v>258</v>
      </c>
      <c r="D7" t="str">
        <f>_xlfn.XLOOKUP($C7,銘柄リスト!$B$2:$B$10000,銘柄リスト!$C$2:$C$10000,,0,1)</f>
        <v>ソフトバンク</v>
      </c>
      <c r="E7" s="10">
        <v>1</v>
      </c>
      <c r="G7" s="46">
        <v>45616</v>
      </c>
      <c r="H7" s="46">
        <v>45793</v>
      </c>
      <c r="I7" s="10" t="s">
        <v>255</v>
      </c>
      <c r="J7" s="10" t="str">
        <f>_xlfn.XLOOKUP($C7,銘柄リスト!$B$2:$B$10000,銘柄リスト!$D$2:$D$10000,,0,1)</f>
        <v>プライム（内国株式）</v>
      </c>
    </row>
    <row r="8" spans="2:10" hidden="1">
      <c r="B8" s="42">
        <v>6</v>
      </c>
      <c r="C8" s="45" t="s">
        <v>127</v>
      </c>
      <c r="D8" t="str">
        <f>_xlfn.XLOOKUP($C8,銘柄リスト!$B$2:$B$10000,銘柄リスト!$C$2:$C$10000,,0,1)</f>
        <v>ＭＳ＆ＡＤインシュアランスグループホールディングス</v>
      </c>
      <c r="E8" s="10">
        <v>1</v>
      </c>
      <c r="G8" s="46">
        <v>45616</v>
      </c>
      <c r="H8" s="46">
        <v>45793</v>
      </c>
      <c r="I8" s="10" t="s">
        <v>255</v>
      </c>
      <c r="J8" s="10" t="str">
        <f>_xlfn.XLOOKUP($C8,銘柄リスト!$B$2:$B$10000,銘柄リスト!$D$2:$D$10000,,0,1)</f>
        <v>プライム（内国株式）</v>
      </c>
    </row>
    <row r="9" spans="2:10" hidden="1">
      <c r="B9" s="42">
        <v>7</v>
      </c>
      <c r="C9" s="45" t="s">
        <v>259</v>
      </c>
      <c r="D9" t="str">
        <f>_xlfn.XLOOKUP($C9,銘柄リスト!$B$2:$B$10000,銘柄リスト!$C$2:$C$10000,,0,1)</f>
        <v>みずほフィナンシャルグループ</v>
      </c>
      <c r="E9" s="10">
        <v>1</v>
      </c>
      <c r="G9" s="46">
        <v>45616</v>
      </c>
      <c r="H9" s="46">
        <v>45793</v>
      </c>
      <c r="I9" s="10" t="s">
        <v>255</v>
      </c>
      <c r="J9" s="10" t="str">
        <f>_xlfn.XLOOKUP($C9,銘柄リスト!$B$2:$B$10000,銘柄リスト!$D$2:$D$10000,,0,1)</f>
        <v>プライム（内国株式）</v>
      </c>
    </row>
    <row r="10" spans="2:10" hidden="1">
      <c r="B10" s="42">
        <v>8</v>
      </c>
      <c r="C10" s="45" t="s">
        <v>177</v>
      </c>
      <c r="D10" t="str">
        <f>_xlfn.XLOOKUP($C10,銘柄リスト!$B$2:$B$10000,銘柄リスト!$C$2:$C$10000,,0,1)</f>
        <v>商船三井</v>
      </c>
      <c r="E10" s="10">
        <v>1</v>
      </c>
      <c r="G10" s="46">
        <v>45616</v>
      </c>
      <c r="H10" s="46">
        <v>45793</v>
      </c>
      <c r="I10" s="10" t="s">
        <v>255</v>
      </c>
      <c r="J10" s="10" t="str">
        <f>_xlfn.XLOOKUP($C10,銘柄リスト!$B$2:$B$10000,銘柄リスト!$D$2:$D$10000,,0,1)</f>
        <v>プライム（内国株式）</v>
      </c>
    </row>
    <row r="11" spans="2:10" hidden="1">
      <c r="B11" s="42">
        <v>9</v>
      </c>
      <c r="C11" s="45" t="s">
        <v>54</v>
      </c>
      <c r="D11" t="str">
        <f>_xlfn.XLOOKUP($C11,銘柄リスト!$B$2:$B$10000,銘柄リスト!$C$2:$C$10000,,0,1)</f>
        <v>本田技研工業</v>
      </c>
      <c r="E11" s="10">
        <v>1</v>
      </c>
      <c r="G11" s="46">
        <v>45616</v>
      </c>
      <c r="H11" s="46">
        <v>45793</v>
      </c>
      <c r="J11" s="10" t="str">
        <f>_xlfn.XLOOKUP($C11,銘柄リスト!$B$2:$B$10000,銘柄リスト!$D$2:$D$10000,,0,1)</f>
        <v>プライム（内国株式）</v>
      </c>
    </row>
    <row r="12" spans="2:10" hidden="1">
      <c r="B12" s="42">
        <v>10</v>
      </c>
      <c r="C12" s="45" t="s">
        <v>180</v>
      </c>
      <c r="D12" t="str">
        <f>_xlfn.XLOOKUP($C12,銘柄リスト!$B$2:$B$10000,銘柄リスト!$C$2:$C$10000,,0,1)</f>
        <v>川崎汽船</v>
      </c>
      <c r="E12" s="10">
        <v>1</v>
      </c>
      <c r="G12" s="46">
        <v>45616</v>
      </c>
      <c r="H12" s="46">
        <v>45793</v>
      </c>
      <c r="I12" s="10" t="s">
        <v>255</v>
      </c>
      <c r="J12" s="10" t="str">
        <f>_xlfn.XLOOKUP($C12,銘柄リスト!$B$2:$B$10000,銘柄リスト!$D$2:$D$10000,,0,1)</f>
        <v>プライム（内国株式）</v>
      </c>
    </row>
    <row r="13" spans="2:10" hidden="1">
      <c r="B13" s="42">
        <v>11</v>
      </c>
      <c r="C13" s="45" t="s">
        <v>114</v>
      </c>
      <c r="D13" t="str">
        <f>_xlfn.XLOOKUP($C13,銘柄リスト!$B$2:$B$10000,銘柄リスト!$C$2:$C$10000,,0,1)</f>
        <v>日本郵船</v>
      </c>
      <c r="E13" s="10">
        <v>1</v>
      </c>
      <c r="G13" s="46">
        <v>45616</v>
      </c>
      <c r="H13" s="46">
        <v>45793</v>
      </c>
      <c r="I13" s="10" t="s">
        <v>255</v>
      </c>
      <c r="J13" s="10" t="str">
        <f>_xlfn.XLOOKUP($C13,銘柄リスト!$B$2:$B$10000,銘柄リスト!$D$2:$D$10000,,0,1)</f>
        <v>プライム（内国株式）</v>
      </c>
    </row>
    <row r="14" spans="2:10" hidden="1">
      <c r="B14" s="42">
        <v>12</v>
      </c>
      <c r="C14" s="45" t="s">
        <v>260</v>
      </c>
      <c r="D14" t="str">
        <f>_xlfn.XLOOKUP($C14,銘柄リスト!$B$2:$B$10000,銘柄リスト!$C$2:$C$10000,,0,1)</f>
        <v>三井住友フィナンシャルグループ</v>
      </c>
      <c r="E14" s="10">
        <v>1</v>
      </c>
      <c r="G14" s="46">
        <v>45616</v>
      </c>
      <c r="H14" s="46">
        <v>45793</v>
      </c>
      <c r="I14" s="10" t="s">
        <v>255</v>
      </c>
      <c r="J14" s="10" t="str">
        <f>_xlfn.XLOOKUP($C14,銘柄リスト!$B$2:$B$10000,銘柄リスト!$D$2:$D$10000,,0,1)</f>
        <v>プライム（内国株式）</v>
      </c>
    </row>
    <row r="15" spans="2:10" hidden="1">
      <c r="B15" s="42">
        <v>13</v>
      </c>
      <c r="C15" s="45" t="s">
        <v>261</v>
      </c>
      <c r="D15" t="str">
        <f>_xlfn.XLOOKUP($C15,銘柄リスト!$B$2:$B$10000,銘柄リスト!$C$2:$C$10000,,0,1)</f>
        <v>東京海上ホールディングス</v>
      </c>
      <c r="E15" s="10">
        <v>1</v>
      </c>
      <c r="G15" s="46">
        <v>45616</v>
      </c>
      <c r="H15" s="46">
        <v>45793</v>
      </c>
      <c r="I15" s="10" t="s">
        <v>255</v>
      </c>
      <c r="J15" s="10" t="str">
        <f>_xlfn.XLOOKUP($C15,銘柄リスト!$B$2:$B$10000,銘柄リスト!$D$2:$D$10000,,0,1)</f>
        <v>プライム（内国株式）</v>
      </c>
    </row>
    <row r="16" spans="2:10" hidden="1">
      <c r="B16" s="42">
        <v>14</v>
      </c>
      <c r="C16" s="45" t="s">
        <v>262</v>
      </c>
      <c r="D16" t="str">
        <f>_xlfn.XLOOKUP($C16,銘柄リスト!$B$2:$B$10000,銘柄リスト!$C$2:$C$10000,,0,1)</f>
        <v>三菱ＵＦＪフィナンシャル・グループ</v>
      </c>
      <c r="E16" s="10">
        <v>1</v>
      </c>
      <c r="G16" s="46">
        <v>45616</v>
      </c>
      <c r="H16" s="46">
        <v>45793</v>
      </c>
      <c r="I16" s="10" t="s">
        <v>255</v>
      </c>
      <c r="J16" s="10" t="str">
        <f>_xlfn.XLOOKUP($C16,銘柄リスト!$B$2:$B$10000,銘柄リスト!$D$2:$D$10000,,0,1)</f>
        <v>プライム（内国株式）</v>
      </c>
    </row>
    <row r="17" spans="2:10" hidden="1">
      <c r="B17" s="42">
        <v>15</v>
      </c>
      <c r="C17" s="45" t="s">
        <v>263</v>
      </c>
      <c r="D17" t="str">
        <f>_xlfn.XLOOKUP($C17,銘柄リスト!$B$2:$B$10000,銘柄リスト!$C$2:$C$10000,,0,1)</f>
        <v>キヤノン</v>
      </c>
      <c r="E17" s="10">
        <v>1</v>
      </c>
      <c r="G17" s="46">
        <v>45616</v>
      </c>
      <c r="H17" s="46">
        <v>45793</v>
      </c>
      <c r="I17" s="10" t="s">
        <v>255</v>
      </c>
      <c r="J17" s="10" t="str">
        <f>_xlfn.XLOOKUP($C17,銘柄リスト!$B$2:$B$10000,銘柄リスト!$D$2:$D$10000,,0,1)</f>
        <v>プライム（内国株式）</v>
      </c>
    </row>
    <row r="18" spans="2:10" hidden="1">
      <c r="B18" s="42">
        <v>16</v>
      </c>
      <c r="C18" s="45" t="s">
        <v>264</v>
      </c>
      <c r="D18" t="str">
        <f>_xlfn.XLOOKUP($C18,銘柄リスト!$B$2:$B$10000,銘柄リスト!$C$2:$C$10000,,0,1)</f>
        <v>ＪＦＥホールディングス</v>
      </c>
      <c r="E18" s="10">
        <v>1</v>
      </c>
      <c r="G18" s="46">
        <v>45616</v>
      </c>
      <c r="H18" s="46">
        <v>45793</v>
      </c>
      <c r="I18" s="10" t="s">
        <v>255</v>
      </c>
      <c r="J18" s="10" t="str">
        <f>_xlfn.XLOOKUP($C18,銘柄リスト!$B$2:$B$10000,銘柄リスト!$D$2:$D$10000,,0,1)</f>
        <v>プライム（内国株式）</v>
      </c>
    </row>
    <row r="19" spans="2:10" hidden="1">
      <c r="B19" s="42">
        <v>17</v>
      </c>
      <c r="C19" s="45" t="s">
        <v>265</v>
      </c>
      <c r="D19" t="str">
        <f>_xlfn.XLOOKUP($C19,銘柄リスト!$B$2:$B$10000,銘柄リスト!$C$2:$C$10000,,0,1)</f>
        <v>神戸製鋼所</v>
      </c>
      <c r="E19" s="10">
        <v>1</v>
      </c>
      <c r="G19" s="46">
        <v>45616</v>
      </c>
      <c r="H19" s="46">
        <v>45793</v>
      </c>
      <c r="I19" s="10" t="s">
        <v>255</v>
      </c>
      <c r="J19" s="10" t="str">
        <f>_xlfn.XLOOKUP($C19,銘柄リスト!$B$2:$B$10000,銘柄リスト!$D$2:$D$10000,,0,1)</f>
        <v>プライム（内国株式）</v>
      </c>
    </row>
    <row r="20" spans="2:10" hidden="1">
      <c r="B20" s="42">
        <v>18</v>
      </c>
      <c r="C20" s="45" t="s">
        <v>266</v>
      </c>
      <c r="D20" t="str">
        <f>_xlfn.XLOOKUP($C20,銘柄リスト!$B$2:$B$10000,銘柄リスト!$C$2:$C$10000,,0,1)</f>
        <v>ＳＯＭＰＯホールディングス</v>
      </c>
      <c r="E20" s="10">
        <v>1</v>
      </c>
      <c r="G20" s="46">
        <v>45616</v>
      </c>
      <c r="H20" s="46">
        <v>45793</v>
      </c>
      <c r="I20" s="10" t="s">
        <v>255</v>
      </c>
      <c r="J20" s="10" t="str">
        <f>_xlfn.XLOOKUP($C20,銘柄リスト!$B$2:$B$10000,銘柄リスト!$D$2:$D$10000,,0,1)</f>
        <v>プライム（内国株式）</v>
      </c>
    </row>
    <row r="21" spans="2:10" hidden="1">
      <c r="B21" s="42">
        <v>19</v>
      </c>
      <c r="C21" s="45" t="s">
        <v>267</v>
      </c>
      <c r="D21" t="str">
        <f>_xlfn.XLOOKUP($C21,銘柄リスト!$B$2:$B$10000,銘柄リスト!$C$2:$C$10000,,0,1)</f>
        <v>日産自動車</v>
      </c>
      <c r="E21" s="10">
        <v>1</v>
      </c>
      <c r="G21" s="46">
        <v>45616</v>
      </c>
      <c r="H21" s="46">
        <v>45793</v>
      </c>
      <c r="J21" s="10" t="str">
        <f>_xlfn.XLOOKUP($C21,銘柄リスト!$B$2:$B$10000,銘柄リスト!$D$2:$D$10000,,0,1)</f>
        <v>プライム（内国株式）</v>
      </c>
    </row>
    <row r="22" spans="2:10" hidden="1">
      <c r="B22" s="42">
        <v>20</v>
      </c>
      <c r="C22" s="45" t="s">
        <v>115</v>
      </c>
      <c r="D22" t="str">
        <f>_xlfn.XLOOKUP($C22,銘柄リスト!$B$2:$B$10000,銘柄リスト!$C$2:$C$10000,,0,1)</f>
        <v>ＩＮＰＥＸ</v>
      </c>
      <c r="E22" s="10">
        <v>1</v>
      </c>
      <c r="G22" s="46">
        <v>45616</v>
      </c>
      <c r="H22" s="46">
        <v>45793</v>
      </c>
      <c r="I22" s="10" t="s">
        <v>255</v>
      </c>
      <c r="J22" s="10" t="str">
        <f>_xlfn.XLOOKUP($C22,銘柄リスト!$B$2:$B$10000,銘柄リスト!$D$2:$D$10000,,0,1)</f>
        <v>プライム（内国株式）</v>
      </c>
    </row>
    <row r="23" spans="2:10" hidden="1">
      <c r="B23" s="42">
        <v>21</v>
      </c>
      <c r="C23" s="45" t="s">
        <v>124</v>
      </c>
      <c r="D23" t="str">
        <f>_xlfn.XLOOKUP($C23,銘柄リスト!$B$2:$B$10000,銘柄リスト!$C$2:$C$10000,,0,1)</f>
        <v>三菱商事</v>
      </c>
      <c r="E23" s="10">
        <v>1</v>
      </c>
      <c r="G23" s="46">
        <v>45616</v>
      </c>
      <c r="H23" s="46">
        <v>45793</v>
      </c>
      <c r="I23" s="10" t="s">
        <v>255</v>
      </c>
      <c r="J23" s="10" t="str">
        <f>_xlfn.XLOOKUP($C23,銘柄リスト!$B$2:$B$10000,銘柄リスト!$D$2:$D$10000,,0,1)</f>
        <v>プライム（内国株式）</v>
      </c>
    </row>
    <row r="24" spans="2:10" hidden="1">
      <c r="B24" s="42">
        <v>22</v>
      </c>
      <c r="C24" s="45" t="s">
        <v>268</v>
      </c>
      <c r="D24" t="str">
        <f>_xlfn.XLOOKUP($C24,銘柄リスト!$B$2:$B$10000,銘柄リスト!$C$2:$C$10000,,0,1)</f>
        <v>いすゞ自動車</v>
      </c>
      <c r="E24" s="10">
        <v>1</v>
      </c>
      <c r="G24" s="46">
        <v>45616</v>
      </c>
      <c r="H24" s="46">
        <v>45793</v>
      </c>
      <c r="I24" s="10" t="s">
        <v>255</v>
      </c>
      <c r="J24" s="10" t="str">
        <f>_xlfn.XLOOKUP($C24,銘柄リスト!$B$2:$B$10000,銘柄リスト!$D$2:$D$10000,,0,1)</f>
        <v>プライム（内国株式）</v>
      </c>
    </row>
    <row r="25" spans="2:10" hidden="1">
      <c r="B25" s="42">
        <v>23</v>
      </c>
      <c r="C25" s="45" t="s">
        <v>269</v>
      </c>
      <c r="D25" t="str">
        <f>_xlfn.XLOOKUP($C25,銘柄リスト!$B$2:$B$10000,銘柄リスト!$C$2:$C$10000,,0,1)</f>
        <v>日本郵政</v>
      </c>
      <c r="E25" s="10">
        <v>1</v>
      </c>
      <c r="G25" s="46">
        <v>45616</v>
      </c>
      <c r="H25" s="46">
        <v>45793</v>
      </c>
      <c r="I25" s="10" t="s">
        <v>255</v>
      </c>
      <c r="J25" s="10" t="str">
        <f>_xlfn.XLOOKUP($C25,銘柄リスト!$B$2:$B$10000,銘柄リスト!$D$2:$D$10000,,0,1)</f>
        <v>プライム（内国株式）</v>
      </c>
    </row>
    <row r="26" spans="2:10" hidden="1">
      <c r="B26" s="42">
        <v>24</v>
      </c>
      <c r="C26" s="45" t="s">
        <v>121</v>
      </c>
      <c r="D26" t="str">
        <f>_xlfn.XLOOKUP($C26,銘柄リスト!$B$2:$B$10000,銘柄リスト!$C$2:$C$10000,,0,1)</f>
        <v>積水ハウス</v>
      </c>
      <c r="E26" s="10">
        <v>1</v>
      </c>
      <c r="G26" s="46">
        <v>45616</v>
      </c>
      <c r="H26" s="46">
        <v>45793</v>
      </c>
      <c r="I26" s="10" t="s">
        <v>9084</v>
      </c>
      <c r="J26" s="10" t="str">
        <f>_xlfn.XLOOKUP($C26,銘柄リスト!$B$2:$B$10000,銘柄リスト!$D$2:$D$10000,,0,1)</f>
        <v>プライム（内国株式）</v>
      </c>
    </row>
    <row r="27" spans="2:10" hidden="1">
      <c r="B27" s="42">
        <v>25</v>
      </c>
      <c r="C27" s="45" t="s">
        <v>270</v>
      </c>
      <c r="D27" t="str">
        <f>_xlfn.XLOOKUP($C27,銘柄リスト!$B$2:$B$10000,銘柄リスト!$C$2:$C$10000,,0,1)</f>
        <v>三井住友トラストグループ</v>
      </c>
      <c r="E27" s="10">
        <v>1</v>
      </c>
      <c r="G27" s="46">
        <v>45616</v>
      </c>
      <c r="H27" s="46">
        <v>45793</v>
      </c>
      <c r="I27" s="10" t="s">
        <v>255</v>
      </c>
      <c r="J27" s="10" t="str">
        <f>_xlfn.XLOOKUP($C27,銘柄リスト!$B$2:$B$10000,銘柄リスト!$D$2:$D$10000,,0,1)</f>
        <v>プライム（内国株式）</v>
      </c>
    </row>
    <row r="28" spans="2:10" hidden="1">
      <c r="B28" s="42">
        <v>26</v>
      </c>
      <c r="C28" s="45" t="s">
        <v>271</v>
      </c>
      <c r="D28" t="str">
        <f>_xlfn.XLOOKUP($C28,銘柄リスト!$B$2:$B$10000,銘柄リスト!$C$2:$C$10000,,0,1)</f>
        <v>住友商事</v>
      </c>
      <c r="E28" s="10">
        <v>1</v>
      </c>
      <c r="G28" s="46">
        <v>45616</v>
      </c>
      <c r="H28" s="46">
        <v>45793</v>
      </c>
      <c r="I28" s="10" t="s">
        <v>255</v>
      </c>
      <c r="J28" s="10" t="str">
        <f>_xlfn.XLOOKUP($C28,銘柄リスト!$B$2:$B$10000,銘柄リスト!$D$2:$D$10000,,0,1)</f>
        <v>プライム（内国株式）</v>
      </c>
    </row>
    <row r="29" spans="2:10" hidden="1">
      <c r="B29" s="42">
        <v>27</v>
      </c>
      <c r="C29" s="45" t="s">
        <v>272</v>
      </c>
      <c r="D29" t="str">
        <f>_xlfn.XLOOKUP($C29,銘柄リスト!$B$2:$B$10000,銘柄リスト!$C$2:$C$10000,,0,1)</f>
        <v>ブリヂストン</v>
      </c>
      <c r="E29" s="10">
        <v>1</v>
      </c>
      <c r="G29" s="46">
        <v>45616</v>
      </c>
      <c r="H29" s="46">
        <v>45793</v>
      </c>
      <c r="I29" s="10" t="s">
        <v>255</v>
      </c>
      <c r="J29" s="10" t="str">
        <f>_xlfn.XLOOKUP($C29,銘柄リスト!$B$2:$B$10000,銘柄リスト!$D$2:$D$10000,,0,1)</f>
        <v>プライム（内国株式）</v>
      </c>
    </row>
    <row r="30" spans="2:10" hidden="1">
      <c r="B30" s="42">
        <v>28</v>
      </c>
      <c r="C30" s="45" t="s">
        <v>273</v>
      </c>
      <c r="D30" t="str">
        <f>_xlfn.XLOOKUP($C30,銘柄リスト!$B$2:$B$10000,銘柄リスト!$C$2:$C$10000,,0,1)</f>
        <v>ＡＧＣ</v>
      </c>
      <c r="E30" s="10">
        <v>1</v>
      </c>
      <c r="G30" s="46">
        <v>45616</v>
      </c>
      <c r="H30" s="46">
        <v>45793</v>
      </c>
      <c r="I30" s="10" t="s">
        <v>255</v>
      </c>
      <c r="J30" s="10" t="str">
        <f>_xlfn.XLOOKUP($C30,銘柄リスト!$B$2:$B$10000,銘柄リスト!$D$2:$D$10000,,0,1)</f>
        <v>プライム（内国株式）</v>
      </c>
    </row>
    <row r="31" spans="2:10" hidden="1">
      <c r="B31" s="42">
        <v>29</v>
      </c>
      <c r="C31" s="45" t="s">
        <v>274</v>
      </c>
      <c r="D31" t="str">
        <f>_xlfn.XLOOKUP($C31,銘柄リスト!$B$2:$B$10000,銘柄リスト!$C$2:$C$10000,,0,1)</f>
        <v>大林組</v>
      </c>
      <c r="E31" s="10">
        <v>1</v>
      </c>
      <c r="G31" s="46">
        <v>45616</v>
      </c>
      <c r="H31" s="46">
        <v>45793</v>
      </c>
      <c r="I31" s="10" t="s">
        <v>255</v>
      </c>
      <c r="J31" s="10" t="str">
        <f>_xlfn.XLOOKUP($C31,銘柄リスト!$B$2:$B$10000,銘柄リスト!$D$2:$D$10000,,0,1)</f>
        <v>プライム（内国株式）</v>
      </c>
    </row>
    <row r="32" spans="2:10" hidden="1">
      <c r="B32" s="42">
        <v>30</v>
      </c>
      <c r="C32" s="45" t="s">
        <v>275</v>
      </c>
      <c r="D32" t="str">
        <f>_xlfn.XLOOKUP($C32,銘柄リスト!$B$2:$B$10000,銘柄リスト!$C$2:$C$10000,,0,1)</f>
        <v>大和証券グループ本社</v>
      </c>
      <c r="E32" s="10">
        <v>1</v>
      </c>
      <c r="G32" s="46">
        <v>45616</v>
      </c>
      <c r="H32" s="46">
        <v>45793</v>
      </c>
      <c r="I32" s="10" t="s">
        <v>255</v>
      </c>
      <c r="J32" s="10" t="str">
        <f>_xlfn.XLOOKUP($C32,銘柄リスト!$B$2:$B$10000,銘柄リスト!$D$2:$D$10000,,0,1)</f>
        <v>プライム（内国株式）</v>
      </c>
    </row>
    <row r="33" spans="2:10" hidden="1">
      <c r="B33" s="42">
        <v>31</v>
      </c>
      <c r="C33" s="45" t="s">
        <v>276</v>
      </c>
      <c r="D33" t="str">
        <f>_xlfn.XLOOKUP($C33,銘柄リスト!$B$2:$B$10000,銘柄リスト!$C$2:$C$10000,,0,1)</f>
        <v>出光興産</v>
      </c>
      <c r="E33" s="10">
        <v>1</v>
      </c>
      <c r="G33" s="46">
        <v>45616</v>
      </c>
      <c r="H33" s="46">
        <v>45793</v>
      </c>
      <c r="I33" s="10" t="s">
        <v>255</v>
      </c>
      <c r="J33" s="10" t="str">
        <f>_xlfn.XLOOKUP($C33,銘柄リスト!$B$2:$B$10000,銘柄リスト!$D$2:$D$10000,,0,1)</f>
        <v>プライム（内国株式）</v>
      </c>
    </row>
    <row r="34" spans="2:10" hidden="1">
      <c r="B34" s="42">
        <v>32</v>
      </c>
      <c r="C34" s="45" t="s">
        <v>126</v>
      </c>
      <c r="D34" t="str">
        <f>_xlfn.XLOOKUP($C34,銘柄リスト!$B$2:$B$10000,銘柄リスト!$C$2:$C$10000,,0,1)</f>
        <v>双日</v>
      </c>
      <c r="E34" s="10">
        <v>1</v>
      </c>
      <c r="G34" s="46">
        <v>45616</v>
      </c>
      <c r="H34" s="46">
        <v>45793</v>
      </c>
      <c r="I34" s="10" t="s">
        <v>255</v>
      </c>
      <c r="J34" s="10" t="str">
        <f>_xlfn.XLOOKUP($C34,銘柄リスト!$B$2:$B$10000,銘柄リスト!$D$2:$D$10000,,0,1)</f>
        <v>プライム（内国株式）</v>
      </c>
    </row>
    <row r="35" spans="2:10" hidden="1">
      <c r="B35" s="42">
        <v>33</v>
      </c>
      <c r="C35" s="45" t="s">
        <v>277</v>
      </c>
      <c r="D35" t="str">
        <f>_xlfn.XLOOKUP($C35,銘柄リスト!$B$2:$B$10000,銘柄リスト!$C$2:$C$10000,,0,1)</f>
        <v>東ソー</v>
      </c>
      <c r="E35" s="10">
        <v>1</v>
      </c>
      <c r="G35" s="46">
        <v>45616</v>
      </c>
      <c r="H35" s="46">
        <v>45793</v>
      </c>
      <c r="I35" s="10" t="s">
        <v>255</v>
      </c>
      <c r="J35" s="10" t="str">
        <f>_xlfn.XLOOKUP($C35,銘柄リスト!$B$2:$B$10000,銘柄リスト!$D$2:$D$10000,,0,1)</f>
        <v>プライム（内国株式）</v>
      </c>
    </row>
    <row r="36" spans="2:10" hidden="1">
      <c r="B36" s="42">
        <v>34</v>
      </c>
      <c r="C36" s="45" t="s">
        <v>278</v>
      </c>
      <c r="D36" t="str">
        <f>_xlfn.XLOOKUP($C36,銘柄リスト!$B$2:$B$10000,銘柄リスト!$C$2:$C$10000,,0,1)</f>
        <v>三菱ケミカルグループ</v>
      </c>
      <c r="E36" s="10">
        <v>1</v>
      </c>
      <c r="G36" s="46">
        <v>45616</v>
      </c>
      <c r="H36" s="46">
        <v>45793</v>
      </c>
      <c r="I36" s="10" t="s">
        <v>255</v>
      </c>
      <c r="J36" s="10" t="str">
        <f>_xlfn.XLOOKUP($C36,銘柄リスト!$B$2:$B$10000,銘柄リスト!$D$2:$D$10000,,0,1)</f>
        <v>プライム（内国株式）</v>
      </c>
    </row>
    <row r="37" spans="2:10" hidden="1">
      <c r="B37" s="42">
        <v>35</v>
      </c>
      <c r="C37" s="45" t="s">
        <v>279</v>
      </c>
      <c r="D37" t="str">
        <f>_xlfn.XLOOKUP($C37,銘柄リスト!$B$2:$B$10000,銘柄リスト!$C$2:$C$10000,,0,1)</f>
        <v>ＮＩＰＰＯＮ　ＥＸＰＲＥＳＳホールディングス</v>
      </c>
      <c r="E37" s="10">
        <v>1</v>
      </c>
      <c r="G37" s="46">
        <v>45616</v>
      </c>
      <c r="H37" s="46">
        <v>45793</v>
      </c>
      <c r="I37" s="10" t="s">
        <v>255</v>
      </c>
      <c r="J37" s="10" t="str">
        <f>_xlfn.XLOOKUP($C37,銘柄リスト!$B$2:$B$10000,銘柄リスト!$D$2:$D$10000,,0,1)</f>
        <v>プライム（内国株式）</v>
      </c>
    </row>
    <row r="38" spans="2:10" hidden="1">
      <c r="B38" s="42">
        <v>36</v>
      </c>
      <c r="C38" s="45" t="s">
        <v>231</v>
      </c>
      <c r="D38" t="str">
        <f>_xlfn.XLOOKUP($C38,銘柄リスト!$B$2:$B$10000,銘柄リスト!$C$2:$C$10000,,0,1)</f>
        <v>セイコーエプソン</v>
      </c>
      <c r="E38" s="10">
        <v>1</v>
      </c>
      <c r="G38" s="46">
        <v>45616</v>
      </c>
      <c r="H38" s="46">
        <v>45793</v>
      </c>
      <c r="I38" s="10" t="s">
        <v>255</v>
      </c>
      <c r="J38" s="10" t="str">
        <f>_xlfn.XLOOKUP($C38,銘柄リスト!$B$2:$B$10000,銘柄リスト!$D$2:$D$10000,,0,1)</f>
        <v>プライム（内国株式）</v>
      </c>
    </row>
    <row r="39" spans="2:10" hidden="1">
      <c r="B39" s="42">
        <v>37</v>
      </c>
      <c r="C39" s="45" t="s">
        <v>280</v>
      </c>
      <c r="D39" t="str">
        <f>_xlfn.XLOOKUP($C39,銘柄リスト!$B$2:$B$10000,銘柄リスト!$C$2:$C$10000,,0,1)</f>
        <v>日立建機</v>
      </c>
      <c r="E39" s="10">
        <v>1</v>
      </c>
      <c r="G39" s="46">
        <v>45616</v>
      </c>
      <c r="H39" s="46">
        <v>45793</v>
      </c>
      <c r="I39" s="10" t="s">
        <v>255</v>
      </c>
      <c r="J39" s="10" t="str">
        <f>_xlfn.XLOOKUP($C39,銘柄リスト!$B$2:$B$10000,銘柄リスト!$D$2:$D$10000,,0,1)</f>
        <v>プライム（内国株式）</v>
      </c>
    </row>
    <row r="40" spans="2:10" hidden="1">
      <c r="B40" s="42">
        <v>38</v>
      </c>
      <c r="C40" s="45" t="s">
        <v>35</v>
      </c>
      <c r="D40" t="str">
        <f>_xlfn.XLOOKUP($C40,銘柄リスト!$B$2:$B$10000,銘柄リスト!$C$2:$C$10000,,0,1)</f>
        <v>長谷工コーポレーション</v>
      </c>
      <c r="E40" s="10">
        <v>1</v>
      </c>
      <c r="G40" s="46">
        <v>45616</v>
      </c>
      <c r="H40" s="46">
        <v>45793</v>
      </c>
      <c r="I40" s="10" t="s">
        <v>255</v>
      </c>
      <c r="J40" s="10" t="str">
        <f>_xlfn.XLOOKUP($C40,銘柄リスト!$B$2:$B$10000,銘柄リスト!$D$2:$D$10000,,0,1)</f>
        <v>プライム（内国株式）</v>
      </c>
    </row>
    <row r="41" spans="2:10" hidden="1">
      <c r="B41" s="42">
        <v>39</v>
      </c>
      <c r="C41" s="45" t="s">
        <v>281</v>
      </c>
      <c r="D41" t="str">
        <f>_xlfn.XLOOKUP($C41,銘柄リスト!$B$2:$B$10000,銘柄リスト!$C$2:$C$10000,,0,1)</f>
        <v>丸井グループ</v>
      </c>
      <c r="E41" s="10">
        <v>1</v>
      </c>
      <c r="G41" s="46">
        <v>45616</v>
      </c>
      <c r="H41" s="46">
        <v>45793</v>
      </c>
      <c r="I41" s="10" t="s">
        <v>255</v>
      </c>
      <c r="J41" s="10" t="str">
        <f>_xlfn.XLOOKUP($C41,銘柄リスト!$B$2:$B$10000,銘柄リスト!$D$2:$D$10000,,0,1)</f>
        <v>プライム（内国株式）</v>
      </c>
    </row>
    <row r="42" spans="2:10" hidden="1">
      <c r="B42" s="42">
        <v>40</v>
      </c>
      <c r="C42" s="45" t="s">
        <v>282</v>
      </c>
      <c r="D42" t="str">
        <f>_xlfn.XLOOKUP($C42,銘柄リスト!$B$2:$B$10000,銘柄リスト!$C$2:$C$10000,,0,1)</f>
        <v>三井化学</v>
      </c>
      <c r="E42" s="10">
        <v>1</v>
      </c>
      <c r="G42" s="46">
        <v>45616</v>
      </c>
      <c r="H42" s="46">
        <v>45793</v>
      </c>
      <c r="I42" s="10" t="s">
        <v>255</v>
      </c>
      <c r="J42" s="10" t="str">
        <f>_xlfn.XLOOKUP($C42,銘柄リスト!$B$2:$B$10000,銘柄リスト!$D$2:$D$10000,,0,1)</f>
        <v>プライム（内国株式）</v>
      </c>
    </row>
    <row r="43" spans="2:10" hidden="1">
      <c r="B43" s="42">
        <v>41</v>
      </c>
      <c r="C43" s="45" t="s">
        <v>283</v>
      </c>
      <c r="D43" t="str">
        <f>_xlfn.XLOOKUP($C43,銘柄リスト!$B$2:$B$10000,銘柄リスト!$C$2:$C$10000,,0,1)</f>
        <v>デンカ</v>
      </c>
      <c r="E43" s="10">
        <v>1</v>
      </c>
      <c r="G43" s="46">
        <v>45616</v>
      </c>
      <c r="H43" s="46">
        <v>45793</v>
      </c>
      <c r="I43" s="10" t="s">
        <v>255</v>
      </c>
      <c r="J43" s="10" t="str">
        <f>_xlfn.XLOOKUP($C43,銘柄リスト!$B$2:$B$10000,銘柄リスト!$D$2:$D$10000,,0,1)</f>
        <v>プライム（内国株式）</v>
      </c>
    </row>
    <row r="44" spans="2:10" hidden="1">
      <c r="B44" s="42">
        <v>42</v>
      </c>
      <c r="C44" s="45" t="s">
        <v>284</v>
      </c>
      <c r="D44" t="str">
        <f>_xlfn.XLOOKUP($C44,銘柄リスト!$B$2:$B$10000,銘柄リスト!$C$2:$C$10000,,0,1)</f>
        <v>アルプスアルパイン</v>
      </c>
      <c r="E44" s="10">
        <v>1</v>
      </c>
      <c r="G44" s="46">
        <v>45616</v>
      </c>
      <c r="H44" s="46">
        <v>45793</v>
      </c>
      <c r="I44" s="10" t="s">
        <v>255</v>
      </c>
      <c r="J44" s="10" t="str">
        <f>_xlfn.XLOOKUP($C44,銘柄リスト!$B$2:$B$10000,銘柄リスト!$D$2:$D$10000,,0,1)</f>
        <v>プライム（内国株式）</v>
      </c>
    </row>
    <row r="45" spans="2:10" hidden="1">
      <c r="B45" s="42">
        <v>43</v>
      </c>
      <c r="C45" s="45" t="s">
        <v>285</v>
      </c>
      <c r="D45" t="str">
        <f>_xlfn.XLOOKUP($C45,銘柄リスト!$B$2:$B$10000,銘柄リスト!$C$2:$C$10000,,0,1)</f>
        <v>日本精工</v>
      </c>
      <c r="E45" s="10">
        <v>1</v>
      </c>
      <c r="G45" s="46">
        <v>45616</v>
      </c>
      <c r="H45" s="46">
        <v>45793</v>
      </c>
      <c r="I45" s="10" t="s">
        <v>255</v>
      </c>
      <c r="J45" s="10" t="str">
        <f>_xlfn.XLOOKUP($C45,銘柄リスト!$B$2:$B$10000,銘柄リスト!$D$2:$D$10000,,0,1)</f>
        <v>プライム（内国株式）</v>
      </c>
    </row>
    <row r="46" spans="2:10" hidden="1">
      <c r="B46" s="42">
        <v>44</v>
      </c>
      <c r="C46" s="45" t="s">
        <v>286</v>
      </c>
      <c r="D46" t="str">
        <f>_xlfn.XLOOKUP($C46,銘柄リスト!$B$2:$B$10000,銘柄リスト!$C$2:$C$10000,,0,1)</f>
        <v>シチズン時計</v>
      </c>
      <c r="E46" s="10">
        <v>1</v>
      </c>
      <c r="G46" s="46">
        <v>45616</v>
      </c>
      <c r="H46" s="46">
        <v>45793</v>
      </c>
      <c r="I46" s="10" t="s">
        <v>255</v>
      </c>
      <c r="J46" s="10" t="str">
        <f>_xlfn.XLOOKUP($C46,銘柄リスト!$B$2:$B$10000,銘柄リスト!$D$2:$D$10000,,0,1)</f>
        <v>プライム（内国株式）</v>
      </c>
    </row>
    <row r="47" spans="2:10" hidden="1">
      <c r="B47" s="42">
        <v>45</v>
      </c>
      <c r="C47" s="45" t="s">
        <v>287</v>
      </c>
      <c r="D47" t="str">
        <f>_xlfn.XLOOKUP($C47,銘柄リスト!$B$2:$B$10000,銘柄リスト!$C$2:$C$10000,,0,1)</f>
        <v>カシオ計算機</v>
      </c>
      <c r="E47" s="10">
        <v>1</v>
      </c>
      <c r="G47" s="46">
        <v>45616</v>
      </c>
      <c r="H47" s="46">
        <v>45793</v>
      </c>
      <c r="I47" s="10" t="s">
        <v>255</v>
      </c>
      <c r="J47" s="10" t="str">
        <f>_xlfn.XLOOKUP($C47,銘柄リスト!$B$2:$B$10000,銘柄リスト!$D$2:$D$10000,,0,1)</f>
        <v>プライム（内国株式）</v>
      </c>
    </row>
    <row r="48" spans="2:10" hidden="1">
      <c r="B48" s="42">
        <v>46</v>
      </c>
      <c r="C48" s="45" t="s">
        <v>288</v>
      </c>
      <c r="D48" t="str">
        <f>_xlfn.XLOOKUP($C48,銘柄リスト!$B$2:$B$10000,銘柄リスト!$C$2:$C$10000,,0,1)</f>
        <v>日本電気硝子</v>
      </c>
      <c r="E48" s="10">
        <v>1</v>
      </c>
      <c r="G48" s="46">
        <v>45616</v>
      </c>
      <c r="H48" s="46">
        <v>45793</v>
      </c>
      <c r="I48" s="10" t="s">
        <v>255</v>
      </c>
      <c r="J48" s="10" t="str">
        <f>_xlfn.XLOOKUP($C48,銘柄リスト!$B$2:$B$10000,銘柄リスト!$D$2:$D$10000,,0,1)</f>
        <v>プライム（内国株式）</v>
      </c>
    </row>
    <row r="49" spans="2:10" hidden="1">
      <c r="B49" s="42">
        <v>47</v>
      </c>
      <c r="C49" s="45" t="s">
        <v>289</v>
      </c>
      <c r="D49" t="str">
        <f>_xlfn.XLOOKUP($C49,銘柄リスト!$B$2:$B$10000,銘柄リスト!$C$2:$C$10000,,0,1)</f>
        <v>ＵＢＥ</v>
      </c>
      <c r="E49" s="10">
        <v>1</v>
      </c>
      <c r="G49" s="46">
        <v>45616</v>
      </c>
      <c r="H49" s="46">
        <v>45793</v>
      </c>
      <c r="I49" s="10" t="s">
        <v>255</v>
      </c>
      <c r="J49" s="10" t="str">
        <f>_xlfn.XLOOKUP($C49,銘柄リスト!$B$2:$B$10000,銘柄リスト!$D$2:$D$10000,,0,1)</f>
        <v>プライム（内国株式）</v>
      </c>
    </row>
    <row r="50" spans="2:10" hidden="1">
      <c r="B50" s="42">
        <v>48</v>
      </c>
      <c r="C50" s="45" t="s">
        <v>290</v>
      </c>
      <c r="D50" t="str">
        <f>_xlfn.XLOOKUP($C50,銘柄リスト!$B$2:$B$10000,銘柄リスト!$C$2:$C$10000,,0,1)</f>
        <v>アマダ</v>
      </c>
      <c r="E50" s="10">
        <v>1</v>
      </c>
      <c r="G50" s="46">
        <v>45616</v>
      </c>
      <c r="H50" s="46">
        <v>45793</v>
      </c>
      <c r="I50" s="10" t="s">
        <v>255</v>
      </c>
      <c r="J50" s="10" t="str">
        <f>_xlfn.XLOOKUP($C50,銘柄リスト!$B$2:$B$10000,銘柄リスト!$D$2:$D$10000,,0,1)</f>
        <v>プライム（内国株式）</v>
      </c>
    </row>
    <row r="51" spans="2:10" hidden="1">
      <c r="B51" s="42">
        <v>49</v>
      </c>
      <c r="C51" s="45" t="s">
        <v>291</v>
      </c>
      <c r="D51" t="str">
        <f>_xlfn.XLOOKUP($C51,銘柄リスト!$B$2:$B$10000,銘柄リスト!$C$2:$C$10000,,0,1)</f>
        <v>三井金属鉱業</v>
      </c>
      <c r="E51" s="10">
        <v>1</v>
      </c>
      <c r="G51" s="46">
        <v>45616</v>
      </c>
      <c r="H51" s="46">
        <v>45793</v>
      </c>
      <c r="I51" s="10" t="s">
        <v>255</v>
      </c>
      <c r="J51" s="10" t="str">
        <f>_xlfn.XLOOKUP($C51,銘柄リスト!$B$2:$B$10000,銘柄リスト!$D$2:$D$10000,,0,1)</f>
        <v>プライム（内国株式）</v>
      </c>
    </row>
    <row r="52" spans="2:10">
      <c r="B52" s="42">
        <v>50</v>
      </c>
      <c r="C52" s="45" t="s">
        <v>88</v>
      </c>
      <c r="D52" t="str">
        <f>_xlfn.XLOOKUP($C52,銘柄リスト!$B$2:$B$10000,銘柄リスト!$C$2:$C$10000,,0,1)</f>
        <v>ＮＥＸＴ　ＦＵＮＤＳ　日経平均高配当株５０指数連動型上場投信</v>
      </c>
      <c r="E52" s="10">
        <v>2</v>
      </c>
      <c r="F52" s="10">
        <v>1</v>
      </c>
      <c r="G52" s="46">
        <v>45623</v>
      </c>
      <c r="H52" s="46"/>
      <c r="J52" s="10" t="str">
        <f>_xlfn.XLOOKUP($C52,銘柄リスト!$B$2:$B$10000,銘柄リスト!$D$2:$D$10000,,0,1)</f>
        <v>ETF・ETN</v>
      </c>
    </row>
    <row r="53" spans="2:10" hidden="1">
      <c r="B53" s="42">
        <v>51</v>
      </c>
      <c r="C53" s="45" t="s">
        <v>292</v>
      </c>
      <c r="D53" t="e">
        <f>_xlfn.XLOOKUP($C53,銘柄リスト!$B$2:$B$10000,銘柄リスト!$C$2:$C$10000,,0,1)</f>
        <v>#N/A</v>
      </c>
      <c r="E53" s="10">
        <v>3</v>
      </c>
      <c r="G53" s="46">
        <v>45624</v>
      </c>
      <c r="H53" s="46">
        <v>45645</v>
      </c>
      <c r="J53" s="10" t="e">
        <f>_xlfn.XLOOKUP($C53,銘柄リスト!$B$2:$B$10000,銘柄リスト!$D$2:$D$10000,,0,1)</f>
        <v>#N/A</v>
      </c>
    </row>
    <row r="54" spans="2:10" hidden="1">
      <c r="B54" s="42">
        <v>52</v>
      </c>
      <c r="C54" s="45" t="s">
        <v>293</v>
      </c>
      <c r="D54" t="e">
        <f>_xlfn.XLOOKUP($C54,銘柄リスト!$B$2:$B$10000,銘柄リスト!$C$2:$C$10000,,0,1)</f>
        <v>#N/A</v>
      </c>
      <c r="E54" s="10">
        <v>3</v>
      </c>
      <c r="G54" s="46">
        <v>45624</v>
      </c>
      <c r="H54" s="46">
        <v>45645</v>
      </c>
      <c r="J54" s="10" t="e">
        <f>_xlfn.XLOOKUP($C54,銘柄リスト!$B$2:$B$10000,銘柄リスト!$D$2:$D$10000,,0,1)</f>
        <v>#N/A</v>
      </c>
    </row>
    <row r="55" spans="2:10" hidden="1">
      <c r="B55" s="42">
        <v>53</v>
      </c>
      <c r="C55" s="10" t="s">
        <v>294</v>
      </c>
      <c r="D55" t="e">
        <f>_xlfn.XLOOKUP($C55,銘柄リスト!$B$2:$B$10000,銘柄リスト!$C$2:$C$10000,,0,1)</f>
        <v>#N/A</v>
      </c>
      <c r="E55" s="10">
        <v>3</v>
      </c>
      <c r="G55" s="46">
        <v>45624</v>
      </c>
      <c r="H55" s="46">
        <v>45645</v>
      </c>
      <c r="J55" s="10" t="e">
        <f>_xlfn.XLOOKUP($C55,銘柄リスト!$B$2:$B$10000,銘柄リスト!$D$2:$D$10000,,0,1)</f>
        <v>#N/A</v>
      </c>
    </row>
    <row r="56" spans="2:10" hidden="1">
      <c r="B56" s="42">
        <v>54</v>
      </c>
      <c r="C56" s="45" t="s">
        <v>295</v>
      </c>
      <c r="D56" t="e">
        <f>_xlfn.XLOOKUP($C56,銘柄リスト!$B$2:$B$10000,銘柄リスト!$C$2:$C$10000,,0,1)</f>
        <v>#N/A</v>
      </c>
      <c r="E56" s="10">
        <v>3</v>
      </c>
      <c r="G56" s="46">
        <v>45624</v>
      </c>
      <c r="H56" s="46">
        <v>45645</v>
      </c>
      <c r="J56" s="10" t="e">
        <f>_xlfn.XLOOKUP($C56,銘柄リスト!$B$2:$B$10000,銘柄リスト!$D$2:$D$10000,,0,1)</f>
        <v>#N/A</v>
      </c>
    </row>
    <row r="57" spans="2:10" hidden="1">
      <c r="B57" s="42">
        <v>55</v>
      </c>
      <c r="C57" s="45" t="s">
        <v>296</v>
      </c>
      <c r="D57" t="e">
        <f>_xlfn.XLOOKUP($C57,銘柄リスト!$B$2:$B$10000,銘柄リスト!$C$2:$C$10000,,0,1)</f>
        <v>#N/A</v>
      </c>
      <c r="E57" s="10">
        <v>3</v>
      </c>
      <c r="G57" s="46">
        <v>45624</v>
      </c>
      <c r="H57" s="46">
        <v>45645</v>
      </c>
      <c r="J57" s="10" t="e">
        <f>_xlfn.XLOOKUP($C57,銘柄リスト!$B$2:$B$10000,銘柄リスト!$D$2:$D$10000,,0,1)</f>
        <v>#N/A</v>
      </c>
    </row>
    <row r="58" spans="2:10" hidden="1">
      <c r="B58" s="42">
        <v>56</v>
      </c>
      <c r="C58" s="45" t="s">
        <v>297</v>
      </c>
      <c r="D58" t="e">
        <f>_xlfn.XLOOKUP($C58,銘柄リスト!$B$2:$B$10000,銘柄リスト!$C$2:$C$10000,,0,1)</f>
        <v>#N/A</v>
      </c>
      <c r="E58" s="10">
        <v>3</v>
      </c>
      <c r="G58" s="46">
        <v>45624</v>
      </c>
      <c r="H58" s="46">
        <v>45645</v>
      </c>
      <c r="J58" s="10" t="e">
        <f>_xlfn.XLOOKUP($C58,銘柄リスト!$B$2:$B$10000,銘柄リスト!$D$2:$D$10000,,0,1)</f>
        <v>#N/A</v>
      </c>
    </row>
    <row r="59" spans="2:10" hidden="1">
      <c r="B59" s="42">
        <v>57</v>
      </c>
      <c r="C59" s="45" t="s">
        <v>116</v>
      </c>
      <c r="D59" t="str">
        <f>_xlfn.XLOOKUP($C59,銘柄リスト!$B$2:$B$10000,銘柄リスト!$C$2:$C$10000,,0,1)</f>
        <v>Vanguard High Dividend Yield ETF</v>
      </c>
      <c r="E59" s="10">
        <v>4</v>
      </c>
      <c r="G59" s="46">
        <v>45624</v>
      </c>
      <c r="H59" s="46">
        <v>45645</v>
      </c>
      <c r="J59" s="10">
        <f>_xlfn.XLOOKUP($C59,銘柄リスト!$B$2:$B$10000,銘柄リスト!$D$2:$D$10000,,0,1)</f>
        <v>0</v>
      </c>
    </row>
    <row r="60" spans="2:10" hidden="1">
      <c r="B60" s="42">
        <v>58</v>
      </c>
      <c r="C60" s="45" t="s">
        <v>298</v>
      </c>
      <c r="D60" t="e">
        <f>_xlfn.XLOOKUP($C60,銘柄リスト!$B$2:$B$10000,銘柄リスト!$C$2:$C$10000,,0,1)</f>
        <v>#N/A</v>
      </c>
      <c r="E60" s="10">
        <v>4</v>
      </c>
      <c r="G60" s="46">
        <v>45624</v>
      </c>
      <c r="H60" s="46">
        <v>45645</v>
      </c>
      <c r="J60" s="10" t="e">
        <f>_xlfn.XLOOKUP($C60,銘柄リスト!$B$2:$B$10000,銘柄リスト!$D$2:$D$10000,,0,1)</f>
        <v>#N/A</v>
      </c>
    </row>
    <row r="61" spans="2:10" hidden="1">
      <c r="B61" s="42">
        <v>59</v>
      </c>
      <c r="C61" s="45" t="s">
        <v>72</v>
      </c>
      <c r="D61" t="str">
        <f>_xlfn.XLOOKUP($C61,銘柄リスト!$B$2:$B$10000,銘柄リスト!$C$2:$C$10000,,0,1)</f>
        <v>パナソニック　ホールディングス</v>
      </c>
      <c r="E61" s="10">
        <v>1</v>
      </c>
      <c r="G61" s="46">
        <v>45624</v>
      </c>
      <c r="H61" s="46">
        <v>45793</v>
      </c>
      <c r="J61" s="10" t="str">
        <f>_xlfn.XLOOKUP($C61,銘柄リスト!$B$2:$B$10000,銘柄リスト!$D$2:$D$10000,,0,1)</f>
        <v>プライム（内国株式）</v>
      </c>
    </row>
    <row r="62" spans="2:10" hidden="1">
      <c r="B62" s="42">
        <v>60</v>
      </c>
      <c r="C62" s="45" t="s">
        <v>90</v>
      </c>
      <c r="D62" t="str">
        <f>_xlfn.XLOOKUP($C62,銘柄リスト!$B$2:$B$10000,銘柄リスト!$C$2:$C$10000,,0,1)</f>
        <v>楽天グループ</v>
      </c>
      <c r="E62" s="10">
        <v>1</v>
      </c>
      <c r="G62" s="46">
        <v>45624</v>
      </c>
      <c r="H62" s="46">
        <v>45793</v>
      </c>
      <c r="J62" s="10" t="str">
        <f>_xlfn.XLOOKUP($C62,銘柄リスト!$B$2:$B$10000,銘柄リスト!$D$2:$D$10000,,0,1)</f>
        <v>プライム（内国株式）</v>
      </c>
    </row>
    <row r="63" spans="2:10" hidden="1">
      <c r="B63" s="42">
        <v>61</v>
      </c>
      <c r="C63" s="45" t="s">
        <v>125</v>
      </c>
      <c r="D63" t="str">
        <f>_xlfn.XLOOKUP($C63,銘柄リスト!$B$2:$B$10000,銘柄リスト!$C$2:$C$10000,,0,1)</f>
        <v>萩原工業</v>
      </c>
      <c r="E63" s="10">
        <v>1</v>
      </c>
      <c r="G63" s="46">
        <v>45624</v>
      </c>
      <c r="H63" s="46">
        <v>45793</v>
      </c>
      <c r="J63" s="10" t="str">
        <f>_xlfn.XLOOKUP($C63,銘柄リスト!$B$2:$B$10000,銘柄リスト!$D$2:$D$10000,,0,1)</f>
        <v>プライム（内国株式）</v>
      </c>
    </row>
    <row r="64" spans="2:10" hidden="1">
      <c r="B64" s="42">
        <v>62</v>
      </c>
      <c r="C64" s="45" t="s">
        <v>299</v>
      </c>
      <c r="D64" t="str">
        <f>_xlfn.XLOOKUP($C64,銘柄リスト!$B$2:$B$10000,銘柄リスト!$C$2:$C$10000,,0,1)</f>
        <v>三菱電機</v>
      </c>
      <c r="E64" s="10">
        <v>1</v>
      </c>
      <c r="G64" s="46">
        <v>45624</v>
      </c>
      <c r="H64" s="46">
        <v>45793</v>
      </c>
      <c r="J64" s="10" t="str">
        <f>_xlfn.XLOOKUP($C64,銘柄リスト!$B$2:$B$10000,銘柄リスト!$D$2:$D$10000,,0,1)</f>
        <v>プライム（内国株式）</v>
      </c>
    </row>
    <row r="65" spans="2:10" hidden="1">
      <c r="B65" s="42">
        <v>63</v>
      </c>
      <c r="C65" s="45" t="s">
        <v>182</v>
      </c>
      <c r="D65" t="str">
        <f>_xlfn.XLOOKUP($C65,銘柄リスト!$B$2:$B$10000,銘柄リスト!$C$2:$C$10000,,0,1)</f>
        <v>アルトナー</v>
      </c>
      <c r="E65" s="10">
        <v>1</v>
      </c>
      <c r="G65" s="46">
        <v>45624</v>
      </c>
      <c r="H65" s="46">
        <v>45793</v>
      </c>
      <c r="J65" s="10" t="str">
        <f>_xlfn.XLOOKUP($C65,銘柄リスト!$B$2:$B$10000,銘柄リスト!$D$2:$D$10000,,0,1)</f>
        <v>プライム（内国株式）</v>
      </c>
    </row>
    <row r="66" spans="2:10" hidden="1">
      <c r="B66" s="42">
        <v>64</v>
      </c>
      <c r="C66" s="45" t="s">
        <v>300</v>
      </c>
      <c r="D66" t="str">
        <f>_xlfn.XLOOKUP($C66,銘柄リスト!$B$2:$B$10000,銘柄リスト!$C$2:$C$10000,,0,1)</f>
        <v>上新電機</v>
      </c>
      <c r="E66" s="10">
        <v>1</v>
      </c>
      <c r="G66" s="46">
        <v>45624</v>
      </c>
      <c r="H66" s="46">
        <v>45793</v>
      </c>
      <c r="J66" s="10" t="str">
        <f>_xlfn.XLOOKUP($C66,銘柄リスト!$B$2:$B$10000,銘柄リスト!$D$2:$D$10000,,0,1)</f>
        <v>プライム（内国株式）</v>
      </c>
    </row>
    <row r="67" spans="2:10" hidden="1">
      <c r="B67" s="42">
        <v>65</v>
      </c>
      <c r="C67" s="45" t="s">
        <v>301</v>
      </c>
      <c r="D67" t="str">
        <f>_xlfn.XLOOKUP($C67,銘柄リスト!$B$2:$B$10000,銘柄リスト!$C$2:$C$10000,,0,1)</f>
        <v>ＡＯＫＩホールディングス</v>
      </c>
      <c r="E67" s="10">
        <v>1</v>
      </c>
      <c r="G67" s="46">
        <v>45624</v>
      </c>
      <c r="H67" s="46">
        <v>45793</v>
      </c>
      <c r="J67" s="10" t="str">
        <f>_xlfn.XLOOKUP($C67,銘柄リスト!$B$2:$B$10000,銘柄リスト!$D$2:$D$10000,,0,1)</f>
        <v>プライム（内国株式）</v>
      </c>
    </row>
    <row r="68" spans="2:10" hidden="1">
      <c r="B68" s="42">
        <v>66</v>
      </c>
      <c r="C68" s="45" t="s">
        <v>69</v>
      </c>
      <c r="D68" t="str">
        <f>_xlfn.XLOOKUP($C68,銘柄リスト!$B$2:$B$10000,銘柄リスト!$C$2:$C$10000,,0,1)</f>
        <v>イオン</v>
      </c>
      <c r="E68" s="10">
        <v>1</v>
      </c>
      <c r="G68" s="46">
        <v>45624</v>
      </c>
      <c r="H68" s="46">
        <v>45793</v>
      </c>
      <c r="I68" s="10" t="s">
        <v>302</v>
      </c>
      <c r="J68" s="10" t="str">
        <f>_xlfn.XLOOKUP($C68,銘柄リスト!$B$2:$B$10000,銘柄リスト!$D$2:$D$10000,,0,1)</f>
        <v>プライム（内国株式）</v>
      </c>
    </row>
    <row r="69" spans="2:10" hidden="1">
      <c r="B69" s="42">
        <v>67</v>
      </c>
      <c r="C69" s="45" t="s">
        <v>303</v>
      </c>
      <c r="D69" t="str">
        <f>_xlfn.XLOOKUP($C69,銘柄リスト!$B$2:$B$10000,銘柄リスト!$C$2:$C$10000,,0,1)</f>
        <v>システムサポートホールディングス</v>
      </c>
      <c r="E69" s="10">
        <v>1</v>
      </c>
      <c r="G69" s="46">
        <v>45624</v>
      </c>
      <c r="H69" s="46">
        <v>45793</v>
      </c>
      <c r="J69" s="10" t="str">
        <f>_xlfn.XLOOKUP($C69,銘柄リスト!$B$2:$B$10000,銘柄リスト!$D$2:$D$10000,,0,1)</f>
        <v>プライム（内国株式）</v>
      </c>
    </row>
    <row r="70" spans="2:10" hidden="1">
      <c r="B70" s="42">
        <v>68</v>
      </c>
      <c r="C70" s="45" t="s">
        <v>71</v>
      </c>
      <c r="D70" t="str">
        <f>_xlfn.XLOOKUP($C70,銘柄リスト!$B$2:$B$10000,銘柄リスト!$C$2:$C$10000,,0,1)</f>
        <v>ＳＦＰホールディングス</v>
      </c>
      <c r="E70" s="10">
        <v>1</v>
      </c>
      <c r="G70" s="46">
        <v>45624</v>
      </c>
      <c r="H70" s="46">
        <v>45793</v>
      </c>
      <c r="J70" s="10" t="str">
        <f>_xlfn.XLOOKUP($C70,銘柄リスト!$B$2:$B$10000,銘柄リスト!$D$2:$D$10000,,0,1)</f>
        <v>プライム（内国株式）</v>
      </c>
    </row>
    <row r="71" spans="2:10" hidden="1">
      <c r="B71" s="42">
        <v>69</v>
      </c>
      <c r="C71" s="45" t="s">
        <v>74</v>
      </c>
      <c r="D71" t="str">
        <f>_xlfn.XLOOKUP($C71,銘柄リスト!$B$2:$B$10000,銘柄リスト!$C$2:$C$10000,,0,1)</f>
        <v>壱番屋</v>
      </c>
      <c r="E71" s="10">
        <v>1</v>
      </c>
      <c r="G71" s="46">
        <v>45624</v>
      </c>
      <c r="H71" s="46">
        <v>45793</v>
      </c>
      <c r="J71" s="10" t="str">
        <f>_xlfn.XLOOKUP($C71,銘柄リスト!$B$2:$B$10000,銘柄リスト!$D$2:$D$10000,,0,1)</f>
        <v>プライム（内国株式）</v>
      </c>
    </row>
    <row r="72" spans="2:10" hidden="1">
      <c r="B72" s="42">
        <v>70</v>
      </c>
      <c r="C72" s="45" t="s">
        <v>140</v>
      </c>
      <c r="D72" t="str">
        <f>_xlfn.XLOOKUP($C72,銘柄リスト!$B$2:$B$10000,銘柄リスト!$C$2:$C$10000,,0,1)</f>
        <v>ＴＯＹＯ　ＴＩＲＥ</v>
      </c>
      <c r="E72" s="10">
        <v>1</v>
      </c>
      <c r="G72" s="46">
        <v>45624</v>
      </c>
      <c r="H72" s="46">
        <v>45793</v>
      </c>
      <c r="J72" s="10" t="str">
        <f>_xlfn.XLOOKUP($C72,銘柄リスト!$B$2:$B$10000,銘柄リスト!$D$2:$D$10000,,0,1)</f>
        <v>プライム（内国株式）</v>
      </c>
    </row>
    <row r="73" spans="2:10" hidden="1">
      <c r="B73" s="42">
        <v>71</v>
      </c>
      <c r="C73" s="45" t="s">
        <v>304</v>
      </c>
      <c r="D73" t="str">
        <f>_xlfn.XLOOKUP($C73,銘柄リスト!$B$2:$B$10000,銘柄リスト!$C$2:$C$10000,,0,1)</f>
        <v>東洋建設</v>
      </c>
      <c r="E73" s="10">
        <v>1</v>
      </c>
      <c r="G73" s="46">
        <v>45624</v>
      </c>
      <c r="H73" s="46">
        <v>45793</v>
      </c>
      <c r="J73" s="10" t="str">
        <f>_xlfn.XLOOKUP($C73,銘柄リスト!$B$2:$B$10000,銘柄リスト!$D$2:$D$10000,,0,1)</f>
        <v>プライム（内国株式）</v>
      </c>
    </row>
    <row r="74" spans="2:10" hidden="1">
      <c r="B74" s="42">
        <v>72</v>
      </c>
      <c r="C74" s="45" t="s">
        <v>81</v>
      </c>
      <c r="D74" t="str">
        <f>_xlfn.XLOOKUP($C74,銘柄リスト!$B$2:$B$10000,銘柄リスト!$C$2:$C$10000,,0,1)</f>
        <v>日本電信電話</v>
      </c>
      <c r="E74" s="10">
        <v>1</v>
      </c>
      <c r="G74" s="46">
        <v>45624</v>
      </c>
      <c r="H74" s="46">
        <v>45793</v>
      </c>
      <c r="J74" s="10" t="str">
        <f>_xlfn.XLOOKUP($C74,銘柄リスト!$B$2:$B$10000,銘柄リスト!$D$2:$D$10000,,0,1)</f>
        <v>プライム（内国株式）</v>
      </c>
    </row>
    <row r="75" spans="2:10" hidden="1">
      <c r="B75" s="42">
        <v>73</v>
      </c>
      <c r="C75" s="45" t="s">
        <v>166</v>
      </c>
      <c r="D75" t="str">
        <f>_xlfn.XLOOKUP($C75,銘柄リスト!$B$2:$B$10000,銘柄リスト!$C$2:$C$10000,,0,1)</f>
        <v>イオンモール</v>
      </c>
      <c r="E75" s="10">
        <v>1</v>
      </c>
      <c r="G75" s="46">
        <v>45624</v>
      </c>
      <c r="H75" s="46">
        <v>45793</v>
      </c>
      <c r="J75" s="10" t="str">
        <f>_xlfn.XLOOKUP($C75,銘柄リスト!$B$2:$B$10000,銘柄リスト!$D$2:$D$10000,,0,1)</f>
        <v>プライム（内国株式）</v>
      </c>
    </row>
    <row r="76" spans="2:10" hidden="1">
      <c r="B76" s="42">
        <v>74</v>
      </c>
      <c r="C76" s="45" t="s">
        <v>305</v>
      </c>
      <c r="D76" t="str">
        <f>_xlfn.XLOOKUP($C76,銘柄リスト!$B$2:$B$10000,銘柄リスト!$C$2:$C$10000,,0,1)</f>
        <v>ＳＡＮＫＹＯ</v>
      </c>
      <c r="E76" s="10">
        <v>1</v>
      </c>
      <c r="G76" s="46">
        <v>45624</v>
      </c>
      <c r="H76" s="46">
        <v>45793</v>
      </c>
      <c r="J76" s="10" t="str">
        <f>_xlfn.XLOOKUP($C76,銘柄リスト!$B$2:$B$10000,銘柄リスト!$D$2:$D$10000,,0,1)</f>
        <v>プライム（内国株式）</v>
      </c>
    </row>
    <row r="77" spans="2:10" hidden="1">
      <c r="B77" s="42">
        <v>75</v>
      </c>
      <c r="C77" s="45" t="s">
        <v>306</v>
      </c>
      <c r="D77" t="str">
        <f>_xlfn.XLOOKUP($C77,銘柄リスト!$B$2:$B$10000,銘柄リスト!$C$2:$C$10000,,0,1)</f>
        <v>オカムラ</v>
      </c>
      <c r="E77" s="10">
        <v>1</v>
      </c>
      <c r="G77" s="46">
        <v>45624</v>
      </c>
      <c r="H77" s="46">
        <v>45793</v>
      </c>
      <c r="J77" s="10" t="str">
        <f>_xlfn.XLOOKUP($C77,銘柄リスト!$B$2:$B$10000,銘柄リスト!$D$2:$D$10000,,0,1)</f>
        <v>プライム（内国株式）</v>
      </c>
    </row>
    <row r="78" spans="2:10" hidden="1">
      <c r="B78" s="42">
        <v>76</v>
      </c>
      <c r="C78" s="45" t="s">
        <v>73</v>
      </c>
      <c r="D78" t="str">
        <f>_xlfn.XLOOKUP($C78,銘柄リスト!$B$2:$B$10000,銘柄リスト!$C$2:$C$10000,,0,1)</f>
        <v>ツルハホールディングス</v>
      </c>
      <c r="E78" s="10">
        <v>1</v>
      </c>
      <c r="G78" s="46">
        <v>45624</v>
      </c>
      <c r="H78" s="46">
        <v>45793</v>
      </c>
      <c r="J78" s="10" t="str">
        <f>_xlfn.XLOOKUP($C78,銘柄リスト!$B$2:$B$10000,銘柄リスト!$D$2:$D$10000,,0,1)</f>
        <v>プライム（内国株式）</v>
      </c>
    </row>
    <row r="79" spans="2:10" hidden="1">
      <c r="B79" s="42">
        <v>77</v>
      </c>
      <c r="C79" s="45" t="s">
        <v>307</v>
      </c>
      <c r="D79" t="str">
        <f>_xlfn.XLOOKUP($C79,銘柄リスト!$B$2:$B$10000,銘柄リスト!$C$2:$C$10000,,0,1)</f>
        <v>ヤマハ発動機</v>
      </c>
      <c r="E79" s="10">
        <v>1</v>
      </c>
      <c r="G79" s="46">
        <v>45624</v>
      </c>
      <c r="H79" s="46">
        <v>45793</v>
      </c>
      <c r="J79" s="10" t="str">
        <f>_xlfn.XLOOKUP($C79,銘柄リスト!$B$2:$B$10000,銘柄リスト!$D$2:$D$10000,,0,1)</f>
        <v>プライム（内国株式）</v>
      </c>
    </row>
    <row r="80" spans="2:10" hidden="1">
      <c r="B80" s="42">
        <v>78</v>
      </c>
      <c r="C80" s="45" t="s">
        <v>77</v>
      </c>
      <c r="D80" t="str">
        <f>_xlfn.XLOOKUP($C80,銘柄リスト!$B$2:$B$10000,銘柄リスト!$C$2:$C$10000,,0,1)</f>
        <v>マツキヨココカラ＆カンパニー</v>
      </c>
      <c r="E80" s="10">
        <v>1</v>
      </c>
      <c r="G80" s="46">
        <v>45624</v>
      </c>
      <c r="H80" s="46">
        <v>45793</v>
      </c>
      <c r="J80" s="10" t="str">
        <f>_xlfn.XLOOKUP($C80,銘柄リスト!$B$2:$B$10000,銘柄リスト!$D$2:$D$10000,,0,1)</f>
        <v>プライム（内国株式）</v>
      </c>
    </row>
    <row r="81" spans="2:10" hidden="1">
      <c r="B81" s="42">
        <v>79</v>
      </c>
      <c r="C81" s="45" t="s">
        <v>308</v>
      </c>
      <c r="D81" t="str">
        <f>_xlfn.XLOOKUP($C81,銘柄リスト!$B$2:$B$10000,銘柄リスト!$C$2:$C$10000,,0,1)</f>
        <v>日本駐車場開発</v>
      </c>
      <c r="E81" s="10">
        <v>1</v>
      </c>
      <c r="G81" s="46">
        <v>45624</v>
      </c>
      <c r="H81" s="46">
        <v>45793</v>
      </c>
      <c r="J81" s="10" t="str">
        <f>_xlfn.XLOOKUP($C81,銘柄リスト!$B$2:$B$10000,銘柄リスト!$D$2:$D$10000,,0,1)</f>
        <v>プライム（内国株式）</v>
      </c>
    </row>
    <row r="82" spans="2:10" hidden="1">
      <c r="B82" s="42">
        <v>80</v>
      </c>
      <c r="C82" s="45" t="s">
        <v>309</v>
      </c>
      <c r="D82" t="str">
        <f>_xlfn.XLOOKUP($C82,銘柄リスト!$B$2:$B$10000,銘柄リスト!$C$2:$C$10000,,0,1)</f>
        <v>ヒューリック</v>
      </c>
      <c r="E82" s="10">
        <v>1</v>
      </c>
      <c r="G82" s="46">
        <v>45624</v>
      </c>
      <c r="H82" s="46">
        <v>45793</v>
      </c>
      <c r="J82" s="10" t="str">
        <f>_xlfn.XLOOKUP($C82,銘柄リスト!$B$2:$B$10000,銘柄リスト!$D$2:$D$10000,,0,1)</f>
        <v>プライム（内国株式）</v>
      </c>
    </row>
    <row r="83" spans="2:10" hidden="1">
      <c r="B83" s="42">
        <v>81</v>
      </c>
      <c r="C83" s="45" t="s">
        <v>310</v>
      </c>
      <c r="D83" t="str">
        <f>_xlfn.XLOOKUP($C83,銘柄リスト!$B$2:$B$10000,銘柄リスト!$C$2:$C$10000,,0,1)</f>
        <v>大成温調</v>
      </c>
      <c r="E83" s="10">
        <v>1</v>
      </c>
      <c r="G83" s="46">
        <v>45624</v>
      </c>
      <c r="H83" s="46">
        <v>45793</v>
      </c>
      <c r="J83" s="10" t="str">
        <f>_xlfn.XLOOKUP($C83,銘柄リスト!$B$2:$B$10000,銘柄リスト!$D$2:$D$10000,,0,1)</f>
        <v>スタンダード（内国株式）</v>
      </c>
    </row>
    <row r="84" spans="2:10" hidden="1">
      <c r="B84" s="42">
        <v>82</v>
      </c>
      <c r="C84" s="45" t="s">
        <v>311</v>
      </c>
      <c r="D84" t="str">
        <f>_xlfn.XLOOKUP($C84,銘柄リスト!$B$2:$B$10000,銘柄リスト!$C$2:$C$10000,,0,1)</f>
        <v>セグエグループ</v>
      </c>
      <c r="E84" s="10">
        <v>1</v>
      </c>
      <c r="G84" s="46">
        <v>45624</v>
      </c>
      <c r="H84" s="46">
        <v>45793</v>
      </c>
      <c r="J84" s="10" t="str">
        <f>_xlfn.XLOOKUP($C84,銘柄リスト!$B$2:$B$10000,銘柄リスト!$D$2:$D$10000,,0,1)</f>
        <v>プライム（内国株式）</v>
      </c>
    </row>
    <row r="85" spans="2:10" hidden="1">
      <c r="B85" s="42">
        <v>83</v>
      </c>
      <c r="C85" s="45" t="s">
        <v>312</v>
      </c>
      <c r="D85" t="str">
        <f>_xlfn.XLOOKUP($C85,銘柄リスト!$B$2:$B$10000,銘柄リスト!$C$2:$C$10000,,0,1)</f>
        <v>全国保証</v>
      </c>
      <c r="E85" s="10">
        <v>1</v>
      </c>
      <c r="G85" s="46">
        <v>45624</v>
      </c>
      <c r="H85" s="46">
        <v>45793</v>
      </c>
      <c r="J85" s="10" t="str">
        <f>_xlfn.XLOOKUP($C85,銘柄リスト!$B$2:$B$10000,銘柄リスト!$D$2:$D$10000,,0,1)</f>
        <v>プライム（内国株式）</v>
      </c>
    </row>
    <row r="86" spans="2:10" hidden="1">
      <c r="B86" s="42">
        <v>84</v>
      </c>
      <c r="C86" s="45" t="s">
        <v>313</v>
      </c>
      <c r="D86" t="str">
        <f>_xlfn.XLOOKUP($C86,銘柄リスト!$B$2:$B$10000,銘柄リスト!$C$2:$C$10000,,0,1)</f>
        <v>リコーリース</v>
      </c>
      <c r="E86" s="10">
        <v>1</v>
      </c>
      <c r="G86" s="46">
        <v>45624</v>
      </c>
      <c r="H86" s="46">
        <v>45793</v>
      </c>
      <c r="J86" s="10" t="str">
        <f>_xlfn.XLOOKUP($C86,銘柄リスト!$B$2:$B$10000,銘柄リスト!$D$2:$D$10000,,0,1)</f>
        <v>プライム（内国株式）</v>
      </c>
    </row>
    <row r="87" spans="2:10" hidden="1">
      <c r="B87" s="42">
        <v>85</v>
      </c>
      <c r="C87" s="45" t="s">
        <v>314</v>
      </c>
      <c r="D87" t="str">
        <f>_xlfn.XLOOKUP($C87,銘柄リスト!$B$2:$B$10000,銘柄リスト!$C$2:$C$10000,,0,1)</f>
        <v>三陽商会</v>
      </c>
      <c r="E87" s="10">
        <v>1</v>
      </c>
      <c r="G87" s="46">
        <v>45624</v>
      </c>
      <c r="H87" s="46">
        <v>45793</v>
      </c>
      <c r="J87" s="10" t="str">
        <f>_xlfn.XLOOKUP($C87,銘柄リスト!$B$2:$B$10000,銘柄リスト!$D$2:$D$10000,,0,1)</f>
        <v>プライム（内国株式）</v>
      </c>
    </row>
    <row r="88" spans="2:10" hidden="1">
      <c r="B88" s="42">
        <v>86</v>
      </c>
      <c r="C88" s="45" t="s">
        <v>79</v>
      </c>
      <c r="D88" t="str">
        <f>_xlfn.XLOOKUP($C88,銘柄リスト!$B$2:$B$10000,銘柄リスト!$C$2:$C$10000,,0,1)</f>
        <v>力の源ホールディングス</v>
      </c>
      <c r="E88" s="10">
        <v>1</v>
      </c>
      <c r="G88" s="46">
        <v>45624</v>
      </c>
      <c r="H88" s="46">
        <v>45793</v>
      </c>
      <c r="J88" s="10" t="str">
        <f>_xlfn.XLOOKUP($C88,銘柄リスト!$B$2:$B$10000,銘柄リスト!$D$2:$D$10000,,0,1)</f>
        <v>プライム（内国株式）</v>
      </c>
    </row>
    <row r="89" spans="2:10" hidden="1">
      <c r="B89" s="42">
        <v>87</v>
      </c>
      <c r="C89" s="45" t="s">
        <v>315</v>
      </c>
      <c r="D89" t="str">
        <f>_xlfn.XLOOKUP($C89,銘柄リスト!$B$2:$B$10000,銘柄リスト!$C$2:$C$10000,,0,1)</f>
        <v>スクロール</v>
      </c>
      <c r="E89" s="10">
        <v>1</v>
      </c>
      <c r="G89" s="46">
        <v>45624</v>
      </c>
      <c r="H89" s="46">
        <v>45793</v>
      </c>
      <c r="J89" s="10" t="str">
        <f>_xlfn.XLOOKUP($C89,銘柄リスト!$B$2:$B$10000,銘柄リスト!$D$2:$D$10000,,0,1)</f>
        <v>プライム（内国株式）</v>
      </c>
    </row>
    <row r="90" spans="2:10" hidden="1">
      <c r="B90" s="42">
        <v>88</v>
      </c>
      <c r="C90" s="45" t="s">
        <v>316</v>
      </c>
      <c r="D90" t="str">
        <f>_xlfn.XLOOKUP($C90,銘柄リスト!$B$2:$B$10000,銘柄リスト!$C$2:$C$10000,,0,1)</f>
        <v>東京産業</v>
      </c>
      <c r="E90" s="10">
        <v>1</v>
      </c>
      <c r="G90" s="46">
        <v>45624</v>
      </c>
      <c r="H90" s="46">
        <v>45793</v>
      </c>
      <c r="J90" s="10" t="str">
        <f>_xlfn.XLOOKUP($C90,銘柄リスト!$B$2:$B$10000,銘柄リスト!$D$2:$D$10000,,0,1)</f>
        <v>プライム（内国株式）</v>
      </c>
    </row>
    <row r="91" spans="2:10" hidden="1">
      <c r="B91" s="42">
        <v>89</v>
      </c>
      <c r="C91" s="45" t="s">
        <v>104</v>
      </c>
      <c r="D91" t="str">
        <f>_xlfn.XLOOKUP($C91,銘柄リスト!$B$2:$B$10000,銘柄リスト!$C$2:$C$10000,,0,1)</f>
        <v>バローホールディングス</v>
      </c>
      <c r="E91" s="10">
        <v>1</v>
      </c>
      <c r="G91" s="46">
        <v>45624</v>
      </c>
      <c r="H91" s="46">
        <v>45793</v>
      </c>
      <c r="J91" s="10" t="str">
        <f>_xlfn.XLOOKUP($C91,銘柄リスト!$B$2:$B$10000,銘柄リスト!$D$2:$D$10000,,0,1)</f>
        <v>プライム（内国株式）</v>
      </c>
    </row>
    <row r="92" spans="2:10" hidden="1">
      <c r="B92" s="42">
        <v>90</v>
      </c>
      <c r="C92" s="45" t="s">
        <v>317</v>
      </c>
      <c r="D92" t="str">
        <f>_xlfn.XLOOKUP($C92,銘柄リスト!$B$2:$B$10000,銘柄リスト!$C$2:$C$10000,,0,1)</f>
        <v>竹内製作所</v>
      </c>
      <c r="E92" s="10">
        <v>1</v>
      </c>
      <c r="G92" s="46">
        <v>45624</v>
      </c>
      <c r="H92" s="46">
        <v>45793</v>
      </c>
      <c r="J92" s="10" t="str">
        <f>_xlfn.XLOOKUP($C92,銘柄リスト!$B$2:$B$10000,銘柄リスト!$D$2:$D$10000,,0,1)</f>
        <v>プライム（内国株式）</v>
      </c>
    </row>
    <row r="93" spans="2:10" hidden="1">
      <c r="B93" s="42">
        <v>91</v>
      </c>
      <c r="C93" s="45" t="s">
        <v>243</v>
      </c>
      <c r="D93" t="str">
        <f>_xlfn.XLOOKUP($C93,銘柄リスト!$B$2:$B$10000,銘柄リスト!$C$2:$C$10000,,0,1)</f>
        <v>ダスキン</v>
      </c>
      <c r="E93" s="10">
        <v>1</v>
      </c>
      <c r="G93" s="46">
        <v>45624</v>
      </c>
      <c r="H93" s="46">
        <v>45793</v>
      </c>
      <c r="J93" s="10" t="str">
        <f>_xlfn.XLOOKUP($C93,銘柄リスト!$B$2:$B$10000,銘柄リスト!$D$2:$D$10000,,0,1)</f>
        <v>プライム（内国株式）</v>
      </c>
    </row>
    <row r="94" spans="2:10" hidden="1">
      <c r="B94" s="42">
        <v>92</v>
      </c>
      <c r="C94" s="45" t="s">
        <v>318</v>
      </c>
      <c r="D94" t="str">
        <f>_xlfn.XLOOKUP($C94,銘柄リスト!$B$2:$B$10000,銘柄リスト!$C$2:$C$10000,,0,1)</f>
        <v>東海運</v>
      </c>
      <c r="E94" s="10">
        <v>1</v>
      </c>
      <c r="G94" s="46">
        <v>45624</v>
      </c>
      <c r="H94" s="46">
        <v>45793</v>
      </c>
      <c r="J94" s="10" t="str">
        <f>_xlfn.XLOOKUP($C94,銘柄リスト!$B$2:$B$10000,銘柄リスト!$D$2:$D$10000,,0,1)</f>
        <v>スタンダード（内国株式）</v>
      </c>
    </row>
    <row r="95" spans="2:10" hidden="1">
      <c r="B95" s="42">
        <v>93</v>
      </c>
      <c r="C95" s="45" t="s">
        <v>319</v>
      </c>
      <c r="D95" t="str">
        <f>_xlfn.XLOOKUP($C95,銘柄リスト!$B$2:$B$10000,銘柄リスト!$C$2:$C$10000,,0,1)</f>
        <v>ケイアイスター不動産</v>
      </c>
      <c r="E95" s="10">
        <v>1</v>
      </c>
      <c r="G95" s="46">
        <v>45624</v>
      </c>
      <c r="H95" s="46">
        <v>45793</v>
      </c>
      <c r="J95" s="10" t="str">
        <f>_xlfn.XLOOKUP($C95,銘柄リスト!$B$2:$B$10000,銘柄リスト!$D$2:$D$10000,,0,1)</f>
        <v>プライム（内国株式）</v>
      </c>
    </row>
    <row r="96" spans="2:10" hidden="1">
      <c r="B96" s="42">
        <v>94</v>
      </c>
      <c r="C96" s="45" t="s">
        <v>320</v>
      </c>
      <c r="D96" t="str">
        <f>_xlfn.XLOOKUP($C96,銘柄リスト!$B$2:$B$10000,銘柄リスト!$C$2:$C$10000,,0,1)</f>
        <v>ユシロ化学工業</v>
      </c>
      <c r="E96" s="10">
        <v>1</v>
      </c>
      <c r="G96" s="46">
        <v>45624</v>
      </c>
      <c r="H96" s="46">
        <v>45793</v>
      </c>
      <c r="J96" s="10" t="str">
        <f>_xlfn.XLOOKUP($C96,銘柄リスト!$B$2:$B$10000,銘柄リスト!$D$2:$D$10000,,0,1)</f>
        <v>スタンダード（内国株式）</v>
      </c>
    </row>
    <row r="97" spans="2:10" hidden="1">
      <c r="B97" s="42">
        <v>95</v>
      </c>
      <c r="C97" s="45" t="s">
        <v>321</v>
      </c>
      <c r="D97" t="str">
        <f>_xlfn.XLOOKUP($C97,銘柄リスト!$B$2:$B$10000,銘柄リスト!$C$2:$C$10000,,0,1)</f>
        <v>アイ・ケイ・ケイホールディングス</v>
      </c>
      <c r="E97" s="10">
        <v>1</v>
      </c>
      <c r="G97" s="46">
        <v>45624</v>
      </c>
      <c r="H97" s="46">
        <v>45793</v>
      </c>
      <c r="I97" s="10" t="s">
        <v>8961</v>
      </c>
      <c r="J97" s="10" t="str">
        <f>_xlfn.XLOOKUP($C97,銘柄リスト!$B$2:$B$10000,銘柄リスト!$D$2:$D$10000,,0,1)</f>
        <v>プライム（内国株式）</v>
      </c>
    </row>
    <row r="98" spans="2:10" hidden="1">
      <c r="B98" s="42">
        <v>96</v>
      </c>
      <c r="C98" s="45" t="s">
        <v>322</v>
      </c>
      <c r="D98" t="str">
        <f>_xlfn.XLOOKUP($C98,銘柄リスト!$B$2:$B$10000,銘柄リスト!$C$2:$C$10000,,0,1)</f>
        <v>ＦＰＧ</v>
      </c>
      <c r="E98" s="10">
        <v>1</v>
      </c>
      <c r="G98" s="46">
        <v>45624</v>
      </c>
      <c r="H98" s="46">
        <v>45793</v>
      </c>
      <c r="J98" s="10" t="str">
        <f>_xlfn.XLOOKUP($C98,銘柄リスト!$B$2:$B$10000,銘柄リスト!$D$2:$D$10000,,0,1)</f>
        <v>プライム（内国株式）</v>
      </c>
    </row>
    <row r="99" spans="2:10" hidden="1">
      <c r="B99" s="42">
        <v>97</v>
      </c>
      <c r="C99" s="45" t="s">
        <v>138</v>
      </c>
      <c r="D99" t="str">
        <f>_xlfn.XLOOKUP($C99,銘柄リスト!$B$2:$B$10000,銘柄リスト!$C$2:$C$10000,,0,1)</f>
        <v>キリンホールディングス</v>
      </c>
      <c r="E99" s="10">
        <v>1</v>
      </c>
      <c r="G99" s="46">
        <v>45624</v>
      </c>
      <c r="H99" s="46">
        <v>45793</v>
      </c>
      <c r="J99" s="10" t="str">
        <f>_xlfn.XLOOKUP($C99,銘柄リスト!$B$2:$B$10000,銘柄リスト!$D$2:$D$10000,,0,1)</f>
        <v>プライム（内国株式）</v>
      </c>
    </row>
    <row r="100" spans="2:10" hidden="1">
      <c r="B100" s="42">
        <v>98</v>
      </c>
      <c r="C100" s="45" t="s">
        <v>323</v>
      </c>
      <c r="D100" t="str">
        <f>_xlfn.XLOOKUP($C100,銘柄リスト!$B$2:$B$10000,銘柄リスト!$C$2:$C$10000,,0,1)</f>
        <v>東京鐵鋼</v>
      </c>
      <c r="E100" s="10">
        <v>1</v>
      </c>
      <c r="G100" s="46">
        <v>45624</v>
      </c>
      <c r="H100" s="46">
        <v>45793</v>
      </c>
      <c r="J100" s="10" t="str">
        <f>_xlfn.XLOOKUP($C100,銘柄リスト!$B$2:$B$10000,銘柄リスト!$D$2:$D$10000,,0,1)</f>
        <v>プライム（内国株式）</v>
      </c>
    </row>
    <row r="101" spans="2:10" hidden="1">
      <c r="B101" s="42">
        <v>99</v>
      </c>
      <c r="C101" s="45" t="s">
        <v>324</v>
      </c>
      <c r="D101" t="e">
        <f>_xlfn.XLOOKUP($C101,銘柄リスト!$B$2:$B$10000,銘柄リスト!$C$2:$C$10000,,0,1)</f>
        <v>#N/A</v>
      </c>
      <c r="E101" s="10">
        <v>1</v>
      </c>
      <c r="G101" s="46">
        <v>45624</v>
      </c>
      <c r="H101" s="46">
        <v>45793</v>
      </c>
      <c r="J101" s="10" t="e">
        <f>_xlfn.XLOOKUP($C101,銘柄リスト!$B$2:$B$10000,銘柄リスト!$D$2:$D$10000,,0,1)</f>
        <v>#N/A</v>
      </c>
    </row>
    <row r="102" spans="2:10" hidden="1">
      <c r="B102" s="42">
        <v>100</v>
      </c>
      <c r="C102" s="45" t="s">
        <v>85</v>
      </c>
      <c r="D102" t="str">
        <f>_xlfn.XLOOKUP($C102,銘柄リスト!$B$2:$B$10000,銘柄リスト!$C$2:$C$10000,,0,1)</f>
        <v>カゴメ</v>
      </c>
      <c r="E102" s="10">
        <v>1</v>
      </c>
      <c r="G102" s="46">
        <v>45624</v>
      </c>
      <c r="H102" s="46">
        <v>45793</v>
      </c>
      <c r="J102" s="10" t="str">
        <f>_xlfn.XLOOKUP($C102,銘柄リスト!$B$2:$B$10000,銘柄リスト!$D$2:$D$10000,,0,1)</f>
        <v>プライム（内国株式）</v>
      </c>
    </row>
    <row r="103" spans="2:10" hidden="1">
      <c r="B103" s="42">
        <v>101</v>
      </c>
      <c r="C103" s="45" t="s">
        <v>325</v>
      </c>
      <c r="D103" t="str">
        <f>_xlfn.XLOOKUP($C103,銘柄リスト!$B$2:$B$10000,銘柄リスト!$C$2:$C$10000,,0,1)</f>
        <v>鈴木</v>
      </c>
      <c r="E103" s="10">
        <v>1</v>
      </c>
      <c r="G103" s="46">
        <v>45624</v>
      </c>
      <c r="H103" s="46">
        <v>45793</v>
      </c>
      <c r="J103" s="10" t="str">
        <f>_xlfn.XLOOKUP($C103,銘柄リスト!$B$2:$B$10000,銘柄リスト!$D$2:$D$10000,,0,1)</f>
        <v>プライム（内国株式）</v>
      </c>
    </row>
    <row r="104" spans="2:10" hidden="1">
      <c r="B104" s="42">
        <v>102</v>
      </c>
      <c r="C104" s="45" t="s">
        <v>120</v>
      </c>
      <c r="D104" t="str">
        <f>_xlfn.XLOOKUP($C104,銘柄リスト!$B$2:$B$10000,銘柄リスト!$C$2:$C$10000,,0,1)</f>
        <v>ダイキョーニシカワ</v>
      </c>
      <c r="E104" s="10">
        <v>1</v>
      </c>
      <c r="G104" s="46">
        <v>45624</v>
      </c>
      <c r="H104" s="46">
        <v>45793</v>
      </c>
      <c r="J104" s="10" t="str">
        <f>_xlfn.XLOOKUP($C104,銘柄リスト!$B$2:$B$10000,銘柄リスト!$D$2:$D$10000,,0,1)</f>
        <v>プライム（内国株式）</v>
      </c>
    </row>
    <row r="105" spans="2:10" hidden="1">
      <c r="B105" s="42">
        <v>103</v>
      </c>
      <c r="C105" s="45" t="s">
        <v>21</v>
      </c>
      <c r="D105" t="str">
        <f>_xlfn.XLOOKUP($C105,銘柄リスト!$B$2:$B$10000,銘柄リスト!$C$2:$C$10000,,0,1)</f>
        <v>ＵＴグループ</v>
      </c>
      <c r="E105" s="10">
        <v>1</v>
      </c>
      <c r="G105" s="46">
        <v>45624</v>
      </c>
      <c r="H105" s="46">
        <v>45793</v>
      </c>
      <c r="J105" s="10" t="str">
        <f>_xlfn.XLOOKUP($C105,銘柄リスト!$B$2:$B$10000,銘柄リスト!$D$2:$D$10000,,0,1)</f>
        <v>プライム（内国株式）</v>
      </c>
    </row>
    <row r="106" spans="2:10" hidden="1">
      <c r="B106" s="42">
        <v>104</v>
      </c>
      <c r="C106" s="45" t="s">
        <v>326</v>
      </c>
      <c r="D106" t="str">
        <f>_xlfn.XLOOKUP($C106,銘柄リスト!$B$2:$B$10000,銘柄リスト!$C$2:$C$10000,,0,1)</f>
        <v>ＧＭＯメディア</v>
      </c>
      <c r="E106" s="10">
        <v>1</v>
      </c>
      <c r="G106" s="46">
        <v>45624</v>
      </c>
      <c r="H106" s="46">
        <v>45645</v>
      </c>
      <c r="J106" s="10" t="str">
        <f>_xlfn.XLOOKUP($C106,銘柄リスト!$B$2:$B$10000,銘柄リスト!$D$2:$D$10000,,0,1)</f>
        <v>グロース（内国株式）</v>
      </c>
    </row>
    <row r="107" spans="2:10" hidden="1">
      <c r="B107" s="42">
        <v>105</v>
      </c>
      <c r="C107" s="45" t="s">
        <v>327</v>
      </c>
      <c r="D107" t="str">
        <f>_xlfn.XLOOKUP($C107,銘柄リスト!$B$2:$B$10000,銘柄リスト!$C$2:$C$10000,,0,1)</f>
        <v>オービーシステム</v>
      </c>
      <c r="E107" s="10">
        <v>1</v>
      </c>
      <c r="G107" s="46">
        <v>45624</v>
      </c>
      <c r="H107" s="46">
        <v>45793</v>
      </c>
      <c r="J107" s="10" t="str">
        <f>_xlfn.XLOOKUP($C107,銘柄リスト!$B$2:$B$10000,銘柄リスト!$D$2:$D$10000,,0,1)</f>
        <v>スタンダード（内国株式）</v>
      </c>
    </row>
    <row r="108" spans="2:10">
      <c r="B108" s="42">
        <v>106</v>
      </c>
      <c r="C108" s="45" t="s">
        <v>106</v>
      </c>
      <c r="D108" t="str">
        <f>_xlfn.XLOOKUP($C108,銘柄リスト!$B$2:$B$10000,銘柄リスト!$C$2:$C$10000,,0,1)</f>
        <v>明治ホールディングス</v>
      </c>
      <c r="E108" s="10">
        <v>1</v>
      </c>
      <c r="F108" s="10">
        <v>1</v>
      </c>
      <c r="G108" s="46">
        <v>45624</v>
      </c>
      <c r="H108" s="46"/>
      <c r="J108" s="10" t="str">
        <f>_xlfn.XLOOKUP($C108,銘柄リスト!$B$2:$B$10000,銘柄リスト!$D$2:$D$10000,,0,1)</f>
        <v>プライム（内国株式）</v>
      </c>
    </row>
    <row r="109" spans="2:10" hidden="1">
      <c r="B109" s="42">
        <v>107</v>
      </c>
      <c r="C109" s="45" t="s">
        <v>328</v>
      </c>
      <c r="D109" t="str">
        <f>_xlfn.XLOOKUP($C109,銘柄リスト!$B$2:$B$10000,銘柄リスト!$C$2:$C$10000,,0,1)</f>
        <v>プリマハム</v>
      </c>
      <c r="E109" s="10">
        <v>1</v>
      </c>
      <c r="G109" s="46">
        <v>45624</v>
      </c>
      <c r="H109" s="46">
        <v>45793</v>
      </c>
      <c r="J109" s="10" t="str">
        <f>_xlfn.XLOOKUP($C109,銘柄リスト!$B$2:$B$10000,銘柄リスト!$D$2:$D$10000,,0,1)</f>
        <v>プライム（内国株式）</v>
      </c>
    </row>
    <row r="110" spans="2:10" hidden="1">
      <c r="B110" s="42">
        <v>108</v>
      </c>
      <c r="C110" s="45" t="s">
        <v>329</v>
      </c>
      <c r="D110" t="str">
        <f>_xlfn.XLOOKUP($C110,銘柄リスト!$B$2:$B$10000,銘柄リスト!$C$2:$C$10000,,0,1)</f>
        <v>ひろぎんホールディングス</v>
      </c>
      <c r="E110" s="10">
        <v>1</v>
      </c>
      <c r="G110" s="46">
        <v>45624</v>
      </c>
      <c r="H110" s="46">
        <v>45793</v>
      </c>
      <c r="J110" s="10" t="str">
        <f>_xlfn.XLOOKUP($C110,銘柄リスト!$B$2:$B$10000,銘柄リスト!$D$2:$D$10000,,0,1)</f>
        <v>プライム（内国株式）</v>
      </c>
    </row>
    <row r="111" spans="2:10" hidden="1">
      <c r="B111" s="42">
        <v>109</v>
      </c>
      <c r="C111" s="45" t="s">
        <v>330</v>
      </c>
      <c r="D111" t="str">
        <f>_xlfn.XLOOKUP($C111,銘柄リスト!$B$2:$B$10000,銘柄リスト!$C$2:$C$10000,,0,1)</f>
        <v>グランディーズ</v>
      </c>
      <c r="E111" s="10">
        <v>1</v>
      </c>
      <c r="G111" s="46">
        <v>45624</v>
      </c>
      <c r="H111" s="46">
        <v>45645</v>
      </c>
      <c r="J111" s="10" t="str">
        <f>_xlfn.XLOOKUP($C111,銘柄リスト!$B$2:$B$10000,銘柄リスト!$D$2:$D$10000,,0,1)</f>
        <v>グロース（内国株式）</v>
      </c>
    </row>
    <row r="112" spans="2:10" hidden="1">
      <c r="B112" s="42">
        <v>110</v>
      </c>
      <c r="C112" s="45" t="s">
        <v>214</v>
      </c>
      <c r="D112" t="str">
        <f>_xlfn.XLOOKUP($C112,銘柄リスト!$B$2:$B$10000,銘柄リスト!$C$2:$C$10000,,0,1)</f>
        <v>相鉄ホールディングス</v>
      </c>
      <c r="E112" s="10">
        <v>1</v>
      </c>
      <c r="G112" s="46">
        <v>45624</v>
      </c>
      <c r="H112" s="46">
        <v>45793</v>
      </c>
      <c r="J112" s="10" t="str">
        <f>_xlfn.XLOOKUP($C112,銘柄リスト!$B$2:$B$10000,銘柄リスト!$D$2:$D$10000,,0,1)</f>
        <v>プライム（内国株式）</v>
      </c>
    </row>
    <row r="113" spans="2:10" hidden="1">
      <c r="B113" s="42">
        <v>111</v>
      </c>
      <c r="C113" s="45" t="s">
        <v>331</v>
      </c>
      <c r="D113" t="str">
        <f>_xlfn.XLOOKUP($C113,銘柄リスト!$B$2:$B$10000,銘柄リスト!$C$2:$C$10000,,0,1)</f>
        <v>ゆうちょ銀行</v>
      </c>
      <c r="E113" s="10">
        <v>1</v>
      </c>
      <c r="G113" s="46">
        <v>45624</v>
      </c>
      <c r="H113" s="46">
        <v>45793</v>
      </c>
      <c r="J113" s="10" t="str">
        <f>_xlfn.XLOOKUP($C113,銘柄リスト!$B$2:$B$10000,銘柄リスト!$D$2:$D$10000,,0,1)</f>
        <v>プライム（内国株式）</v>
      </c>
    </row>
    <row r="114" spans="2:10" hidden="1">
      <c r="B114" s="42">
        <v>112</v>
      </c>
      <c r="C114" s="45" t="s">
        <v>332</v>
      </c>
      <c r="D114" t="str">
        <f>_xlfn.XLOOKUP($C114,銘柄リスト!$B$2:$B$10000,銘柄リスト!$C$2:$C$10000,,0,1)</f>
        <v>内外トランスライン</v>
      </c>
      <c r="E114" s="10">
        <v>1</v>
      </c>
      <c r="G114" s="46">
        <v>45624</v>
      </c>
      <c r="H114" s="46">
        <v>45793</v>
      </c>
      <c r="J114" s="10" t="str">
        <f>_xlfn.XLOOKUP($C114,銘柄リスト!$B$2:$B$10000,銘柄リスト!$D$2:$D$10000,,0,1)</f>
        <v>プライム（内国株式）</v>
      </c>
    </row>
    <row r="115" spans="2:10" hidden="1">
      <c r="B115" s="42">
        <v>113</v>
      </c>
      <c r="C115" s="45" t="s">
        <v>123</v>
      </c>
      <c r="D115" t="str">
        <f>_xlfn.XLOOKUP($C115,銘柄リスト!$B$2:$B$10000,銘柄リスト!$C$2:$C$10000,,0,1)</f>
        <v>エスリード</v>
      </c>
      <c r="E115" s="10">
        <v>1</v>
      </c>
      <c r="G115" s="46">
        <v>45624</v>
      </c>
      <c r="H115" s="46">
        <v>45793</v>
      </c>
      <c r="J115" s="10" t="str">
        <f>_xlfn.XLOOKUP($C115,銘柄リスト!$B$2:$B$10000,銘柄リスト!$D$2:$D$10000,,0,1)</f>
        <v>プライム（内国株式）</v>
      </c>
    </row>
    <row r="116" spans="2:10" hidden="1">
      <c r="B116" s="42">
        <v>114</v>
      </c>
      <c r="C116" s="45" t="s">
        <v>333</v>
      </c>
      <c r="D116" t="str">
        <f>_xlfn.XLOOKUP($C116,銘柄リスト!$B$2:$B$10000,銘柄リスト!$C$2:$C$10000,,0,1)</f>
        <v>クリエイトＳＤホールディングス</v>
      </c>
      <c r="E116" s="10">
        <v>1</v>
      </c>
      <c r="G116" s="46">
        <v>45624</v>
      </c>
      <c r="H116" s="46">
        <v>45793</v>
      </c>
      <c r="J116" s="10" t="str">
        <f>_xlfn.XLOOKUP($C116,銘柄リスト!$B$2:$B$10000,銘柄リスト!$D$2:$D$10000,,0,1)</f>
        <v>プライム（内国株式）</v>
      </c>
    </row>
    <row r="117" spans="2:10" hidden="1">
      <c r="B117" s="42">
        <v>115</v>
      </c>
      <c r="C117" s="45" t="s">
        <v>213</v>
      </c>
      <c r="D117" t="str">
        <f>_xlfn.XLOOKUP($C117,銘柄リスト!$B$2:$B$10000,銘柄リスト!$C$2:$C$10000,,0,1)</f>
        <v>ウエルシアホールディングス</v>
      </c>
      <c r="E117" s="10">
        <v>1</v>
      </c>
      <c r="G117" s="46">
        <v>45624</v>
      </c>
      <c r="H117" s="46">
        <v>45793</v>
      </c>
      <c r="J117" s="10" t="str">
        <f>_xlfn.XLOOKUP($C117,銘柄リスト!$B$2:$B$10000,銘柄リスト!$D$2:$D$10000,,0,1)</f>
        <v>プライム（内国株式）</v>
      </c>
    </row>
    <row r="118" spans="2:10" hidden="1">
      <c r="B118" s="42">
        <v>116</v>
      </c>
      <c r="C118" s="45" t="s">
        <v>334</v>
      </c>
      <c r="D118" t="str">
        <f>_xlfn.XLOOKUP($C118,銘柄リスト!$B$2:$B$10000,銘柄リスト!$C$2:$C$10000,,0,1)</f>
        <v>ソリトンシステムズ</v>
      </c>
      <c r="E118" s="10">
        <v>1</v>
      </c>
      <c r="G118" s="46">
        <v>45624</v>
      </c>
      <c r="H118" s="46">
        <v>45793</v>
      </c>
      <c r="I118" s="10" t="s">
        <v>335</v>
      </c>
      <c r="J118" s="10" t="str">
        <f>_xlfn.XLOOKUP($C118,銘柄リスト!$B$2:$B$10000,銘柄リスト!$D$2:$D$10000,,0,1)</f>
        <v>プライム（内国株式）</v>
      </c>
    </row>
    <row r="119" spans="2:10" hidden="1">
      <c r="B119" s="42">
        <v>117</v>
      </c>
      <c r="C119" s="45" t="s">
        <v>80</v>
      </c>
      <c r="D119" t="str">
        <f>_xlfn.XLOOKUP($C119,銘柄リスト!$B$2:$B$10000,銘柄リスト!$C$2:$C$10000,,0,1)</f>
        <v>物語コーポレーション</v>
      </c>
      <c r="E119" s="10">
        <v>1</v>
      </c>
      <c r="G119" s="46">
        <v>45624</v>
      </c>
      <c r="H119" s="46">
        <v>45793</v>
      </c>
      <c r="J119" s="10" t="str">
        <f>_xlfn.XLOOKUP($C119,銘柄リスト!$B$2:$B$10000,銘柄リスト!$D$2:$D$10000,,0,1)</f>
        <v>プライム（内国株式）</v>
      </c>
    </row>
    <row r="120" spans="2:10" hidden="1">
      <c r="B120" s="42">
        <v>118</v>
      </c>
      <c r="C120" s="45" t="s">
        <v>336</v>
      </c>
      <c r="D120" t="str">
        <f>_xlfn.XLOOKUP($C120,銘柄リスト!$B$2:$B$10000,銘柄リスト!$C$2:$C$10000,,0,1)</f>
        <v>コメダホールディングス</v>
      </c>
      <c r="E120" s="10">
        <v>1</v>
      </c>
      <c r="G120" s="46">
        <v>45624</v>
      </c>
      <c r="H120" s="46">
        <v>45793</v>
      </c>
      <c r="J120" s="10" t="str">
        <f>_xlfn.XLOOKUP($C120,銘柄リスト!$B$2:$B$10000,銘柄リスト!$D$2:$D$10000,,0,1)</f>
        <v>プライム（内国株式）</v>
      </c>
    </row>
    <row r="121" spans="2:10" hidden="1">
      <c r="B121" s="42">
        <v>119</v>
      </c>
      <c r="C121" s="45" t="s">
        <v>337</v>
      </c>
      <c r="D121" t="str">
        <f>_xlfn.XLOOKUP($C121,銘柄リスト!$B$2:$B$10000,銘柄リスト!$C$2:$C$10000,,0,1)</f>
        <v>有沢製作所</v>
      </c>
      <c r="E121" s="10">
        <v>1</v>
      </c>
      <c r="G121" s="46">
        <v>45624</v>
      </c>
      <c r="H121" s="46">
        <v>45793</v>
      </c>
      <c r="J121" s="10" t="str">
        <f>_xlfn.XLOOKUP($C121,銘柄リスト!$B$2:$B$10000,銘柄リスト!$D$2:$D$10000,,0,1)</f>
        <v>プライム（内国株式）</v>
      </c>
    </row>
    <row r="122" spans="2:10" hidden="1">
      <c r="B122" s="42">
        <v>120</v>
      </c>
      <c r="C122" s="45" t="s">
        <v>338</v>
      </c>
      <c r="D122" t="str">
        <f>_xlfn.XLOOKUP($C122,銘柄リスト!$B$2:$B$10000,銘柄リスト!$C$2:$C$10000,,0,1)</f>
        <v>野村不動産ホールディングス</v>
      </c>
      <c r="E122" s="10">
        <v>1</v>
      </c>
      <c r="G122" s="46">
        <v>45624</v>
      </c>
      <c r="H122" s="46">
        <v>45793</v>
      </c>
      <c r="J122" s="10" t="str">
        <f>_xlfn.XLOOKUP($C122,銘柄リスト!$B$2:$B$10000,銘柄リスト!$D$2:$D$10000,,0,1)</f>
        <v>プライム（内国株式）</v>
      </c>
    </row>
    <row r="123" spans="2:10" hidden="1">
      <c r="B123" s="42">
        <v>121</v>
      </c>
      <c r="C123" s="45" t="s">
        <v>339</v>
      </c>
      <c r="D123" t="str">
        <f>_xlfn.XLOOKUP($C123,銘柄リスト!$B$2:$B$10000,銘柄リスト!$C$2:$C$10000,,0,1)</f>
        <v>モバイルファクトリー</v>
      </c>
      <c r="E123" s="10">
        <v>1</v>
      </c>
      <c r="G123" s="46">
        <v>45624</v>
      </c>
      <c r="H123" s="46">
        <v>45793</v>
      </c>
      <c r="J123" s="10" t="str">
        <f>_xlfn.XLOOKUP($C123,銘柄リスト!$B$2:$B$10000,銘柄リスト!$D$2:$D$10000,,0,1)</f>
        <v>スタンダード（内国株式）</v>
      </c>
    </row>
    <row r="124" spans="2:10" hidden="1">
      <c r="B124" s="42">
        <v>122</v>
      </c>
      <c r="C124" s="45" t="s">
        <v>340</v>
      </c>
      <c r="D124" t="str">
        <f>_xlfn.XLOOKUP($C124,銘柄リスト!$B$2:$B$10000,銘柄リスト!$C$2:$C$10000,,0,1)</f>
        <v>ヤマダホールディングス</v>
      </c>
      <c r="E124" s="10">
        <v>1</v>
      </c>
      <c r="G124" s="46">
        <v>45624</v>
      </c>
      <c r="H124" s="46">
        <v>45793</v>
      </c>
      <c r="J124" s="10" t="str">
        <f>_xlfn.XLOOKUP($C124,銘柄リスト!$B$2:$B$10000,銘柄リスト!$D$2:$D$10000,,0,1)</f>
        <v>プライム（内国株式）</v>
      </c>
    </row>
    <row r="125" spans="2:10" hidden="1">
      <c r="B125" s="42">
        <v>123</v>
      </c>
      <c r="C125" s="45" t="s">
        <v>84</v>
      </c>
      <c r="D125" t="str">
        <f>_xlfn.XLOOKUP($C125,銘柄リスト!$B$2:$B$10000,銘柄リスト!$C$2:$C$10000,,0,1)</f>
        <v>ＦＰパートナー</v>
      </c>
      <c r="E125" s="10">
        <v>1</v>
      </c>
      <c r="G125" s="46">
        <v>45624</v>
      </c>
      <c r="H125" s="46">
        <v>45793</v>
      </c>
      <c r="J125" s="10" t="str">
        <f>_xlfn.XLOOKUP($C125,銘柄リスト!$B$2:$B$10000,銘柄リスト!$D$2:$D$10000,,0,1)</f>
        <v>プライム（内国株式）</v>
      </c>
    </row>
    <row r="126" spans="2:10" hidden="1">
      <c r="B126" s="42">
        <v>124</v>
      </c>
      <c r="C126" s="45" t="s">
        <v>341</v>
      </c>
      <c r="D126" t="str">
        <f>_xlfn.XLOOKUP($C126,銘柄リスト!$B$2:$B$10000,銘柄リスト!$C$2:$C$10000,,0,1)</f>
        <v>トーホー</v>
      </c>
      <c r="E126" s="10">
        <v>1</v>
      </c>
      <c r="G126" s="46">
        <v>45624</v>
      </c>
      <c r="H126" s="46">
        <v>45793</v>
      </c>
      <c r="J126" s="10" t="str">
        <f>_xlfn.XLOOKUP($C126,銘柄リスト!$B$2:$B$10000,銘柄リスト!$D$2:$D$10000,,0,1)</f>
        <v>プライム（内国株式）</v>
      </c>
    </row>
    <row r="127" spans="2:10" hidden="1">
      <c r="B127" s="42">
        <v>125</v>
      </c>
      <c r="C127" s="45" t="s">
        <v>65</v>
      </c>
      <c r="D127" t="str">
        <f>_xlfn.XLOOKUP($C127,銘柄リスト!$B$2:$B$10000,銘柄リスト!$C$2:$C$10000,,0,1)</f>
        <v>日本特殊陶業</v>
      </c>
      <c r="E127" s="10">
        <v>1</v>
      </c>
      <c r="G127" s="46">
        <v>45624</v>
      </c>
      <c r="H127" s="46">
        <v>45793</v>
      </c>
      <c r="J127" s="10" t="str">
        <f>_xlfn.XLOOKUP($C127,銘柄リスト!$B$2:$B$10000,銘柄リスト!$D$2:$D$10000,,0,1)</f>
        <v>プライム（内国株式）</v>
      </c>
    </row>
    <row r="128" spans="2:10" hidden="1">
      <c r="B128" s="42">
        <v>126</v>
      </c>
      <c r="C128" s="45" t="s">
        <v>342</v>
      </c>
      <c r="D128" t="str">
        <f>_xlfn.XLOOKUP($C128,銘柄リスト!$B$2:$B$10000,銘柄リスト!$C$2:$C$10000,,0,1)</f>
        <v>三菱ＨＣキャピタル</v>
      </c>
      <c r="E128" s="10">
        <v>1</v>
      </c>
      <c r="G128" s="46">
        <v>45624</v>
      </c>
      <c r="H128" s="46">
        <v>45793</v>
      </c>
      <c r="J128" s="10" t="str">
        <f>_xlfn.XLOOKUP($C128,銘柄リスト!$B$2:$B$10000,銘柄リスト!$D$2:$D$10000,,0,1)</f>
        <v>プライム（内国株式）</v>
      </c>
    </row>
    <row r="129" spans="2:10" hidden="1">
      <c r="B129" s="42">
        <v>127</v>
      </c>
      <c r="C129" s="45" t="s">
        <v>113</v>
      </c>
      <c r="D129" t="str">
        <f>_xlfn.XLOOKUP($C129,銘柄リスト!$B$2:$B$10000,銘柄リスト!$C$2:$C$10000,,0,1)</f>
        <v>ジェイグループホールディングス</v>
      </c>
      <c r="E129" s="10">
        <v>1</v>
      </c>
      <c r="G129" s="46">
        <v>45624</v>
      </c>
      <c r="H129" s="46">
        <v>45645</v>
      </c>
      <c r="J129" s="10" t="str">
        <f>_xlfn.XLOOKUP($C129,銘柄リスト!$B$2:$B$10000,銘柄リスト!$D$2:$D$10000,,0,1)</f>
        <v>グロース（内国株式）</v>
      </c>
    </row>
    <row r="130" spans="2:10" hidden="1">
      <c r="B130" s="42">
        <v>128</v>
      </c>
      <c r="C130" s="45" t="s">
        <v>343</v>
      </c>
      <c r="D130" t="str">
        <f>_xlfn.XLOOKUP($C130,銘柄リスト!$B$2:$B$10000,銘柄リスト!$C$2:$C$10000,,0,1)</f>
        <v>マースグループホールディングス</v>
      </c>
      <c r="E130" s="10">
        <v>1</v>
      </c>
      <c r="G130" s="46">
        <v>45624</v>
      </c>
      <c r="H130" s="46">
        <v>45793</v>
      </c>
      <c r="J130" s="10" t="str">
        <f>_xlfn.XLOOKUP($C130,銘柄リスト!$B$2:$B$10000,銘柄リスト!$D$2:$D$10000,,0,1)</f>
        <v>プライム（内国株式）</v>
      </c>
    </row>
    <row r="131" spans="2:10" hidden="1">
      <c r="B131" s="42">
        <v>129</v>
      </c>
      <c r="C131" s="45" t="s">
        <v>91</v>
      </c>
      <c r="D131" t="str">
        <f>_xlfn.XLOOKUP($C131,銘柄リスト!$B$2:$B$10000,銘柄リスト!$C$2:$C$10000,,0,1)</f>
        <v>日本エスコン</v>
      </c>
      <c r="E131" s="10">
        <v>1</v>
      </c>
      <c r="G131" s="46">
        <v>45624</v>
      </c>
      <c r="H131" s="46">
        <v>45793</v>
      </c>
      <c r="J131" s="10" t="str">
        <f>_xlfn.XLOOKUP($C131,銘柄リスト!$B$2:$B$10000,銘柄リスト!$D$2:$D$10000,,0,1)</f>
        <v>プライム（内国株式）</v>
      </c>
    </row>
    <row r="132" spans="2:10" hidden="1">
      <c r="B132" s="42">
        <v>130</v>
      </c>
      <c r="C132" s="45" t="s">
        <v>167</v>
      </c>
      <c r="D132" t="str">
        <f>_xlfn.XLOOKUP($C132,銘柄リスト!$B$2:$B$10000,銘柄リスト!$C$2:$C$10000,,0,1)</f>
        <v>みずほリース</v>
      </c>
      <c r="E132" s="10">
        <v>1</v>
      </c>
      <c r="G132" s="46">
        <v>45624</v>
      </c>
      <c r="H132" s="46">
        <v>45793</v>
      </c>
      <c r="J132" s="10" t="str">
        <f>_xlfn.XLOOKUP($C132,銘柄リスト!$B$2:$B$10000,銘柄リスト!$D$2:$D$10000,,0,1)</f>
        <v>プライム（内国株式）</v>
      </c>
    </row>
    <row r="133" spans="2:10" hidden="1">
      <c r="B133" s="42">
        <v>131</v>
      </c>
      <c r="C133" s="45" t="s">
        <v>344</v>
      </c>
      <c r="D133" t="str">
        <f>_xlfn.XLOOKUP($C133,銘柄リスト!$B$2:$B$10000,銘柄リスト!$C$2:$C$10000,,0,1)</f>
        <v>三井物産</v>
      </c>
      <c r="E133" s="10">
        <v>1</v>
      </c>
      <c r="G133" s="46">
        <v>45624</v>
      </c>
      <c r="H133" s="46">
        <v>45793</v>
      </c>
      <c r="J133" s="10" t="str">
        <f>_xlfn.XLOOKUP($C133,銘柄リスト!$B$2:$B$10000,銘柄リスト!$D$2:$D$10000,,0,1)</f>
        <v>プライム（内国株式）</v>
      </c>
    </row>
    <row r="134" spans="2:10" hidden="1">
      <c r="B134" s="42">
        <v>132</v>
      </c>
      <c r="C134" s="45" t="s">
        <v>345</v>
      </c>
      <c r="D134" t="str">
        <f>_xlfn.XLOOKUP($C134,銘柄リスト!$B$2:$B$10000,銘柄リスト!$C$2:$C$10000,,0,1)</f>
        <v>旭化成</v>
      </c>
      <c r="E134" s="10">
        <v>1</v>
      </c>
      <c r="G134" s="46">
        <v>45624</v>
      </c>
      <c r="H134" s="46">
        <v>45793</v>
      </c>
      <c r="J134" s="10" t="str">
        <f>_xlfn.XLOOKUP($C134,銘柄リスト!$B$2:$B$10000,銘柄リスト!$D$2:$D$10000,,0,1)</f>
        <v>プライム（内国株式）</v>
      </c>
    </row>
    <row r="135" spans="2:10" hidden="1">
      <c r="B135" s="42">
        <v>133</v>
      </c>
      <c r="C135" s="45" t="s">
        <v>346</v>
      </c>
      <c r="D135" t="str">
        <f>_xlfn.XLOOKUP($C135,銘柄リスト!$B$2:$B$10000,銘柄リスト!$C$2:$C$10000,,0,1)</f>
        <v>エフ・シー・シー</v>
      </c>
      <c r="E135" s="10">
        <v>1</v>
      </c>
      <c r="G135" s="46">
        <v>45624</v>
      </c>
      <c r="H135" s="46">
        <v>45793</v>
      </c>
      <c r="J135" s="10" t="str">
        <f>_xlfn.XLOOKUP($C135,銘柄リスト!$B$2:$B$10000,銘柄リスト!$D$2:$D$10000,,0,1)</f>
        <v>プライム（内国株式）</v>
      </c>
    </row>
    <row r="136" spans="2:10" hidden="1">
      <c r="B136" s="42">
        <v>134</v>
      </c>
      <c r="C136" s="45" t="s">
        <v>347</v>
      </c>
      <c r="D136" t="str">
        <f>_xlfn.XLOOKUP($C136,銘柄リスト!$B$2:$B$10000,銘柄リスト!$C$2:$C$10000,,0,1)</f>
        <v>ユー・エス・エス</v>
      </c>
      <c r="E136" s="10">
        <v>1</v>
      </c>
      <c r="G136" s="46">
        <v>45624</v>
      </c>
      <c r="H136" s="46">
        <v>45793</v>
      </c>
      <c r="J136" s="10" t="str">
        <f>_xlfn.XLOOKUP($C136,銘柄リスト!$B$2:$B$10000,銘柄リスト!$D$2:$D$10000,,0,1)</f>
        <v>プライム（内国株式）</v>
      </c>
    </row>
    <row r="137" spans="2:10" hidden="1">
      <c r="B137" s="42">
        <v>135</v>
      </c>
      <c r="C137" s="45" t="s">
        <v>348</v>
      </c>
      <c r="D137" t="str">
        <f>_xlfn.XLOOKUP($C137,銘柄リスト!$B$2:$B$10000,銘柄リスト!$C$2:$C$10000,,0,1)</f>
        <v>ベルーナ</v>
      </c>
      <c r="E137" s="10">
        <v>1</v>
      </c>
      <c r="G137" s="46">
        <v>45624</v>
      </c>
      <c r="H137" s="46">
        <v>45793</v>
      </c>
      <c r="J137" s="10" t="str">
        <f>_xlfn.XLOOKUP($C137,銘柄リスト!$B$2:$B$10000,銘柄リスト!$D$2:$D$10000,,0,1)</f>
        <v>プライム（内国株式）</v>
      </c>
    </row>
    <row r="138" spans="2:10" hidden="1">
      <c r="B138" s="42">
        <v>136</v>
      </c>
      <c r="C138" s="45" t="s">
        <v>36</v>
      </c>
      <c r="D138" t="str">
        <f>_xlfn.XLOOKUP($C138,銘柄リスト!$B$2:$B$10000,銘柄リスト!$C$2:$C$10000,,0,1)</f>
        <v>トヨタ自動車</v>
      </c>
      <c r="E138" s="10">
        <v>1</v>
      </c>
      <c r="G138" s="46">
        <v>45624</v>
      </c>
      <c r="H138" s="46">
        <v>45793</v>
      </c>
      <c r="J138" s="10" t="str">
        <f>_xlfn.XLOOKUP($C138,銘柄リスト!$B$2:$B$10000,銘柄リスト!$D$2:$D$10000,,0,1)</f>
        <v>プライム（内国株式）</v>
      </c>
    </row>
    <row r="139" spans="2:10" hidden="1">
      <c r="B139" s="42">
        <v>137</v>
      </c>
      <c r="C139" s="45" t="s">
        <v>240</v>
      </c>
      <c r="D139" t="str">
        <f>_xlfn.XLOOKUP($C139,銘柄リスト!$B$2:$B$10000,銘柄リスト!$C$2:$C$10000,,0,1)</f>
        <v>乾汽船</v>
      </c>
      <c r="E139" s="10">
        <v>1</v>
      </c>
      <c r="G139" s="46">
        <v>45624</v>
      </c>
      <c r="H139" s="46">
        <v>45793</v>
      </c>
      <c r="J139" s="10" t="str">
        <f>_xlfn.XLOOKUP($C139,銘柄リスト!$B$2:$B$10000,銘柄リスト!$D$2:$D$10000,,0,1)</f>
        <v>スタンダード（内国株式）</v>
      </c>
    </row>
    <row r="140" spans="2:10" hidden="1">
      <c r="B140" s="42">
        <v>138</v>
      </c>
      <c r="C140" s="45" t="s">
        <v>349</v>
      </c>
      <c r="D140" t="str">
        <f>_xlfn.XLOOKUP($C140,銘柄リスト!$B$2:$B$10000,銘柄リスト!$C$2:$C$10000,,0,1)</f>
        <v>日本金銭機械</v>
      </c>
      <c r="E140" s="10">
        <v>1</v>
      </c>
      <c r="G140" s="46">
        <v>45624</v>
      </c>
      <c r="H140" s="46">
        <v>45793</v>
      </c>
      <c r="J140" s="10" t="str">
        <f>_xlfn.XLOOKUP($C140,銘柄リスト!$B$2:$B$10000,銘柄リスト!$D$2:$D$10000,,0,1)</f>
        <v>プライム（内国株式）</v>
      </c>
    </row>
    <row r="141" spans="2:10" hidden="1">
      <c r="B141" s="42">
        <v>139</v>
      </c>
      <c r="C141" s="45" t="s">
        <v>350</v>
      </c>
      <c r="D141" t="str">
        <f>_xlfn.XLOOKUP($C141,銘柄リスト!$B$2:$B$10000,銘柄リスト!$C$2:$C$10000,,0,1)</f>
        <v>ユナイテッド・スーパーマーケット・ホールディングス</v>
      </c>
      <c r="E141" s="10">
        <v>1</v>
      </c>
      <c r="G141" s="46">
        <v>45626</v>
      </c>
      <c r="H141" s="46">
        <v>45793</v>
      </c>
      <c r="I141" s="10" t="s">
        <v>351</v>
      </c>
      <c r="J141" s="10" t="str">
        <f>_xlfn.XLOOKUP($C141,銘柄リスト!$B$2:$B$10000,銘柄リスト!$D$2:$D$10000,,0,1)</f>
        <v>スタンダード（内国株式）</v>
      </c>
    </row>
    <row r="142" spans="2:10" hidden="1">
      <c r="B142" s="42">
        <v>140</v>
      </c>
      <c r="C142" s="45" t="s">
        <v>352</v>
      </c>
      <c r="D142" t="str">
        <f>_xlfn.XLOOKUP($C142,銘柄リスト!$B$2:$B$10000,銘柄リスト!$C$2:$C$10000,,0,1)</f>
        <v>エイチーム</v>
      </c>
      <c r="E142" s="10">
        <v>1</v>
      </c>
      <c r="G142" s="46">
        <v>45630</v>
      </c>
      <c r="H142" s="46">
        <v>45793</v>
      </c>
      <c r="I142" s="10" t="s">
        <v>353</v>
      </c>
      <c r="J142" s="10" t="str">
        <f>_xlfn.XLOOKUP($C142,銘柄リスト!$B$2:$B$10000,銘柄リスト!$D$2:$D$10000,,0,1)</f>
        <v>プライム（内国株式）</v>
      </c>
    </row>
    <row r="143" spans="2:10" hidden="1">
      <c r="B143" s="42">
        <v>141</v>
      </c>
      <c r="C143" s="45" t="s">
        <v>354</v>
      </c>
      <c r="D143" t="str">
        <f>_xlfn.XLOOKUP($C143,銘柄リスト!$B$2:$B$10000,銘柄リスト!$C$2:$C$10000,,0,1)</f>
        <v>ヒーハイスト</v>
      </c>
      <c r="E143" s="10">
        <v>1</v>
      </c>
      <c r="G143" s="46">
        <v>45631</v>
      </c>
      <c r="H143" s="46">
        <v>45793</v>
      </c>
      <c r="I143" s="10" t="s">
        <v>353</v>
      </c>
      <c r="J143" s="10" t="str">
        <f>_xlfn.XLOOKUP($C143,銘柄リスト!$B$2:$B$10000,銘柄リスト!$D$2:$D$10000,,0,1)</f>
        <v>スタンダード（内国株式）</v>
      </c>
    </row>
    <row r="144" spans="2:10" hidden="1">
      <c r="B144" s="42">
        <v>142</v>
      </c>
      <c r="C144" s="45" t="s">
        <v>355</v>
      </c>
      <c r="D144" t="str">
        <f>_xlfn.XLOOKUP($C144,銘柄リスト!$B$2:$B$10000,銘柄リスト!$C$2:$C$10000,,0,1)</f>
        <v>エーザイ</v>
      </c>
      <c r="E144" s="10">
        <v>1</v>
      </c>
      <c r="G144" s="46">
        <v>45631</v>
      </c>
      <c r="H144" s="46">
        <v>45793</v>
      </c>
      <c r="I144" s="10" t="s">
        <v>356</v>
      </c>
      <c r="J144" s="10" t="str">
        <f>_xlfn.XLOOKUP($C144,銘柄リスト!$B$2:$B$10000,銘柄リスト!$D$2:$D$10000,,0,1)</f>
        <v>プライム（内国株式）</v>
      </c>
    </row>
    <row r="145" spans="2:10" hidden="1">
      <c r="B145" s="42">
        <v>143</v>
      </c>
      <c r="C145" s="45" t="s">
        <v>357</v>
      </c>
      <c r="D145" t="str">
        <f>_xlfn.XLOOKUP($C145,銘柄リスト!$B$2:$B$10000,銘柄リスト!$C$2:$C$10000,,0,1)</f>
        <v>極洋</v>
      </c>
      <c r="E145" s="10">
        <v>1</v>
      </c>
      <c r="G145" s="46">
        <v>45632</v>
      </c>
      <c r="H145" s="46">
        <v>45793</v>
      </c>
      <c r="J145" s="10" t="str">
        <f>_xlfn.XLOOKUP($C145,銘柄リスト!$B$2:$B$10000,銘柄リスト!$D$2:$D$10000,,0,1)</f>
        <v>プライム（内国株式）</v>
      </c>
    </row>
    <row r="146" spans="2:10" hidden="1">
      <c r="B146" s="42">
        <v>144</v>
      </c>
      <c r="C146" s="45" t="s">
        <v>358</v>
      </c>
      <c r="D146" t="str">
        <f>_xlfn.XLOOKUP($C146,銘柄リスト!$B$2:$B$10000,銘柄リスト!$C$2:$C$10000,,0,1)</f>
        <v>Ｖｅｒｉｔａｓ　Ｉｎ　Ｓｉｌｉｃｏ</v>
      </c>
      <c r="E146" s="10">
        <v>1</v>
      </c>
      <c r="G146" s="46">
        <v>45632</v>
      </c>
      <c r="H146" s="46">
        <v>45645</v>
      </c>
      <c r="J146" s="10" t="str">
        <f>_xlfn.XLOOKUP($C146,銘柄リスト!$B$2:$B$10000,銘柄リスト!$D$2:$D$10000,,0,1)</f>
        <v>グロース（内国株式）</v>
      </c>
    </row>
    <row r="147" spans="2:10" hidden="1">
      <c r="B147" s="42">
        <v>145</v>
      </c>
      <c r="C147" s="45" t="s">
        <v>359</v>
      </c>
      <c r="D147" t="str">
        <f>_xlfn.XLOOKUP($C147,銘柄リスト!$B$2:$B$10000,銘柄リスト!$C$2:$C$10000,,0,1)</f>
        <v>ニッスイ</v>
      </c>
      <c r="E147" s="10">
        <v>1</v>
      </c>
      <c r="G147" s="46">
        <v>45632</v>
      </c>
      <c r="H147" s="46">
        <v>45793</v>
      </c>
      <c r="J147" s="10" t="str">
        <f>_xlfn.XLOOKUP($C147,銘柄リスト!$B$2:$B$10000,銘柄リスト!$D$2:$D$10000,,0,1)</f>
        <v>プライム（内国株式）</v>
      </c>
    </row>
    <row r="148" spans="2:10" hidden="1">
      <c r="B148" s="42">
        <v>146</v>
      </c>
      <c r="C148" s="45" t="s">
        <v>360</v>
      </c>
      <c r="D148" t="str">
        <f>_xlfn.XLOOKUP($C148,銘柄リスト!$B$2:$B$10000,銘柄リスト!$C$2:$C$10000,,0,1)</f>
        <v>マルハニチロ</v>
      </c>
      <c r="E148" s="10">
        <v>1</v>
      </c>
      <c r="G148" s="46">
        <v>45632</v>
      </c>
      <c r="H148" s="46">
        <v>45793</v>
      </c>
      <c r="J148" s="10" t="str">
        <f>_xlfn.XLOOKUP($C148,銘柄リスト!$B$2:$B$10000,銘柄リスト!$D$2:$D$10000,,0,1)</f>
        <v>プライム（内国株式）</v>
      </c>
    </row>
    <row r="149" spans="2:10" hidden="1">
      <c r="B149" s="42">
        <v>147</v>
      </c>
      <c r="C149" s="45" t="s">
        <v>361</v>
      </c>
      <c r="D149" t="str">
        <f>_xlfn.XLOOKUP($C149,銘柄リスト!$B$2:$B$10000,銘柄リスト!$C$2:$C$10000,,0,1)</f>
        <v>ＶＲＡＩＮ　Ｓｏｌｕｔｉｏｎ</v>
      </c>
      <c r="E149" s="10">
        <v>1</v>
      </c>
      <c r="G149" s="46">
        <v>45632</v>
      </c>
      <c r="H149" s="46">
        <v>45793</v>
      </c>
      <c r="J149" s="10" t="str">
        <f>_xlfn.XLOOKUP($C149,銘柄リスト!$B$2:$B$10000,銘柄リスト!$D$2:$D$10000,,0,1)</f>
        <v>グロース（内国株式）</v>
      </c>
    </row>
    <row r="150" spans="2:10" hidden="1">
      <c r="B150" s="42">
        <v>148</v>
      </c>
      <c r="C150" s="45" t="s">
        <v>362</v>
      </c>
      <c r="D150" t="str">
        <f>_xlfn.XLOOKUP($C150,銘柄リスト!$B$2:$B$10000,銘柄リスト!$C$2:$C$10000,,0,1)</f>
        <v>雪国まいたけ</v>
      </c>
      <c r="E150" s="10">
        <v>1</v>
      </c>
      <c r="G150" s="46">
        <v>45632</v>
      </c>
      <c r="H150" s="46">
        <v>45793</v>
      </c>
      <c r="J150" s="10" t="str">
        <f>_xlfn.XLOOKUP($C150,銘柄リスト!$B$2:$B$10000,銘柄リスト!$D$2:$D$10000,,0,1)</f>
        <v>プライム（内国株式）</v>
      </c>
    </row>
    <row r="151" spans="2:10" hidden="1">
      <c r="B151" s="42">
        <v>149</v>
      </c>
      <c r="C151" s="45" t="s">
        <v>363</v>
      </c>
      <c r="D151" t="str">
        <f>_xlfn.XLOOKUP($C151,銘柄リスト!$B$2:$B$10000,銘柄リスト!$C$2:$C$10000,,0,1)</f>
        <v>カネコ種苗</v>
      </c>
      <c r="E151" s="10">
        <v>1</v>
      </c>
      <c r="G151" s="46">
        <v>45632</v>
      </c>
      <c r="H151" s="46">
        <v>45793</v>
      </c>
      <c r="J151" s="10" t="str">
        <f>_xlfn.XLOOKUP($C151,銘柄リスト!$B$2:$B$10000,銘柄リスト!$D$2:$D$10000,,0,1)</f>
        <v>スタンダード（内国株式）</v>
      </c>
    </row>
    <row r="152" spans="2:10" hidden="1">
      <c r="B152" s="42">
        <v>150</v>
      </c>
      <c r="C152" s="45" t="s">
        <v>364</v>
      </c>
      <c r="D152" t="str">
        <f>_xlfn.XLOOKUP($C152,銘柄リスト!$B$2:$B$10000,銘柄リスト!$C$2:$C$10000,,0,1)</f>
        <v>サカタのタネ</v>
      </c>
      <c r="E152" s="10">
        <v>1</v>
      </c>
      <c r="G152" s="46">
        <v>45632</v>
      </c>
      <c r="H152" s="46">
        <v>45793</v>
      </c>
      <c r="J152" s="10" t="str">
        <f>_xlfn.XLOOKUP($C152,銘柄リスト!$B$2:$B$10000,銘柄リスト!$D$2:$D$10000,,0,1)</f>
        <v>プライム（内国株式）</v>
      </c>
    </row>
    <row r="153" spans="2:10" hidden="1">
      <c r="B153" s="42">
        <v>151</v>
      </c>
      <c r="C153" s="45" t="s">
        <v>365</v>
      </c>
      <c r="D153" t="str">
        <f>_xlfn.XLOOKUP($C153,銘柄リスト!$B$2:$B$10000,銘柄リスト!$C$2:$C$10000,,0,1)</f>
        <v>ホクト</v>
      </c>
      <c r="E153" s="10">
        <v>1</v>
      </c>
      <c r="G153" s="46">
        <v>45632</v>
      </c>
      <c r="H153" s="46">
        <v>45793</v>
      </c>
      <c r="J153" s="10" t="str">
        <f>_xlfn.XLOOKUP($C153,銘柄リスト!$B$2:$B$10000,銘柄リスト!$D$2:$D$10000,,0,1)</f>
        <v>プライム（内国株式）</v>
      </c>
    </row>
    <row r="154" spans="2:10" hidden="1">
      <c r="B154" s="42">
        <v>152</v>
      </c>
      <c r="C154" s="45" t="s">
        <v>366</v>
      </c>
      <c r="D154" t="str">
        <f>_xlfn.XLOOKUP($C154,銘柄リスト!$B$2:$B$10000,銘柄リスト!$C$2:$C$10000,,0,1)</f>
        <v>Ｃｏｃｏｌｉｖｅ</v>
      </c>
      <c r="E154" s="10">
        <v>1</v>
      </c>
      <c r="G154" s="46">
        <v>45632</v>
      </c>
      <c r="H154" s="46">
        <v>45645</v>
      </c>
      <c r="J154" s="10" t="str">
        <f>_xlfn.XLOOKUP($C154,銘柄リスト!$B$2:$B$10000,銘柄リスト!$D$2:$D$10000,,0,1)</f>
        <v>グロース（内国株式）</v>
      </c>
    </row>
    <row r="155" spans="2:10" hidden="1">
      <c r="B155" s="42">
        <v>153</v>
      </c>
      <c r="C155" s="45" t="s">
        <v>367</v>
      </c>
      <c r="D155" t="str">
        <f>_xlfn.XLOOKUP($C155,銘柄リスト!$B$2:$B$10000,銘柄リスト!$C$2:$C$10000,,0,1)</f>
        <v>秋川牧園</v>
      </c>
      <c r="E155" s="10">
        <v>1</v>
      </c>
      <c r="G155" s="46">
        <v>45632</v>
      </c>
      <c r="H155" s="46">
        <v>45793</v>
      </c>
      <c r="J155" s="10" t="str">
        <f>_xlfn.XLOOKUP($C155,銘柄リスト!$B$2:$B$10000,銘柄リスト!$D$2:$D$10000,,0,1)</f>
        <v>スタンダード（内国株式）</v>
      </c>
    </row>
    <row r="156" spans="2:10" hidden="1">
      <c r="B156" s="42">
        <v>154</v>
      </c>
      <c r="C156" s="45" t="s">
        <v>368</v>
      </c>
      <c r="D156" t="str">
        <f>_xlfn.XLOOKUP($C156,銘柄リスト!$B$2:$B$10000,銘柄リスト!$C$2:$C$10000,,0,1)</f>
        <v>アクシーズ</v>
      </c>
      <c r="E156" s="10">
        <v>1</v>
      </c>
      <c r="G156" s="46">
        <v>45632</v>
      </c>
      <c r="H156" s="46">
        <v>45793</v>
      </c>
      <c r="J156" s="10" t="str">
        <f>_xlfn.XLOOKUP($C156,銘柄リスト!$B$2:$B$10000,銘柄リスト!$D$2:$D$10000,,0,1)</f>
        <v>スタンダード（内国株式）</v>
      </c>
    </row>
    <row r="157" spans="2:10" hidden="1">
      <c r="B157" s="42">
        <v>155</v>
      </c>
      <c r="C157" s="45" t="s">
        <v>369</v>
      </c>
      <c r="D157" t="str">
        <f>_xlfn.XLOOKUP($C157,銘柄リスト!$B$2:$B$10000,銘柄リスト!$C$2:$C$10000,,0,1)</f>
        <v>ホーブ</v>
      </c>
      <c r="E157" s="10">
        <v>1</v>
      </c>
      <c r="G157" s="46">
        <v>45632</v>
      </c>
      <c r="H157" s="46">
        <v>45793</v>
      </c>
      <c r="J157" s="10" t="str">
        <f>_xlfn.XLOOKUP($C157,銘柄リスト!$B$2:$B$10000,銘柄リスト!$D$2:$D$10000,,0,1)</f>
        <v>スタンダード（内国株式）</v>
      </c>
    </row>
    <row r="158" spans="2:10" hidden="1">
      <c r="B158" s="42">
        <v>156</v>
      </c>
      <c r="C158" s="45" t="s">
        <v>370</v>
      </c>
      <c r="D158" t="str">
        <f>_xlfn.XLOOKUP($C158,銘柄リスト!$B$2:$B$10000,銘柄リスト!$C$2:$C$10000,,0,1)</f>
        <v>ベルグアース</v>
      </c>
      <c r="E158" s="10">
        <v>1</v>
      </c>
      <c r="G158" s="46">
        <v>45632</v>
      </c>
      <c r="H158" s="46">
        <v>45793</v>
      </c>
      <c r="J158" s="10" t="str">
        <f>_xlfn.XLOOKUP($C158,銘柄リスト!$B$2:$B$10000,銘柄リスト!$D$2:$D$10000,,0,1)</f>
        <v>スタンダード（内国株式）</v>
      </c>
    </row>
    <row r="159" spans="2:10" hidden="1">
      <c r="B159" s="42">
        <v>157</v>
      </c>
      <c r="C159" s="45" t="s">
        <v>371</v>
      </c>
      <c r="D159" t="str">
        <f>_xlfn.XLOOKUP($C159,銘柄リスト!$B$2:$B$10000,銘柄リスト!$C$2:$C$10000,,0,1)</f>
        <v>ホクリヨウ</v>
      </c>
      <c r="E159" s="10">
        <v>1</v>
      </c>
      <c r="G159" s="46">
        <v>45632</v>
      </c>
      <c r="H159" s="46">
        <v>45793</v>
      </c>
      <c r="J159" s="10" t="str">
        <f>_xlfn.XLOOKUP($C159,銘柄リスト!$B$2:$B$10000,銘柄リスト!$D$2:$D$10000,,0,1)</f>
        <v>スタンダード（内国株式）</v>
      </c>
    </row>
    <row r="160" spans="2:10" hidden="1">
      <c r="B160" s="42">
        <v>158</v>
      </c>
      <c r="C160" s="45" t="s">
        <v>372</v>
      </c>
      <c r="D160" t="str">
        <f>_xlfn.XLOOKUP($C160,銘柄リスト!$B$2:$B$10000,銘柄リスト!$C$2:$C$10000,,0,1)</f>
        <v>光フードサービス</v>
      </c>
      <c r="E160" s="10">
        <v>1</v>
      </c>
      <c r="G160" s="46">
        <v>45632</v>
      </c>
      <c r="H160" s="46">
        <v>45645</v>
      </c>
      <c r="J160" s="10" t="str">
        <f>_xlfn.XLOOKUP($C160,銘柄リスト!$B$2:$B$10000,銘柄リスト!$D$2:$D$10000,,0,1)</f>
        <v>グロース（内国株式）</v>
      </c>
    </row>
    <row r="161" spans="2:10" hidden="1">
      <c r="B161" s="42">
        <v>159</v>
      </c>
      <c r="C161" s="45" t="s">
        <v>373</v>
      </c>
      <c r="D161" t="str">
        <f>_xlfn.XLOOKUP($C161,銘柄リスト!$B$2:$B$10000,銘柄リスト!$C$2:$C$10000,,0,1)</f>
        <v>エムビーエス</v>
      </c>
      <c r="E161" s="10">
        <v>1</v>
      </c>
      <c r="G161" s="46">
        <v>45632</v>
      </c>
      <c r="H161" s="46">
        <v>45645</v>
      </c>
      <c r="J161" s="10" t="str">
        <f>_xlfn.XLOOKUP($C161,銘柄リスト!$B$2:$B$10000,銘柄リスト!$D$2:$D$10000,,0,1)</f>
        <v>グロース（内国株式）</v>
      </c>
    </row>
    <row r="162" spans="2:10" hidden="1">
      <c r="B162" s="42">
        <v>160</v>
      </c>
      <c r="C162" s="45" t="s">
        <v>374</v>
      </c>
      <c r="D162" t="str">
        <f>_xlfn.XLOOKUP($C162,銘柄リスト!$B$2:$B$10000,銘柄リスト!$C$2:$C$10000,,0,1)</f>
        <v>ウエストホールディングス</v>
      </c>
      <c r="E162" s="10">
        <v>1</v>
      </c>
      <c r="G162" s="46">
        <v>45632</v>
      </c>
      <c r="H162" s="46">
        <v>45793</v>
      </c>
      <c r="J162" s="10" t="str">
        <f>_xlfn.XLOOKUP($C162,銘柄リスト!$B$2:$B$10000,銘柄リスト!$D$2:$D$10000,,0,1)</f>
        <v>スタンダード（内国株式）</v>
      </c>
    </row>
    <row r="163" spans="2:10" hidden="1">
      <c r="B163" s="42">
        <v>161</v>
      </c>
      <c r="C163" s="45" t="s">
        <v>375</v>
      </c>
      <c r="D163" t="str">
        <f>_xlfn.XLOOKUP($C163,銘柄リスト!$B$2:$B$10000,銘柄リスト!$C$2:$C$10000,,0,1)</f>
        <v>ショーボンドホールディングス</v>
      </c>
      <c r="E163" s="10">
        <v>1</v>
      </c>
      <c r="G163" s="46">
        <v>45632</v>
      </c>
      <c r="H163" s="46">
        <v>45793</v>
      </c>
      <c r="J163" s="10" t="str">
        <f>_xlfn.XLOOKUP($C163,銘柄リスト!$B$2:$B$10000,銘柄リスト!$D$2:$D$10000,,0,1)</f>
        <v>プライム（内国株式）</v>
      </c>
    </row>
    <row r="164" spans="2:10" hidden="1">
      <c r="B164" s="42">
        <v>162</v>
      </c>
      <c r="C164" s="45" t="s">
        <v>376</v>
      </c>
      <c r="D164" t="str">
        <f>_xlfn.XLOOKUP($C164,銘柄リスト!$B$2:$B$10000,銘柄リスト!$C$2:$C$10000,,0,1)</f>
        <v>ミライト・ワン</v>
      </c>
      <c r="E164" s="10">
        <v>1</v>
      </c>
      <c r="G164" s="46">
        <v>45632</v>
      </c>
      <c r="H164" s="46">
        <v>45793</v>
      </c>
      <c r="J164" s="10" t="str">
        <f>_xlfn.XLOOKUP($C164,銘柄リスト!$B$2:$B$10000,銘柄リスト!$D$2:$D$10000,,0,1)</f>
        <v>プライム（内国株式）</v>
      </c>
    </row>
    <row r="165" spans="2:10" hidden="1">
      <c r="B165" s="42">
        <v>163</v>
      </c>
      <c r="C165" s="45" t="s">
        <v>377</v>
      </c>
      <c r="D165" t="str">
        <f>_xlfn.XLOOKUP($C165,銘柄リスト!$B$2:$B$10000,銘柄リスト!$C$2:$C$10000,,0,1)</f>
        <v>インターライフホールディングス</v>
      </c>
      <c r="E165" s="10">
        <v>1</v>
      </c>
      <c r="G165" s="46">
        <v>45632</v>
      </c>
      <c r="H165" s="46">
        <v>45793</v>
      </c>
      <c r="J165" s="10" t="str">
        <f>_xlfn.XLOOKUP($C165,銘柄リスト!$B$2:$B$10000,銘柄リスト!$D$2:$D$10000,,0,1)</f>
        <v>スタンダード（内国株式）</v>
      </c>
    </row>
    <row r="166" spans="2:10" hidden="1">
      <c r="B166" s="42">
        <v>164</v>
      </c>
      <c r="C166" s="45" t="s">
        <v>378</v>
      </c>
      <c r="D166" t="str">
        <f>_xlfn.XLOOKUP($C166,銘柄リスト!$B$2:$B$10000,銘柄リスト!$C$2:$C$10000,,0,1)</f>
        <v>タマホーム</v>
      </c>
      <c r="E166" s="10">
        <v>1</v>
      </c>
      <c r="G166" s="46">
        <v>45632</v>
      </c>
      <c r="H166" s="46">
        <v>45793</v>
      </c>
      <c r="J166" s="10" t="str">
        <f>_xlfn.XLOOKUP($C166,銘柄リスト!$B$2:$B$10000,銘柄リスト!$D$2:$D$10000,,0,1)</f>
        <v>プライム（内国株式）</v>
      </c>
    </row>
    <row r="167" spans="2:10" hidden="1">
      <c r="B167" s="42">
        <v>165</v>
      </c>
      <c r="C167" s="45" t="s">
        <v>379</v>
      </c>
      <c r="D167" t="str">
        <f>_xlfn.XLOOKUP($C167,銘柄リスト!$B$2:$B$10000,銘柄リスト!$C$2:$C$10000,,0,1)</f>
        <v>トライアルホールディングス</v>
      </c>
      <c r="E167" s="10">
        <v>1</v>
      </c>
      <c r="G167" s="46">
        <v>45632</v>
      </c>
      <c r="H167" s="46">
        <v>45793</v>
      </c>
      <c r="J167" s="10" t="str">
        <f>_xlfn.XLOOKUP($C167,銘柄リスト!$B$2:$B$10000,銘柄リスト!$D$2:$D$10000,,0,1)</f>
        <v>グロース（内国株式）</v>
      </c>
    </row>
    <row r="168" spans="2:10" hidden="1">
      <c r="B168" s="42">
        <v>166</v>
      </c>
      <c r="C168" s="45" t="s">
        <v>380</v>
      </c>
      <c r="D168" t="str">
        <f>_xlfn.XLOOKUP($C168,銘柄リスト!$B$2:$B$10000,銘柄リスト!$C$2:$C$10000,,0,1)</f>
        <v>サンヨーホームズ</v>
      </c>
      <c r="E168" s="10">
        <v>1</v>
      </c>
      <c r="G168" s="46">
        <v>45632</v>
      </c>
      <c r="H168" s="46">
        <v>45793</v>
      </c>
      <c r="J168" s="10" t="str">
        <f>_xlfn.XLOOKUP($C168,銘柄リスト!$B$2:$B$10000,銘柄リスト!$D$2:$D$10000,,0,1)</f>
        <v>スタンダード（内国株式）</v>
      </c>
    </row>
    <row r="169" spans="2:10" hidden="1">
      <c r="B169" s="42">
        <v>167</v>
      </c>
      <c r="C169" s="45" t="s">
        <v>381</v>
      </c>
      <c r="D169" t="str">
        <f>_xlfn.XLOOKUP($C169,銘柄リスト!$B$2:$B$10000,銘柄リスト!$C$2:$C$10000,,0,1)</f>
        <v>日本アクア</v>
      </c>
      <c r="E169" s="10">
        <v>1</v>
      </c>
      <c r="G169" s="46">
        <v>45632</v>
      </c>
      <c r="H169" s="46">
        <v>45793</v>
      </c>
      <c r="J169" s="10" t="str">
        <f>_xlfn.XLOOKUP($C169,銘柄リスト!$B$2:$B$10000,銘柄リスト!$D$2:$D$10000,,0,1)</f>
        <v>プライム（内国株式）</v>
      </c>
    </row>
    <row r="170" spans="2:10" hidden="1">
      <c r="B170" s="42">
        <v>168</v>
      </c>
      <c r="C170" s="45" t="s">
        <v>382</v>
      </c>
      <c r="D170" t="str">
        <f>_xlfn.XLOOKUP($C170,銘柄リスト!$B$2:$B$10000,銘柄リスト!$C$2:$C$10000,,0,1)</f>
        <v>ジンジブ</v>
      </c>
      <c r="E170" s="10">
        <v>1</v>
      </c>
      <c r="G170" s="46">
        <v>45632</v>
      </c>
      <c r="H170" s="46">
        <v>45645</v>
      </c>
      <c r="J170" s="10" t="str">
        <f>_xlfn.XLOOKUP($C170,銘柄リスト!$B$2:$B$10000,銘柄リスト!$D$2:$D$10000,,0,1)</f>
        <v>グロース（内国株式）</v>
      </c>
    </row>
    <row r="171" spans="2:10" hidden="1">
      <c r="B171" s="42">
        <v>169</v>
      </c>
      <c r="C171" s="45" t="s">
        <v>383</v>
      </c>
      <c r="D171" t="str">
        <f>_xlfn.XLOOKUP($C171,銘柄リスト!$B$2:$B$10000,銘柄リスト!$C$2:$C$10000,,0,1)</f>
        <v>ファーストコーポレーション</v>
      </c>
      <c r="E171" s="10">
        <v>1</v>
      </c>
      <c r="G171" s="46">
        <v>45632</v>
      </c>
      <c r="H171" s="46">
        <v>45793</v>
      </c>
      <c r="J171" s="10" t="str">
        <f>_xlfn.XLOOKUP($C171,銘柄リスト!$B$2:$B$10000,銘柄リスト!$D$2:$D$10000,,0,1)</f>
        <v>スタンダード（内国株式）</v>
      </c>
    </row>
    <row r="172" spans="2:10" hidden="1">
      <c r="B172" s="42">
        <v>170</v>
      </c>
      <c r="C172" s="45" t="s">
        <v>384</v>
      </c>
      <c r="D172" t="str">
        <f>_xlfn.XLOOKUP($C172,銘柄リスト!$B$2:$B$10000,銘柄リスト!$C$2:$C$10000,,0,1)</f>
        <v>Ｌｉｂ　Ｗｏｒｋ</v>
      </c>
      <c r="E172" s="10">
        <v>1</v>
      </c>
      <c r="G172" s="46">
        <v>45632</v>
      </c>
      <c r="H172" s="46">
        <v>45645</v>
      </c>
      <c r="J172" s="10" t="str">
        <f>_xlfn.XLOOKUP($C172,銘柄リスト!$B$2:$B$10000,銘柄リスト!$D$2:$D$10000,,0,1)</f>
        <v>グロース（内国株式）</v>
      </c>
    </row>
    <row r="173" spans="2:10" hidden="1">
      <c r="B173" s="42">
        <v>171</v>
      </c>
      <c r="C173" s="45" t="s">
        <v>385</v>
      </c>
      <c r="D173" t="str">
        <f>_xlfn.XLOOKUP($C173,銘柄リスト!$B$2:$B$10000,銘柄リスト!$C$2:$C$10000,,0,1)</f>
        <v>ベステラ</v>
      </c>
      <c r="E173" s="10">
        <v>1</v>
      </c>
      <c r="G173" s="46">
        <v>45632</v>
      </c>
      <c r="H173" s="46">
        <v>45793</v>
      </c>
      <c r="J173" s="10" t="str">
        <f>_xlfn.XLOOKUP($C173,銘柄リスト!$B$2:$B$10000,銘柄リスト!$D$2:$D$10000,,0,1)</f>
        <v>プライム（内国株式）</v>
      </c>
    </row>
    <row r="174" spans="2:10" hidden="1">
      <c r="B174" s="42">
        <v>172</v>
      </c>
      <c r="C174" s="45" t="s">
        <v>386</v>
      </c>
      <c r="D174" t="str">
        <f>_xlfn.XLOOKUP($C174,銘柄リスト!$B$2:$B$10000,銘柄リスト!$C$2:$C$10000,,0,1)</f>
        <v>ＪＥＳＣＯホールディングス</v>
      </c>
      <c r="E174" s="10">
        <v>1</v>
      </c>
      <c r="G174" s="46">
        <v>45632</v>
      </c>
      <c r="H174" s="46">
        <v>45793</v>
      </c>
      <c r="J174" s="10" t="str">
        <f>_xlfn.XLOOKUP($C174,銘柄リスト!$B$2:$B$10000,銘柄リスト!$D$2:$D$10000,,0,1)</f>
        <v>スタンダード（内国株式）</v>
      </c>
    </row>
    <row r="175" spans="2:10" hidden="1">
      <c r="B175" s="42">
        <v>173</v>
      </c>
      <c r="C175" s="45" t="s">
        <v>387</v>
      </c>
      <c r="D175" t="str">
        <f>_xlfn.XLOOKUP($C175,銘柄リスト!$B$2:$B$10000,銘柄リスト!$C$2:$C$10000,,0,1)</f>
        <v>ｒｏｂｏｔ　ｈｏｍｅ</v>
      </c>
      <c r="E175" s="10">
        <v>1</v>
      </c>
      <c r="G175" s="46">
        <v>45632</v>
      </c>
      <c r="H175" s="46">
        <v>45793</v>
      </c>
      <c r="J175" s="10" t="str">
        <f>_xlfn.XLOOKUP($C175,銘柄リスト!$B$2:$B$10000,銘柄リスト!$D$2:$D$10000,,0,1)</f>
        <v>スタンダード（内国株式）</v>
      </c>
    </row>
    <row r="176" spans="2:10" hidden="1">
      <c r="B176" s="42">
        <v>174</v>
      </c>
      <c r="C176" s="45" t="s">
        <v>388</v>
      </c>
      <c r="D176" t="str">
        <f>_xlfn.XLOOKUP($C176,銘柄リスト!$B$2:$B$10000,銘柄リスト!$C$2:$C$10000,,0,1)</f>
        <v>グリーンエナジー＆カンパニー</v>
      </c>
      <c r="E176" s="10">
        <v>1</v>
      </c>
      <c r="G176" s="46">
        <v>45632</v>
      </c>
      <c r="H176" s="46">
        <v>45645</v>
      </c>
      <c r="J176" s="10" t="str">
        <f>_xlfn.XLOOKUP($C176,銘柄リスト!$B$2:$B$10000,銘柄リスト!$D$2:$D$10000,,0,1)</f>
        <v>グロース（内国株式）</v>
      </c>
    </row>
    <row r="177" spans="2:10" hidden="1">
      <c r="B177" s="42">
        <v>175</v>
      </c>
      <c r="C177" s="45" t="s">
        <v>389</v>
      </c>
      <c r="D177" t="str">
        <f>_xlfn.XLOOKUP($C177,銘柄リスト!$B$2:$B$10000,銘柄リスト!$C$2:$C$10000,,0,1)</f>
        <v>岐阜造園</v>
      </c>
      <c r="E177" s="10">
        <v>1</v>
      </c>
      <c r="G177" s="46">
        <v>45632</v>
      </c>
      <c r="H177" s="46">
        <v>45793</v>
      </c>
      <c r="J177" s="10" t="str">
        <f>_xlfn.XLOOKUP($C177,銘柄リスト!$B$2:$B$10000,銘柄リスト!$D$2:$D$10000,,0,1)</f>
        <v>スタンダード（内国株式）</v>
      </c>
    </row>
    <row r="178" spans="2:10" hidden="1">
      <c r="B178" s="42">
        <v>176</v>
      </c>
      <c r="C178" s="45" t="s">
        <v>390</v>
      </c>
      <c r="D178" t="e">
        <f>_xlfn.XLOOKUP($C178,銘柄リスト!$B$2:$B$10000,銘柄リスト!$C$2:$C$10000,,0,1)</f>
        <v>#N/A</v>
      </c>
      <c r="E178" s="10">
        <v>1</v>
      </c>
      <c r="G178" s="46">
        <v>45632</v>
      </c>
      <c r="H178" s="46">
        <v>45793</v>
      </c>
      <c r="J178" s="10" t="e">
        <f>_xlfn.XLOOKUP($C178,銘柄リスト!$B$2:$B$10000,銘柄リスト!$D$2:$D$10000,,0,1)</f>
        <v>#N/A</v>
      </c>
    </row>
    <row r="179" spans="2:10" hidden="1">
      <c r="B179" s="42">
        <v>177</v>
      </c>
      <c r="C179" s="45" t="s">
        <v>391</v>
      </c>
      <c r="D179" t="str">
        <f>_xlfn.XLOOKUP($C179,銘柄リスト!$B$2:$B$10000,銘柄リスト!$C$2:$C$10000,,0,1)</f>
        <v>イシン</v>
      </c>
      <c r="E179" s="10">
        <v>1</v>
      </c>
      <c r="G179" s="46">
        <v>45632</v>
      </c>
      <c r="H179" s="46">
        <v>45645</v>
      </c>
      <c r="J179" s="10" t="str">
        <f>_xlfn.XLOOKUP($C179,銘柄リスト!$B$2:$B$10000,銘柄リスト!$D$2:$D$10000,,0,1)</f>
        <v>グロース（内国株式）</v>
      </c>
    </row>
    <row r="180" spans="2:10" hidden="1">
      <c r="B180" s="42">
        <v>178</v>
      </c>
      <c r="C180" s="45" t="s">
        <v>392</v>
      </c>
      <c r="D180" t="str">
        <f>_xlfn.XLOOKUP($C180,銘柄リスト!$B$2:$B$10000,銘柄リスト!$C$2:$C$10000,,0,1)</f>
        <v>技研ホールディングス</v>
      </c>
      <c r="E180" s="10">
        <v>1</v>
      </c>
      <c r="G180" s="46">
        <v>45632</v>
      </c>
      <c r="H180" s="46">
        <v>45793</v>
      </c>
      <c r="J180" s="10" t="str">
        <f>_xlfn.XLOOKUP($C180,銘柄リスト!$B$2:$B$10000,銘柄リスト!$D$2:$D$10000,,0,1)</f>
        <v>スタンダード（内国株式）</v>
      </c>
    </row>
    <row r="181" spans="2:10" hidden="1">
      <c r="B181" s="42">
        <v>179</v>
      </c>
      <c r="C181" s="45" t="s">
        <v>393</v>
      </c>
      <c r="D181" t="str">
        <f>_xlfn.XLOOKUP($C181,銘柄リスト!$B$2:$B$10000,銘柄リスト!$C$2:$C$10000,,0,1)</f>
        <v>ニッソウ</v>
      </c>
      <c r="E181" s="10">
        <v>1</v>
      </c>
      <c r="G181" s="46">
        <v>45632</v>
      </c>
      <c r="H181" s="46">
        <v>45645</v>
      </c>
      <c r="J181" s="10" t="str">
        <f>_xlfn.XLOOKUP($C181,銘柄リスト!$B$2:$B$10000,銘柄リスト!$D$2:$D$10000,,0,1)</f>
        <v>グロース（内国株式）</v>
      </c>
    </row>
    <row r="182" spans="2:10" hidden="1">
      <c r="B182" s="42">
        <v>180</v>
      </c>
      <c r="C182" s="45" t="s">
        <v>394</v>
      </c>
      <c r="D182" t="str">
        <f>_xlfn.XLOOKUP($C182,銘柄リスト!$B$2:$B$10000,銘柄リスト!$C$2:$C$10000,,0,1)</f>
        <v>キャンディル</v>
      </c>
      <c r="E182" s="10">
        <v>1</v>
      </c>
      <c r="G182" s="46">
        <v>45632</v>
      </c>
      <c r="H182" s="46">
        <v>45793</v>
      </c>
      <c r="J182" s="10" t="str">
        <f>_xlfn.XLOOKUP($C182,銘柄リスト!$B$2:$B$10000,銘柄リスト!$D$2:$D$10000,,0,1)</f>
        <v>スタンダード（内国株式）</v>
      </c>
    </row>
    <row r="183" spans="2:10" hidden="1">
      <c r="B183" s="42">
        <v>181</v>
      </c>
      <c r="C183" s="45" t="s">
        <v>395</v>
      </c>
      <c r="D183" t="str">
        <f>_xlfn.XLOOKUP($C183,銘柄リスト!$B$2:$B$10000,銘柄リスト!$C$2:$C$10000,,0,1)</f>
        <v>ＳＡＡＦホールディングス</v>
      </c>
      <c r="E183" s="10">
        <v>1</v>
      </c>
      <c r="G183" s="46">
        <v>45632</v>
      </c>
      <c r="H183" s="46">
        <v>45645</v>
      </c>
      <c r="J183" s="10" t="str">
        <f>_xlfn.XLOOKUP($C183,銘柄リスト!$B$2:$B$10000,銘柄リスト!$D$2:$D$10000,,0,1)</f>
        <v>グロース（内国株式）</v>
      </c>
    </row>
    <row r="184" spans="2:10" hidden="1">
      <c r="B184" s="42">
        <v>182</v>
      </c>
      <c r="C184" s="45" t="s">
        <v>202</v>
      </c>
      <c r="D184" t="str">
        <f>_xlfn.XLOOKUP($C184,銘柄リスト!$B$2:$B$10000,銘柄リスト!$C$2:$C$10000,,0,1)</f>
        <v>田中建設工業</v>
      </c>
      <c r="E184" s="10">
        <v>1</v>
      </c>
      <c r="G184" s="46">
        <v>45632</v>
      </c>
      <c r="H184" s="46">
        <v>45793</v>
      </c>
      <c r="J184" s="10" t="str">
        <f>_xlfn.XLOOKUP($C184,銘柄リスト!$B$2:$B$10000,銘柄リスト!$D$2:$D$10000,,0,1)</f>
        <v>スタンダード（内国株式）</v>
      </c>
    </row>
    <row r="185" spans="2:10" hidden="1">
      <c r="B185" s="42">
        <v>183</v>
      </c>
      <c r="C185" s="45" t="s">
        <v>396</v>
      </c>
      <c r="D185" t="str">
        <f>_xlfn.XLOOKUP($C185,銘柄リスト!$B$2:$B$10000,銘柄リスト!$C$2:$C$10000,,0,1)</f>
        <v>Ｌ　ｉｓ　Ｂ</v>
      </c>
      <c r="E185" s="10">
        <v>1</v>
      </c>
      <c r="G185" s="46">
        <v>45632</v>
      </c>
      <c r="H185" s="46">
        <v>45645</v>
      </c>
      <c r="J185" s="10" t="str">
        <f>_xlfn.XLOOKUP($C185,銘柄リスト!$B$2:$B$10000,銘柄リスト!$D$2:$D$10000,,0,1)</f>
        <v>グロース（内国株式）</v>
      </c>
    </row>
    <row r="186" spans="2:10" hidden="1">
      <c r="B186" s="42">
        <v>184</v>
      </c>
      <c r="C186" s="45" t="s">
        <v>397</v>
      </c>
      <c r="D186" t="str">
        <f>_xlfn.XLOOKUP($C186,銘柄リスト!$B$2:$B$10000,銘柄リスト!$C$2:$C$10000,,0,1)</f>
        <v>コロンビア・ワークス</v>
      </c>
      <c r="E186" s="10">
        <v>1</v>
      </c>
      <c r="G186" s="46">
        <v>45632</v>
      </c>
      <c r="H186" s="46">
        <v>45793</v>
      </c>
      <c r="J186" s="10" t="str">
        <f>_xlfn.XLOOKUP($C186,銘柄リスト!$B$2:$B$10000,銘柄リスト!$D$2:$D$10000,,0,1)</f>
        <v>スタンダード（内国株式）</v>
      </c>
    </row>
    <row r="187" spans="2:10" hidden="1">
      <c r="B187" s="42">
        <v>185</v>
      </c>
      <c r="C187" s="45" t="s">
        <v>398</v>
      </c>
      <c r="D187" t="str">
        <f>_xlfn.XLOOKUP($C187,銘柄リスト!$B$2:$B$10000,銘柄リスト!$C$2:$C$10000,,0,1)</f>
        <v>ソラコム</v>
      </c>
      <c r="E187" s="10">
        <v>1</v>
      </c>
      <c r="G187" s="46">
        <v>45632</v>
      </c>
      <c r="H187" s="46">
        <v>45645</v>
      </c>
      <c r="J187" s="10" t="str">
        <f>_xlfn.XLOOKUP($C187,銘柄リスト!$B$2:$B$10000,銘柄リスト!$D$2:$D$10000,,0,1)</f>
        <v>グロース（内国株式）</v>
      </c>
    </row>
    <row r="188" spans="2:10" hidden="1">
      <c r="B188" s="42">
        <v>186</v>
      </c>
      <c r="C188" s="45" t="s">
        <v>399</v>
      </c>
      <c r="D188" t="str">
        <f>_xlfn.XLOOKUP($C188,銘柄リスト!$B$2:$B$10000,銘柄リスト!$C$2:$C$10000,,0,1)</f>
        <v>ハッチ・ワーク</v>
      </c>
      <c r="E188" s="10">
        <v>1</v>
      </c>
      <c r="G188" s="46">
        <v>45632</v>
      </c>
      <c r="H188" s="46">
        <v>45645</v>
      </c>
      <c r="J188" s="10" t="str">
        <f>_xlfn.XLOOKUP($C188,銘柄リスト!$B$2:$B$10000,銘柄リスト!$D$2:$D$10000,,0,1)</f>
        <v>グロース（内国株式）</v>
      </c>
    </row>
    <row r="189" spans="2:10" hidden="1">
      <c r="B189" s="42">
        <v>187</v>
      </c>
      <c r="C189" s="45" t="s">
        <v>400</v>
      </c>
      <c r="D189" t="str">
        <f>_xlfn.XLOOKUP($C189,銘柄リスト!$B$2:$B$10000,銘柄リスト!$C$2:$C$10000,,0,1)</f>
        <v>中外鉱業</v>
      </c>
      <c r="E189" s="10">
        <v>1</v>
      </c>
      <c r="G189" s="46">
        <v>45632</v>
      </c>
      <c r="H189" s="46">
        <v>45793</v>
      </c>
      <c r="J189" s="10" t="str">
        <f>_xlfn.XLOOKUP($C189,銘柄リスト!$B$2:$B$10000,銘柄リスト!$D$2:$D$10000,,0,1)</f>
        <v>スタンダード（内国株式）</v>
      </c>
    </row>
    <row r="190" spans="2:10" hidden="1">
      <c r="B190" s="42">
        <v>188</v>
      </c>
      <c r="C190" s="45" t="s">
        <v>401</v>
      </c>
      <c r="D190" t="str">
        <f>_xlfn.XLOOKUP($C190,銘柄リスト!$B$2:$B$10000,銘柄リスト!$C$2:$C$10000,,0,1)</f>
        <v>シンカ</v>
      </c>
      <c r="E190" s="10">
        <v>1</v>
      </c>
      <c r="G190" s="46">
        <v>45632</v>
      </c>
      <c r="H190" s="46">
        <v>45645</v>
      </c>
      <c r="J190" s="10" t="str">
        <f>_xlfn.XLOOKUP($C190,銘柄リスト!$B$2:$B$10000,銘柄リスト!$D$2:$D$10000,,0,1)</f>
        <v>グロース（内国株式）</v>
      </c>
    </row>
    <row r="191" spans="2:10" hidden="1">
      <c r="B191" s="42">
        <v>189</v>
      </c>
      <c r="C191" s="45" t="s">
        <v>402</v>
      </c>
      <c r="D191" t="str">
        <f>_xlfn.XLOOKUP($C191,銘柄リスト!$B$2:$B$10000,銘柄リスト!$C$2:$C$10000,,0,1)</f>
        <v>ＪＳＨ</v>
      </c>
      <c r="E191" s="10">
        <v>1</v>
      </c>
      <c r="G191" s="46">
        <v>45632</v>
      </c>
      <c r="H191" s="46">
        <v>45645</v>
      </c>
      <c r="J191" s="10" t="str">
        <f>_xlfn.XLOOKUP($C191,銘柄リスト!$B$2:$B$10000,銘柄リスト!$D$2:$D$10000,,0,1)</f>
        <v>グロース（内国株式）</v>
      </c>
    </row>
    <row r="192" spans="2:10" hidden="1">
      <c r="B192" s="42">
        <v>190</v>
      </c>
      <c r="C192" s="45" t="s">
        <v>403</v>
      </c>
      <c r="D192" t="str">
        <f>_xlfn.XLOOKUP($C192,銘柄リスト!$B$2:$B$10000,銘柄リスト!$C$2:$C$10000,,0,1)</f>
        <v>住石ホールディングス</v>
      </c>
      <c r="E192" s="10">
        <v>1</v>
      </c>
      <c r="G192" s="46">
        <v>45632</v>
      </c>
      <c r="H192" s="46">
        <v>45793</v>
      </c>
      <c r="J192" s="10" t="str">
        <f>_xlfn.XLOOKUP($C192,銘柄リスト!$B$2:$B$10000,銘柄リスト!$D$2:$D$10000,,0,1)</f>
        <v>スタンダード（内国株式）</v>
      </c>
    </row>
    <row r="193" spans="2:10" hidden="1">
      <c r="B193" s="42">
        <v>191</v>
      </c>
      <c r="C193" s="45" t="s">
        <v>404</v>
      </c>
      <c r="D193" t="str">
        <f>_xlfn.XLOOKUP($C193,銘柄リスト!$B$2:$B$10000,銘柄リスト!$C$2:$C$10000,,0,1)</f>
        <v>日鉄鉱業</v>
      </c>
      <c r="E193" s="10">
        <v>1</v>
      </c>
      <c r="G193" s="46">
        <v>45632</v>
      </c>
      <c r="H193" s="46">
        <v>45793</v>
      </c>
      <c r="J193" s="10" t="str">
        <f>_xlfn.XLOOKUP($C193,銘柄リスト!$B$2:$B$10000,銘柄リスト!$D$2:$D$10000,,0,1)</f>
        <v>プライム（内国株式）</v>
      </c>
    </row>
    <row r="194" spans="2:10" hidden="1">
      <c r="B194" s="42">
        <v>192</v>
      </c>
      <c r="C194" s="45" t="s">
        <v>405</v>
      </c>
      <c r="D194" t="str">
        <f>_xlfn.XLOOKUP($C194,銘柄リスト!$B$2:$B$10000,銘柄リスト!$C$2:$C$10000,,0,1)</f>
        <v>三井松島ホールディングス</v>
      </c>
      <c r="E194" s="10">
        <v>1</v>
      </c>
      <c r="G194" s="46">
        <v>45632</v>
      </c>
      <c r="H194" s="46">
        <v>45793</v>
      </c>
      <c r="J194" s="10" t="str">
        <f>_xlfn.XLOOKUP($C194,銘柄リスト!$B$2:$B$10000,銘柄リスト!$D$2:$D$10000,,0,1)</f>
        <v>プライム（内国株式）</v>
      </c>
    </row>
    <row r="195" spans="2:10" hidden="1">
      <c r="B195" s="42">
        <v>193</v>
      </c>
      <c r="C195" s="45" t="s">
        <v>406</v>
      </c>
      <c r="D195" t="str">
        <f>_xlfn.XLOOKUP($C195,銘柄リスト!$B$2:$B$10000,銘柄リスト!$C$2:$C$10000,,0,1)</f>
        <v>ダイブ</v>
      </c>
      <c r="E195" s="10">
        <v>1</v>
      </c>
      <c r="G195" s="46">
        <v>45632</v>
      </c>
      <c r="H195" s="46">
        <v>45645</v>
      </c>
      <c r="J195" s="10" t="str">
        <f>_xlfn.XLOOKUP($C195,銘柄リスト!$B$2:$B$10000,銘柄リスト!$D$2:$D$10000,,0,1)</f>
        <v>グロース（内国株式）</v>
      </c>
    </row>
    <row r="196" spans="2:10" hidden="1">
      <c r="B196" s="42">
        <v>194</v>
      </c>
      <c r="C196" s="45" t="s">
        <v>407</v>
      </c>
      <c r="D196" t="str">
        <f>_xlfn.XLOOKUP($C196,銘柄リスト!$B$2:$B$10000,銘柄リスト!$C$2:$C$10000,,0,1)</f>
        <v>カウリス</v>
      </c>
      <c r="E196" s="10">
        <v>1</v>
      </c>
      <c r="G196" s="46">
        <v>45632</v>
      </c>
      <c r="H196" s="46">
        <v>45645</v>
      </c>
      <c r="J196" s="10" t="str">
        <f>_xlfn.XLOOKUP($C196,銘柄リスト!$B$2:$B$10000,銘柄リスト!$D$2:$D$10000,,0,1)</f>
        <v>グロース（内国株式）</v>
      </c>
    </row>
    <row r="197" spans="2:10" hidden="1">
      <c r="B197" s="42">
        <v>195</v>
      </c>
      <c r="C197" s="45" t="s">
        <v>408</v>
      </c>
      <c r="D197" t="str">
        <f>_xlfn.XLOOKUP($C197,銘柄リスト!$B$2:$B$10000,銘柄リスト!$C$2:$C$10000,,0,1)</f>
        <v>情報戦略テクノロジー</v>
      </c>
      <c r="E197" s="10">
        <v>1</v>
      </c>
      <c r="G197" s="46">
        <v>45632</v>
      </c>
      <c r="H197" s="46">
        <v>45645</v>
      </c>
      <c r="J197" s="10" t="str">
        <f>_xlfn.XLOOKUP($C197,銘柄リスト!$B$2:$B$10000,銘柄リスト!$D$2:$D$10000,,0,1)</f>
        <v>グロース（内国株式）</v>
      </c>
    </row>
    <row r="198" spans="2:10" hidden="1">
      <c r="B198" s="42">
        <v>196</v>
      </c>
      <c r="C198" s="45" t="s">
        <v>409</v>
      </c>
      <c r="D198" t="str">
        <f>_xlfn.XLOOKUP($C198,銘柄リスト!$B$2:$B$10000,銘柄リスト!$C$2:$C$10000,,0,1)</f>
        <v>マテリアルグループ</v>
      </c>
      <c r="E198" s="10">
        <v>1</v>
      </c>
      <c r="G198" s="46">
        <v>45632</v>
      </c>
      <c r="H198" s="46">
        <v>45645</v>
      </c>
      <c r="J198" s="10" t="str">
        <f>_xlfn.XLOOKUP($C198,銘柄リスト!$B$2:$B$10000,銘柄リスト!$D$2:$D$10000,,0,1)</f>
        <v>グロース（内国株式）</v>
      </c>
    </row>
    <row r="199" spans="2:10" hidden="1">
      <c r="B199" s="42">
        <v>197</v>
      </c>
      <c r="C199" s="45" t="s">
        <v>410</v>
      </c>
      <c r="D199" t="str">
        <f>_xlfn.XLOOKUP($C199,銘柄リスト!$B$2:$B$10000,銘柄リスト!$C$2:$C$10000,,0,1)</f>
        <v>グリーンモンスター</v>
      </c>
      <c r="E199" s="10">
        <v>1</v>
      </c>
      <c r="G199" s="46">
        <v>45632</v>
      </c>
      <c r="H199" s="46">
        <v>45645</v>
      </c>
      <c r="J199" s="10" t="str">
        <f>_xlfn.XLOOKUP($C199,銘柄リスト!$B$2:$B$10000,銘柄リスト!$D$2:$D$10000,,0,1)</f>
        <v>グロース（内国株式）</v>
      </c>
    </row>
    <row r="200" spans="2:10" hidden="1">
      <c r="B200" s="42">
        <v>198</v>
      </c>
      <c r="C200" s="45" t="s">
        <v>411</v>
      </c>
      <c r="D200" t="str">
        <f>_xlfn.XLOOKUP($C200,銘柄リスト!$B$2:$B$10000,銘柄リスト!$C$2:$C$10000,,0,1)</f>
        <v>アズパートナーズ</v>
      </c>
      <c r="E200" s="10">
        <v>1</v>
      </c>
      <c r="G200" s="46">
        <v>45632</v>
      </c>
      <c r="H200" s="46">
        <v>45793</v>
      </c>
      <c r="J200" s="10" t="str">
        <f>_xlfn.XLOOKUP($C200,銘柄リスト!$B$2:$B$10000,銘柄リスト!$D$2:$D$10000,,0,1)</f>
        <v>スタンダード（内国株式）</v>
      </c>
    </row>
    <row r="201" spans="2:10" hidden="1">
      <c r="B201" s="42">
        <v>199</v>
      </c>
      <c r="C201" s="45" t="s">
        <v>412</v>
      </c>
      <c r="D201" t="str">
        <f>_xlfn.XLOOKUP($C201,銘柄リスト!$B$2:$B$10000,銘柄リスト!$C$2:$C$10000,,0,1)</f>
        <v>ＳＢＩレオスひふみ</v>
      </c>
      <c r="E201" s="10">
        <v>1</v>
      </c>
      <c r="G201" s="46">
        <v>45632</v>
      </c>
      <c r="H201" s="46">
        <v>45793</v>
      </c>
      <c r="J201" s="10" t="str">
        <f>_xlfn.XLOOKUP($C201,銘柄リスト!$B$2:$B$10000,銘柄リスト!$D$2:$D$10000,,0,1)</f>
        <v>グロース（内国株式）</v>
      </c>
    </row>
    <row r="202" spans="2:10" hidden="1">
      <c r="B202" s="42">
        <v>200</v>
      </c>
      <c r="C202" s="45" t="s">
        <v>413</v>
      </c>
      <c r="D202" t="str">
        <f>_xlfn.XLOOKUP($C202,銘柄リスト!$B$2:$B$10000,銘柄リスト!$C$2:$C$10000,,0,1)</f>
        <v>石油資源開発</v>
      </c>
      <c r="E202" s="10">
        <v>1</v>
      </c>
      <c r="G202" s="46">
        <v>45632</v>
      </c>
      <c r="H202" s="46">
        <v>45793</v>
      </c>
      <c r="J202" s="10" t="str">
        <f>_xlfn.XLOOKUP($C202,銘柄リスト!$B$2:$B$10000,銘柄リスト!$D$2:$D$10000,,0,1)</f>
        <v>プライム（内国株式）</v>
      </c>
    </row>
    <row r="203" spans="2:10" hidden="1">
      <c r="B203" s="42">
        <v>201</v>
      </c>
      <c r="C203" s="45" t="s">
        <v>414</v>
      </c>
      <c r="D203" t="str">
        <f>_xlfn.XLOOKUP($C203,銘柄リスト!$B$2:$B$10000,銘柄リスト!$C$2:$C$10000,,0,1)</f>
        <v>Ｋ＆Ｏエナジーグループ</v>
      </c>
      <c r="E203" s="10">
        <v>1</v>
      </c>
      <c r="G203" s="46">
        <v>45632</v>
      </c>
      <c r="H203" s="46">
        <v>45793</v>
      </c>
      <c r="J203" s="10" t="str">
        <f>_xlfn.XLOOKUP($C203,銘柄リスト!$B$2:$B$10000,銘柄リスト!$D$2:$D$10000,,0,1)</f>
        <v>プライム（内国株式）</v>
      </c>
    </row>
    <row r="204" spans="2:10" hidden="1">
      <c r="B204" s="42">
        <v>202</v>
      </c>
      <c r="C204" s="45" t="s">
        <v>415</v>
      </c>
      <c r="D204" t="str">
        <f>_xlfn.XLOOKUP($C204,銘柄リスト!$B$2:$B$10000,銘柄リスト!$C$2:$C$10000,,0,1)</f>
        <v>タスキホールディングス</v>
      </c>
      <c r="E204" s="10">
        <v>1</v>
      </c>
      <c r="G204" s="46">
        <v>45632</v>
      </c>
      <c r="H204" s="46">
        <v>45645</v>
      </c>
      <c r="J204" s="10" t="str">
        <f>_xlfn.XLOOKUP($C204,銘柄リスト!$B$2:$B$10000,銘柄リスト!$D$2:$D$10000,,0,1)</f>
        <v>グロース（内国株式）</v>
      </c>
    </row>
    <row r="205" spans="2:10" hidden="1">
      <c r="B205" s="42">
        <v>203</v>
      </c>
      <c r="C205" s="45" t="s">
        <v>416</v>
      </c>
      <c r="D205" t="str">
        <f>_xlfn.XLOOKUP($C205,銘柄リスト!$B$2:$B$10000,銘柄リスト!$C$2:$C$10000,,0,1)</f>
        <v>リョーサン菱洋ホールディングス</v>
      </c>
      <c r="E205" s="10">
        <v>1</v>
      </c>
      <c r="G205" s="46">
        <v>45632</v>
      </c>
      <c r="H205" s="46">
        <v>45793</v>
      </c>
      <c r="J205" s="10" t="str">
        <f>_xlfn.XLOOKUP($C205,銘柄リスト!$B$2:$B$10000,銘柄リスト!$D$2:$D$10000,,0,1)</f>
        <v>プライム（内国株式）</v>
      </c>
    </row>
    <row r="206" spans="2:10" hidden="1">
      <c r="B206" s="42">
        <v>204</v>
      </c>
      <c r="C206" s="45" t="s">
        <v>417</v>
      </c>
      <c r="D206" t="str">
        <f>_xlfn.XLOOKUP($C206,銘柄リスト!$B$2:$B$10000,銘柄リスト!$C$2:$C$10000,,0,1)</f>
        <v>イタミアート</v>
      </c>
      <c r="E206" s="10">
        <v>1</v>
      </c>
      <c r="G206" s="46">
        <v>45632</v>
      </c>
      <c r="H206" s="46">
        <v>45645</v>
      </c>
      <c r="J206" s="10" t="str">
        <f>_xlfn.XLOOKUP($C206,銘柄リスト!$B$2:$B$10000,銘柄リスト!$D$2:$D$10000,,0,1)</f>
        <v>グロース（内国株式）</v>
      </c>
    </row>
    <row r="207" spans="2:10" hidden="1">
      <c r="B207" s="42">
        <v>205</v>
      </c>
      <c r="C207" s="45" t="s">
        <v>418</v>
      </c>
      <c r="D207" t="str">
        <f>_xlfn.XLOOKUP($C207,銘柄リスト!$B$2:$B$10000,銘柄リスト!$C$2:$C$10000,,0,1)</f>
        <v>ＳＤＳホールディングス</v>
      </c>
      <c r="E207" s="10">
        <v>1</v>
      </c>
      <c r="G207" s="46">
        <v>45632</v>
      </c>
      <c r="H207" s="46">
        <v>45793</v>
      </c>
      <c r="J207" s="10" t="str">
        <f>_xlfn.XLOOKUP($C207,銘柄リスト!$B$2:$B$10000,銘柄リスト!$D$2:$D$10000,,0,1)</f>
        <v>スタンダード（内国株式）</v>
      </c>
    </row>
    <row r="208" spans="2:10" hidden="1">
      <c r="B208" s="42">
        <v>206</v>
      </c>
      <c r="C208" s="45" t="s">
        <v>419</v>
      </c>
      <c r="D208" t="str">
        <f>_xlfn.XLOOKUP($C208,銘柄リスト!$B$2:$B$10000,銘柄リスト!$C$2:$C$10000,,0,1)</f>
        <v>ダイセキ環境ソリューション</v>
      </c>
      <c r="E208" s="10">
        <v>1</v>
      </c>
      <c r="G208" s="46">
        <v>45632</v>
      </c>
      <c r="H208" s="46">
        <v>45793</v>
      </c>
      <c r="J208" s="10" t="str">
        <f>_xlfn.XLOOKUP($C208,銘柄リスト!$B$2:$B$10000,銘柄リスト!$D$2:$D$10000,,0,1)</f>
        <v>スタンダード（内国株式）</v>
      </c>
    </row>
    <row r="209" spans="2:10" hidden="1">
      <c r="B209" s="42">
        <v>207</v>
      </c>
      <c r="C209" s="45" t="s">
        <v>420</v>
      </c>
      <c r="D209" t="str">
        <f>_xlfn.XLOOKUP($C209,銘柄リスト!$B$2:$B$10000,銘柄リスト!$C$2:$C$10000,,0,1)</f>
        <v>第一カッター興業</v>
      </c>
      <c r="E209" s="10">
        <v>1</v>
      </c>
      <c r="G209" s="46">
        <v>45632</v>
      </c>
      <c r="H209" s="46">
        <v>45793</v>
      </c>
      <c r="J209" s="10" t="str">
        <f>_xlfn.XLOOKUP($C209,銘柄リスト!$B$2:$B$10000,銘柄リスト!$D$2:$D$10000,,0,1)</f>
        <v>スタンダード（内国株式）</v>
      </c>
    </row>
    <row r="210" spans="2:10" hidden="1">
      <c r="B210" s="42">
        <v>208</v>
      </c>
      <c r="C210" s="45" t="s">
        <v>421</v>
      </c>
      <c r="D210" t="str">
        <f>_xlfn.XLOOKUP($C210,銘柄リスト!$B$2:$B$10000,銘柄リスト!$C$2:$C$10000,,0,1)</f>
        <v>明豊ファシリティワークス</v>
      </c>
      <c r="E210" s="10">
        <v>1</v>
      </c>
      <c r="G210" s="46">
        <v>45632</v>
      </c>
      <c r="H210" s="46">
        <v>45793</v>
      </c>
      <c r="J210" s="10" t="str">
        <f>_xlfn.XLOOKUP($C210,銘柄リスト!$B$2:$B$10000,銘柄リスト!$D$2:$D$10000,,0,1)</f>
        <v>スタンダード（内国株式）</v>
      </c>
    </row>
    <row r="211" spans="2:10" hidden="1">
      <c r="B211" s="42">
        <v>209</v>
      </c>
      <c r="C211" s="45" t="s">
        <v>422</v>
      </c>
      <c r="D211" t="str">
        <f>_xlfn.XLOOKUP($C211,銘柄リスト!$B$2:$B$10000,銘柄リスト!$C$2:$C$10000,,0,1)</f>
        <v>美樹工業</v>
      </c>
      <c r="E211" s="10">
        <v>1</v>
      </c>
      <c r="G211" s="46">
        <v>45632</v>
      </c>
      <c r="H211" s="46">
        <v>45793</v>
      </c>
      <c r="J211" s="10" t="str">
        <f>_xlfn.XLOOKUP($C211,銘柄リスト!$B$2:$B$10000,銘柄リスト!$D$2:$D$10000,,0,1)</f>
        <v>スタンダード（内国株式）</v>
      </c>
    </row>
    <row r="212" spans="2:10" hidden="1">
      <c r="B212" s="42">
        <v>210</v>
      </c>
      <c r="C212" s="45" t="s">
        <v>423</v>
      </c>
      <c r="D212" t="str">
        <f>_xlfn.XLOOKUP($C212,銘柄リスト!$B$2:$B$10000,銘柄リスト!$C$2:$C$10000,,0,1)</f>
        <v>安藤・間</v>
      </c>
      <c r="E212" s="10">
        <v>1</v>
      </c>
      <c r="G212" s="46">
        <v>45632</v>
      </c>
      <c r="H212" s="46">
        <v>45793</v>
      </c>
      <c r="J212" s="10" t="str">
        <f>_xlfn.XLOOKUP($C212,銘柄リスト!$B$2:$B$10000,銘柄リスト!$D$2:$D$10000,,0,1)</f>
        <v>プライム（内国株式）</v>
      </c>
    </row>
    <row r="213" spans="2:10" hidden="1">
      <c r="B213" s="42">
        <v>211</v>
      </c>
      <c r="C213" s="45" t="s">
        <v>424</v>
      </c>
      <c r="D213" t="str">
        <f>_xlfn.XLOOKUP($C213,銘柄リスト!$B$2:$B$10000,銘柄リスト!$C$2:$C$10000,,0,1)</f>
        <v>東急建設</v>
      </c>
      <c r="E213" s="10">
        <v>1</v>
      </c>
      <c r="G213" s="46">
        <v>45632</v>
      </c>
      <c r="H213" s="46">
        <v>45793</v>
      </c>
      <c r="J213" s="10" t="str">
        <f>_xlfn.XLOOKUP($C213,銘柄リスト!$B$2:$B$10000,銘柄リスト!$D$2:$D$10000,,0,1)</f>
        <v>プライム（内国株式）</v>
      </c>
    </row>
    <row r="214" spans="2:10" hidden="1">
      <c r="B214" s="42">
        <v>212</v>
      </c>
      <c r="C214" s="45" t="s">
        <v>425</v>
      </c>
      <c r="D214" t="str">
        <f>_xlfn.XLOOKUP($C214,銘柄リスト!$B$2:$B$10000,銘柄リスト!$C$2:$C$10000,,0,1)</f>
        <v>コムシスホールディングス</v>
      </c>
      <c r="E214" s="10">
        <v>1</v>
      </c>
      <c r="G214" s="46">
        <v>45632</v>
      </c>
      <c r="H214" s="46">
        <v>45793</v>
      </c>
      <c r="J214" s="10" t="str">
        <f>_xlfn.XLOOKUP($C214,銘柄リスト!$B$2:$B$10000,銘柄リスト!$D$2:$D$10000,,0,1)</f>
        <v>プライム（内国株式）</v>
      </c>
    </row>
    <row r="215" spans="2:10" hidden="1">
      <c r="B215" s="42">
        <v>213</v>
      </c>
      <c r="C215" s="45" t="s">
        <v>426</v>
      </c>
      <c r="D215" t="str">
        <f>_xlfn.XLOOKUP($C215,銘柄リスト!$B$2:$B$10000,銘柄リスト!$C$2:$C$10000,,0,1)</f>
        <v>日本電技</v>
      </c>
      <c r="E215" s="10">
        <v>1</v>
      </c>
      <c r="G215" s="46">
        <v>45632</v>
      </c>
      <c r="H215" s="46">
        <v>45793</v>
      </c>
      <c r="J215" s="10" t="str">
        <f>_xlfn.XLOOKUP($C215,銘柄リスト!$B$2:$B$10000,銘柄リスト!$D$2:$D$10000,,0,1)</f>
        <v>スタンダード（内国株式）</v>
      </c>
    </row>
    <row r="216" spans="2:10" hidden="1">
      <c r="B216" s="42">
        <v>214</v>
      </c>
      <c r="C216" s="45" t="s">
        <v>427</v>
      </c>
      <c r="D216" t="str">
        <f>_xlfn.XLOOKUP($C216,銘柄リスト!$B$2:$B$10000,銘柄リスト!$C$2:$C$10000,,0,1)</f>
        <v>シンクレイヤ</v>
      </c>
      <c r="E216" s="10">
        <v>1</v>
      </c>
      <c r="G216" s="46">
        <v>45632</v>
      </c>
      <c r="H216" s="46">
        <v>45793</v>
      </c>
      <c r="J216" s="10" t="str">
        <f>_xlfn.XLOOKUP($C216,銘柄リスト!$B$2:$B$10000,銘柄リスト!$D$2:$D$10000,,0,1)</f>
        <v>スタンダード（内国株式）</v>
      </c>
    </row>
    <row r="217" spans="2:10" hidden="1">
      <c r="B217" s="42">
        <v>215</v>
      </c>
      <c r="C217" s="45" t="s">
        <v>428</v>
      </c>
      <c r="D217" t="str">
        <f>_xlfn.XLOOKUP($C217,銘柄リスト!$B$2:$B$10000,銘柄リスト!$C$2:$C$10000,,0,1)</f>
        <v>ビーアールホールディングス</v>
      </c>
      <c r="E217" s="10">
        <v>1</v>
      </c>
      <c r="G217" s="46">
        <v>45632</v>
      </c>
      <c r="H217" s="46">
        <v>45793</v>
      </c>
      <c r="J217" s="10" t="str">
        <f>_xlfn.XLOOKUP($C217,銘柄リスト!$B$2:$B$10000,銘柄リスト!$D$2:$D$10000,,0,1)</f>
        <v>プライム（内国株式）</v>
      </c>
    </row>
    <row r="218" spans="2:10" hidden="1">
      <c r="B218" s="42">
        <v>216</v>
      </c>
      <c r="C218" s="45" t="s">
        <v>429</v>
      </c>
      <c r="D218" t="str">
        <f>_xlfn.XLOOKUP($C218,銘柄リスト!$B$2:$B$10000,銘柄リスト!$C$2:$C$10000,,0,1)</f>
        <v>麻生フオームクリート</v>
      </c>
      <c r="E218" s="10">
        <v>1</v>
      </c>
      <c r="G218" s="46">
        <v>45632</v>
      </c>
      <c r="H218" s="46">
        <v>45793</v>
      </c>
      <c r="J218" s="10" t="str">
        <f>_xlfn.XLOOKUP($C218,銘柄リスト!$B$2:$B$10000,銘柄リスト!$D$2:$D$10000,,0,1)</f>
        <v>スタンダード（内国株式）</v>
      </c>
    </row>
    <row r="219" spans="2:10" hidden="1">
      <c r="B219" s="42">
        <v>217</v>
      </c>
      <c r="C219" s="45" t="s">
        <v>430</v>
      </c>
      <c r="D219" t="str">
        <f>_xlfn.XLOOKUP($C219,銘柄リスト!$B$2:$B$10000,銘柄リスト!$C$2:$C$10000,,0,1)</f>
        <v>オーテック</v>
      </c>
      <c r="E219" s="10">
        <v>1</v>
      </c>
      <c r="G219" s="46">
        <v>45632</v>
      </c>
      <c r="H219" s="46">
        <v>45793</v>
      </c>
      <c r="J219" s="10" t="str">
        <f>_xlfn.XLOOKUP($C219,銘柄リスト!$B$2:$B$10000,銘柄リスト!$D$2:$D$10000,,0,1)</f>
        <v>スタンダード（内国株式）</v>
      </c>
    </row>
    <row r="220" spans="2:10" hidden="1">
      <c r="B220" s="42">
        <v>218</v>
      </c>
      <c r="C220" s="45" t="s">
        <v>431</v>
      </c>
      <c r="D220" t="str">
        <f>_xlfn.XLOOKUP($C220,銘柄リスト!$B$2:$B$10000,銘柄リスト!$C$2:$C$10000,,0,1)</f>
        <v>ハンモック</v>
      </c>
      <c r="E220" s="10">
        <v>1</v>
      </c>
      <c r="G220" s="46">
        <v>45632</v>
      </c>
      <c r="H220" s="46">
        <v>45645</v>
      </c>
      <c r="J220" s="10" t="str">
        <f>_xlfn.XLOOKUP($C220,銘柄リスト!$B$2:$B$10000,銘柄リスト!$D$2:$D$10000,,0,1)</f>
        <v>グロース（内国株式）</v>
      </c>
    </row>
    <row r="221" spans="2:10" hidden="1">
      <c r="B221" s="42">
        <v>219</v>
      </c>
      <c r="C221" s="45" t="s">
        <v>432</v>
      </c>
      <c r="D221" t="str">
        <f>_xlfn.XLOOKUP($C221,銘柄リスト!$B$2:$B$10000,銘柄リスト!$C$2:$C$10000,,0,1)</f>
        <v>コーアツ工業</v>
      </c>
      <c r="E221" s="10">
        <v>1</v>
      </c>
      <c r="G221" s="46">
        <v>45632</v>
      </c>
      <c r="H221" s="46">
        <v>45793</v>
      </c>
      <c r="J221" s="10" t="str">
        <f>_xlfn.XLOOKUP($C221,銘柄リスト!$B$2:$B$10000,銘柄リスト!$D$2:$D$10000,,0,1)</f>
        <v>スタンダード（内国株式）</v>
      </c>
    </row>
    <row r="222" spans="2:10" hidden="1">
      <c r="B222" s="42">
        <v>220</v>
      </c>
      <c r="C222" s="45" t="s">
        <v>433</v>
      </c>
      <c r="D222" t="str">
        <f>_xlfn.XLOOKUP($C222,銘柄リスト!$B$2:$B$10000,銘柄リスト!$C$2:$C$10000,,0,1)</f>
        <v>創建エース</v>
      </c>
      <c r="E222" s="10">
        <v>1</v>
      </c>
      <c r="G222" s="46">
        <v>45632</v>
      </c>
      <c r="H222" s="46">
        <v>45793</v>
      </c>
      <c r="J222" s="10" t="str">
        <f>_xlfn.XLOOKUP($C222,銘柄リスト!$B$2:$B$10000,銘柄リスト!$D$2:$D$10000,,0,1)</f>
        <v>スタンダード（内国株式）</v>
      </c>
    </row>
    <row r="223" spans="2:10" hidden="1">
      <c r="B223" s="42">
        <v>221</v>
      </c>
      <c r="C223" s="45" t="s">
        <v>434</v>
      </c>
      <c r="D223" t="str">
        <f>_xlfn.XLOOKUP($C223,銘柄リスト!$B$2:$B$10000,銘柄リスト!$C$2:$C$10000,,0,1)</f>
        <v>太洋基礎工業</v>
      </c>
      <c r="E223" s="10">
        <v>1</v>
      </c>
      <c r="G223" s="46">
        <v>45632</v>
      </c>
      <c r="H223" s="46">
        <v>45793</v>
      </c>
      <c r="J223" s="10" t="str">
        <f>_xlfn.XLOOKUP($C223,銘柄リスト!$B$2:$B$10000,銘柄リスト!$D$2:$D$10000,,0,1)</f>
        <v>スタンダード（内国株式）</v>
      </c>
    </row>
    <row r="224" spans="2:10" hidden="1">
      <c r="B224" s="42">
        <v>222</v>
      </c>
      <c r="C224" s="45" t="s">
        <v>435</v>
      </c>
      <c r="D224" t="str">
        <f>_xlfn.XLOOKUP($C224,銘柄リスト!$B$2:$B$10000,銘柄リスト!$C$2:$C$10000,,0,1)</f>
        <v>Ｗｉｌｌ　Ｓｍａｒｔ</v>
      </c>
      <c r="E224" s="10">
        <v>1</v>
      </c>
      <c r="G224" s="46">
        <v>45632</v>
      </c>
      <c r="H224" s="46">
        <v>45645</v>
      </c>
      <c r="J224" s="10" t="str">
        <f>_xlfn.XLOOKUP($C224,銘柄リスト!$B$2:$B$10000,銘柄リスト!$D$2:$D$10000,,0,1)</f>
        <v>グロース（内国株式）</v>
      </c>
    </row>
    <row r="225" spans="2:10" hidden="1">
      <c r="B225" s="42">
        <v>223</v>
      </c>
      <c r="C225" s="45" t="s">
        <v>436</v>
      </c>
      <c r="D225" t="str">
        <f>_xlfn.XLOOKUP($C225,銘柄リスト!$B$2:$B$10000,銘柄リスト!$C$2:$C$10000,,0,1)</f>
        <v>高松コンストラクショングループ</v>
      </c>
      <c r="E225" s="10">
        <v>1</v>
      </c>
      <c r="G225" s="46">
        <v>45632</v>
      </c>
      <c r="H225" s="46">
        <v>45793</v>
      </c>
      <c r="J225" s="10" t="str">
        <f>_xlfn.XLOOKUP($C225,銘柄リスト!$B$2:$B$10000,銘柄リスト!$D$2:$D$10000,,0,1)</f>
        <v>プライム（内国株式）</v>
      </c>
    </row>
    <row r="226" spans="2:10" hidden="1">
      <c r="B226" s="42">
        <v>224</v>
      </c>
      <c r="C226" s="45" t="s">
        <v>437</v>
      </c>
      <c r="D226" t="str">
        <f>_xlfn.XLOOKUP($C226,銘柄リスト!$B$2:$B$10000,銘柄リスト!$C$2:$C$10000,,0,1)</f>
        <v>工藤建設</v>
      </c>
      <c r="E226" s="10">
        <v>1</v>
      </c>
      <c r="G226" s="46">
        <v>45632</v>
      </c>
      <c r="H226" s="46">
        <v>45793</v>
      </c>
      <c r="J226" s="10" t="str">
        <f>_xlfn.XLOOKUP($C226,銘柄リスト!$B$2:$B$10000,銘柄リスト!$D$2:$D$10000,,0,1)</f>
        <v>スタンダード（内国株式）</v>
      </c>
    </row>
    <row r="227" spans="2:10" hidden="1">
      <c r="B227" s="42">
        <v>225</v>
      </c>
      <c r="C227" s="45" t="s">
        <v>438</v>
      </c>
      <c r="D227" t="str">
        <f>_xlfn.XLOOKUP($C227,銘柄リスト!$B$2:$B$10000,銘柄リスト!$C$2:$C$10000,,0,1)</f>
        <v>東建コーポレーション</v>
      </c>
      <c r="E227" s="10">
        <v>1</v>
      </c>
      <c r="G227" s="46">
        <v>45632</v>
      </c>
      <c r="H227" s="46">
        <v>45793</v>
      </c>
      <c r="J227" s="10" t="str">
        <f>_xlfn.XLOOKUP($C227,銘柄リスト!$B$2:$B$10000,銘柄リスト!$D$2:$D$10000,,0,1)</f>
        <v>プライム（内国株式）</v>
      </c>
    </row>
    <row r="228" spans="2:10" hidden="1">
      <c r="B228" s="42">
        <v>226</v>
      </c>
      <c r="C228" s="45" t="s">
        <v>439</v>
      </c>
      <c r="D228" t="str">
        <f>_xlfn.XLOOKUP($C228,銘柄リスト!$B$2:$B$10000,銘柄リスト!$C$2:$C$10000,,0,1)</f>
        <v>ソネック</v>
      </c>
      <c r="E228" s="10">
        <v>1</v>
      </c>
      <c r="G228" s="46">
        <v>45632</v>
      </c>
      <c r="H228" s="46">
        <v>45793</v>
      </c>
      <c r="J228" s="10" t="str">
        <f>_xlfn.XLOOKUP($C228,銘柄リスト!$B$2:$B$10000,銘柄リスト!$D$2:$D$10000,,0,1)</f>
        <v>スタンダード（内国株式）</v>
      </c>
    </row>
    <row r="229" spans="2:10" hidden="1">
      <c r="B229" s="42">
        <v>227</v>
      </c>
      <c r="C229" s="45" t="s">
        <v>440</v>
      </c>
      <c r="D229" t="str">
        <f>_xlfn.XLOOKUP($C229,銘柄リスト!$B$2:$B$10000,銘柄リスト!$C$2:$C$10000,,0,1)</f>
        <v>レジル</v>
      </c>
      <c r="E229" s="10">
        <v>1</v>
      </c>
      <c r="G229" s="46">
        <v>45632</v>
      </c>
      <c r="H229" s="46">
        <v>45645</v>
      </c>
      <c r="J229" s="10" t="str">
        <f>_xlfn.XLOOKUP($C229,銘柄リスト!$B$2:$B$10000,銘柄リスト!$D$2:$D$10000,,0,1)</f>
        <v>グロース（内国株式）</v>
      </c>
    </row>
    <row r="230" spans="2:10" hidden="1">
      <c r="B230" s="42">
        <v>228</v>
      </c>
      <c r="C230" s="45" t="s">
        <v>441</v>
      </c>
      <c r="D230" t="str">
        <f>_xlfn.XLOOKUP($C230,銘柄リスト!$B$2:$B$10000,銘柄リスト!$C$2:$C$10000,,0,1)</f>
        <v>藤田エンジニアリング</v>
      </c>
      <c r="E230" s="10">
        <v>1</v>
      </c>
      <c r="G230" s="46">
        <v>45632</v>
      </c>
      <c r="H230" s="46">
        <v>45793</v>
      </c>
      <c r="J230" s="10" t="str">
        <f>_xlfn.XLOOKUP($C230,銘柄リスト!$B$2:$B$10000,銘柄リスト!$D$2:$D$10000,,0,1)</f>
        <v>スタンダード（内国株式）</v>
      </c>
    </row>
    <row r="231" spans="2:10" hidden="1">
      <c r="B231" s="42">
        <v>229</v>
      </c>
      <c r="C231" s="45" t="s">
        <v>442</v>
      </c>
      <c r="D231" t="str">
        <f>_xlfn.XLOOKUP($C231,銘柄リスト!$B$2:$B$10000,銘柄リスト!$C$2:$C$10000,,0,1)</f>
        <v>ワイ・ティー・エル・コーポレーション・バーハッド</v>
      </c>
      <c r="E231" s="10">
        <v>1</v>
      </c>
      <c r="G231" s="46">
        <v>45632</v>
      </c>
      <c r="H231" s="46">
        <v>45793</v>
      </c>
      <c r="J231" s="10" t="str">
        <f>_xlfn.XLOOKUP($C231,銘柄リスト!$B$2:$B$10000,銘柄リスト!$D$2:$D$10000,,0,1)</f>
        <v>プライム（外国株式）</v>
      </c>
    </row>
    <row r="232" spans="2:10" hidden="1">
      <c r="B232" s="42">
        <v>230</v>
      </c>
      <c r="C232" s="45" t="s">
        <v>443</v>
      </c>
      <c r="D232" t="e">
        <f>_xlfn.XLOOKUP($C232,銘柄リスト!$B$2:$B$10000,銘柄リスト!$C$2:$C$10000,,0,1)</f>
        <v>#N/A</v>
      </c>
      <c r="E232" s="10">
        <v>1</v>
      </c>
      <c r="G232" s="46">
        <v>45632</v>
      </c>
      <c r="H232" s="46">
        <v>45793</v>
      </c>
      <c r="J232" s="10" t="e">
        <f>_xlfn.XLOOKUP($C232,銘柄リスト!$B$2:$B$10000,銘柄リスト!$D$2:$D$10000,,0,1)</f>
        <v>#N/A</v>
      </c>
    </row>
    <row r="233" spans="2:10" hidden="1">
      <c r="B233" s="42">
        <v>231</v>
      </c>
      <c r="C233" s="45" t="s">
        <v>444</v>
      </c>
      <c r="D233" t="str">
        <f>_xlfn.XLOOKUP($C233,銘柄リスト!$B$2:$B$10000,銘柄リスト!$C$2:$C$10000,,0,1)</f>
        <v>三井住建道路</v>
      </c>
      <c r="E233" s="10">
        <v>1</v>
      </c>
      <c r="G233" s="46">
        <v>45632</v>
      </c>
      <c r="H233" s="46">
        <v>45793</v>
      </c>
      <c r="J233" s="10" t="str">
        <f>_xlfn.XLOOKUP($C233,銘柄リスト!$B$2:$B$10000,銘柄リスト!$D$2:$D$10000,,0,1)</f>
        <v>スタンダード（内国株式）</v>
      </c>
    </row>
    <row r="234" spans="2:10" hidden="1">
      <c r="B234" s="42">
        <v>232</v>
      </c>
      <c r="C234" s="45" t="s">
        <v>445</v>
      </c>
      <c r="D234" t="str">
        <f>_xlfn.XLOOKUP($C234,銘柄リスト!$B$2:$B$10000,銘柄リスト!$C$2:$C$10000,,0,1)</f>
        <v>コージンバイオ</v>
      </c>
      <c r="E234" s="10">
        <v>1</v>
      </c>
      <c r="G234" s="46">
        <v>45632</v>
      </c>
      <c r="H234" s="46">
        <v>45645</v>
      </c>
      <c r="J234" s="10" t="str">
        <f>_xlfn.XLOOKUP($C234,銘柄リスト!$B$2:$B$10000,銘柄リスト!$D$2:$D$10000,,0,1)</f>
        <v>グロース（内国株式）</v>
      </c>
    </row>
    <row r="235" spans="2:10" hidden="1">
      <c r="B235" s="42">
        <v>233</v>
      </c>
      <c r="C235" s="45" t="s">
        <v>446</v>
      </c>
      <c r="D235" t="str">
        <f>_xlfn.XLOOKUP($C235,銘柄リスト!$B$2:$B$10000,銘柄リスト!$C$2:$C$10000,,0,1)</f>
        <v>ヤマウラ</v>
      </c>
      <c r="E235" s="10">
        <v>1</v>
      </c>
      <c r="G235" s="46">
        <v>45632</v>
      </c>
      <c r="H235" s="46">
        <v>45793</v>
      </c>
      <c r="J235" s="10" t="str">
        <f>_xlfn.XLOOKUP($C235,銘柄リスト!$B$2:$B$10000,銘柄リスト!$D$2:$D$10000,,0,1)</f>
        <v>プライム（内国株式）</v>
      </c>
    </row>
    <row r="236" spans="2:10" hidden="1">
      <c r="B236" s="42">
        <v>234</v>
      </c>
      <c r="C236" s="45" t="s">
        <v>447</v>
      </c>
      <c r="D236" t="str">
        <f>_xlfn.XLOOKUP($C236,銘柄リスト!$B$2:$B$10000,銘柄リスト!$C$2:$C$10000,,0,1)</f>
        <v>ｆａｎｔａｓｉｓｔａ</v>
      </c>
      <c r="E236" s="10">
        <v>1</v>
      </c>
      <c r="G236" s="46">
        <v>45632</v>
      </c>
      <c r="H236" s="46">
        <v>45793</v>
      </c>
      <c r="J236" s="10" t="str">
        <f>_xlfn.XLOOKUP($C236,銘柄リスト!$B$2:$B$10000,銘柄リスト!$D$2:$D$10000,,0,1)</f>
        <v>スタンダード（内国株式）</v>
      </c>
    </row>
    <row r="237" spans="2:10" hidden="1">
      <c r="B237" s="42">
        <v>235</v>
      </c>
      <c r="C237" s="45" t="s">
        <v>448</v>
      </c>
      <c r="D237" t="str">
        <f>_xlfn.XLOOKUP($C237,銘柄リスト!$B$2:$B$10000,銘柄リスト!$C$2:$C$10000,,0,1)</f>
        <v>オリエンタル白石</v>
      </c>
      <c r="E237" s="10">
        <v>1</v>
      </c>
      <c r="G237" s="46">
        <v>45632</v>
      </c>
      <c r="H237" s="46">
        <v>45793</v>
      </c>
      <c r="J237" s="10" t="str">
        <f>_xlfn.XLOOKUP($C237,銘柄リスト!$B$2:$B$10000,銘柄リスト!$D$2:$D$10000,,0,1)</f>
        <v>プライム（内国株式）</v>
      </c>
    </row>
    <row r="238" spans="2:10" hidden="1">
      <c r="B238" s="42">
        <v>236</v>
      </c>
      <c r="C238" s="45" t="s">
        <v>449</v>
      </c>
      <c r="D238" t="str">
        <f>_xlfn.XLOOKUP($C238,銘柄リスト!$B$2:$B$10000,銘柄リスト!$C$2:$C$10000,,0,1)</f>
        <v>ナカボーテック</v>
      </c>
      <c r="E238" s="10">
        <v>1</v>
      </c>
      <c r="G238" s="46">
        <v>45632</v>
      </c>
      <c r="H238" s="46">
        <v>45793</v>
      </c>
      <c r="J238" s="10" t="str">
        <f>_xlfn.XLOOKUP($C238,銘柄リスト!$B$2:$B$10000,銘柄リスト!$D$2:$D$10000,,0,1)</f>
        <v>スタンダード（内国株式）</v>
      </c>
    </row>
    <row r="239" spans="2:10" hidden="1">
      <c r="B239" s="42">
        <v>237</v>
      </c>
      <c r="C239" s="45" t="s">
        <v>450</v>
      </c>
      <c r="D239" t="str">
        <f>_xlfn.XLOOKUP($C239,銘柄リスト!$B$2:$B$10000,銘柄リスト!$C$2:$C$10000,,0,1)</f>
        <v>三東工業社</v>
      </c>
      <c r="E239" s="10">
        <v>1</v>
      </c>
      <c r="G239" s="46">
        <v>45632</v>
      </c>
      <c r="H239" s="46">
        <v>45793</v>
      </c>
      <c r="J239" s="10" t="str">
        <f>_xlfn.XLOOKUP($C239,銘柄リスト!$B$2:$B$10000,銘柄リスト!$D$2:$D$10000,,0,1)</f>
        <v>スタンダード（内国株式）</v>
      </c>
    </row>
    <row r="240" spans="2:10" hidden="1">
      <c r="B240" s="42">
        <v>238</v>
      </c>
      <c r="C240" s="45" t="s">
        <v>451</v>
      </c>
      <c r="D240" t="str">
        <f>_xlfn.XLOOKUP($C240,銘柄リスト!$B$2:$B$10000,銘柄リスト!$C$2:$C$10000,,0,1)</f>
        <v>大本組</v>
      </c>
      <c r="E240" s="10">
        <v>1</v>
      </c>
      <c r="G240" s="46">
        <v>45632</v>
      </c>
      <c r="H240" s="46">
        <v>45793</v>
      </c>
      <c r="J240" s="10" t="str">
        <f>_xlfn.XLOOKUP($C240,銘柄リスト!$B$2:$B$10000,銘柄リスト!$D$2:$D$10000,,0,1)</f>
        <v>スタンダード（内国株式）</v>
      </c>
    </row>
    <row r="241" spans="2:10" hidden="1">
      <c r="B241" s="42">
        <v>239</v>
      </c>
      <c r="C241" s="45" t="s">
        <v>452</v>
      </c>
      <c r="D241" t="str">
        <f>_xlfn.XLOOKUP($C241,銘柄リスト!$B$2:$B$10000,銘柄リスト!$C$2:$C$10000,,0,1)</f>
        <v>マサル</v>
      </c>
      <c r="E241" s="10">
        <v>1</v>
      </c>
      <c r="G241" s="46">
        <v>45632</v>
      </c>
      <c r="H241" s="46">
        <v>45793</v>
      </c>
      <c r="J241" s="10" t="str">
        <f>_xlfn.XLOOKUP($C241,銘柄リスト!$B$2:$B$10000,銘柄リスト!$D$2:$D$10000,,0,1)</f>
        <v>スタンダード（内国株式）</v>
      </c>
    </row>
    <row r="242" spans="2:10" hidden="1">
      <c r="B242" s="42">
        <v>240</v>
      </c>
      <c r="C242" s="45" t="s">
        <v>453</v>
      </c>
      <c r="D242" t="str">
        <f>_xlfn.XLOOKUP($C242,銘柄リスト!$B$2:$B$10000,銘柄リスト!$C$2:$C$10000,,0,1)</f>
        <v>守谷商会</v>
      </c>
      <c r="E242" s="10">
        <v>1</v>
      </c>
      <c r="G242" s="46">
        <v>45632</v>
      </c>
      <c r="H242" s="46">
        <v>45793</v>
      </c>
      <c r="J242" s="10" t="str">
        <f>_xlfn.XLOOKUP($C242,銘柄リスト!$B$2:$B$10000,銘柄リスト!$D$2:$D$10000,,0,1)</f>
        <v>スタンダード（内国株式）</v>
      </c>
    </row>
    <row r="243" spans="2:10" hidden="1">
      <c r="B243" s="42">
        <v>241</v>
      </c>
      <c r="C243" s="45" t="s">
        <v>454</v>
      </c>
      <c r="D243" t="str">
        <f>_xlfn.XLOOKUP($C243,銘柄リスト!$B$2:$B$10000,銘柄リスト!$C$2:$C$10000,,0,1)</f>
        <v>第一建設工業</v>
      </c>
      <c r="E243" s="10">
        <v>1</v>
      </c>
      <c r="G243" s="46">
        <v>45632</v>
      </c>
      <c r="H243" s="46">
        <v>45793</v>
      </c>
      <c r="J243" s="10" t="str">
        <f>_xlfn.XLOOKUP($C243,銘柄リスト!$B$2:$B$10000,銘柄リスト!$D$2:$D$10000,,0,1)</f>
        <v>スタンダード（内国株式）</v>
      </c>
    </row>
    <row r="244" spans="2:10" hidden="1">
      <c r="B244" s="42">
        <v>242</v>
      </c>
      <c r="C244" s="45" t="s">
        <v>44</v>
      </c>
      <c r="D244" t="str">
        <f>_xlfn.XLOOKUP($C244,銘柄リスト!$B$2:$B$10000,銘柄リスト!$C$2:$C$10000,,0,1)</f>
        <v>大成建設</v>
      </c>
      <c r="E244" s="10">
        <v>1</v>
      </c>
      <c r="G244" s="46">
        <v>45632</v>
      </c>
      <c r="H244" s="46">
        <v>45793</v>
      </c>
      <c r="J244" s="10" t="str">
        <f>_xlfn.XLOOKUP($C244,銘柄リスト!$B$2:$B$10000,銘柄リスト!$D$2:$D$10000,,0,1)</f>
        <v>プライム（内国株式）</v>
      </c>
    </row>
    <row r="245" spans="2:10" hidden="1">
      <c r="B245" s="42">
        <v>243</v>
      </c>
      <c r="C245" s="45" t="s">
        <v>455</v>
      </c>
      <c r="D245" t="str">
        <f>_xlfn.XLOOKUP($C245,銘柄リスト!$B$2:$B$10000,銘柄リスト!$C$2:$C$10000,,0,1)</f>
        <v>清水建設</v>
      </c>
      <c r="E245" s="10">
        <v>1</v>
      </c>
      <c r="G245" s="46">
        <v>45632</v>
      </c>
      <c r="H245" s="46">
        <v>45793</v>
      </c>
      <c r="J245" s="10" t="str">
        <f>_xlfn.XLOOKUP($C245,銘柄リスト!$B$2:$B$10000,銘柄リスト!$D$2:$D$10000,,0,1)</f>
        <v>プライム（内国株式）</v>
      </c>
    </row>
    <row r="246" spans="2:10" hidden="1">
      <c r="B246" s="42">
        <v>244</v>
      </c>
      <c r="C246" s="45" t="s">
        <v>456</v>
      </c>
      <c r="D246" t="str">
        <f>_xlfn.XLOOKUP($C246,銘柄リスト!$B$2:$B$10000,銘柄リスト!$C$2:$C$10000,,0,1)</f>
        <v>佐藤渡辺</v>
      </c>
      <c r="E246" s="10">
        <v>1</v>
      </c>
      <c r="G246" s="46">
        <v>45632</v>
      </c>
      <c r="H246" s="46">
        <v>45793</v>
      </c>
      <c r="J246" s="10" t="str">
        <f>_xlfn.XLOOKUP($C246,銘柄リスト!$B$2:$B$10000,銘柄リスト!$D$2:$D$10000,,0,1)</f>
        <v>スタンダード（内国株式）</v>
      </c>
    </row>
    <row r="247" spans="2:10" hidden="1">
      <c r="B247" s="42">
        <v>245</v>
      </c>
      <c r="C247" s="45" t="s">
        <v>457</v>
      </c>
      <c r="D247" t="str">
        <f>_xlfn.XLOOKUP($C247,銘柄リスト!$B$2:$B$10000,銘柄リスト!$C$2:$C$10000,,0,1)</f>
        <v>松井建設</v>
      </c>
      <c r="E247" s="10">
        <v>1</v>
      </c>
      <c r="G247" s="46">
        <v>45632</v>
      </c>
      <c r="H247" s="46">
        <v>45793</v>
      </c>
      <c r="J247" s="10" t="str">
        <f>_xlfn.XLOOKUP($C247,銘柄リスト!$B$2:$B$10000,銘柄リスト!$D$2:$D$10000,,0,1)</f>
        <v>スタンダード（内国株式）</v>
      </c>
    </row>
    <row r="248" spans="2:10" hidden="1">
      <c r="B248" s="42">
        <v>246</v>
      </c>
      <c r="C248" s="45" t="s">
        <v>458</v>
      </c>
      <c r="D248" t="str">
        <f>_xlfn.XLOOKUP($C248,銘柄リスト!$B$2:$B$10000,銘柄リスト!$C$2:$C$10000,,0,1)</f>
        <v>錢高組</v>
      </c>
      <c r="E248" s="10">
        <v>1</v>
      </c>
      <c r="G248" s="46">
        <v>45632</v>
      </c>
      <c r="H248" s="46">
        <v>45793</v>
      </c>
      <c r="J248" s="10" t="str">
        <f>_xlfn.XLOOKUP($C248,銘柄リスト!$B$2:$B$10000,銘柄リスト!$D$2:$D$10000,,0,1)</f>
        <v>スタンダード（内国株式）</v>
      </c>
    </row>
    <row r="249" spans="2:10" hidden="1">
      <c r="B249" s="42">
        <v>247</v>
      </c>
      <c r="C249" s="45" t="s">
        <v>459</v>
      </c>
      <c r="D249" t="str">
        <f>_xlfn.XLOOKUP($C249,銘柄リスト!$B$2:$B$10000,銘柄リスト!$C$2:$C$10000,,0,1)</f>
        <v>鹿島建設</v>
      </c>
      <c r="E249" s="10">
        <v>1</v>
      </c>
      <c r="G249" s="46">
        <v>45632</v>
      </c>
      <c r="H249" s="46">
        <v>45793</v>
      </c>
      <c r="J249" s="10" t="str">
        <f>_xlfn.XLOOKUP($C249,銘柄リスト!$B$2:$B$10000,銘柄リスト!$D$2:$D$10000,,0,1)</f>
        <v>プライム（内国株式）</v>
      </c>
    </row>
    <row r="250" spans="2:10" hidden="1">
      <c r="B250" s="42">
        <v>248</v>
      </c>
      <c r="C250" s="45" t="s">
        <v>460</v>
      </c>
      <c r="D250" t="str">
        <f>_xlfn.XLOOKUP($C250,銘柄リスト!$B$2:$B$10000,銘柄リスト!$C$2:$C$10000,,0,1)</f>
        <v>不動テトラ</v>
      </c>
      <c r="E250" s="10">
        <v>1</v>
      </c>
      <c r="G250" s="46">
        <v>45632</v>
      </c>
      <c r="H250" s="46">
        <v>45793</v>
      </c>
      <c r="J250" s="10" t="str">
        <f>_xlfn.XLOOKUP($C250,銘柄リスト!$B$2:$B$10000,銘柄リスト!$D$2:$D$10000,,0,1)</f>
        <v>プライム（内国株式）</v>
      </c>
    </row>
    <row r="251" spans="2:10" hidden="1">
      <c r="B251" s="42">
        <v>249</v>
      </c>
      <c r="C251" s="45" t="s">
        <v>461</v>
      </c>
      <c r="D251" t="str">
        <f>_xlfn.XLOOKUP($C251,銘柄リスト!$B$2:$B$10000,銘柄リスト!$C$2:$C$10000,,0,1)</f>
        <v>大末建設</v>
      </c>
      <c r="E251" s="10">
        <v>1</v>
      </c>
      <c r="G251" s="46">
        <v>45632</v>
      </c>
      <c r="H251" s="46">
        <v>45793</v>
      </c>
      <c r="J251" s="10" t="str">
        <f>_xlfn.XLOOKUP($C251,銘柄リスト!$B$2:$B$10000,銘柄リスト!$D$2:$D$10000,,0,1)</f>
        <v>プライム（内国株式）</v>
      </c>
    </row>
    <row r="252" spans="2:10" hidden="1">
      <c r="B252" s="42">
        <v>250</v>
      </c>
      <c r="C252" s="45" t="s">
        <v>462</v>
      </c>
      <c r="D252" t="str">
        <f>_xlfn.XLOOKUP($C252,銘柄リスト!$B$2:$B$10000,銘柄リスト!$C$2:$C$10000,,0,1)</f>
        <v>鉄建建設</v>
      </c>
      <c r="E252" s="10">
        <v>1</v>
      </c>
      <c r="G252" s="46">
        <v>45632</v>
      </c>
      <c r="H252" s="46">
        <v>45793</v>
      </c>
      <c r="J252" s="10" t="str">
        <f>_xlfn.XLOOKUP($C252,銘柄リスト!$B$2:$B$10000,銘柄リスト!$D$2:$D$10000,,0,1)</f>
        <v>プライム（内国株式）</v>
      </c>
    </row>
    <row r="253" spans="2:10" hidden="1">
      <c r="B253" s="42">
        <v>251</v>
      </c>
      <c r="C253" s="45" t="s">
        <v>463</v>
      </c>
      <c r="D253" t="str">
        <f>_xlfn.XLOOKUP($C253,銘柄リスト!$B$2:$B$10000,銘柄リスト!$C$2:$C$10000,,0,1)</f>
        <v>西松建設</v>
      </c>
      <c r="E253" s="10">
        <v>1</v>
      </c>
      <c r="G253" s="46">
        <v>45632</v>
      </c>
      <c r="H253" s="46">
        <v>45793</v>
      </c>
      <c r="J253" s="10" t="str">
        <f>_xlfn.XLOOKUP($C253,銘柄リスト!$B$2:$B$10000,銘柄リスト!$D$2:$D$10000,,0,1)</f>
        <v>プライム（内国株式）</v>
      </c>
    </row>
    <row r="254" spans="2:10" hidden="1">
      <c r="B254" s="42">
        <v>252</v>
      </c>
      <c r="C254" s="45" t="s">
        <v>464</v>
      </c>
      <c r="D254" t="str">
        <f>_xlfn.XLOOKUP($C254,銘柄リスト!$B$2:$B$10000,銘柄リスト!$C$2:$C$10000,,0,1)</f>
        <v>三井住友建設</v>
      </c>
      <c r="E254" s="10">
        <v>1</v>
      </c>
      <c r="G254" s="46">
        <v>45632</v>
      </c>
      <c r="H254" s="46">
        <v>45793</v>
      </c>
      <c r="J254" s="10" t="str">
        <f>_xlfn.XLOOKUP($C254,銘柄リスト!$B$2:$B$10000,銘柄リスト!$D$2:$D$10000,,0,1)</f>
        <v>プライム（内国株式）</v>
      </c>
    </row>
    <row r="255" spans="2:10" hidden="1">
      <c r="B255" s="42">
        <v>253</v>
      </c>
      <c r="C255" s="45" t="s">
        <v>465</v>
      </c>
      <c r="D255" t="str">
        <f>_xlfn.XLOOKUP($C255,銘柄リスト!$B$2:$B$10000,銘柄リスト!$C$2:$C$10000,,0,1)</f>
        <v>大豊建設</v>
      </c>
      <c r="E255" s="10">
        <v>1</v>
      </c>
      <c r="G255" s="46">
        <v>45632</v>
      </c>
      <c r="H255" s="46">
        <v>45793</v>
      </c>
      <c r="J255" s="10" t="str">
        <f>_xlfn.XLOOKUP($C255,銘柄リスト!$B$2:$B$10000,銘柄リスト!$D$2:$D$10000,,0,1)</f>
        <v>スタンダード（内国株式）</v>
      </c>
    </row>
    <row r="256" spans="2:10" hidden="1">
      <c r="B256" s="42">
        <v>254</v>
      </c>
      <c r="C256" s="45" t="s">
        <v>466</v>
      </c>
      <c r="D256" t="str">
        <f>_xlfn.XLOOKUP($C256,銘柄リスト!$B$2:$B$10000,銘柄リスト!$C$2:$C$10000,,0,1)</f>
        <v>佐田建設</v>
      </c>
      <c r="E256" s="10">
        <v>1</v>
      </c>
      <c r="G256" s="46">
        <v>45632</v>
      </c>
      <c r="H256" s="46">
        <v>45793</v>
      </c>
      <c r="J256" s="10" t="str">
        <f>_xlfn.XLOOKUP($C256,銘柄リスト!$B$2:$B$10000,銘柄リスト!$D$2:$D$10000,,0,1)</f>
        <v>スタンダード（内国株式）</v>
      </c>
    </row>
    <row r="257" spans="2:10" hidden="1">
      <c r="B257" s="42">
        <v>255</v>
      </c>
      <c r="C257" s="45" t="s">
        <v>467</v>
      </c>
      <c r="D257" t="str">
        <f>_xlfn.XLOOKUP($C257,銘柄リスト!$B$2:$B$10000,銘柄リスト!$C$2:$C$10000,,0,1)</f>
        <v>ナカノフドー建設</v>
      </c>
      <c r="E257" s="10">
        <v>1</v>
      </c>
      <c r="G257" s="46">
        <v>45632</v>
      </c>
      <c r="H257" s="46">
        <v>45793</v>
      </c>
      <c r="J257" s="10" t="str">
        <f>_xlfn.XLOOKUP($C257,銘柄リスト!$B$2:$B$10000,銘柄リスト!$D$2:$D$10000,,0,1)</f>
        <v>スタンダード（内国株式）</v>
      </c>
    </row>
    <row r="258" spans="2:10" hidden="1">
      <c r="B258" s="42">
        <v>256</v>
      </c>
      <c r="C258" s="45" t="s">
        <v>468</v>
      </c>
      <c r="D258" t="str">
        <f>_xlfn.XLOOKUP($C258,銘柄リスト!$B$2:$B$10000,銘柄リスト!$C$2:$C$10000,,0,1)</f>
        <v>田辺工業</v>
      </c>
      <c r="E258" s="10">
        <v>1</v>
      </c>
      <c r="G258" s="46">
        <v>45632</v>
      </c>
      <c r="H258" s="46">
        <v>45793</v>
      </c>
      <c r="J258" s="10" t="str">
        <f>_xlfn.XLOOKUP($C258,銘柄リスト!$B$2:$B$10000,銘柄リスト!$D$2:$D$10000,,0,1)</f>
        <v>スタンダード（内国株式）</v>
      </c>
    </row>
    <row r="259" spans="2:10" hidden="1">
      <c r="B259" s="42">
        <v>257</v>
      </c>
      <c r="C259" s="45" t="s">
        <v>469</v>
      </c>
      <c r="D259" t="str">
        <f>_xlfn.XLOOKUP($C259,銘柄リスト!$B$2:$B$10000,銘柄リスト!$C$2:$C$10000,,0,1)</f>
        <v>奥村組</v>
      </c>
      <c r="E259" s="10">
        <v>1</v>
      </c>
      <c r="G259" s="46">
        <v>45632</v>
      </c>
      <c r="H259" s="46">
        <v>45793</v>
      </c>
      <c r="J259" s="10" t="str">
        <f>_xlfn.XLOOKUP($C259,銘柄リスト!$B$2:$B$10000,銘柄リスト!$D$2:$D$10000,,0,1)</f>
        <v>プライム（内国株式）</v>
      </c>
    </row>
    <row r="260" spans="2:10" hidden="1">
      <c r="B260" s="42">
        <v>258</v>
      </c>
      <c r="C260" s="45" t="s">
        <v>470</v>
      </c>
      <c r="D260" t="str">
        <f>_xlfn.XLOOKUP($C260,銘柄リスト!$B$2:$B$10000,銘柄リスト!$C$2:$C$10000,,0,1)</f>
        <v>東鉄工業</v>
      </c>
      <c r="E260" s="10">
        <v>1</v>
      </c>
      <c r="G260" s="46">
        <v>45632</v>
      </c>
      <c r="H260" s="46">
        <v>45793</v>
      </c>
      <c r="J260" s="10" t="str">
        <f>_xlfn.XLOOKUP($C260,銘柄リスト!$B$2:$B$10000,銘柄リスト!$D$2:$D$10000,,0,1)</f>
        <v>プライム（内国株式）</v>
      </c>
    </row>
    <row r="261" spans="2:10" hidden="1">
      <c r="B261" s="42">
        <v>259</v>
      </c>
      <c r="C261" s="45" t="s">
        <v>471</v>
      </c>
      <c r="D261" t="str">
        <f>_xlfn.XLOOKUP($C261,銘柄リスト!$B$2:$B$10000,銘柄リスト!$C$2:$C$10000,,0,1)</f>
        <v>土屋ホールディングス</v>
      </c>
      <c r="E261" s="10">
        <v>1</v>
      </c>
      <c r="G261" s="46">
        <v>45632</v>
      </c>
      <c r="H261" s="46">
        <v>45793</v>
      </c>
      <c r="J261" s="10" t="str">
        <f>_xlfn.XLOOKUP($C261,銘柄リスト!$B$2:$B$10000,銘柄リスト!$D$2:$D$10000,,0,1)</f>
        <v>スタンダード（内国株式）</v>
      </c>
    </row>
    <row r="262" spans="2:10" hidden="1">
      <c r="B262" s="42">
        <v>260</v>
      </c>
      <c r="C262" s="45" t="s">
        <v>472</v>
      </c>
      <c r="D262" t="str">
        <f>_xlfn.XLOOKUP($C262,銘柄リスト!$B$2:$B$10000,銘柄リスト!$C$2:$C$10000,,0,1)</f>
        <v>サンユー建設</v>
      </c>
      <c r="E262" s="10">
        <v>1</v>
      </c>
      <c r="G262" s="46">
        <v>45632</v>
      </c>
      <c r="H262" s="46">
        <v>45793</v>
      </c>
      <c r="J262" s="10" t="str">
        <f>_xlfn.XLOOKUP($C262,銘柄リスト!$B$2:$B$10000,銘柄リスト!$D$2:$D$10000,,0,1)</f>
        <v>スタンダード（内国株式）</v>
      </c>
    </row>
    <row r="263" spans="2:10" hidden="1">
      <c r="B263" s="42">
        <v>261</v>
      </c>
      <c r="C263" s="45" t="s">
        <v>473</v>
      </c>
      <c r="D263" t="str">
        <f>_xlfn.XLOOKUP($C263,銘柄リスト!$B$2:$B$10000,銘柄リスト!$C$2:$C$10000,,0,1)</f>
        <v>大盛工業</v>
      </c>
      <c r="E263" s="10">
        <v>1</v>
      </c>
      <c r="G263" s="46">
        <v>45632</v>
      </c>
      <c r="H263" s="46">
        <v>45793</v>
      </c>
      <c r="J263" s="10" t="str">
        <f>_xlfn.XLOOKUP($C263,銘柄リスト!$B$2:$B$10000,銘柄リスト!$D$2:$D$10000,,0,1)</f>
        <v>スタンダード（内国株式）</v>
      </c>
    </row>
    <row r="264" spans="2:10" hidden="1">
      <c r="B264" s="42">
        <v>262</v>
      </c>
      <c r="C264" s="45" t="s">
        <v>474</v>
      </c>
      <c r="D264" t="str">
        <f>_xlfn.XLOOKUP($C264,銘柄リスト!$B$2:$B$10000,銘柄リスト!$C$2:$C$10000,,0,1)</f>
        <v>イチケン</v>
      </c>
      <c r="E264" s="10">
        <v>1</v>
      </c>
      <c r="G264" s="46">
        <v>45632</v>
      </c>
      <c r="H264" s="46">
        <v>45793</v>
      </c>
      <c r="J264" s="10" t="str">
        <f>_xlfn.XLOOKUP($C264,銘柄リスト!$B$2:$B$10000,銘柄リスト!$D$2:$D$10000,,0,1)</f>
        <v>スタンダード（内国株式）</v>
      </c>
    </row>
    <row r="265" spans="2:10" hidden="1">
      <c r="B265" s="42">
        <v>263</v>
      </c>
      <c r="C265" s="45" t="s">
        <v>475</v>
      </c>
      <c r="D265" t="str">
        <f>_xlfn.XLOOKUP($C265,銘柄リスト!$B$2:$B$10000,銘柄リスト!$C$2:$C$10000,,0,1)</f>
        <v>富士ピー・エス</v>
      </c>
      <c r="E265" s="10">
        <v>1</v>
      </c>
      <c r="G265" s="46">
        <v>45632</v>
      </c>
      <c r="H265" s="46">
        <v>45793</v>
      </c>
      <c r="J265" s="10" t="str">
        <f>_xlfn.XLOOKUP($C265,銘柄リスト!$B$2:$B$10000,銘柄リスト!$D$2:$D$10000,,0,1)</f>
        <v>スタンダード（内国株式）</v>
      </c>
    </row>
    <row r="266" spans="2:10" hidden="1">
      <c r="B266" s="42">
        <v>264</v>
      </c>
      <c r="C266" s="45" t="s">
        <v>476</v>
      </c>
      <c r="D266" t="str">
        <f>_xlfn.XLOOKUP($C266,銘柄リスト!$B$2:$B$10000,銘柄リスト!$C$2:$C$10000,,0,1)</f>
        <v>学びエイド</v>
      </c>
      <c r="E266" s="10">
        <v>1</v>
      </c>
      <c r="G266" s="46">
        <v>45632</v>
      </c>
      <c r="H266" s="46">
        <v>45645</v>
      </c>
      <c r="J266" s="10" t="str">
        <f>_xlfn.XLOOKUP($C266,銘柄リスト!$B$2:$B$10000,銘柄リスト!$D$2:$D$10000,,0,1)</f>
        <v>グロース（内国株式）</v>
      </c>
    </row>
    <row r="267" spans="2:10" hidden="1">
      <c r="B267" s="42">
        <v>265</v>
      </c>
      <c r="C267" s="45" t="s">
        <v>477</v>
      </c>
      <c r="D267" t="str">
        <f>_xlfn.XLOOKUP($C267,銘柄リスト!$B$2:$B$10000,銘柄リスト!$C$2:$C$10000,,0,1)</f>
        <v>南海辰村建設</v>
      </c>
      <c r="E267" s="10">
        <v>1</v>
      </c>
      <c r="G267" s="46">
        <v>45632</v>
      </c>
      <c r="H267" s="46">
        <v>45793</v>
      </c>
      <c r="J267" s="10" t="str">
        <f>_xlfn.XLOOKUP($C267,銘柄リスト!$B$2:$B$10000,銘柄リスト!$D$2:$D$10000,,0,1)</f>
        <v>スタンダード（内国株式）</v>
      </c>
    </row>
    <row r="268" spans="2:10" hidden="1">
      <c r="B268" s="42">
        <v>266</v>
      </c>
      <c r="C268" s="45" t="s">
        <v>478</v>
      </c>
      <c r="D268" t="str">
        <f>_xlfn.XLOOKUP($C268,銘柄リスト!$B$2:$B$10000,銘柄リスト!$C$2:$C$10000,,0,1)</f>
        <v>淺沼組</v>
      </c>
      <c r="E268" s="10">
        <v>1</v>
      </c>
      <c r="G268" s="46">
        <v>45632</v>
      </c>
      <c r="H268" s="46">
        <v>45793</v>
      </c>
      <c r="J268" s="10" t="str">
        <f>_xlfn.XLOOKUP($C268,銘柄リスト!$B$2:$B$10000,銘柄リスト!$D$2:$D$10000,,0,1)</f>
        <v>プライム（内国株式）</v>
      </c>
    </row>
    <row r="269" spans="2:10" hidden="1">
      <c r="B269" s="42">
        <v>267</v>
      </c>
      <c r="C269" s="45" t="s">
        <v>479</v>
      </c>
      <c r="D269" t="str">
        <f>_xlfn.XLOOKUP($C269,銘柄リスト!$B$2:$B$10000,銘柄リスト!$C$2:$C$10000,,0,1)</f>
        <v>森組</v>
      </c>
      <c r="E269" s="10">
        <v>1</v>
      </c>
      <c r="G269" s="46">
        <v>45632</v>
      </c>
      <c r="H269" s="46">
        <v>45793</v>
      </c>
      <c r="J269" s="10" t="str">
        <f>_xlfn.XLOOKUP($C269,銘柄リスト!$B$2:$B$10000,銘柄リスト!$D$2:$D$10000,,0,1)</f>
        <v>スタンダード（内国株式）</v>
      </c>
    </row>
    <row r="270" spans="2:10" hidden="1">
      <c r="B270" s="42">
        <v>268</v>
      </c>
      <c r="C270" s="45" t="s">
        <v>480</v>
      </c>
      <c r="D270" t="str">
        <f>_xlfn.XLOOKUP($C270,銘柄リスト!$B$2:$B$10000,銘柄リスト!$C$2:$C$10000,,0,1)</f>
        <v>戸田建設</v>
      </c>
      <c r="E270" s="10">
        <v>1</v>
      </c>
      <c r="G270" s="46">
        <v>45632</v>
      </c>
      <c r="H270" s="46">
        <v>45793</v>
      </c>
      <c r="J270" s="10" t="str">
        <f>_xlfn.XLOOKUP($C270,銘柄リスト!$B$2:$B$10000,銘柄リスト!$D$2:$D$10000,,0,1)</f>
        <v>プライム（内国株式）</v>
      </c>
    </row>
    <row r="271" spans="2:10" hidden="1">
      <c r="B271" s="42">
        <v>269</v>
      </c>
      <c r="C271" s="45" t="s">
        <v>481</v>
      </c>
      <c r="D271" t="str">
        <f>_xlfn.XLOOKUP($C271,銘柄リスト!$B$2:$B$10000,銘柄リスト!$C$2:$C$10000,,0,1)</f>
        <v>熊谷組</v>
      </c>
      <c r="E271" s="10">
        <v>1</v>
      </c>
      <c r="G271" s="46">
        <v>45632</v>
      </c>
      <c r="H271" s="46">
        <v>45793</v>
      </c>
      <c r="J271" s="10" t="str">
        <f>_xlfn.XLOOKUP($C271,銘柄リスト!$B$2:$B$10000,銘柄リスト!$D$2:$D$10000,,0,1)</f>
        <v>プライム（内国株式）</v>
      </c>
    </row>
    <row r="272" spans="2:10" hidden="1">
      <c r="B272" s="42">
        <v>270</v>
      </c>
      <c r="C272" s="45" t="s">
        <v>482</v>
      </c>
      <c r="D272" t="str">
        <f>_xlfn.XLOOKUP($C272,銘柄リスト!$B$2:$B$10000,銘柄リスト!$C$2:$C$10000,,0,1)</f>
        <v>北野建設</v>
      </c>
      <c r="E272" s="10">
        <v>1</v>
      </c>
      <c r="G272" s="46">
        <v>45632</v>
      </c>
      <c r="H272" s="46">
        <v>45793</v>
      </c>
      <c r="J272" s="10" t="str">
        <f>_xlfn.XLOOKUP($C272,銘柄リスト!$B$2:$B$10000,銘柄リスト!$D$2:$D$10000,,0,1)</f>
        <v>スタンダード（内国株式）</v>
      </c>
    </row>
    <row r="273" spans="2:10" hidden="1">
      <c r="B273" s="42">
        <v>271</v>
      </c>
      <c r="C273" s="45" t="s">
        <v>483</v>
      </c>
      <c r="D273" t="str">
        <f>_xlfn.XLOOKUP($C273,銘柄リスト!$B$2:$B$10000,銘柄リスト!$C$2:$C$10000,,0,1)</f>
        <v>植木組</v>
      </c>
      <c r="E273" s="10">
        <v>1</v>
      </c>
      <c r="G273" s="46">
        <v>45632</v>
      </c>
      <c r="H273" s="46">
        <v>45793</v>
      </c>
      <c r="J273" s="10" t="str">
        <f>_xlfn.XLOOKUP($C273,銘柄リスト!$B$2:$B$10000,銘柄リスト!$D$2:$D$10000,,0,1)</f>
        <v>スタンダード（内国株式）</v>
      </c>
    </row>
    <row r="274" spans="2:10" hidden="1">
      <c r="B274" s="42">
        <v>272</v>
      </c>
      <c r="C274" s="45" t="s">
        <v>484</v>
      </c>
      <c r="D274" t="str">
        <f>_xlfn.XLOOKUP($C274,銘柄リスト!$B$2:$B$10000,銘柄リスト!$C$2:$C$10000,,0,1)</f>
        <v>アストロスケールホールディングス</v>
      </c>
      <c r="E274" s="10">
        <v>1</v>
      </c>
      <c r="G274" s="46">
        <v>45632</v>
      </c>
      <c r="H274" s="46">
        <v>45645</v>
      </c>
      <c r="J274" s="10" t="str">
        <f>_xlfn.XLOOKUP($C274,銘柄リスト!$B$2:$B$10000,銘柄リスト!$D$2:$D$10000,,0,1)</f>
        <v>グロース（内国株式）</v>
      </c>
    </row>
    <row r="275" spans="2:10" hidden="1">
      <c r="B275" s="42">
        <v>273</v>
      </c>
      <c r="C275" s="45" t="s">
        <v>14</v>
      </c>
      <c r="D275" t="str">
        <f>_xlfn.XLOOKUP($C275,銘柄リスト!$B$2:$B$10000,銘柄リスト!$C$2:$C$10000,,0,1)</f>
        <v>矢作建設工業</v>
      </c>
      <c r="E275" s="10">
        <v>1</v>
      </c>
      <c r="G275" s="46">
        <v>45632</v>
      </c>
      <c r="H275" s="46">
        <v>45793</v>
      </c>
      <c r="J275" s="10" t="str">
        <f>_xlfn.XLOOKUP($C275,銘柄リスト!$B$2:$B$10000,銘柄リスト!$D$2:$D$10000,,0,1)</f>
        <v>プライム（内国株式）</v>
      </c>
    </row>
    <row r="276" spans="2:10" hidden="1">
      <c r="B276" s="42">
        <v>274</v>
      </c>
      <c r="C276" s="45" t="s">
        <v>485</v>
      </c>
      <c r="D276" t="str">
        <f>_xlfn.XLOOKUP($C276,銘柄リスト!$B$2:$B$10000,銘柄リスト!$C$2:$C$10000,,0,1)</f>
        <v>ピーエス・コンストラクション</v>
      </c>
      <c r="E276" s="10">
        <v>1</v>
      </c>
      <c r="G276" s="46">
        <v>45632</v>
      </c>
      <c r="H276" s="46">
        <v>45793</v>
      </c>
      <c r="J276" s="10" t="str">
        <f>_xlfn.XLOOKUP($C276,銘柄リスト!$B$2:$B$10000,銘柄リスト!$D$2:$D$10000,,0,1)</f>
        <v>プライム（内国株式）</v>
      </c>
    </row>
    <row r="277" spans="2:10" hidden="1">
      <c r="B277" s="42">
        <v>275</v>
      </c>
      <c r="C277" s="45" t="s">
        <v>486</v>
      </c>
      <c r="D277" t="str">
        <f>_xlfn.XLOOKUP($C277,銘柄リスト!$B$2:$B$10000,銘柄リスト!$C$2:$C$10000,,0,1)</f>
        <v>日本ハウスホールディングス</v>
      </c>
      <c r="E277" s="10">
        <v>1</v>
      </c>
      <c r="G277" s="46">
        <v>45632</v>
      </c>
      <c r="H277" s="46">
        <v>45793</v>
      </c>
      <c r="J277" s="10" t="str">
        <f>_xlfn.XLOOKUP($C277,銘柄リスト!$B$2:$B$10000,銘柄リスト!$D$2:$D$10000,,0,1)</f>
        <v>プライム（内国株式）</v>
      </c>
    </row>
    <row r="278" spans="2:10" hidden="1">
      <c r="B278" s="42">
        <v>276</v>
      </c>
      <c r="C278" s="45" t="s">
        <v>487</v>
      </c>
      <c r="D278" t="str">
        <f>_xlfn.XLOOKUP($C278,銘柄リスト!$B$2:$B$10000,銘柄リスト!$C$2:$C$10000,,0,1)</f>
        <v>大東建託</v>
      </c>
      <c r="E278" s="10">
        <v>1</v>
      </c>
      <c r="G278" s="46">
        <v>45632</v>
      </c>
      <c r="H278" s="46">
        <v>45793</v>
      </c>
      <c r="J278" s="10" t="str">
        <f>_xlfn.XLOOKUP($C278,銘柄リスト!$B$2:$B$10000,銘柄リスト!$D$2:$D$10000,,0,1)</f>
        <v>プライム（内国株式）</v>
      </c>
    </row>
    <row r="279" spans="2:10" hidden="1">
      <c r="B279" s="42">
        <v>277</v>
      </c>
      <c r="C279" s="45" t="s">
        <v>488</v>
      </c>
      <c r="D279" t="str">
        <f>_xlfn.XLOOKUP($C279,銘柄リスト!$B$2:$B$10000,銘柄リスト!$C$2:$C$10000,,0,1)</f>
        <v>新日本建設</v>
      </c>
      <c r="E279" s="10">
        <v>1</v>
      </c>
      <c r="G279" s="46">
        <v>45632</v>
      </c>
      <c r="H279" s="46">
        <v>45793</v>
      </c>
      <c r="J279" s="10" t="str">
        <f>_xlfn.XLOOKUP($C279,銘柄リスト!$B$2:$B$10000,銘柄リスト!$D$2:$D$10000,,0,1)</f>
        <v>プライム（内国株式）</v>
      </c>
    </row>
    <row r="280" spans="2:10" hidden="1">
      <c r="B280" s="42">
        <v>278</v>
      </c>
      <c r="C280" s="45" t="s">
        <v>489</v>
      </c>
      <c r="D280" t="e">
        <f>_xlfn.XLOOKUP($C280,銘柄リスト!$B$2:$B$10000,銘柄リスト!$C$2:$C$10000,,0,1)</f>
        <v>#N/A</v>
      </c>
      <c r="E280" s="10">
        <v>1</v>
      </c>
      <c r="G280" s="46">
        <v>45632</v>
      </c>
      <c r="H280" s="46">
        <v>45793</v>
      </c>
      <c r="J280" s="10" t="e">
        <f>_xlfn.XLOOKUP($C280,銘柄リスト!$B$2:$B$10000,銘柄リスト!$D$2:$D$10000,,0,1)</f>
        <v>#N/A</v>
      </c>
    </row>
    <row r="281" spans="2:10" hidden="1">
      <c r="B281" s="42">
        <v>279</v>
      </c>
      <c r="C281" s="45" t="s">
        <v>490</v>
      </c>
      <c r="D281" t="str">
        <f>_xlfn.XLOOKUP($C281,銘柄リスト!$B$2:$B$10000,銘柄リスト!$C$2:$C$10000,,0,1)</f>
        <v>東亜道路工業</v>
      </c>
      <c r="E281" s="10">
        <v>1</v>
      </c>
      <c r="G281" s="46">
        <v>45632</v>
      </c>
      <c r="H281" s="46">
        <v>45793</v>
      </c>
      <c r="J281" s="10" t="str">
        <f>_xlfn.XLOOKUP($C281,銘柄リスト!$B$2:$B$10000,銘柄リスト!$D$2:$D$10000,,0,1)</f>
        <v>プライム（内国株式）</v>
      </c>
    </row>
    <row r="282" spans="2:10" hidden="1">
      <c r="B282" s="42">
        <v>280</v>
      </c>
      <c r="C282" s="45" t="s">
        <v>491</v>
      </c>
      <c r="D282" t="str">
        <f>_xlfn.XLOOKUP($C282,銘柄リスト!$B$2:$B$10000,銘柄リスト!$C$2:$C$10000,,0,1)</f>
        <v>日本道路</v>
      </c>
      <c r="E282" s="10">
        <v>1</v>
      </c>
      <c r="G282" s="46">
        <v>45632</v>
      </c>
      <c r="H282" s="46">
        <v>45793</v>
      </c>
      <c r="J282" s="10" t="str">
        <f>_xlfn.XLOOKUP($C282,銘柄リスト!$B$2:$B$10000,銘柄リスト!$D$2:$D$10000,,0,1)</f>
        <v>プライム（内国株式）</v>
      </c>
    </row>
    <row r="283" spans="2:10" hidden="1">
      <c r="B283" s="42">
        <v>281</v>
      </c>
      <c r="C283" s="45" t="s">
        <v>161</v>
      </c>
      <c r="D283" t="str">
        <f>_xlfn.XLOOKUP($C283,銘柄リスト!$B$2:$B$10000,銘柄リスト!$C$2:$C$10000,,0,1)</f>
        <v>東亜建設工業</v>
      </c>
      <c r="E283" s="10">
        <v>1</v>
      </c>
      <c r="G283" s="46">
        <v>45632</v>
      </c>
      <c r="H283" s="46">
        <v>45793</v>
      </c>
      <c r="J283" s="10" t="str">
        <f>_xlfn.XLOOKUP($C283,銘柄リスト!$B$2:$B$10000,銘柄リスト!$D$2:$D$10000,,0,1)</f>
        <v>プライム（内国株式）</v>
      </c>
    </row>
    <row r="284" spans="2:10" hidden="1">
      <c r="B284" s="42">
        <v>282</v>
      </c>
      <c r="C284" s="45" t="s">
        <v>492</v>
      </c>
      <c r="D284" t="str">
        <f>_xlfn.XLOOKUP($C284,銘柄リスト!$B$2:$B$10000,銘柄リスト!$C$2:$C$10000,,0,1)</f>
        <v>日本国土開発</v>
      </c>
      <c r="E284" s="10">
        <v>1</v>
      </c>
      <c r="G284" s="46">
        <v>45632</v>
      </c>
      <c r="H284" s="46">
        <v>45793</v>
      </c>
      <c r="J284" s="10" t="str">
        <f>_xlfn.XLOOKUP($C284,銘柄リスト!$B$2:$B$10000,銘柄リスト!$D$2:$D$10000,,0,1)</f>
        <v>プライム（内国株式）</v>
      </c>
    </row>
    <row r="285" spans="2:10" hidden="1">
      <c r="B285" s="42">
        <v>283</v>
      </c>
      <c r="C285" s="45" t="s">
        <v>493</v>
      </c>
      <c r="D285" t="str">
        <f>_xlfn.XLOOKUP($C285,銘柄リスト!$B$2:$B$10000,銘柄リスト!$C$2:$C$10000,,0,1)</f>
        <v>若築建設</v>
      </c>
      <c r="E285" s="10">
        <v>1</v>
      </c>
      <c r="G285" s="46">
        <v>45632</v>
      </c>
      <c r="H285" s="46">
        <v>45793</v>
      </c>
      <c r="J285" s="10" t="str">
        <f>_xlfn.XLOOKUP($C285,銘柄リスト!$B$2:$B$10000,銘柄リスト!$D$2:$D$10000,,0,1)</f>
        <v>プライム（内国株式）</v>
      </c>
    </row>
    <row r="286" spans="2:10" hidden="1">
      <c r="B286" s="42">
        <v>284</v>
      </c>
      <c r="C286" s="45" t="s">
        <v>494</v>
      </c>
      <c r="D286" t="str">
        <f>_xlfn.XLOOKUP($C286,銘柄リスト!$B$2:$B$10000,銘柄リスト!$C$2:$C$10000,,0,1)</f>
        <v>五洋建設</v>
      </c>
      <c r="E286" s="10">
        <v>1</v>
      </c>
      <c r="G286" s="46">
        <v>45632</v>
      </c>
      <c r="H286" s="46">
        <v>45793</v>
      </c>
      <c r="J286" s="10" t="str">
        <f>_xlfn.XLOOKUP($C286,銘柄リスト!$B$2:$B$10000,銘柄リスト!$D$2:$D$10000,,0,1)</f>
        <v>プライム（内国株式）</v>
      </c>
    </row>
    <row r="287" spans="2:10" hidden="1">
      <c r="B287" s="42">
        <v>285</v>
      </c>
      <c r="C287" s="45" t="s">
        <v>495</v>
      </c>
      <c r="D287" t="str">
        <f>_xlfn.XLOOKUP($C287,銘柄リスト!$B$2:$B$10000,銘柄リスト!$C$2:$C$10000,,0,1)</f>
        <v>金下建設</v>
      </c>
      <c r="E287" s="10">
        <v>1</v>
      </c>
      <c r="G287" s="46">
        <v>45632</v>
      </c>
      <c r="H287" s="46">
        <v>45793</v>
      </c>
      <c r="J287" s="10" t="str">
        <f>_xlfn.XLOOKUP($C287,銘柄リスト!$B$2:$B$10000,銘柄リスト!$D$2:$D$10000,,0,1)</f>
        <v>スタンダード（内国株式）</v>
      </c>
    </row>
    <row r="288" spans="2:10" hidden="1">
      <c r="B288" s="42">
        <v>286</v>
      </c>
      <c r="C288" s="45" t="s">
        <v>496</v>
      </c>
      <c r="D288" t="str">
        <f>_xlfn.XLOOKUP($C288,銘柄リスト!$B$2:$B$10000,銘柄リスト!$C$2:$C$10000,,0,1)</f>
        <v>世紀東急工業</v>
      </c>
      <c r="E288" s="10">
        <v>1</v>
      </c>
      <c r="G288" s="46">
        <v>45632</v>
      </c>
      <c r="H288" s="46">
        <v>45793</v>
      </c>
      <c r="J288" s="10" t="str">
        <f>_xlfn.XLOOKUP($C288,銘柄リスト!$B$2:$B$10000,銘柄リスト!$D$2:$D$10000,,0,1)</f>
        <v>プライム（内国株式）</v>
      </c>
    </row>
    <row r="289" spans="2:10" hidden="1">
      <c r="B289" s="42">
        <v>287</v>
      </c>
      <c r="C289" s="45" t="s">
        <v>497</v>
      </c>
      <c r="D289" t="str">
        <f>_xlfn.XLOOKUP($C289,銘柄リスト!$B$2:$B$10000,銘柄リスト!$C$2:$C$10000,,0,1)</f>
        <v>福田組</v>
      </c>
      <c r="E289" s="10">
        <v>1</v>
      </c>
      <c r="G289" s="46">
        <v>45632</v>
      </c>
      <c r="H289" s="46">
        <v>45793</v>
      </c>
      <c r="J289" s="10" t="str">
        <f>_xlfn.XLOOKUP($C289,銘柄リスト!$B$2:$B$10000,銘柄リスト!$D$2:$D$10000,,0,1)</f>
        <v>プライム（内国株式）</v>
      </c>
    </row>
    <row r="290" spans="2:10" hidden="1">
      <c r="B290" s="42">
        <v>288</v>
      </c>
      <c r="C290" s="45" t="s">
        <v>498</v>
      </c>
      <c r="D290" t="str">
        <f>_xlfn.XLOOKUP($C290,銘柄リスト!$B$2:$B$10000,銘柄リスト!$C$2:$C$10000,,0,1)</f>
        <v>Ｄ＆Ｍカンパニー</v>
      </c>
      <c r="E290" s="10">
        <v>1</v>
      </c>
      <c r="G290" s="46">
        <v>45632</v>
      </c>
      <c r="H290" s="46">
        <v>45645</v>
      </c>
      <c r="J290" s="10" t="str">
        <f>_xlfn.XLOOKUP($C290,銘柄リスト!$B$2:$B$10000,銘柄リスト!$D$2:$D$10000,,0,1)</f>
        <v>グロース（内国株式）</v>
      </c>
    </row>
    <row r="291" spans="2:10" hidden="1">
      <c r="B291" s="42">
        <v>289</v>
      </c>
      <c r="C291" s="45" t="s">
        <v>499</v>
      </c>
      <c r="D291" t="str">
        <f>_xlfn.XLOOKUP($C291,銘柄リスト!$B$2:$B$10000,銘柄リスト!$C$2:$C$10000,,0,1)</f>
        <v>テノックス</v>
      </c>
      <c r="E291" s="10">
        <v>1</v>
      </c>
      <c r="G291" s="46">
        <v>45632</v>
      </c>
      <c r="H291" s="46">
        <v>45793</v>
      </c>
      <c r="J291" s="10" t="str">
        <f>_xlfn.XLOOKUP($C291,銘柄リスト!$B$2:$B$10000,銘柄リスト!$D$2:$D$10000,,0,1)</f>
        <v>スタンダード（内国株式）</v>
      </c>
    </row>
    <row r="292" spans="2:10" hidden="1">
      <c r="B292" s="42">
        <v>290</v>
      </c>
      <c r="C292" s="45" t="s">
        <v>500</v>
      </c>
      <c r="D292" t="str">
        <f>_xlfn.XLOOKUP($C292,銘柄リスト!$B$2:$B$10000,銘柄リスト!$C$2:$C$10000,,0,1)</f>
        <v>日本ドライケミカル</v>
      </c>
      <c r="E292" s="10">
        <v>1</v>
      </c>
      <c r="G292" s="46">
        <v>45632</v>
      </c>
      <c r="H292" s="46">
        <v>45793</v>
      </c>
      <c r="J292" s="10" t="str">
        <f>_xlfn.XLOOKUP($C292,銘柄リスト!$B$2:$B$10000,銘柄リスト!$D$2:$D$10000,,0,1)</f>
        <v>スタンダード（内国株式）</v>
      </c>
    </row>
    <row r="293" spans="2:10" hidden="1">
      <c r="B293" s="42">
        <v>291</v>
      </c>
      <c r="C293" s="45" t="s">
        <v>501</v>
      </c>
      <c r="D293" t="str">
        <f>_xlfn.XLOOKUP($C293,銘柄リスト!$B$2:$B$10000,銘柄リスト!$C$2:$C$10000,,0,1)</f>
        <v>Ｃｈｏｒｄｉａ　Ｔｈｅｒａｐｅｕｔｉｃｓ</v>
      </c>
      <c r="E293" s="10">
        <v>1</v>
      </c>
      <c r="G293" s="46">
        <v>45632</v>
      </c>
      <c r="H293" s="46">
        <v>45645</v>
      </c>
      <c r="J293" s="10" t="str">
        <f>_xlfn.XLOOKUP($C293,銘柄リスト!$B$2:$B$10000,銘柄リスト!$D$2:$D$10000,,0,1)</f>
        <v>グロース（内国株式）</v>
      </c>
    </row>
    <row r="294" spans="2:10" hidden="1">
      <c r="B294" s="42">
        <v>292</v>
      </c>
      <c r="C294" s="45" t="s">
        <v>502</v>
      </c>
      <c r="D294" t="str">
        <f>_xlfn.XLOOKUP($C294,銘柄リスト!$B$2:$B$10000,銘柄リスト!$C$2:$C$10000,,0,1)</f>
        <v>住友林業</v>
      </c>
      <c r="E294" s="10">
        <v>1</v>
      </c>
      <c r="G294" s="46">
        <v>45632</v>
      </c>
      <c r="H294" s="46">
        <v>45793</v>
      </c>
      <c r="J294" s="10" t="str">
        <f>_xlfn.XLOOKUP($C294,銘柄リスト!$B$2:$B$10000,銘柄リスト!$D$2:$D$10000,,0,1)</f>
        <v>プライム（内国株式）</v>
      </c>
    </row>
    <row r="295" spans="2:10" hidden="1">
      <c r="B295" s="42">
        <v>293</v>
      </c>
      <c r="C295" s="45" t="s">
        <v>503</v>
      </c>
      <c r="D295" t="str">
        <f>_xlfn.XLOOKUP($C295,銘柄リスト!$B$2:$B$10000,銘柄リスト!$C$2:$C$10000,,0,1)</f>
        <v>日本基礎技術</v>
      </c>
      <c r="E295" s="10">
        <v>1</v>
      </c>
      <c r="G295" s="46">
        <v>45632</v>
      </c>
      <c r="H295" s="46">
        <v>45793</v>
      </c>
      <c r="J295" s="10" t="str">
        <f>_xlfn.XLOOKUP($C295,銘柄リスト!$B$2:$B$10000,銘柄リスト!$D$2:$D$10000,,0,1)</f>
        <v>スタンダード（内国株式）</v>
      </c>
    </row>
    <row r="296" spans="2:10" hidden="1">
      <c r="B296" s="42">
        <v>294</v>
      </c>
      <c r="C296" s="45" t="s">
        <v>504</v>
      </c>
      <c r="D296" t="str">
        <f>_xlfn.XLOOKUP($C296,銘柄リスト!$B$2:$B$10000,銘柄リスト!$C$2:$C$10000,,0,1)</f>
        <v>巴コーポレーション</v>
      </c>
      <c r="E296" s="10">
        <v>1</v>
      </c>
      <c r="G296" s="46">
        <v>45632</v>
      </c>
      <c r="H296" s="46">
        <v>45793</v>
      </c>
      <c r="J296" s="10" t="str">
        <f>_xlfn.XLOOKUP($C296,銘柄リスト!$B$2:$B$10000,銘柄リスト!$D$2:$D$10000,,0,1)</f>
        <v>スタンダード（内国株式）</v>
      </c>
    </row>
    <row r="297" spans="2:10" hidden="1">
      <c r="B297" s="42">
        <v>295</v>
      </c>
      <c r="C297" s="45" t="s">
        <v>505</v>
      </c>
      <c r="D297" t="str">
        <f>_xlfn.XLOOKUP($C297,銘柄リスト!$B$2:$B$10000,銘柄リスト!$C$2:$C$10000,,0,1)</f>
        <v>大和ハウス工業</v>
      </c>
      <c r="E297" s="10">
        <v>1</v>
      </c>
      <c r="G297" s="46">
        <v>45632</v>
      </c>
      <c r="H297" s="46">
        <v>45793</v>
      </c>
      <c r="J297" s="10" t="str">
        <f>_xlfn.XLOOKUP($C297,銘柄リスト!$B$2:$B$10000,銘柄リスト!$D$2:$D$10000,,0,1)</f>
        <v>プライム（内国株式）</v>
      </c>
    </row>
    <row r="298" spans="2:10" hidden="1">
      <c r="B298" s="42">
        <v>296</v>
      </c>
      <c r="C298" s="45" t="s">
        <v>506</v>
      </c>
      <c r="D298" t="str">
        <f>_xlfn.XLOOKUP($C298,銘柄リスト!$B$2:$B$10000,銘柄リスト!$C$2:$C$10000,,0,1)</f>
        <v>ライト工業</v>
      </c>
      <c r="E298" s="10">
        <v>1</v>
      </c>
      <c r="G298" s="46">
        <v>45632</v>
      </c>
      <c r="H298" s="46">
        <v>45793</v>
      </c>
      <c r="J298" s="10" t="str">
        <f>_xlfn.XLOOKUP($C298,銘柄リスト!$B$2:$B$10000,銘柄リスト!$D$2:$D$10000,,0,1)</f>
        <v>プライム（内国株式）</v>
      </c>
    </row>
    <row r="299" spans="2:10" hidden="1">
      <c r="B299" s="42">
        <v>297</v>
      </c>
      <c r="C299" s="45" t="s">
        <v>507</v>
      </c>
      <c r="D299" t="str">
        <f>_xlfn.XLOOKUP($C299,銘柄リスト!$B$2:$B$10000,銘柄リスト!$C$2:$C$10000,,0,1)</f>
        <v>日特建設</v>
      </c>
      <c r="E299" s="10">
        <v>1</v>
      </c>
      <c r="G299" s="46">
        <v>45632</v>
      </c>
      <c r="H299" s="46">
        <v>45793</v>
      </c>
      <c r="J299" s="10" t="str">
        <f>_xlfn.XLOOKUP($C299,銘柄リスト!$B$2:$B$10000,銘柄リスト!$D$2:$D$10000,,0,1)</f>
        <v>プライム（内国株式）</v>
      </c>
    </row>
    <row r="300" spans="2:10" hidden="1">
      <c r="B300" s="42">
        <v>298</v>
      </c>
      <c r="C300" s="45" t="s">
        <v>508</v>
      </c>
      <c r="D300" t="str">
        <f>_xlfn.XLOOKUP($C300,銘柄リスト!$B$2:$B$10000,銘柄リスト!$C$2:$C$10000,,0,1)</f>
        <v>インテグループ</v>
      </c>
      <c r="E300" s="10">
        <v>1</v>
      </c>
      <c r="G300" s="46">
        <v>45632</v>
      </c>
      <c r="H300" s="46">
        <v>45645</v>
      </c>
      <c r="J300" s="10" t="str">
        <f>_xlfn.XLOOKUP($C300,銘柄リスト!$B$2:$B$10000,銘柄リスト!$D$2:$D$10000,,0,1)</f>
        <v>グロース（内国株式）</v>
      </c>
    </row>
    <row r="301" spans="2:10" hidden="1">
      <c r="B301" s="42">
        <v>299</v>
      </c>
      <c r="C301" s="45" t="s">
        <v>509</v>
      </c>
      <c r="D301" t="str">
        <f>_xlfn.XLOOKUP($C301,銘柄リスト!$B$2:$B$10000,銘柄リスト!$C$2:$C$10000,,0,1)</f>
        <v>北陸電気工事</v>
      </c>
      <c r="E301" s="10">
        <v>1</v>
      </c>
      <c r="G301" s="46">
        <v>45632</v>
      </c>
      <c r="H301" s="46">
        <v>45793</v>
      </c>
      <c r="J301" s="10" t="str">
        <f>_xlfn.XLOOKUP($C301,銘柄リスト!$B$2:$B$10000,銘柄リスト!$D$2:$D$10000,,0,1)</f>
        <v>プライム（内国株式）</v>
      </c>
    </row>
    <row r="302" spans="2:10" hidden="1">
      <c r="B302" s="42">
        <v>300</v>
      </c>
      <c r="C302" s="45" t="s">
        <v>510</v>
      </c>
      <c r="D302" t="str">
        <f>_xlfn.XLOOKUP($C302,銘柄リスト!$B$2:$B$10000,銘柄リスト!$C$2:$C$10000,,0,1)</f>
        <v>ユアテック</v>
      </c>
      <c r="E302" s="10">
        <v>1</v>
      </c>
      <c r="G302" s="46">
        <v>45632</v>
      </c>
      <c r="H302" s="46">
        <v>45793</v>
      </c>
      <c r="J302" s="10" t="str">
        <f>_xlfn.XLOOKUP($C302,銘柄リスト!$B$2:$B$10000,銘柄リスト!$D$2:$D$10000,,0,1)</f>
        <v>プライム（内国株式）</v>
      </c>
    </row>
    <row r="303" spans="2:10" hidden="1">
      <c r="B303" s="42">
        <v>301</v>
      </c>
      <c r="C303" s="45" t="s">
        <v>511</v>
      </c>
      <c r="D303" t="str">
        <f>_xlfn.XLOOKUP($C303,銘柄リスト!$B$2:$B$10000,銘柄リスト!$C$2:$C$10000,,0,1)</f>
        <v>日本リーテック</v>
      </c>
      <c r="E303" s="10">
        <v>1</v>
      </c>
      <c r="G303" s="46">
        <v>45632</v>
      </c>
      <c r="H303" s="46">
        <v>45793</v>
      </c>
      <c r="J303" s="10" t="str">
        <f>_xlfn.XLOOKUP($C303,銘柄リスト!$B$2:$B$10000,銘柄リスト!$D$2:$D$10000,,0,1)</f>
        <v>プライム（内国株式）</v>
      </c>
    </row>
    <row r="304" spans="2:10" hidden="1">
      <c r="B304" s="42">
        <v>302</v>
      </c>
      <c r="C304" s="45" t="s">
        <v>512</v>
      </c>
      <c r="D304" t="str">
        <f>_xlfn.XLOOKUP($C304,銘柄リスト!$B$2:$B$10000,銘柄リスト!$C$2:$C$10000,,0,1)</f>
        <v>四電工</v>
      </c>
      <c r="E304" s="10">
        <v>1</v>
      </c>
      <c r="G304" s="46">
        <v>45632</v>
      </c>
      <c r="H304" s="46">
        <v>45793</v>
      </c>
      <c r="J304" s="10" t="str">
        <f>_xlfn.XLOOKUP($C304,銘柄リスト!$B$2:$B$10000,銘柄リスト!$D$2:$D$10000,,0,1)</f>
        <v>プライム（内国株式）</v>
      </c>
    </row>
    <row r="305" spans="2:10" hidden="1">
      <c r="B305" s="42">
        <v>303</v>
      </c>
      <c r="C305" s="45" t="s">
        <v>513</v>
      </c>
      <c r="D305" t="str">
        <f>_xlfn.XLOOKUP($C305,銘柄リスト!$B$2:$B$10000,銘柄リスト!$C$2:$C$10000,,0,1)</f>
        <v>中電工</v>
      </c>
      <c r="E305" s="10">
        <v>1</v>
      </c>
      <c r="G305" s="46">
        <v>45632</v>
      </c>
      <c r="H305" s="46">
        <v>45793</v>
      </c>
      <c r="J305" s="10" t="str">
        <f>_xlfn.XLOOKUP($C305,銘柄リスト!$B$2:$B$10000,銘柄リスト!$D$2:$D$10000,,0,1)</f>
        <v>プライム（内国株式）</v>
      </c>
    </row>
    <row r="306" spans="2:10" hidden="1">
      <c r="B306" s="42">
        <v>304</v>
      </c>
      <c r="C306" s="45" t="s">
        <v>514</v>
      </c>
      <c r="D306" t="str">
        <f>_xlfn.XLOOKUP($C306,銘柄リスト!$B$2:$B$10000,銘柄リスト!$C$2:$C$10000,,0,1)</f>
        <v>関電工</v>
      </c>
      <c r="E306" s="10">
        <v>1</v>
      </c>
      <c r="G306" s="46">
        <v>45632</v>
      </c>
      <c r="H306" s="46">
        <v>45793</v>
      </c>
      <c r="J306" s="10" t="str">
        <f>_xlfn.XLOOKUP($C306,銘柄リスト!$B$2:$B$10000,銘柄リスト!$D$2:$D$10000,,0,1)</f>
        <v>プライム（内国株式）</v>
      </c>
    </row>
    <row r="307" spans="2:10" hidden="1">
      <c r="B307" s="42">
        <v>305</v>
      </c>
      <c r="C307" s="45" t="s">
        <v>515</v>
      </c>
      <c r="D307" t="str">
        <f>_xlfn.XLOOKUP($C307,銘柄リスト!$B$2:$B$10000,銘柄リスト!$C$2:$C$10000,,0,1)</f>
        <v>きんでん</v>
      </c>
      <c r="E307" s="10">
        <v>1</v>
      </c>
      <c r="G307" s="46">
        <v>45632</v>
      </c>
      <c r="H307" s="46">
        <v>45793</v>
      </c>
      <c r="J307" s="10" t="str">
        <f>_xlfn.XLOOKUP($C307,銘柄リスト!$B$2:$B$10000,銘柄リスト!$D$2:$D$10000,,0,1)</f>
        <v>プライム（内国株式）</v>
      </c>
    </row>
    <row r="308" spans="2:10" hidden="1">
      <c r="B308" s="42">
        <v>306</v>
      </c>
      <c r="C308" s="45" t="s">
        <v>516</v>
      </c>
      <c r="D308" t="str">
        <f>_xlfn.XLOOKUP($C308,銘柄リスト!$B$2:$B$10000,銘柄リスト!$C$2:$C$10000,,0,1)</f>
        <v>東京エネシス</v>
      </c>
      <c r="E308" s="10">
        <v>1</v>
      </c>
      <c r="G308" s="46">
        <v>45632</v>
      </c>
      <c r="H308" s="46">
        <v>45793</v>
      </c>
      <c r="J308" s="10" t="str">
        <f>_xlfn.XLOOKUP($C308,銘柄リスト!$B$2:$B$10000,銘柄リスト!$D$2:$D$10000,,0,1)</f>
        <v>プライム（内国株式）</v>
      </c>
    </row>
    <row r="309" spans="2:10" hidden="1">
      <c r="B309" s="42">
        <v>307</v>
      </c>
      <c r="C309" s="45" t="s">
        <v>46</v>
      </c>
      <c r="D309" t="str">
        <f>_xlfn.XLOOKUP($C309,銘柄リスト!$B$2:$B$10000,銘柄リスト!$C$2:$C$10000,,0,1)</f>
        <v>トーエネック</v>
      </c>
      <c r="E309" s="10">
        <v>1</v>
      </c>
      <c r="G309" s="46">
        <v>45632</v>
      </c>
      <c r="H309" s="46">
        <v>45793</v>
      </c>
      <c r="J309" s="10" t="str">
        <f>_xlfn.XLOOKUP($C309,銘柄リスト!$B$2:$B$10000,銘柄リスト!$D$2:$D$10000,,0,1)</f>
        <v>プライム（内国株式）</v>
      </c>
    </row>
    <row r="310" spans="2:10" hidden="1">
      <c r="B310" s="42">
        <v>308</v>
      </c>
      <c r="C310" s="45" t="s">
        <v>517</v>
      </c>
      <c r="D310" t="str">
        <f>_xlfn.XLOOKUP($C310,銘柄リスト!$B$2:$B$10000,銘柄リスト!$C$2:$C$10000,,0,1)</f>
        <v>弘電社</v>
      </c>
      <c r="E310" s="10">
        <v>1</v>
      </c>
      <c r="G310" s="46">
        <v>45632</v>
      </c>
      <c r="H310" s="46">
        <v>45793</v>
      </c>
      <c r="J310" s="10" t="str">
        <f>_xlfn.XLOOKUP($C310,銘柄リスト!$B$2:$B$10000,銘柄リスト!$D$2:$D$10000,,0,1)</f>
        <v>スタンダード（内国株式）</v>
      </c>
    </row>
    <row r="311" spans="2:10" hidden="1">
      <c r="B311" s="42">
        <v>309</v>
      </c>
      <c r="C311" s="45" t="s">
        <v>518</v>
      </c>
      <c r="D311" t="str">
        <f>_xlfn.XLOOKUP($C311,銘柄リスト!$B$2:$B$10000,銘柄リスト!$C$2:$C$10000,,0,1)</f>
        <v>住友電設</v>
      </c>
      <c r="E311" s="10">
        <v>1</v>
      </c>
      <c r="G311" s="46">
        <v>45632</v>
      </c>
      <c r="H311" s="46">
        <v>45793</v>
      </c>
      <c r="J311" s="10" t="str">
        <f>_xlfn.XLOOKUP($C311,銘柄リスト!$B$2:$B$10000,銘柄リスト!$D$2:$D$10000,,0,1)</f>
        <v>プライム（内国株式）</v>
      </c>
    </row>
    <row r="312" spans="2:10" hidden="1">
      <c r="B312" s="42">
        <v>310</v>
      </c>
      <c r="C312" s="45" t="s">
        <v>519</v>
      </c>
      <c r="D312" t="str">
        <f>_xlfn.XLOOKUP($C312,銘柄リスト!$B$2:$B$10000,銘柄リスト!$C$2:$C$10000,,0,1)</f>
        <v>ＷＯＬＶＥＳ　ＨＡＮＤ</v>
      </c>
      <c r="E312" s="10">
        <v>1</v>
      </c>
      <c r="G312" s="46">
        <v>45632</v>
      </c>
      <c r="H312" s="46">
        <v>45645</v>
      </c>
      <c r="J312" s="10" t="str">
        <f>_xlfn.XLOOKUP($C312,銘柄リスト!$B$2:$B$10000,銘柄リスト!$D$2:$D$10000,,0,1)</f>
        <v>グロース（内国株式）</v>
      </c>
    </row>
    <row r="313" spans="2:10" hidden="1">
      <c r="B313" s="42">
        <v>311</v>
      </c>
      <c r="C313" s="45" t="s">
        <v>520</v>
      </c>
      <c r="D313" t="str">
        <f>_xlfn.XLOOKUP($C313,銘柄リスト!$B$2:$B$10000,銘柄リスト!$C$2:$C$10000,,0,1)</f>
        <v>日本電設工業</v>
      </c>
      <c r="E313" s="10">
        <v>1</v>
      </c>
      <c r="G313" s="46">
        <v>45632</v>
      </c>
      <c r="H313" s="46">
        <v>45793</v>
      </c>
      <c r="J313" s="10" t="str">
        <f>_xlfn.XLOOKUP($C313,銘柄リスト!$B$2:$B$10000,銘柄リスト!$D$2:$D$10000,,0,1)</f>
        <v>プライム（内国株式）</v>
      </c>
    </row>
    <row r="314" spans="2:10" hidden="1">
      <c r="B314" s="42">
        <v>312</v>
      </c>
      <c r="C314" s="45" t="s">
        <v>521</v>
      </c>
      <c r="D314" t="str">
        <f>_xlfn.XLOOKUP($C314,銘柄リスト!$B$2:$B$10000,銘柄リスト!$C$2:$C$10000,,0,1)</f>
        <v>エクシオグループ</v>
      </c>
      <c r="E314" s="10">
        <v>1</v>
      </c>
      <c r="G314" s="46">
        <v>45632</v>
      </c>
      <c r="H314" s="46">
        <v>45793</v>
      </c>
      <c r="J314" s="10" t="str">
        <f>_xlfn.XLOOKUP($C314,銘柄リスト!$B$2:$B$10000,銘柄リスト!$D$2:$D$10000,,0,1)</f>
        <v>プライム（内国株式）</v>
      </c>
    </row>
    <row r="315" spans="2:10" hidden="1">
      <c r="B315" s="42">
        <v>313</v>
      </c>
      <c r="C315" s="45" t="s">
        <v>522</v>
      </c>
      <c r="D315" t="str">
        <f>_xlfn.XLOOKUP($C315,銘柄リスト!$B$2:$B$10000,銘柄リスト!$C$2:$C$10000,,0,1)</f>
        <v>新日本空調</v>
      </c>
      <c r="E315" s="10">
        <v>1</v>
      </c>
      <c r="G315" s="46">
        <v>45632</v>
      </c>
      <c r="H315" s="46">
        <v>45793</v>
      </c>
      <c r="J315" s="10" t="str">
        <f>_xlfn.XLOOKUP($C315,銘柄リスト!$B$2:$B$10000,銘柄リスト!$D$2:$D$10000,,0,1)</f>
        <v>プライム（内国株式）</v>
      </c>
    </row>
    <row r="316" spans="2:10" hidden="1">
      <c r="B316" s="42">
        <v>314</v>
      </c>
      <c r="C316" s="45" t="s">
        <v>523</v>
      </c>
      <c r="D316" t="str">
        <f>_xlfn.XLOOKUP($C316,銘柄リスト!$B$2:$B$10000,銘柄リスト!$C$2:$C$10000,,0,1)</f>
        <v>九電工</v>
      </c>
      <c r="E316" s="10">
        <v>1</v>
      </c>
      <c r="G316" s="46">
        <v>45632</v>
      </c>
      <c r="H316" s="46">
        <v>45793</v>
      </c>
      <c r="J316" s="10" t="str">
        <f>_xlfn.XLOOKUP($C316,銘柄リスト!$B$2:$B$10000,銘柄リスト!$D$2:$D$10000,,0,1)</f>
        <v>プライム（内国株式）</v>
      </c>
    </row>
    <row r="317" spans="2:10" hidden="1">
      <c r="B317" s="42">
        <v>315</v>
      </c>
      <c r="C317" s="45" t="s">
        <v>524</v>
      </c>
      <c r="D317" t="str">
        <f>_xlfn.XLOOKUP($C317,銘柄リスト!$B$2:$B$10000,銘柄リスト!$C$2:$C$10000,,0,1)</f>
        <v>ライスカレー</v>
      </c>
      <c r="E317" s="10">
        <v>1</v>
      </c>
      <c r="G317" s="46">
        <v>45632</v>
      </c>
      <c r="H317" s="46">
        <v>45645</v>
      </c>
      <c r="J317" s="10" t="str">
        <f>_xlfn.XLOOKUP($C317,銘柄リスト!$B$2:$B$10000,銘柄リスト!$D$2:$D$10000,,0,1)</f>
        <v>グロース（内国株式）</v>
      </c>
    </row>
    <row r="318" spans="2:10" hidden="1">
      <c r="B318" s="42">
        <v>316</v>
      </c>
      <c r="C318" s="45" t="s">
        <v>53</v>
      </c>
      <c r="D318" t="str">
        <f>_xlfn.XLOOKUP($C318,銘柄リスト!$B$2:$B$10000,銘柄リスト!$C$2:$C$10000,,0,1)</f>
        <v>サンテック</v>
      </c>
      <c r="E318" s="10">
        <v>1</v>
      </c>
      <c r="G318" s="46">
        <v>45632</v>
      </c>
      <c r="H318" s="46">
        <v>45793</v>
      </c>
      <c r="J318" s="10" t="str">
        <f>_xlfn.XLOOKUP($C318,銘柄リスト!$B$2:$B$10000,銘柄リスト!$D$2:$D$10000,,0,1)</f>
        <v>スタンダード（内国株式）</v>
      </c>
    </row>
    <row r="319" spans="2:10" hidden="1">
      <c r="B319" s="42">
        <v>317</v>
      </c>
      <c r="C319" s="45" t="s">
        <v>525</v>
      </c>
      <c r="D319" t="str">
        <f>_xlfn.XLOOKUP($C319,銘柄リスト!$B$2:$B$10000,銘柄リスト!$C$2:$C$10000,,0,1)</f>
        <v>三機工業</v>
      </c>
      <c r="E319" s="10">
        <v>1</v>
      </c>
      <c r="G319" s="46">
        <v>45632</v>
      </c>
      <c r="H319" s="46">
        <v>45793</v>
      </c>
      <c r="J319" s="10" t="str">
        <f>_xlfn.XLOOKUP($C319,銘柄リスト!$B$2:$B$10000,銘柄リスト!$D$2:$D$10000,,0,1)</f>
        <v>プライム（内国株式）</v>
      </c>
    </row>
    <row r="320" spans="2:10" hidden="1">
      <c r="B320" s="42">
        <v>318</v>
      </c>
      <c r="C320" s="45" t="s">
        <v>526</v>
      </c>
      <c r="D320" t="str">
        <f>_xlfn.XLOOKUP($C320,銘柄リスト!$B$2:$B$10000,銘柄リスト!$C$2:$C$10000,,0,1)</f>
        <v>日揮ホールディングス</v>
      </c>
      <c r="E320" s="10">
        <v>1</v>
      </c>
      <c r="G320" s="46">
        <v>45632</v>
      </c>
      <c r="H320" s="46">
        <v>45793</v>
      </c>
      <c r="J320" s="10" t="str">
        <f>_xlfn.XLOOKUP($C320,銘柄リスト!$B$2:$B$10000,銘柄リスト!$D$2:$D$10000,,0,1)</f>
        <v>プライム（内国株式）</v>
      </c>
    </row>
    <row r="321" spans="2:10" hidden="1">
      <c r="B321" s="42">
        <v>319</v>
      </c>
      <c r="C321" s="45" t="s">
        <v>527</v>
      </c>
      <c r="D321" t="str">
        <f>_xlfn.XLOOKUP($C321,銘柄リスト!$B$2:$B$10000,銘柄リスト!$C$2:$C$10000,,0,1)</f>
        <v>中外炉工業</v>
      </c>
      <c r="E321" s="10">
        <v>1</v>
      </c>
      <c r="G321" s="46">
        <v>45632</v>
      </c>
      <c r="H321" s="46">
        <v>45793</v>
      </c>
      <c r="J321" s="10" t="str">
        <f>_xlfn.XLOOKUP($C321,銘柄リスト!$B$2:$B$10000,銘柄リスト!$D$2:$D$10000,,0,1)</f>
        <v>プライム（内国株式）</v>
      </c>
    </row>
    <row r="322" spans="2:10" hidden="1">
      <c r="B322" s="42">
        <v>320</v>
      </c>
      <c r="C322" s="45" t="s">
        <v>528</v>
      </c>
      <c r="D322" t="str">
        <f>_xlfn.XLOOKUP($C322,銘柄リスト!$B$2:$B$10000,銘柄リスト!$C$2:$C$10000,,0,1)</f>
        <v>テクノ菱和</v>
      </c>
      <c r="E322" s="10">
        <v>1</v>
      </c>
      <c r="G322" s="46">
        <v>45632</v>
      </c>
      <c r="H322" s="46">
        <v>45793</v>
      </c>
      <c r="J322" s="10" t="str">
        <f>_xlfn.XLOOKUP($C322,銘柄リスト!$B$2:$B$10000,銘柄リスト!$D$2:$D$10000,,0,1)</f>
        <v>スタンダード（内国株式）</v>
      </c>
    </row>
    <row r="323" spans="2:10" hidden="1">
      <c r="B323" s="42">
        <v>321</v>
      </c>
      <c r="C323" s="45" t="s">
        <v>529</v>
      </c>
      <c r="D323" t="str">
        <f>_xlfn.XLOOKUP($C323,銘柄リスト!$B$2:$B$10000,銘柄リスト!$C$2:$C$10000,,0,1)</f>
        <v>高田工業所</v>
      </c>
      <c r="E323" s="10">
        <v>1</v>
      </c>
      <c r="G323" s="46">
        <v>45632</v>
      </c>
      <c r="H323" s="46">
        <v>45793</v>
      </c>
      <c r="J323" s="10" t="str">
        <f>_xlfn.XLOOKUP($C323,銘柄リスト!$B$2:$B$10000,銘柄リスト!$D$2:$D$10000,,0,1)</f>
        <v>スタンダード（内国株式）</v>
      </c>
    </row>
    <row r="324" spans="2:10" hidden="1">
      <c r="B324" s="42">
        <v>322</v>
      </c>
      <c r="C324" s="45" t="s">
        <v>530</v>
      </c>
      <c r="D324" t="str">
        <f>_xlfn.XLOOKUP($C324,銘柄リスト!$B$2:$B$10000,銘柄リスト!$C$2:$C$10000,,0,1)</f>
        <v>ヤマト</v>
      </c>
      <c r="E324" s="10">
        <v>1</v>
      </c>
      <c r="G324" s="46">
        <v>45632</v>
      </c>
      <c r="H324" s="46">
        <v>45793</v>
      </c>
      <c r="J324" s="10" t="str">
        <f>_xlfn.XLOOKUP($C324,銘柄リスト!$B$2:$B$10000,銘柄リスト!$D$2:$D$10000,,0,1)</f>
        <v>スタンダード（内国株式）</v>
      </c>
    </row>
    <row r="325" spans="2:10" hidden="1">
      <c r="B325" s="42">
        <v>323</v>
      </c>
      <c r="C325" s="45" t="s">
        <v>531</v>
      </c>
      <c r="D325" t="str">
        <f>_xlfn.XLOOKUP($C325,銘柄リスト!$B$2:$B$10000,銘柄リスト!$C$2:$C$10000,,0,1)</f>
        <v>太平電業</v>
      </c>
      <c r="E325" s="10">
        <v>1</v>
      </c>
      <c r="G325" s="46">
        <v>45632</v>
      </c>
      <c r="H325" s="46">
        <v>45793</v>
      </c>
      <c r="J325" s="10" t="str">
        <f>_xlfn.XLOOKUP($C325,銘柄リスト!$B$2:$B$10000,銘柄リスト!$D$2:$D$10000,,0,1)</f>
        <v>プライム（内国株式）</v>
      </c>
    </row>
    <row r="326" spans="2:10" hidden="1">
      <c r="B326" s="42">
        <v>324</v>
      </c>
      <c r="C326" s="45" t="s">
        <v>532</v>
      </c>
      <c r="D326" t="str">
        <f>_xlfn.XLOOKUP($C326,銘柄リスト!$B$2:$B$10000,銘柄リスト!$C$2:$C$10000,,0,1)</f>
        <v>高砂熱学工業</v>
      </c>
      <c r="E326" s="10">
        <v>1</v>
      </c>
      <c r="G326" s="46">
        <v>45632</v>
      </c>
      <c r="H326" s="46">
        <v>45793</v>
      </c>
      <c r="J326" s="10" t="str">
        <f>_xlfn.XLOOKUP($C326,銘柄リスト!$B$2:$B$10000,銘柄リスト!$D$2:$D$10000,,0,1)</f>
        <v>プライム（内国株式）</v>
      </c>
    </row>
    <row r="327" spans="2:10" hidden="1">
      <c r="B327" s="42">
        <v>325</v>
      </c>
      <c r="C327" s="45" t="s">
        <v>533</v>
      </c>
      <c r="D327" t="str">
        <f>_xlfn.XLOOKUP($C327,銘柄リスト!$B$2:$B$10000,銘柄リスト!$C$2:$C$10000,,0,1)</f>
        <v>ＭＦＳ</v>
      </c>
      <c r="E327" s="10">
        <v>1</v>
      </c>
      <c r="G327" s="46">
        <v>45632</v>
      </c>
      <c r="H327" s="46">
        <v>45645</v>
      </c>
      <c r="J327" s="10" t="str">
        <f>_xlfn.XLOOKUP($C327,銘柄リスト!$B$2:$B$10000,銘柄リスト!$D$2:$D$10000,,0,1)</f>
        <v>グロース（内国株式）</v>
      </c>
    </row>
    <row r="328" spans="2:10" hidden="1">
      <c r="B328" s="42">
        <v>326</v>
      </c>
      <c r="C328" s="45" t="s">
        <v>534</v>
      </c>
      <c r="D328" t="str">
        <f>_xlfn.XLOOKUP($C328,銘柄リスト!$B$2:$B$10000,銘柄リスト!$C$2:$C$10000,,0,1)</f>
        <v>三晃金属工業</v>
      </c>
      <c r="E328" s="10">
        <v>1</v>
      </c>
      <c r="G328" s="46">
        <v>45632</v>
      </c>
      <c r="H328" s="46">
        <v>45793</v>
      </c>
      <c r="J328" s="10" t="str">
        <f>_xlfn.XLOOKUP($C328,銘柄リスト!$B$2:$B$10000,銘柄リスト!$D$2:$D$10000,,0,1)</f>
        <v>スタンダード（内国株式）</v>
      </c>
    </row>
    <row r="329" spans="2:10" hidden="1">
      <c r="B329" s="42">
        <v>327</v>
      </c>
      <c r="C329" s="45" t="s">
        <v>535</v>
      </c>
      <c r="D329" t="str">
        <f>_xlfn.XLOOKUP($C329,銘柄リスト!$B$2:$B$10000,銘柄リスト!$C$2:$C$10000,,0,1)</f>
        <v>ＮＥＣネッツエスアイ</v>
      </c>
      <c r="E329" s="10">
        <v>1</v>
      </c>
      <c r="G329" s="46">
        <v>45632</v>
      </c>
      <c r="H329" s="46">
        <v>45793</v>
      </c>
      <c r="J329" s="10" t="str">
        <f>_xlfn.XLOOKUP($C329,銘柄リスト!$B$2:$B$10000,銘柄リスト!$D$2:$D$10000,,0,1)</f>
        <v>プライム（内国株式）</v>
      </c>
    </row>
    <row r="330" spans="2:10" hidden="1">
      <c r="B330" s="42">
        <v>328</v>
      </c>
      <c r="C330" s="45" t="s">
        <v>536</v>
      </c>
      <c r="D330" t="str">
        <f>_xlfn.XLOOKUP($C330,銘柄リスト!$B$2:$B$10000,銘柄リスト!$C$2:$C$10000,,0,1)</f>
        <v>朝日工業社</v>
      </c>
      <c r="E330" s="10">
        <v>1</v>
      </c>
      <c r="G330" s="46">
        <v>45632</v>
      </c>
      <c r="H330" s="46">
        <v>45793</v>
      </c>
      <c r="J330" s="10" t="str">
        <f>_xlfn.XLOOKUP($C330,銘柄リスト!$B$2:$B$10000,銘柄リスト!$D$2:$D$10000,,0,1)</f>
        <v>プライム（内国株式）</v>
      </c>
    </row>
    <row r="331" spans="2:10" hidden="1">
      <c r="B331" s="42">
        <v>329</v>
      </c>
      <c r="C331" s="45" t="s">
        <v>537</v>
      </c>
      <c r="D331" t="str">
        <f>_xlfn.XLOOKUP($C331,銘柄リスト!$B$2:$B$10000,銘柄リスト!$C$2:$C$10000,,0,1)</f>
        <v>明星工業</v>
      </c>
      <c r="E331" s="10">
        <v>1</v>
      </c>
      <c r="G331" s="46">
        <v>45632</v>
      </c>
      <c r="H331" s="46">
        <v>45793</v>
      </c>
      <c r="J331" s="10" t="str">
        <f>_xlfn.XLOOKUP($C331,銘柄リスト!$B$2:$B$10000,銘柄リスト!$D$2:$D$10000,,0,1)</f>
        <v>プライム（内国株式）</v>
      </c>
    </row>
    <row r="332" spans="2:10" hidden="1">
      <c r="B332" s="42">
        <v>330</v>
      </c>
      <c r="C332" s="45" t="s">
        <v>538</v>
      </c>
      <c r="D332" t="str">
        <f>_xlfn.XLOOKUP($C332,銘柄リスト!$B$2:$B$10000,銘柄リスト!$C$2:$C$10000,,0,1)</f>
        <v>大氣社</v>
      </c>
      <c r="E332" s="10">
        <v>1</v>
      </c>
      <c r="G332" s="46">
        <v>45632</v>
      </c>
      <c r="H332" s="46">
        <v>45793</v>
      </c>
      <c r="J332" s="10" t="str">
        <f>_xlfn.XLOOKUP($C332,銘柄リスト!$B$2:$B$10000,銘柄リスト!$D$2:$D$10000,,0,1)</f>
        <v>プライム（内国株式）</v>
      </c>
    </row>
    <row r="333" spans="2:10" hidden="1">
      <c r="B333" s="42">
        <v>331</v>
      </c>
      <c r="C333" s="45" t="s">
        <v>539</v>
      </c>
      <c r="D333" t="str">
        <f>_xlfn.XLOOKUP($C333,銘柄リスト!$B$2:$B$10000,銘柄リスト!$C$2:$C$10000,,0,1)</f>
        <v>タウンズ</v>
      </c>
      <c r="E333" s="10">
        <v>1</v>
      </c>
      <c r="G333" s="46">
        <v>45632</v>
      </c>
      <c r="H333" s="46">
        <v>45793</v>
      </c>
      <c r="J333" s="10" t="str">
        <f>_xlfn.XLOOKUP($C333,銘柄リスト!$B$2:$B$10000,銘柄リスト!$D$2:$D$10000,,0,1)</f>
        <v>スタンダード（内国株式）</v>
      </c>
    </row>
    <row r="334" spans="2:10" hidden="1">
      <c r="B334" s="42">
        <v>332</v>
      </c>
      <c r="C334" s="45" t="s">
        <v>540</v>
      </c>
      <c r="D334" t="str">
        <f>_xlfn.XLOOKUP($C334,銘柄リスト!$B$2:$B$10000,銘柄リスト!$C$2:$C$10000,,0,1)</f>
        <v>ダイダン</v>
      </c>
      <c r="E334" s="10">
        <v>1</v>
      </c>
      <c r="G334" s="46">
        <v>45632</v>
      </c>
      <c r="H334" s="46">
        <v>45793</v>
      </c>
      <c r="J334" s="10" t="str">
        <f>_xlfn.XLOOKUP($C334,銘柄リスト!$B$2:$B$10000,銘柄リスト!$D$2:$D$10000,,0,1)</f>
        <v>プライム（内国株式）</v>
      </c>
    </row>
    <row r="335" spans="2:10" hidden="1">
      <c r="B335" s="42">
        <v>333</v>
      </c>
      <c r="C335" s="45" t="s">
        <v>541</v>
      </c>
      <c r="D335" t="str">
        <f>_xlfn.XLOOKUP($C335,銘柄リスト!$B$2:$B$10000,銘柄リスト!$C$2:$C$10000,,0,1)</f>
        <v>協和日成</v>
      </c>
      <c r="E335" s="10">
        <v>1</v>
      </c>
      <c r="G335" s="46">
        <v>45632</v>
      </c>
      <c r="H335" s="46">
        <v>45793</v>
      </c>
      <c r="J335" s="10" t="str">
        <f>_xlfn.XLOOKUP($C335,銘柄リスト!$B$2:$B$10000,銘柄リスト!$D$2:$D$10000,,0,1)</f>
        <v>スタンダード（内国株式）</v>
      </c>
    </row>
    <row r="336" spans="2:10" hidden="1">
      <c r="B336" s="42">
        <v>334</v>
      </c>
      <c r="C336" s="45" t="s">
        <v>542</v>
      </c>
      <c r="D336" t="str">
        <f>_xlfn.XLOOKUP($C336,銘柄リスト!$B$2:$B$10000,銘柄リスト!$C$2:$C$10000,,0,1)</f>
        <v>日比谷総合設備</v>
      </c>
      <c r="E336" s="10">
        <v>1</v>
      </c>
      <c r="G336" s="46">
        <v>45632</v>
      </c>
      <c r="H336" s="46">
        <v>45793</v>
      </c>
      <c r="J336" s="10" t="str">
        <f>_xlfn.XLOOKUP($C336,銘柄リスト!$B$2:$B$10000,銘柄リスト!$D$2:$D$10000,,0,1)</f>
        <v>プライム（内国株式）</v>
      </c>
    </row>
    <row r="337" spans="2:10" hidden="1">
      <c r="B337" s="42">
        <v>335</v>
      </c>
      <c r="C337" s="45" t="s">
        <v>543</v>
      </c>
      <c r="D337" t="str">
        <f>_xlfn.XLOOKUP($C337,銘柄リスト!$B$2:$B$10000,銘柄リスト!$C$2:$C$10000,,0,1)</f>
        <v>ＰｏｓｔＰｒｉｍｅ</v>
      </c>
      <c r="E337" s="10">
        <v>1</v>
      </c>
      <c r="G337" s="46">
        <v>45632</v>
      </c>
      <c r="H337" s="46">
        <v>45645</v>
      </c>
      <c r="J337" s="10" t="str">
        <f>_xlfn.XLOOKUP($C337,銘柄リスト!$B$2:$B$10000,銘柄リスト!$D$2:$D$10000,,0,1)</f>
        <v>グロース（内国株式）</v>
      </c>
    </row>
    <row r="338" spans="2:10" hidden="1">
      <c r="B338" s="42">
        <v>336</v>
      </c>
      <c r="C338" s="45" t="s">
        <v>544</v>
      </c>
      <c r="D338" t="str">
        <f>_xlfn.XLOOKUP($C338,銘柄リスト!$B$2:$B$10000,銘柄リスト!$C$2:$C$10000,,0,1)</f>
        <v>神田通信機</v>
      </c>
      <c r="E338" s="10">
        <v>1</v>
      </c>
      <c r="G338" s="46">
        <v>45632</v>
      </c>
      <c r="H338" s="46">
        <v>45793</v>
      </c>
      <c r="J338" s="10" t="str">
        <f>_xlfn.XLOOKUP($C338,銘柄リスト!$B$2:$B$10000,銘柄リスト!$D$2:$D$10000,,0,1)</f>
        <v>スタンダード（内国株式）</v>
      </c>
    </row>
    <row r="339" spans="2:10" hidden="1">
      <c r="B339" s="42">
        <v>337</v>
      </c>
      <c r="C339" s="45" t="s">
        <v>545</v>
      </c>
      <c r="D339" t="str">
        <f>_xlfn.XLOOKUP($C339,銘柄リスト!$B$2:$B$10000,銘柄リスト!$C$2:$C$10000,,0,1)</f>
        <v>高橋カーテンウォール工業</v>
      </c>
      <c r="E339" s="10">
        <v>1</v>
      </c>
      <c r="G339" s="46">
        <v>45632</v>
      </c>
      <c r="H339" s="46">
        <v>45793</v>
      </c>
      <c r="J339" s="10" t="str">
        <f>_xlfn.XLOOKUP($C339,銘柄リスト!$B$2:$B$10000,銘柄リスト!$D$2:$D$10000,,0,1)</f>
        <v>スタンダード（内国株式）</v>
      </c>
    </row>
    <row r="340" spans="2:10" hidden="1">
      <c r="B340" s="42">
        <v>338</v>
      </c>
      <c r="C340" s="45" t="s">
        <v>546</v>
      </c>
      <c r="D340" t="str">
        <f>_xlfn.XLOOKUP($C340,銘柄リスト!$B$2:$B$10000,銘柄リスト!$C$2:$C$10000,,0,1)</f>
        <v>暁飯島工業</v>
      </c>
      <c r="E340" s="10">
        <v>1</v>
      </c>
      <c r="G340" s="46">
        <v>45632</v>
      </c>
      <c r="H340" s="46">
        <v>45793</v>
      </c>
      <c r="J340" s="10" t="str">
        <f>_xlfn.XLOOKUP($C340,銘柄リスト!$B$2:$B$10000,銘柄リスト!$D$2:$D$10000,,0,1)</f>
        <v>スタンダード（内国株式）</v>
      </c>
    </row>
    <row r="341" spans="2:10" hidden="1">
      <c r="B341" s="42">
        <v>339</v>
      </c>
      <c r="C341" s="45" t="s">
        <v>547</v>
      </c>
      <c r="D341" t="str">
        <f>_xlfn.XLOOKUP($C341,銘柄リスト!$B$2:$B$10000,銘柄リスト!$C$2:$C$10000,,0,1)</f>
        <v>ニップン</v>
      </c>
      <c r="E341" s="10">
        <v>1</v>
      </c>
      <c r="G341" s="46">
        <v>45632</v>
      </c>
      <c r="H341" s="46">
        <v>45793</v>
      </c>
      <c r="J341" s="10" t="str">
        <f>_xlfn.XLOOKUP($C341,銘柄リスト!$B$2:$B$10000,銘柄リスト!$D$2:$D$10000,,0,1)</f>
        <v>プライム（内国株式）</v>
      </c>
    </row>
    <row r="342" spans="2:10" hidden="1">
      <c r="B342" s="42">
        <v>340</v>
      </c>
      <c r="C342" s="45" t="s">
        <v>548</v>
      </c>
      <c r="D342" t="str">
        <f>_xlfn.XLOOKUP($C342,銘柄リスト!$B$2:$B$10000,銘柄リスト!$C$2:$C$10000,,0,1)</f>
        <v>日清製粉グループ本社</v>
      </c>
      <c r="E342" s="10">
        <v>1</v>
      </c>
      <c r="G342" s="46">
        <v>45632</v>
      </c>
      <c r="H342" s="46">
        <v>45793</v>
      </c>
      <c r="J342" s="10" t="str">
        <f>_xlfn.XLOOKUP($C342,銘柄リスト!$B$2:$B$10000,銘柄リスト!$D$2:$D$10000,,0,1)</f>
        <v>プライム（内国株式）</v>
      </c>
    </row>
    <row r="343" spans="2:10" hidden="1">
      <c r="B343" s="42">
        <v>341</v>
      </c>
      <c r="C343" s="45" t="s">
        <v>549</v>
      </c>
      <c r="D343" t="str">
        <f>_xlfn.XLOOKUP($C343,銘柄リスト!$B$2:$B$10000,銘柄リスト!$C$2:$C$10000,,0,1)</f>
        <v>日東富士製粉</v>
      </c>
      <c r="E343" s="10">
        <v>1</v>
      </c>
      <c r="G343" s="46">
        <v>45632</v>
      </c>
      <c r="H343" s="46">
        <v>45793</v>
      </c>
      <c r="J343" s="10" t="str">
        <f>_xlfn.XLOOKUP($C343,銘柄リスト!$B$2:$B$10000,銘柄リスト!$D$2:$D$10000,,0,1)</f>
        <v>スタンダード（内国株式）</v>
      </c>
    </row>
    <row r="344" spans="2:10" hidden="1">
      <c r="B344" s="42">
        <v>342</v>
      </c>
      <c r="C344" s="45" t="s">
        <v>550</v>
      </c>
      <c r="D344" t="str">
        <f>_xlfn.XLOOKUP($C344,銘柄リスト!$B$2:$B$10000,銘柄リスト!$C$2:$C$10000,,0,1)</f>
        <v>昭和産業</v>
      </c>
      <c r="E344" s="10">
        <v>1</v>
      </c>
      <c r="G344" s="46">
        <v>45632</v>
      </c>
      <c r="H344" s="46">
        <v>45793</v>
      </c>
      <c r="J344" s="10" t="str">
        <f>_xlfn.XLOOKUP($C344,銘柄リスト!$B$2:$B$10000,銘柄リスト!$D$2:$D$10000,,0,1)</f>
        <v>プライム（内国株式）</v>
      </c>
    </row>
    <row r="345" spans="2:10" hidden="1">
      <c r="B345" s="42">
        <v>343</v>
      </c>
      <c r="C345" s="45" t="s">
        <v>551</v>
      </c>
      <c r="D345" t="str">
        <f>_xlfn.XLOOKUP($C345,銘柄リスト!$B$2:$B$10000,銘柄リスト!$C$2:$C$10000,,0,1)</f>
        <v>鳥越製粉</v>
      </c>
      <c r="E345" s="10">
        <v>1</v>
      </c>
      <c r="G345" s="46">
        <v>45632</v>
      </c>
      <c r="H345" s="46">
        <v>45793</v>
      </c>
      <c r="J345" s="10" t="str">
        <f>_xlfn.XLOOKUP($C345,銘柄リスト!$B$2:$B$10000,銘柄リスト!$D$2:$D$10000,,0,1)</f>
        <v>スタンダード（内国株式）</v>
      </c>
    </row>
    <row r="346" spans="2:10" hidden="1">
      <c r="B346" s="42">
        <v>344</v>
      </c>
      <c r="C346" s="45" t="s">
        <v>552</v>
      </c>
      <c r="D346" t="str">
        <f>_xlfn.XLOOKUP($C346,銘柄リスト!$B$2:$B$10000,銘柄リスト!$C$2:$C$10000,,0,1)</f>
        <v>豆蔵デジタルホールディングス</v>
      </c>
      <c r="E346" s="10">
        <v>1</v>
      </c>
      <c r="G346" s="46">
        <v>45632</v>
      </c>
      <c r="H346" s="46">
        <v>45645</v>
      </c>
      <c r="J346" s="10" t="str">
        <f>_xlfn.XLOOKUP($C346,銘柄リスト!$B$2:$B$10000,銘柄リスト!$D$2:$D$10000,,0,1)</f>
        <v>グロース（内国株式）</v>
      </c>
    </row>
    <row r="347" spans="2:10" hidden="1">
      <c r="B347" s="42">
        <v>345</v>
      </c>
      <c r="C347" s="45" t="s">
        <v>553</v>
      </c>
      <c r="D347" t="str">
        <f>_xlfn.XLOOKUP($C347,銘柄リスト!$B$2:$B$10000,銘柄リスト!$C$2:$C$10000,,0,1)</f>
        <v>中部飼料</v>
      </c>
      <c r="E347" s="10">
        <v>1</v>
      </c>
      <c r="G347" s="46">
        <v>45632</v>
      </c>
      <c r="H347" s="46">
        <v>45793</v>
      </c>
      <c r="J347" s="10" t="str">
        <f>_xlfn.XLOOKUP($C347,銘柄リスト!$B$2:$B$10000,銘柄リスト!$D$2:$D$10000,,0,1)</f>
        <v>プライム（内国株式）</v>
      </c>
    </row>
    <row r="348" spans="2:10" hidden="1">
      <c r="B348" s="42">
        <v>346</v>
      </c>
      <c r="C348" s="45" t="s">
        <v>554</v>
      </c>
      <c r="D348" t="str">
        <f>_xlfn.XLOOKUP($C348,銘柄リスト!$B$2:$B$10000,銘柄リスト!$C$2:$C$10000,,0,1)</f>
        <v>日和産業</v>
      </c>
      <c r="E348" s="10">
        <v>1</v>
      </c>
      <c r="G348" s="46">
        <v>45632</v>
      </c>
      <c r="H348" s="46">
        <v>45793</v>
      </c>
      <c r="J348" s="10" t="str">
        <f>_xlfn.XLOOKUP($C348,銘柄リスト!$B$2:$B$10000,銘柄リスト!$D$2:$D$10000,,0,1)</f>
        <v>スタンダード（内国株式）</v>
      </c>
    </row>
    <row r="349" spans="2:10" hidden="1">
      <c r="B349" s="42">
        <v>347</v>
      </c>
      <c r="C349" s="45" t="s">
        <v>555</v>
      </c>
      <c r="D349" t="str">
        <f>_xlfn.XLOOKUP($C349,銘柄リスト!$B$2:$B$10000,銘柄リスト!$C$2:$C$10000,,0,1)</f>
        <v>ロゴスホールディングス</v>
      </c>
      <c r="E349" s="10">
        <v>1</v>
      </c>
      <c r="G349" s="46">
        <v>45632</v>
      </c>
      <c r="H349" s="46">
        <v>45645</v>
      </c>
      <c r="J349" s="10" t="str">
        <f>_xlfn.XLOOKUP($C349,銘柄リスト!$B$2:$B$10000,銘柄リスト!$D$2:$D$10000,,0,1)</f>
        <v>グロース（内国株式）</v>
      </c>
    </row>
    <row r="350" spans="2:10" hidden="1">
      <c r="B350" s="42">
        <v>348</v>
      </c>
      <c r="C350" s="45" t="s">
        <v>556</v>
      </c>
      <c r="D350" t="str">
        <f>_xlfn.XLOOKUP($C350,銘柄リスト!$B$2:$B$10000,銘柄リスト!$C$2:$C$10000,,0,1)</f>
        <v>フィード・ワン</v>
      </c>
      <c r="E350" s="10">
        <v>1</v>
      </c>
      <c r="G350" s="46">
        <v>45632</v>
      </c>
      <c r="H350" s="46">
        <v>45793</v>
      </c>
      <c r="J350" s="10" t="str">
        <f>_xlfn.XLOOKUP($C350,銘柄リスト!$B$2:$B$10000,銘柄リスト!$D$2:$D$10000,,0,1)</f>
        <v>プライム（内国株式）</v>
      </c>
    </row>
    <row r="351" spans="2:10" hidden="1">
      <c r="B351" s="42">
        <v>349</v>
      </c>
      <c r="C351" s="45" t="s">
        <v>557</v>
      </c>
      <c r="D351" t="str">
        <f>_xlfn.XLOOKUP($C351,銘柄リスト!$B$2:$B$10000,銘柄リスト!$C$2:$C$10000,,0,1)</f>
        <v>ＰＲＩＳＭ　ＢｉｏＬａｂ</v>
      </c>
      <c r="E351" s="10">
        <v>1</v>
      </c>
      <c r="G351" s="46">
        <v>45632</v>
      </c>
      <c r="H351" s="46">
        <v>45645</v>
      </c>
      <c r="J351" s="10" t="str">
        <f>_xlfn.XLOOKUP($C351,銘柄リスト!$B$2:$B$10000,銘柄リスト!$D$2:$D$10000,,0,1)</f>
        <v>グロース（内国株式）</v>
      </c>
    </row>
    <row r="352" spans="2:10" hidden="1">
      <c r="B352" s="42">
        <v>350</v>
      </c>
      <c r="C352" s="45" t="s">
        <v>558</v>
      </c>
      <c r="D352" t="str">
        <f>_xlfn.XLOOKUP($C352,銘柄リスト!$B$2:$B$10000,銘柄リスト!$C$2:$C$10000,,0,1)</f>
        <v>構造計画研究所ホールディングス</v>
      </c>
      <c r="E352" s="10">
        <v>1</v>
      </c>
      <c r="G352" s="46">
        <v>45632</v>
      </c>
      <c r="H352" s="46">
        <v>45793</v>
      </c>
      <c r="J352" s="10" t="str">
        <f>_xlfn.XLOOKUP($C352,銘柄リスト!$B$2:$B$10000,銘柄リスト!$D$2:$D$10000,,0,1)</f>
        <v>スタンダード（内国株式）</v>
      </c>
    </row>
    <row r="353" spans="2:10" hidden="1">
      <c r="B353" s="42">
        <v>351</v>
      </c>
      <c r="C353" s="45" t="s">
        <v>559</v>
      </c>
      <c r="D353" t="str">
        <f>_xlfn.XLOOKUP($C353,銘柄リスト!$B$2:$B$10000,銘柄リスト!$C$2:$C$10000,,0,1)</f>
        <v>東洋精糖</v>
      </c>
      <c r="E353" s="10">
        <v>1</v>
      </c>
      <c r="G353" s="46">
        <v>45632</v>
      </c>
      <c r="H353" s="46">
        <v>45793</v>
      </c>
      <c r="J353" s="10" t="str">
        <f>_xlfn.XLOOKUP($C353,銘柄リスト!$B$2:$B$10000,銘柄リスト!$D$2:$D$10000,,0,1)</f>
        <v>スタンダード（内国株式）</v>
      </c>
    </row>
    <row r="354" spans="2:10" hidden="1">
      <c r="B354" s="42">
        <v>352</v>
      </c>
      <c r="C354" s="45" t="s">
        <v>560</v>
      </c>
      <c r="D354" t="str">
        <f>_xlfn.XLOOKUP($C354,銘柄リスト!$B$2:$B$10000,銘柄リスト!$C$2:$C$10000,,0,1)</f>
        <v>日本甜菜製糖</v>
      </c>
      <c r="E354" s="10">
        <v>1</v>
      </c>
      <c r="G354" s="46">
        <v>45632</v>
      </c>
      <c r="H354" s="46">
        <v>45793</v>
      </c>
      <c r="J354" s="10" t="str">
        <f>_xlfn.XLOOKUP($C354,銘柄リスト!$B$2:$B$10000,銘柄リスト!$D$2:$D$10000,,0,1)</f>
        <v>プライム（内国株式）</v>
      </c>
    </row>
    <row r="355" spans="2:10" hidden="1">
      <c r="B355" s="42">
        <v>353</v>
      </c>
      <c r="C355" s="45" t="s">
        <v>561</v>
      </c>
      <c r="D355" t="str">
        <f>_xlfn.XLOOKUP($C355,銘柄リスト!$B$2:$B$10000,銘柄リスト!$C$2:$C$10000,,0,1)</f>
        <v>ＤＭ三井製糖ホールディングス</v>
      </c>
      <c r="E355" s="10">
        <v>1</v>
      </c>
      <c r="G355" s="46">
        <v>45632</v>
      </c>
      <c r="H355" s="46">
        <v>45793</v>
      </c>
      <c r="J355" s="10" t="str">
        <f>_xlfn.XLOOKUP($C355,銘柄リスト!$B$2:$B$10000,銘柄リスト!$D$2:$D$10000,,0,1)</f>
        <v>プライム（内国株式）</v>
      </c>
    </row>
    <row r="356" spans="2:10" hidden="1">
      <c r="B356" s="42">
        <v>354</v>
      </c>
      <c r="C356" s="45" t="s">
        <v>562</v>
      </c>
      <c r="D356" t="str">
        <f>_xlfn.XLOOKUP($C356,銘柄リスト!$B$2:$B$10000,銘柄リスト!$C$2:$C$10000,,0,1)</f>
        <v>塩水港精糖</v>
      </c>
      <c r="E356" s="10">
        <v>1</v>
      </c>
      <c r="G356" s="46">
        <v>45632</v>
      </c>
      <c r="H356" s="46">
        <v>45793</v>
      </c>
      <c r="J356" s="10" t="str">
        <f>_xlfn.XLOOKUP($C356,銘柄リスト!$B$2:$B$10000,銘柄リスト!$D$2:$D$10000,,0,1)</f>
        <v>スタンダード（内国株式）</v>
      </c>
    </row>
    <row r="357" spans="2:10" hidden="1">
      <c r="B357" s="42">
        <v>355</v>
      </c>
      <c r="C357" s="45" t="s">
        <v>563</v>
      </c>
      <c r="D357" t="str">
        <f>_xlfn.XLOOKUP($C357,銘柄リスト!$B$2:$B$10000,銘柄リスト!$C$2:$C$10000,,0,1)</f>
        <v>フジ日本</v>
      </c>
      <c r="E357" s="10">
        <v>1</v>
      </c>
      <c r="G357" s="46">
        <v>45632</v>
      </c>
      <c r="H357" s="46">
        <v>45793</v>
      </c>
      <c r="J357" s="10" t="str">
        <f>_xlfn.XLOOKUP($C357,銘柄リスト!$B$2:$B$10000,銘柄リスト!$D$2:$D$10000,,0,1)</f>
        <v>スタンダード（内国株式）</v>
      </c>
    </row>
    <row r="358" spans="2:10" hidden="1">
      <c r="B358" s="42">
        <v>356</v>
      </c>
      <c r="C358" s="45" t="s">
        <v>564</v>
      </c>
      <c r="D358" t="str">
        <f>_xlfn.XLOOKUP($C358,銘柄リスト!$B$2:$B$10000,銘柄リスト!$C$2:$C$10000,,0,1)</f>
        <v>ウェルネオシュガー</v>
      </c>
      <c r="E358" s="10">
        <v>1</v>
      </c>
      <c r="G358" s="46">
        <v>45632</v>
      </c>
      <c r="H358" s="46">
        <v>45793</v>
      </c>
      <c r="J358" s="10" t="str">
        <f>_xlfn.XLOOKUP($C358,銘柄リスト!$B$2:$B$10000,銘柄リスト!$D$2:$D$10000,,0,1)</f>
        <v>プライム（内国株式）</v>
      </c>
    </row>
    <row r="359" spans="2:10" hidden="1">
      <c r="B359" s="42">
        <v>357</v>
      </c>
      <c r="C359" s="45" t="s">
        <v>565</v>
      </c>
      <c r="D359" t="str">
        <f>_xlfn.XLOOKUP($C359,銘柄リスト!$B$2:$B$10000,銘柄リスト!$C$2:$C$10000,,0,1)</f>
        <v>カドス・コーポレーション</v>
      </c>
      <c r="E359" s="10">
        <v>1</v>
      </c>
      <c r="G359" s="46">
        <v>45632</v>
      </c>
      <c r="H359" s="46">
        <v>45793</v>
      </c>
      <c r="J359" s="10" t="str">
        <f>_xlfn.XLOOKUP($C359,銘柄リスト!$B$2:$B$10000,銘柄リスト!$D$2:$D$10000,,0,1)</f>
        <v>スタンダード（内国株式）</v>
      </c>
    </row>
    <row r="360" spans="2:10" hidden="1">
      <c r="B360" s="42">
        <v>358</v>
      </c>
      <c r="C360" s="45" t="s">
        <v>566</v>
      </c>
      <c r="D360" t="str">
        <f>_xlfn.XLOOKUP($C360,銘柄リスト!$B$2:$B$10000,銘柄リスト!$C$2:$C$10000,,0,1)</f>
        <v>ＬＩＦＵＬＬ</v>
      </c>
      <c r="E360" s="10">
        <v>1</v>
      </c>
      <c r="G360" s="46">
        <v>45632</v>
      </c>
      <c r="H360" s="46">
        <v>45793</v>
      </c>
      <c r="J360" s="10" t="str">
        <f>_xlfn.XLOOKUP($C360,銘柄リスト!$B$2:$B$10000,銘柄リスト!$D$2:$D$10000,,0,1)</f>
        <v>プライム（内国株式）</v>
      </c>
    </row>
    <row r="361" spans="2:10" hidden="1">
      <c r="B361" s="42">
        <v>359</v>
      </c>
      <c r="C361" s="45" t="s">
        <v>162</v>
      </c>
      <c r="D361" t="str">
        <f>_xlfn.XLOOKUP($C361,銘柄リスト!$B$2:$B$10000,銘柄リスト!$C$2:$C$10000,,0,1)</f>
        <v>ＭＩＸＩ</v>
      </c>
      <c r="E361" s="10">
        <v>1</v>
      </c>
      <c r="G361" s="46">
        <v>45632</v>
      </c>
      <c r="H361" s="46">
        <v>45793</v>
      </c>
      <c r="J361" s="10" t="str">
        <f>_xlfn.XLOOKUP($C361,銘柄リスト!$B$2:$B$10000,銘柄リスト!$D$2:$D$10000,,0,1)</f>
        <v>プライム（内国株式）</v>
      </c>
    </row>
    <row r="362" spans="2:10" hidden="1">
      <c r="B362" s="42">
        <v>360</v>
      </c>
      <c r="C362" s="45" t="s">
        <v>567</v>
      </c>
      <c r="D362" t="str">
        <f>_xlfn.XLOOKUP($C362,銘柄リスト!$B$2:$B$10000,銘柄リスト!$C$2:$C$10000,,0,1)</f>
        <v>インタースペース</v>
      </c>
      <c r="E362" s="10">
        <v>1</v>
      </c>
      <c r="G362" s="46">
        <v>45632</v>
      </c>
      <c r="H362" s="46">
        <v>45793</v>
      </c>
      <c r="J362" s="10" t="str">
        <f>_xlfn.XLOOKUP($C362,銘柄リスト!$B$2:$B$10000,銘柄リスト!$D$2:$D$10000,,0,1)</f>
        <v>スタンダード（内国株式）</v>
      </c>
    </row>
    <row r="363" spans="2:10" hidden="1">
      <c r="B363" s="42">
        <v>361</v>
      </c>
      <c r="C363" s="45" t="s">
        <v>568</v>
      </c>
      <c r="D363" t="str">
        <f>_xlfn.XLOOKUP($C363,銘柄リスト!$B$2:$B$10000,銘柄リスト!$C$2:$C$10000,,0,1)</f>
        <v>ジェイエイシーリクルートメント</v>
      </c>
      <c r="E363" s="10">
        <v>1</v>
      </c>
      <c r="G363" s="46">
        <v>45632</v>
      </c>
      <c r="H363" s="46">
        <v>45793</v>
      </c>
      <c r="J363" s="10" t="str">
        <f>_xlfn.XLOOKUP($C363,銘柄リスト!$B$2:$B$10000,銘柄リスト!$D$2:$D$10000,,0,1)</f>
        <v>プライム（内国株式）</v>
      </c>
    </row>
    <row r="364" spans="2:10" hidden="1">
      <c r="B364" s="42">
        <v>362</v>
      </c>
      <c r="C364" s="45" t="s">
        <v>569</v>
      </c>
      <c r="D364" t="str">
        <f>_xlfn.XLOOKUP($C364,銘柄リスト!$B$2:$B$10000,銘柄リスト!$C$2:$C$10000,,0,1)</f>
        <v>日本Ｍ＆Ａセンターホールディングス</v>
      </c>
      <c r="E364" s="10">
        <v>1</v>
      </c>
      <c r="G364" s="46">
        <v>45632</v>
      </c>
      <c r="H364" s="46">
        <v>45793</v>
      </c>
      <c r="J364" s="10" t="str">
        <f>_xlfn.XLOOKUP($C364,銘柄リスト!$B$2:$B$10000,銘柄リスト!$D$2:$D$10000,,0,1)</f>
        <v>プライム（内国株式）</v>
      </c>
    </row>
    <row r="365" spans="2:10" hidden="1">
      <c r="B365" s="42">
        <v>363</v>
      </c>
      <c r="C365" s="45" t="s">
        <v>570</v>
      </c>
      <c r="D365" t="str">
        <f>_xlfn.XLOOKUP($C365,銘柄リスト!$B$2:$B$10000,銘柄リスト!$C$2:$C$10000,,0,1)</f>
        <v>フィットイージー</v>
      </c>
      <c r="E365" s="10">
        <v>1</v>
      </c>
      <c r="G365" s="46">
        <v>45632</v>
      </c>
      <c r="H365" s="46">
        <v>45793</v>
      </c>
      <c r="J365" s="10" t="str">
        <f>_xlfn.XLOOKUP($C365,銘柄リスト!$B$2:$B$10000,銘柄リスト!$D$2:$D$10000,,0,1)</f>
        <v>スタンダード（内国株式）</v>
      </c>
    </row>
    <row r="366" spans="2:10" hidden="1">
      <c r="B366" s="42">
        <v>364</v>
      </c>
      <c r="C366" s="45" t="s">
        <v>571</v>
      </c>
      <c r="D366" t="str">
        <f>_xlfn.XLOOKUP($C366,銘柄リスト!$B$2:$B$10000,銘柄リスト!$C$2:$C$10000,,0,1)</f>
        <v>メンバーズ</v>
      </c>
      <c r="E366" s="10">
        <v>1</v>
      </c>
      <c r="G366" s="46">
        <v>45632</v>
      </c>
      <c r="H366" s="46">
        <v>45793</v>
      </c>
      <c r="J366" s="10" t="str">
        <f>_xlfn.XLOOKUP($C366,銘柄リスト!$B$2:$B$10000,銘柄リスト!$D$2:$D$10000,,0,1)</f>
        <v>プライム（内国株式）</v>
      </c>
    </row>
    <row r="367" spans="2:10" hidden="1">
      <c r="B367" s="42">
        <v>365</v>
      </c>
      <c r="C367" s="45" t="s">
        <v>572</v>
      </c>
      <c r="D367" t="str">
        <f>_xlfn.XLOOKUP($C367,銘柄リスト!$B$2:$B$10000,銘柄リスト!$C$2:$C$10000,,0,1)</f>
        <v>北浜キャピタルパートナーズ</v>
      </c>
      <c r="E367" s="10">
        <v>1</v>
      </c>
      <c r="G367" s="46">
        <v>45632</v>
      </c>
      <c r="H367" s="46">
        <v>45793</v>
      </c>
      <c r="J367" s="10" t="str">
        <f>_xlfn.XLOOKUP($C367,銘柄リスト!$B$2:$B$10000,銘柄リスト!$D$2:$D$10000,,0,1)</f>
        <v>スタンダード（内国株式）</v>
      </c>
    </row>
    <row r="368" spans="2:10" hidden="1">
      <c r="B368" s="42">
        <v>366</v>
      </c>
      <c r="C368" s="45" t="s">
        <v>573</v>
      </c>
      <c r="D368" t="str">
        <f>_xlfn.XLOOKUP($C368,銘柄リスト!$B$2:$B$10000,銘柄リスト!$C$2:$C$10000,,0,1)</f>
        <v>ヒップ</v>
      </c>
      <c r="E368" s="10">
        <v>1</v>
      </c>
      <c r="G368" s="46">
        <v>45632</v>
      </c>
      <c r="H368" s="46">
        <v>45793</v>
      </c>
      <c r="J368" s="10" t="str">
        <f>_xlfn.XLOOKUP($C368,銘柄リスト!$B$2:$B$10000,銘柄リスト!$D$2:$D$10000,,0,1)</f>
        <v>スタンダード（内国株式）</v>
      </c>
    </row>
    <row r="369" spans="2:10" hidden="1">
      <c r="B369" s="42">
        <v>367</v>
      </c>
      <c r="C369" s="45" t="s">
        <v>574</v>
      </c>
      <c r="D369" t="str">
        <f>_xlfn.XLOOKUP($C369,銘柄リスト!$B$2:$B$10000,銘柄リスト!$C$2:$C$10000,,0,1)</f>
        <v>クルーズ</v>
      </c>
      <c r="E369" s="10">
        <v>1</v>
      </c>
      <c r="G369" s="46">
        <v>45632</v>
      </c>
      <c r="H369" s="46">
        <v>45793</v>
      </c>
      <c r="J369" s="10" t="str">
        <f>_xlfn.XLOOKUP($C369,銘柄リスト!$B$2:$B$10000,銘柄リスト!$D$2:$D$10000,,0,1)</f>
        <v>スタンダード（内国株式）</v>
      </c>
    </row>
    <row r="370" spans="2:10" hidden="1">
      <c r="B370" s="42">
        <v>368</v>
      </c>
      <c r="C370" s="45" t="s">
        <v>575</v>
      </c>
      <c r="D370" t="str">
        <f>_xlfn.XLOOKUP($C370,銘柄リスト!$B$2:$B$10000,銘柄リスト!$C$2:$C$10000,,0,1)</f>
        <v>中広</v>
      </c>
      <c r="E370" s="10">
        <v>1</v>
      </c>
      <c r="G370" s="46">
        <v>45632</v>
      </c>
      <c r="H370" s="46">
        <v>45793</v>
      </c>
      <c r="J370" s="10" t="str">
        <f>_xlfn.XLOOKUP($C370,銘柄リスト!$B$2:$B$10000,銘柄リスト!$D$2:$D$10000,,0,1)</f>
        <v>スタンダード（内国株式）</v>
      </c>
    </row>
    <row r="371" spans="2:10" hidden="1">
      <c r="B371" s="42">
        <v>369</v>
      </c>
      <c r="C371" s="45" t="s">
        <v>576</v>
      </c>
      <c r="D371" t="str">
        <f>_xlfn.XLOOKUP($C371,銘柄リスト!$B$2:$B$10000,銘柄リスト!$C$2:$C$10000,,0,1)</f>
        <v>アイティメディア</v>
      </c>
      <c r="E371" s="10">
        <v>1</v>
      </c>
      <c r="G371" s="46">
        <v>45632</v>
      </c>
      <c r="H371" s="46">
        <v>45793</v>
      </c>
      <c r="J371" s="10" t="str">
        <f>_xlfn.XLOOKUP($C371,銘柄リスト!$B$2:$B$10000,銘柄リスト!$D$2:$D$10000,,0,1)</f>
        <v>プライム（内国株式）</v>
      </c>
    </row>
    <row r="372" spans="2:10" hidden="1">
      <c r="B372" s="42">
        <v>370</v>
      </c>
      <c r="C372" s="45" t="s">
        <v>577</v>
      </c>
      <c r="D372" t="str">
        <f>_xlfn.XLOOKUP($C372,銘柄リスト!$B$2:$B$10000,銘柄リスト!$C$2:$C$10000,,0,1)</f>
        <v>ケアネット</v>
      </c>
      <c r="E372" s="10">
        <v>1</v>
      </c>
      <c r="G372" s="46">
        <v>45632</v>
      </c>
      <c r="H372" s="46">
        <v>45793</v>
      </c>
      <c r="J372" s="10" t="str">
        <f>_xlfn.XLOOKUP($C372,銘柄リスト!$B$2:$B$10000,銘柄リスト!$D$2:$D$10000,,0,1)</f>
        <v>プライム（内国株式）</v>
      </c>
    </row>
    <row r="373" spans="2:10" hidden="1">
      <c r="B373" s="42">
        <v>371</v>
      </c>
      <c r="C373" s="45" t="s">
        <v>578</v>
      </c>
      <c r="D373" t="str">
        <f>_xlfn.XLOOKUP($C373,銘柄リスト!$B$2:$B$10000,銘柄リスト!$C$2:$C$10000,,0,1)</f>
        <v>幼児活動研究会</v>
      </c>
      <c r="E373" s="10">
        <v>1</v>
      </c>
      <c r="G373" s="46">
        <v>45632</v>
      </c>
      <c r="H373" s="46">
        <v>45793</v>
      </c>
      <c r="J373" s="10" t="str">
        <f>_xlfn.XLOOKUP($C373,銘柄リスト!$B$2:$B$10000,銘柄リスト!$D$2:$D$10000,,0,1)</f>
        <v>スタンダード（内国株式）</v>
      </c>
    </row>
    <row r="374" spans="2:10" hidden="1">
      <c r="B374" s="42">
        <v>372</v>
      </c>
      <c r="C374" s="45" t="s">
        <v>579</v>
      </c>
      <c r="D374" t="str">
        <f>_xlfn.XLOOKUP($C374,銘柄リスト!$B$2:$B$10000,銘柄リスト!$C$2:$C$10000,,0,1)</f>
        <v>Ｅ・Ｊホールディングス</v>
      </c>
      <c r="E374" s="10">
        <v>1</v>
      </c>
      <c r="G374" s="46">
        <v>45632</v>
      </c>
      <c r="H374" s="46">
        <v>45793</v>
      </c>
      <c r="J374" s="10" t="str">
        <f>_xlfn.XLOOKUP($C374,銘柄リスト!$B$2:$B$10000,銘柄リスト!$D$2:$D$10000,,0,1)</f>
        <v>プライム（内国株式）</v>
      </c>
    </row>
    <row r="375" spans="2:10" hidden="1">
      <c r="B375" s="42">
        <v>373</v>
      </c>
      <c r="C375" s="45" t="s">
        <v>135</v>
      </c>
      <c r="D375" t="str">
        <f>_xlfn.XLOOKUP($C375,銘柄リスト!$B$2:$B$10000,銘柄リスト!$C$2:$C$10000,,0,1)</f>
        <v>オープンアップグループ</v>
      </c>
      <c r="E375" s="10">
        <v>1</v>
      </c>
      <c r="G375" s="46">
        <v>45632</v>
      </c>
      <c r="H375" s="46">
        <v>45793</v>
      </c>
      <c r="J375" s="10" t="str">
        <f>_xlfn.XLOOKUP($C375,銘柄リスト!$B$2:$B$10000,銘柄リスト!$D$2:$D$10000,,0,1)</f>
        <v>プライム（内国株式）</v>
      </c>
    </row>
    <row r="376" spans="2:10" hidden="1">
      <c r="B376" s="42">
        <v>374</v>
      </c>
      <c r="C376" s="45" t="s">
        <v>580</v>
      </c>
      <c r="D376" t="str">
        <f>_xlfn.XLOOKUP($C376,銘柄リスト!$B$2:$B$10000,銘柄リスト!$C$2:$C$10000,,0,1)</f>
        <v>セーラー広告</v>
      </c>
      <c r="E376" s="10">
        <v>1</v>
      </c>
      <c r="G376" s="46">
        <v>45632</v>
      </c>
      <c r="H376" s="46">
        <v>45793</v>
      </c>
      <c r="J376" s="10" t="str">
        <f>_xlfn.XLOOKUP($C376,銘柄リスト!$B$2:$B$10000,銘柄リスト!$D$2:$D$10000,,0,1)</f>
        <v>スタンダード（内国株式）</v>
      </c>
    </row>
    <row r="377" spans="2:10" hidden="1">
      <c r="B377" s="42">
        <v>375</v>
      </c>
      <c r="C377" s="45" t="s">
        <v>581</v>
      </c>
      <c r="D377" t="str">
        <f>_xlfn.XLOOKUP($C377,銘柄リスト!$B$2:$B$10000,銘柄リスト!$C$2:$C$10000,,0,1)</f>
        <v>コシダカホールディングス</v>
      </c>
      <c r="E377" s="10">
        <v>1</v>
      </c>
      <c r="G377" s="46">
        <v>45632</v>
      </c>
      <c r="H377" s="46">
        <v>45793</v>
      </c>
      <c r="J377" s="10" t="str">
        <f>_xlfn.XLOOKUP($C377,銘柄リスト!$B$2:$B$10000,銘柄リスト!$D$2:$D$10000,,0,1)</f>
        <v>プライム（内国株式）</v>
      </c>
    </row>
    <row r="378" spans="2:10" hidden="1">
      <c r="B378" s="42">
        <v>376</v>
      </c>
      <c r="C378" s="45" t="s">
        <v>582</v>
      </c>
      <c r="D378" t="str">
        <f>_xlfn.XLOOKUP($C378,銘柄リスト!$B$2:$B$10000,銘柄リスト!$C$2:$C$10000,,0,1)</f>
        <v>ＦＲＯＮＴＥＯ</v>
      </c>
      <c r="E378" s="10">
        <v>1</v>
      </c>
      <c r="G378" s="46">
        <v>45632</v>
      </c>
      <c r="H378" s="46">
        <v>45645</v>
      </c>
      <c r="J378" s="10" t="str">
        <f>_xlfn.XLOOKUP($C378,銘柄リスト!$B$2:$B$10000,銘柄リスト!$D$2:$D$10000,,0,1)</f>
        <v>グロース（内国株式）</v>
      </c>
    </row>
    <row r="379" spans="2:10" hidden="1">
      <c r="B379" s="42">
        <v>377</v>
      </c>
      <c r="C379" s="45" t="s">
        <v>583</v>
      </c>
      <c r="D379" t="str">
        <f>_xlfn.XLOOKUP($C379,銘柄リスト!$B$2:$B$10000,銘柄リスト!$C$2:$C$10000,,0,1)</f>
        <v>タイミー</v>
      </c>
      <c r="E379" s="10">
        <v>1</v>
      </c>
      <c r="G379" s="46">
        <v>45632</v>
      </c>
      <c r="H379" s="46">
        <v>45645</v>
      </c>
      <c r="J379" s="10" t="str">
        <f>_xlfn.XLOOKUP($C379,銘柄リスト!$B$2:$B$10000,銘柄リスト!$D$2:$D$10000,,0,1)</f>
        <v>グロース（内国株式）</v>
      </c>
    </row>
    <row r="380" spans="2:10" hidden="1">
      <c r="B380" s="42">
        <v>378</v>
      </c>
      <c r="C380" s="45" t="s">
        <v>584</v>
      </c>
      <c r="D380" t="str">
        <f>_xlfn.XLOOKUP($C380,銘柄リスト!$B$2:$B$10000,銘柄リスト!$C$2:$C$10000,,0,1)</f>
        <v>ジーエヌアイグループ</v>
      </c>
      <c r="E380" s="10">
        <v>1</v>
      </c>
      <c r="G380" s="46">
        <v>45632</v>
      </c>
      <c r="H380" s="46">
        <v>45645</v>
      </c>
      <c r="J380" s="10" t="str">
        <f>_xlfn.XLOOKUP($C380,銘柄リスト!$B$2:$B$10000,銘柄リスト!$D$2:$D$10000,,0,1)</f>
        <v>グロース（内国株式）</v>
      </c>
    </row>
    <row r="381" spans="2:10" hidden="1">
      <c r="B381" s="42">
        <v>379</v>
      </c>
      <c r="C381" s="45" t="s">
        <v>585</v>
      </c>
      <c r="D381" t="str">
        <f>_xlfn.XLOOKUP($C381,銘柄リスト!$B$2:$B$10000,銘柄リスト!$C$2:$C$10000,,0,1)</f>
        <v>ｎｍｓ　ホールディングス</v>
      </c>
      <c r="E381" s="10">
        <v>1</v>
      </c>
      <c r="G381" s="46">
        <v>45632</v>
      </c>
      <c r="H381" s="46">
        <v>45793</v>
      </c>
      <c r="J381" s="10" t="str">
        <f>_xlfn.XLOOKUP($C381,銘柄リスト!$B$2:$B$10000,銘柄リスト!$D$2:$D$10000,,0,1)</f>
        <v>スタンダード（内国株式）</v>
      </c>
    </row>
    <row r="382" spans="2:10" hidden="1">
      <c r="B382" s="42">
        <v>380</v>
      </c>
      <c r="C382" s="45" t="s">
        <v>586</v>
      </c>
      <c r="D382" t="str">
        <f>_xlfn.XLOOKUP($C382,銘柄リスト!$B$2:$B$10000,銘柄リスト!$C$2:$C$10000,,0,1)</f>
        <v>地域新聞社</v>
      </c>
      <c r="E382" s="10">
        <v>1</v>
      </c>
      <c r="G382" s="46">
        <v>45632</v>
      </c>
      <c r="H382" s="46">
        <v>45645</v>
      </c>
      <c r="J382" s="10" t="str">
        <f>_xlfn.XLOOKUP($C382,銘柄リスト!$B$2:$B$10000,銘柄リスト!$D$2:$D$10000,,0,1)</f>
        <v>グロース（内国株式）</v>
      </c>
    </row>
    <row r="383" spans="2:10" hidden="1">
      <c r="B383" s="42">
        <v>381</v>
      </c>
      <c r="C383" s="45" t="s">
        <v>587</v>
      </c>
      <c r="D383" t="str">
        <f>_xlfn.XLOOKUP($C383,銘柄リスト!$B$2:$B$10000,銘柄リスト!$C$2:$C$10000,,0,1)</f>
        <v>パソナグループ</v>
      </c>
      <c r="E383" s="10">
        <v>1</v>
      </c>
      <c r="G383" s="46">
        <v>45632</v>
      </c>
      <c r="H383" s="46">
        <v>45793</v>
      </c>
      <c r="J383" s="10" t="str">
        <f>_xlfn.XLOOKUP($C383,銘柄リスト!$B$2:$B$10000,銘柄リスト!$D$2:$D$10000,,0,1)</f>
        <v>プライム（内国株式）</v>
      </c>
    </row>
    <row r="384" spans="2:10" hidden="1">
      <c r="B384" s="42">
        <v>382</v>
      </c>
      <c r="C384" s="45" t="s">
        <v>588</v>
      </c>
      <c r="D384" t="str">
        <f>_xlfn.XLOOKUP($C384,銘柄リスト!$B$2:$B$10000,銘柄リスト!$C$2:$C$10000,,0,1)</f>
        <v>ＣＤＳ</v>
      </c>
      <c r="E384" s="10">
        <v>1</v>
      </c>
      <c r="G384" s="46">
        <v>45632</v>
      </c>
      <c r="H384" s="46">
        <v>45793</v>
      </c>
      <c r="J384" s="10" t="str">
        <f>_xlfn.XLOOKUP($C384,銘柄リスト!$B$2:$B$10000,銘柄リスト!$D$2:$D$10000,,0,1)</f>
        <v>スタンダード（内国株式）</v>
      </c>
    </row>
    <row r="385" spans="2:10" hidden="1">
      <c r="B385" s="42">
        <v>383</v>
      </c>
      <c r="C385" s="45" t="s">
        <v>589</v>
      </c>
      <c r="D385" t="str">
        <f>_xlfn.XLOOKUP($C385,銘柄リスト!$B$2:$B$10000,銘柄リスト!$C$2:$C$10000,,0,1)</f>
        <v>リンクアンドモチベーション</v>
      </c>
      <c r="E385" s="10">
        <v>1</v>
      </c>
      <c r="G385" s="46">
        <v>45632</v>
      </c>
      <c r="H385" s="46">
        <v>45793</v>
      </c>
      <c r="J385" s="10" t="str">
        <f>_xlfn.XLOOKUP($C385,銘柄リスト!$B$2:$B$10000,銘柄リスト!$D$2:$D$10000,,0,1)</f>
        <v>プライム（内国株式）</v>
      </c>
    </row>
    <row r="386" spans="2:10" hidden="1">
      <c r="B386" s="42">
        <v>384</v>
      </c>
      <c r="C386" s="45" t="s">
        <v>590</v>
      </c>
      <c r="D386" t="str">
        <f>_xlfn.XLOOKUP($C386,銘柄リスト!$B$2:$B$10000,銘柄リスト!$C$2:$C$10000,,0,1)</f>
        <v>博展</v>
      </c>
      <c r="E386" s="10">
        <v>1</v>
      </c>
      <c r="G386" s="46">
        <v>45632</v>
      </c>
      <c r="H386" s="46">
        <v>45645</v>
      </c>
      <c r="J386" s="10" t="str">
        <f>_xlfn.XLOOKUP($C386,銘柄リスト!$B$2:$B$10000,銘柄リスト!$D$2:$D$10000,,0,1)</f>
        <v>グロース（内国株式）</v>
      </c>
    </row>
    <row r="387" spans="2:10" hidden="1">
      <c r="B387" s="42">
        <v>385</v>
      </c>
      <c r="C387" s="45" t="s">
        <v>591</v>
      </c>
      <c r="D387" t="str">
        <f>_xlfn.XLOOKUP($C387,銘柄リスト!$B$2:$B$10000,銘柄リスト!$C$2:$C$10000,,0,1)</f>
        <v>エス・エム・エス</v>
      </c>
      <c r="E387" s="10">
        <v>1</v>
      </c>
      <c r="G387" s="46">
        <v>45632</v>
      </c>
      <c r="H387" s="46">
        <v>45793</v>
      </c>
      <c r="J387" s="10" t="str">
        <f>_xlfn.XLOOKUP($C387,銘柄リスト!$B$2:$B$10000,銘柄リスト!$D$2:$D$10000,,0,1)</f>
        <v>プライム（内国株式）</v>
      </c>
    </row>
    <row r="388" spans="2:10" hidden="1">
      <c r="B388" s="42">
        <v>386</v>
      </c>
      <c r="C388" s="45" t="s">
        <v>592</v>
      </c>
      <c r="D388" t="str">
        <f>_xlfn.XLOOKUP($C388,銘柄リスト!$B$2:$B$10000,銘柄リスト!$C$2:$C$10000,,0,1)</f>
        <v>成学社</v>
      </c>
      <c r="E388" s="10">
        <v>1</v>
      </c>
      <c r="G388" s="46">
        <v>45632</v>
      </c>
      <c r="H388" s="46">
        <v>45793</v>
      </c>
      <c r="J388" s="10" t="str">
        <f>_xlfn.XLOOKUP($C388,銘柄リスト!$B$2:$B$10000,銘柄リスト!$D$2:$D$10000,,0,1)</f>
        <v>スタンダード（内国株式）</v>
      </c>
    </row>
    <row r="389" spans="2:10" hidden="1">
      <c r="B389" s="42">
        <v>387</v>
      </c>
      <c r="C389" s="45" t="s">
        <v>593</v>
      </c>
      <c r="D389" t="str">
        <f>_xlfn.XLOOKUP($C389,銘柄リスト!$B$2:$B$10000,銘柄リスト!$C$2:$C$10000,,0,1)</f>
        <v>サニーサイドアップグループ</v>
      </c>
      <c r="E389" s="10">
        <v>1</v>
      </c>
      <c r="G389" s="46">
        <v>45632</v>
      </c>
      <c r="H389" s="46">
        <v>45793</v>
      </c>
      <c r="J389" s="10" t="str">
        <f>_xlfn.XLOOKUP($C389,銘柄リスト!$B$2:$B$10000,銘柄リスト!$D$2:$D$10000,,0,1)</f>
        <v>スタンダード（内国株式）</v>
      </c>
    </row>
    <row r="390" spans="2:10" hidden="1">
      <c r="B390" s="42">
        <v>388</v>
      </c>
      <c r="C390" s="45" t="s">
        <v>136</v>
      </c>
      <c r="D390" t="str">
        <f>_xlfn.XLOOKUP($C390,銘柄リスト!$B$2:$B$10000,銘柄リスト!$C$2:$C$10000,,0,1)</f>
        <v>パーソルホールディングス</v>
      </c>
      <c r="E390" s="10">
        <v>1</v>
      </c>
      <c r="G390" s="46">
        <v>45632</v>
      </c>
      <c r="H390" s="46">
        <v>45793</v>
      </c>
      <c r="J390" s="10" t="str">
        <f>_xlfn.XLOOKUP($C390,銘柄リスト!$B$2:$B$10000,銘柄リスト!$D$2:$D$10000,,0,1)</f>
        <v>プライム（内国株式）</v>
      </c>
    </row>
    <row r="391" spans="2:10" hidden="1">
      <c r="B391" s="42">
        <v>389</v>
      </c>
      <c r="C391" s="45" t="s">
        <v>594</v>
      </c>
      <c r="D391" t="str">
        <f>_xlfn.XLOOKUP($C391,銘柄リスト!$B$2:$B$10000,銘柄リスト!$C$2:$C$10000,,0,1)</f>
        <v>リニカル</v>
      </c>
      <c r="E391" s="10">
        <v>1</v>
      </c>
      <c r="G391" s="46">
        <v>45632</v>
      </c>
      <c r="H391" s="46">
        <v>45793</v>
      </c>
      <c r="J391" s="10" t="str">
        <f>_xlfn.XLOOKUP($C391,銘柄リスト!$B$2:$B$10000,銘柄リスト!$D$2:$D$10000,,0,1)</f>
        <v>スタンダード（内国株式）</v>
      </c>
    </row>
    <row r="392" spans="2:10" hidden="1">
      <c r="B392" s="42">
        <v>390</v>
      </c>
      <c r="C392" s="45" t="s">
        <v>595</v>
      </c>
      <c r="D392" t="str">
        <f>_xlfn.XLOOKUP($C392,銘柄リスト!$B$2:$B$10000,銘柄リスト!$C$2:$C$10000,,0,1)</f>
        <v>シイエム・シイ</v>
      </c>
      <c r="E392" s="10">
        <v>1</v>
      </c>
      <c r="G392" s="46">
        <v>45632</v>
      </c>
      <c r="H392" s="46">
        <v>45793</v>
      </c>
      <c r="J392" s="10" t="str">
        <f>_xlfn.XLOOKUP($C392,銘柄リスト!$B$2:$B$10000,銘柄リスト!$D$2:$D$10000,,0,1)</f>
        <v>スタンダード（内国株式）</v>
      </c>
    </row>
    <row r="393" spans="2:10" hidden="1">
      <c r="B393" s="42">
        <v>391</v>
      </c>
      <c r="C393" s="45" t="s">
        <v>596</v>
      </c>
      <c r="D393" t="str">
        <f>_xlfn.XLOOKUP($C393,銘柄リスト!$B$2:$B$10000,銘柄リスト!$C$2:$C$10000,,0,1)</f>
        <v>ソーバル</v>
      </c>
      <c r="E393" s="10">
        <v>1</v>
      </c>
      <c r="G393" s="46">
        <v>45632</v>
      </c>
      <c r="H393" s="46">
        <v>45793</v>
      </c>
      <c r="J393" s="10" t="str">
        <f>_xlfn.XLOOKUP($C393,銘柄リスト!$B$2:$B$10000,銘柄リスト!$D$2:$D$10000,,0,1)</f>
        <v>スタンダード（内国株式）</v>
      </c>
    </row>
    <row r="394" spans="2:10" hidden="1">
      <c r="B394" s="42">
        <v>392</v>
      </c>
      <c r="C394" s="45" t="s">
        <v>597</v>
      </c>
      <c r="D394" t="str">
        <f>_xlfn.XLOOKUP($C394,銘柄リスト!$B$2:$B$10000,銘柄リスト!$C$2:$C$10000,,0,1)</f>
        <v>Ｌｉｂｅｒａｗａｒｅ</v>
      </c>
      <c r="E394" s="10">
        <v>1</v>
      </c>
      <c r="G394" s="46">
        <v>45632</v>
      </c>
      <c r="H394" s="46">
        <v>45645</v>
      </c>
      <c r="J394" s="10" t="str">
        <f>_xlfn.XLOOKUP($C394,銘柄リスト!$B$2:$B$10000,銘柄リスト!$D$2:$D$10000,,0,1)</f>
        <v>グロース（内国株式）</v>
      </c>
    </row>
    <row r="395" spans="2:10" hidden="1">
      <c r="B395" s="42">
        <v>393</v>
      </c>
      <c r="C395" s="45" t="s">
        <v>598</v>
      </c>
      <c r="D395" t="str">
        <f>_xlfn.XLOOKUP($C395,銘柄リスト!$B$2:$B$10000,銘柄リスト!$C$2:$C$10000,,0,1)</f>
        <v>クックパッド</v>
      </c>
      <c r="E395" s="10">
        <v>1</v>
      </c>
      <c r="G395" s="46">
        <v>45632</v>
      </c>
      <c r="H395" s="46">
        <v>45793</v>
      </c>
      <c r="J395" s="10" t="str">
        <f>_xlfn.XLOOKUP($C395,銘柄リスト!$B$2:$B$10000,銘柄リスト!$D$2:$D$10000,,0,1)</f>
        <v>スタンダード（内国株式）</v>
      </c>
    </row>
    <row r="396" spans="2:10" hidden="1">
      <c r="B396" s="42">
        <v>394</v>
      </c>
      <c r="C396" s="45" t="s">
        <v>599</v>
      </c>
      <c r="D396" t="str">
        <f>_xlfn.XLOOKUP($C396,銘柄リスト!$B$2:$B$10000,銘柄リスト!$C$2:$C$10000,,0,1)</f>
        <v>アミタホールディングス</v>
      </c>
      <c r="E396" s="10">
        <v>1</v>
      </c>
      <c r="G396" s="46">
        <v>45632</v>
      </c>
      <c r="H396" s="46">
        <v>45645</v>
      </c>
      <c r="J396" s="10" t="str">
        <f>_xlfn.XLOOKUP($C396,銘柄リスト!$B$2:$B$10000,銘柄リスト!$D$2:$D$10000,,0,1)</f>
        <v>グロース（内国株式）</v>
      </c>
    </row>
    <row r="397" spans="2:10" hidden="1">
      <c r="B397" s="42">
        <v>395</v>
      </c>
      <c r="C397" s="45" t="s">
        <v>600</v>
      </c>
      <c r="D397" t="str">
        <f>_xlfn.XLOOKUP($C397,銘柄リスト!$B$2:$B$10000,銘柄リスト!$C$2:$C$10000,,0,1)</f>
        <v>エスクリ</v>
      </c>
      <c r="E397" s="10">
        <v>1</v>
      </c>
      <c r="G397" s="46">
        <v>45632</v>
      </c>
      <c r="H397" s="46">
        <v>45793</v>
      </c>
      <c r="J397" s="10" t="str">
        <f>_xlfn.XLOOKUP($C397,銘柄リスト!$B$2:$B$10000,銘柄リスト!$D$2:$D$10000,,0,1)</f>
        <v>スタンダード（内国株式）</v>
      </c>
    </row>
    <row r="398" spans="2:10" hidden="1">
      <c r="B398" s="42">
        <v>396</v>
      </c>
      <c r="C398" s="45" t="s">
        <v>601</v>
      </c>
      <c r="D398" t="str">
        <f>_xlfn.XLOOKUP($C398,銘柄リスト!$B$2:$B$10000,銘柄リスト!$C$2:$C$10000,,0,1)</f>
        <v>Ｈｅａｒｔｓｅｅｄ</v>
      </c>
      <c r="E398" s="10">
        <v>1</v>
      </c>
      <c r="G398" s="46">
        <v>45632</v>
      </c>
      <c r="H398" s="46">
        <v>45645</v>
      </c>
      <c r="J398" s="10" t="str">
        <f>_xlfn.XLOOKUP($C398,銘柄リスト!$B$2:$B$10000,銘柄リスト!$D$2:$D$10000,,0,1)</f>
        <v>グロース（内国株式）</v>
      </c>
    </row>
    <row r="399" spans="2:10" hidden="1">
      <c r="B399" s="42">
        <v>397</v>
      </c>
      <c r="C399" s="45" t="s">
        <v>602</v>
      </c>
      <c r="D399" t="str">
        <f>_xlfn.XLOOKUP($C399,銘柄リスト!$B$2:$B$10000,銘柄リスト!$C$2:$C$10000,,0,1)</f>
        <v>森永製菓</v>
      </c>
      <c r="E399" s="10">
        <v>1</v>
      </c>
      <c r="G399" s="46">
        <v>45632</v>
      </c>
      <c r="H399" s="46">
        <v>45793</v>
      </c>
      <c r="J399" s="10" t="str">
        <f>_xlfn.XLOOKUP($C399,銘柄リスト!$B$2:$B$10000,銘柄リスト!$D$2:$D$10000,,0,1)</f>
        <v>プライム（内国株式）</v>
      </c>
    </row>
    <row r="400" spans="2:10" hidden="1">
      <c r="B400" s="42">
        <v>398</v>
      </c>
      <c r="C400" s="45" t="s">
        <v>603</v>
      </c>
      <c r="D400" t="str">
        <f>_xlfn.XLOOKUP($C400,銘柄リスト!$B$2:$B$10000,銘柄リスト!$C$2:$C$10000,,0,1)</f>
        <v>中村屋</v>
      </c>
      <c r="E400" s="10">
        <v>1</v>
      </c>
      <c r="G400" s="46">
        <v>45632</v>
      </c>
      <c r="H400" s="46">
        <v>45793</v>
      </c>
      <c r="J400" s="10" t="str">
        <f>_xlfn.XLOOKUP($C400,銘柄リスト!$B$2:$B$10000,銘柄リスト!$D$2:$D$10000,,0,1)</f>
        <v>スタンダード（内国株式）</v>
      </c>
    </row>
    <row r="401" spans="2:10" hidden="1">
      <c r="B401" s="42">
        <v>399</v>
      </c>
      <c r="C401" s="45" t="s">
        <v>604</v>
      </c>
      <c r="D401" t="str">
        <f>_xlfn.XLOOKUP($C401,銘柄リスト!$B$2:$B$10000,銘柄リスト!$C$2:$C$10000,,0,1)</f>
        <v>江崎グリコ</v>
      </c>
      <c r="E401" s="10">
        <v>1</v>
      </c>
      <c r="G401" s="46">
        <v>45632</v>
      </c>
      <c r="H401" s="46">
        <v>45793</v>
      </c>
      <c r="J401" s="10" t="str">
        <f>_xlfn.XLOOKUP($C401,銘柄リスト!$B$2:$B$10000,銘柄リスト!$D$2:$D$10000,,0,1)</f>
        <v>プライム（内国株式）</v>
      </c>
    </row>
    <row r="402" spans="2:10" hidden="1">
      <c r="B402" s="42">
        <v>400</v>
      </c>
      <c r="C402" s="45" t="s">
        <v>605</v>
      </c>
      <c r="D402" t="str">
        <f>_xlfn.XLOOKUP($C402,銘柄リスト!$B$2:$B$10000,銘柄リスト!$C$2:$C$10000,,0,1)</f>
        <v>名糖産業</v>
      </c>
      <c r="E402" s="10">
        <v>1</v>
      </c>
      <c r="G402" s="46">
        <v>45632</v>
      </c>
      <c r="H402" s="46">
        <v>45793</v>
      </c>
      <c r="J402" s="10" t="str">
        <f>_xlfn.XLOOKUP($C402,銘柄リスト!$B$2:$B$10000,銘柄リスト!$D$2:$D$10000,,0,1)</f>
        <v>プライム（内国株式）</v>
      </c>
    </row>
    <row r="403" spans="2:10" hidden="1">
      <c r="B403" s="42">
        <v>401</v>
      </c>
      <c r="C403" s="45" t="s">
        <v>606</v>
      </c>
      <c r="D403" t="str">
        <f>_xlfn.XLOOKUP($C403,銘柄リスト!$B$2:$B$10000,銘柄リスト!$C$2:$C$10000,,0,1)</f>
        <v>ブルボン</v>
      </c>
      <c r="E403" s="10">
        <v>1</v>
      </c>
      <c r="G403" s="46">
        <v>45632</v>
      </c>
      <c r="H403" s="46">
        <v>45793</v>
      </c>
      <c r="J403" s="10" t="str">
        <f>_xlfn.XLOOKUP($C403,銘柄リスト!$B$2:$B$10000,銘柄リスト!$D$2:$D$10000,,0,1)</f>
        <v>スタンダード（内国株式）</v>
      </c>
    </row>
    <row r="404" spans="2:10" hidden="1">
      <c r="B404" s="42">
        <v>402</v>
      </c>
      <c r="C404" s="45" t="s">
        <v>607</v>
      </c>
      <c r="D404" t="str">
        <f>_xlfn.XLOOKUP($C404,銘柄リスト!$B$2:$B$10000,銘柄リスト!$C$2:$C$10000,,0,1)</f>
        <v>井村屋グループ</v>
      </c>
      <c r="E404" s="10">
        <v>1</v>
      </c>
      <c r="G404" s="46">
        <v>45632</v>
      </c>
      <c r="H404" s="46">
        <v>45793</v>
      </c>
      <c r="J404" s="10" t="str">
        <f>_xlfn.XLOOKUP($C404,銘柄リスト!$B$2:$B$10000,銘柄リスト!$D$2:$D$10000,,0,1)</f>
        <v>プライム（内国株式）</v>
      </c>
    </row>
    <row r="405" spans="2:10" hidden="1">
      <c r="B405" s="42">
        <v>403</v>
      </c>
      <c r="C405" s="45" t="s">
        <v>608</v>
      </c>
      <c r="D405" t="str">
        <f>_xlfn.XLOOKUP($C405,銘柄リスト!$B$2:$B$10000,銘柄リスト!$C$2:$C$10000,,0,1)</f>
        <v>Ｆａｂｅｒ　Ｃｏｍｐａｎｙ</v>
      </c>
      <c r="E405" s="10">
        <v>1</v>
      </c>
      <c r="G405" s="46">
        <v>45632</v>
      </c>
      <c r="H405" s="46">
        <v>45793</v>
      </c>
      <c r="J405" s="10" t="str">
        <f>_xlfn.XLOOKUP($C405,銘柄リスト!$B$2:$B$10000,銘柄リスト!$D$2:$D$10000,,0,1)</f>
        <v>スタンダード（内国株式）</v>
      </c>
    </row>
    <row r="406" spans="2:10" hidden="1">
      <c r="B406" s="42">
        <v>404</v>
      </c>
      <c r="C406" s="45" t="s">
        <v>609</v>
      </c>
      <c r="D406" t="str">
        <f>_xlfn.XLOOKUP($C406,銘柄リスト!$B$2:$B$10000,銘柄リスト!$C$2:$C$10000,,0,1)</f>
        <v>不二家</v>
      </c>
      <c r="E406" s="10">
        <v>1</v>
      </c>
      <c r="G406" s="46">
        <v>45632</v>
      </c>
      <c r="H406" s="46">
        <v>45793</v>
      </c>
      <c r="J406" s="10" t="str">
        <f>_xlfn.XLOOKUP($C406,銘柄リスト!$B$2:$B$10000,銘柄リスト!$D$2:$D$10000,,0,1)</f>
        <v>プライム（内国株式）</v>
      </c>
    </row>
    <row r="407" spans="2:10" hidden="1">
      <c r="B407" s="42">
        <v>405</v>
      </c>
      <c r="C407" s="45" t="s">
        <v>610</v>
      </c>
      <c r="D407" t="str">
        <f>_xlfn.XLOOKUP($C407,銘柄リスト!$B$2:$B$10000,銘柄リスト!$C$2:$C$10000,,0,1)</f>
        <v>山崎製パン</v>
      </c>
      <c r="E407" s="10">
        <v>1</v>
      </c>
      <c r="G407" s="46">
        <v>45632</v>
      </c>
      <c r="H407" s="46">
        <v>45793</v>
      </c>
      <c r="J407" s="10" t="str">
        <f>_xlfn.XLOOKUP($C407,銘柄リスト!$B$2:$B$10000,銘柄リスト!$D$2:$D$10000,,0,1)</f>
        <v>プライム（内国株式）</v>
      </c>
    </row>
    <row r="408" spans="2:10" hidden="1">
      <c r="B408" s="42">
        <v>406</v>
      </c>
      <c r="C408" s="45" t="s">
        <v>611</v>
      </c>
      <c r="D408" t="str">
        <f>_xlfn.XLOOKUP($C408,銘柄リスト!$B$2:$B$10000,銘柄リスト!$C$2:$C$10000,,0,1)</f>
        <v>第一屋製パン</v>
      </c>
      <c r="E408" s="10">
        <v>1</v>
      </c>
      <c r="G408" s="46">
        <v>45632</v>
      </c>
      <c r="H408" s="46">
        <v>45793</v>
      </c>
      <c r="J408" s="10" t="str">
        <f>_xlfn.XLOOKUP($C408,銘柄リスト!$B$2:$B$10000,銘柄リスト!$D$2:$D$10000,,0,1)</f>
        <v>スタンダード（内国株式）</v>
      </c>
    </row>
    <row r="409" spans="2:10" hidden="1">
      <c r="B409" s="42">
        <v>407</v>
      </c>
      <c r="C409" s="45" t="s">
        <v>612</v>
      </c>
      <c r="D409" t="str">
        <f>_xlfn.XLOOKUP($C409,銘柄リスト!$B$2:$B$10000,銘柄リスト!$C$2:$C$10000,,0,1)</f>
        <v>カンロ</v>
      </c>
      <c r="E409" s="10">
        <v>1</v>
      </c>
      <c r="G409" s="46">
        <v>45632</v>
      </c>
      <c r="H409" s="46">
        <v>45793</v>
      </c>
      <c r="J409" s="10" t="str">
        <f>_xlfn.XLOOKUP($C409,銘柄リスト!$B$2:$B$10000,銘柄リスト!$D$2:$D$10000,,0,1)</f>
        <v>スタンダード（内国株式）</v>
      </c>
    </row>
    <row r="410" spans="2:10" hidden="1">
      <c r="B410" s="42">
        <v>408</v>
      </c>
      <c r="C410" s="45" t="s">
        <v>613</v>
      </c>
      <c r="D410" t="str">
        <f>_xlfn.XLOOKUP($C410,銘柄リスト!$B$2:$B$10000,銘柄リスト!$C$2:$C$10000,,0,1)</f>
        <v>モロゾフ</v>
      </c>
      <c r="E410" s="10">
        <v>1</v>
      </c>
      <c r="G410" s="46">
        <v>45632</v>
      </c>
      <c r="H410" s="46">
        <v>45793</v>
      </c>
      <c r="J410" s="10" t="str">
        <f>_xlfn.XLOOKUP($C410,銘柄リスト!$B$2:$B$10000,銘柄リスト!$D$2:$D$10000,,0,1)</f>
        <v>プライム（内国株式）</v>
      </c>
    </row>
    <row r="411" spans="2:10" hidden="1">
      <c r="B411" s="42">
        <v>409</v>
      </c>
      <c r="C411" s="45" t="s">
        <v>614</v>
      </c>
      <c r="D411" t="str">
        <f>_xlfn.XLOOKUP($C411,銘柄リスト!$B$2:$B$10000,銘柄リスト!$C$2:$C$10000,,0,1)</f>
        <v>亀田製菓</v>
      </c>
      <c r="E411" s="10">
        <v>1</v>
      </c>
      <c r="G411" s="46">
        <v>45632</v>
      </c>
      <c r="H411" s="46">
        <v>45793</v>
      </c>
      <c r="J411" s="10" t="str">
        <f>_xlfn.XLOOKUP($C411,銘柄リスト!$B$2:$B$10000,銘柄リスト!$D$2:$D$10000,,0,1)</f>
        <v>プライム（内国株式）</v>
      </c>
    </row>
    <row r="412" spans="2:10" hidden="1">
      <c r="B412" s="42">
        <v>410</v>
      </c>
      <c r="C412" s="45" t="s">
        <v>615</v>
      </c>
      <c r="D412" t="str">
        <f>_xlfn.XLOOKUP($C412,銘柄リスト!$B$2:$B$10000,銘柄リスト!$C$2:$C$10000,,0,1)</f>
        <v>岩塚製菓</v>
      </c>
      <c r="E412" s="10">
        <v>1</v>
      </c>
      <c r="G412" s="46">
        <v>45632</v>
      </c>
      <c r="H412" s="46">
        <v>45793</v>
      </c>
      <c r="J412" s="10" t="str">
        <f>_xlfn.XLOOKUP($C412,銘柄リスト!$B$2:$B$10000,銘柄リスト!$D$2:$D$10000,,0,1)</f>
        <v>スタンダード（内国株式）</v>
      </c>
    </row>
    <row r="413" spans="2:10" hidden="1">
      <c r="B413" s="42">
        <v>411</v>
      </c>
      <c r="C413" s="45" t="s">
        <v>616</v>
      </c>
      <c r="D413" t="str">
        <f>_xlfn.XLOOKUP($C413,銘柄リスト!$B$2:$B$10000,銘柄リスト!$C$2:$C$10000,,0,1)</f>
        <v>寿スピリッツ</v>
      </c>
      <c r="E413" s="10">
        <v>1</v>
      </c>
      <c r="G413" s="46">
        <v>45632</v>
      </c>
      <c r="H413" s="46">
        <v>45793</v>
      </c>
      <c r="J413" s="10" t="str">
        <f>_xlfn.XLOOKUP($C413,銘柄リスト!$B$2:$B$10000,銘柄リスト!$D$2:$D$10000,,0,1)</f>
        <v>プライム（内国株式）</v>
      </c>
    </row>
    <row r="414" spans="2:10" hidden="1">
      <c r="B414" s="42">
        <v>412</v>
      </c>
      <c r="C414" s="45" t="s">
        <v>617</v>
      </c>
      <c r="D414" t="str">
        <f>_xlfn.XLOOKUP($C414,銘柄リスト!$B$2:$B$10000,銘柄リスト!$C$2:$C$10000,,0,1)</f>
        <v>コモ</v>
      </c>
      <c r="E414" s="10">
        <v>1</v>
      </c>
      <c r="G414" s="46">
        <v>45632</v>
      </c>
      <c r="H414" s="46">
        <v>45793</v>
      </c>
      <c r="J414" s="10" t="str">
        <f>_xlfn.XLOOKUP($C414,銘柄リスト!$B$2:$B$10000,銘柄リスト!$D$2:$D$10000,,0,1)</f>
        <v>スタンダード（内国株式）</v>
      </c>
    </row>
    <row r="415" spans="2:10" hidden="1">
      <c r="B415" s="42">
        <v>413</v>
      </c>
      <c r="C415" s="45" t="s">
        <v>618</v>
      </c>
      <c r="D415" t="str">
        <f>_xlfn.XLOOKUP($C415,銘柄リスト!$B$2:$B$10000,銘柄リスト!$C$2:$C$10000,,0,1)</f>
        <v>湖池屋</v>
      </c>
      <c r="E415" s="10">
        <v>1</v>
      </c>
      <c r="G415" s="46">
        <v>45632</v>
      </c>
      <c r="H415" s="46">
        <v>45793</v>
      </c>
      <c r="J415" s="10" t="str">
        <f>_xlfn.XLOOKUP($C415,銘柄リスト!$B$2:$B$10000,銘柄リスト!$D$2:$D$10000,,0,1)</f>
        <v>スタンダード（内国株式）</v>
      </c>
    </row>
    <row r="416" spans="2:10" hidden="1">
      <c r="B416" s="42">
        <v>414</v>
      </c>
      <c r="C416" s="45" t="s">
        <v>619</v>
      </c>
      <c r="D416" t="str">
        <f>_xlfn.XLOOKUP($C416,銘柄リスト!$B$2:$B$10000,銘柄リスト!$C$2:$C$10000,,0,1)</f>
        <v>カルビー</v>
      </c>
      <c r="E416" s="10">
        <v>1</v>
      </c>
      <c r="G416" s="46">
        <v>45632</v>
      </c>
      <c r="H416" s="46">
        <v>45793</v>
      </c>
      <c r="J416" s="10" t="str">
        <f>_xlfn.XLOOKUP($C416,銘柄リスト!$B$2:$B$10000,銘柄リスト!$D$2:$D$10000,,0,1)</f>
        <v>プライム（内国株式）</v>
      </c>
    </row>
    <row r="417" spans="2:10" hidden="1">
      <c r="B417" s="42">
        <v>415</v>
      </c>
      <c r="C417" s="45" t="s">
        <v>620</v>
      </c>
      <c r="D417" t="str">
        <f>_xlfn.XLOOKUP($C417,銘柄リスト!$B$2:$B$10000,銘柄リスト!$C$2:$C$10000,,0,1)</f>
        <v>森永乳業</v>
      </c>
      <c r="E417" s="10">
        <v>1</v>
      </c>
      <c r="G417" s="46">
        <v>45632</v>
      </c>
      <c r="H417" s="46">
        <v>45793</v>
      </c>
      <c r="J417" s="10" t="str">
        <f>_xlfn.XLOOKUP($C417,銘柄リスト!$B$2:$B$10000,銘柄リスト!$D$2:$D$10000,,0,1)</f>
        <v>プライム（内国株式）</v>
      </c>
    </row>
    <row r="418" spans="2:10" hidden="1">
      <c r="B418" s="42">
        <v>416</v>
      </c>
      <c r="C418" s="45" t="s">
        <v>621</v>
      </c>
      <c r="D418" t="str">
        <f>_xlfn.XLOOKUP($C418,銘柄リスト!$B$2:$B$10000,銘柄リスト!$C$2:$C$10000,,0,1)</f>
        <v>六甲バター</v>
      </c>
      <c r="E418" s="10">
        <v>1</v>
      </c>
      <c r="G418" s="46">
        <v>45632</v>
      </c>
      <c r="H418" s="46">
        <v>45793</v>
      </c>
      <c r="J418" s="10" t="str">
        <f>_xlfn.XLOOKUP($C418,銘柄リスト!$B$2:$B$10000,銘柄リスト!$D$2:$D$10000,,0,1)</f>
        <v>プライム（内国株式）</v>
      </c>
    </row>
    <row r="419" spans="2:10" hidden="1">
      <c r="B419" s="42">
        <v>417</v>
      </c>
      <c r="C419" s="45" t="s">
        <v>622</v>
      </c>
      <c r="D419" t="str">
        <f>_xlfn.XLOOKUP($C419,銘柄リスト!$B$2:$B$10000,銘柄リスト!$C$2:$C$10000,,0,1)</f>
        <v>ヤクルト本社</v>
      </c>
      <c r="E419" s="10">
        <v>1</v>
      </c>
      <c r="G419" s="46">
        <v>45632</v>
      </c>
      <c r="H419" s="46">
        <v>45793</v>
      </c>
      <c r="J419" s="10" t="str">
        <f>_xlfn.XLOOKUP($C419,銘柄リスト!$B$2:$B$10000,銘柄リスト!$D$2:$D$10000,,0,1)</f>
        <v>プライム（内国株式）</v>
      </c>
    </row>
    <row r="420" spans="2:10" hidden="1">
      <c r="B420" s="42">
        <v>418</v>
      </c>
      <c r="C420" s="45" t="s">
        <v>623</v>
      </c>
      <c r="D420" t="str">
        <f>_xlfn.XLOOKUP($C420,銘柄リスト!$B$2:$B$10000,銘柄リスト!$C$2:$C$10000,,0,1)</f>
        <v>Ｂ－Ｒ　サーティワン　アイスクリーム</v>
      </c>
      <c r="E420" s="10">
        <v>1</v>
      </c>
      <c r="G420" s="46">
        <v>45632</v>
      </c>
      <c r="H420" s="46">
        <v>45793</v>
      </c>
      <c r="J420" s="10" t="str">
        <f>_xlfn.XLOOKUP($C420,銘柄リスト!$B$2:$B$10000,銘柄リスト!$D$2:$D$10000,,0,1)</f>
        <v>スタンダード（内国株式）</v>
      </c>
    </row>
    <row r="421" spans="2:10" hidden="1">
      <c r="B421" s="42">
        <v>419</v>
      </c>
      <c r="C421" s="45" t="s">
        <v>624</v>
      </c>
      <c r="D421" t="str">
        <f>_xlfn.XLOOKUP($C421,銘柄リスト!$B$2:$B$10000,銘柄リスト!$C$2:$C$10000,,0,1)</f>
        <v>雪印メグミルク</v>
      </c>
      <c r="E421" s="10">
        <v>1</v>
      </c>
      <c r="G421" s="46">
        <v>45632</v>
      </c>
      <c r="H421" s="46">
        <v>45793</v>
      </c>
      <c r="J421" s="10" t="str">
        <f>_xlfn.XLOOKUP($C421,銘柄リスト!$B$2:$B$10000,銘柄リスト!$D$2:$D$10000,,0,1)</f>
        <v>プライム（内国株式）</v>
      </c>
    </row>
    <row r="422" spans="2:10" hidden="1">
      <c r="B422" s="42">
        <v>420</v>
      </c>
      <c r="C422" s="45" t="s">
        <v>201</v>
      </c>
      <c r="D422" t="str">
        <f>_xlfn.XLOOKUP($C422,銘柄リスト!$B$2:$B$10000,銘柄リスト!$C$2:$C$10000,,0,1)</f>
        <v>日本ハム</v>
      </c>
      <c r="E422" s="10">
        <v>1</v>
      </c>
      <c r="G422" s="46">
        <v>45632</v>
      </c>
      <c r="H422" s="46">
        <v>45793</v>
      </c>
      <c r="J422" s="10" t="str">
        <f>_xlfn.XLOOKUP($C422,銘柄リスト!$B$2:$B$10000,銘柄リスト!$D$2:$D$10000,,0,1)</f>
        <v>プライム（内国株式）</v>
      </c>
    </row>
    <row r="423" spans="2:10" hidden="1">
      <c r="B423" s="42">
        <v>421</v>
      </c>
      <c r="C423" s="45" t="s">
        <v>625</v>
      </c>
      <c r="D423" t="str">
        <f>_xlfn.XLOOKUP($C423,銘柄リスト!$B$2:$B$10000,銘柄リスト!$C$2:$C$10000,,0,1)</f>
        <v>林兼産業</v>
      </c>
      <c r="E423" s="10">
        <v>1</v>
      </c>
      <c r="G423" s="46">
        <v>45632</v>
      </c>
      <c r="H423" s="46">
        <v>45793</v>
      </c>
      <c r="J423" s="10" t="str">
        <f>_xlfn.XLOOKUP($C423,銘柄リスト!$B$2:$B$10000,銘柄リスト!$D$2:$D$10000,,0,1)</f>
        <v>スタンダード（内国株式）</v>
      </c>
    </row>
    <row r="424" spans="2:10" hidden="1">
      <c r="B424" s="42">
        <v>422</v>
      </c>
      <c r="C424" s="45" t="s">
        <v>626</v>
      </c>
      <c r="D424" t="str">
        <f>_xlfn.XLOOKUP($C424,銘柄リスト!$B$2:$B$10000,銘柄リスト!$C$2:$C$10000,,0,1)</f>
        <v>丸大食品</v>
      </c>
      <c r="E424" s="10">
        <v>1</v>
      </c>
      <c r="G424" s="46">
        <v>45632</v>
      </c>
      <c r="H424" s="46">
        <v>45793</v>
      </c>
      <c r="J424" s="10" t="str">
        <f>_xlfn.XLOOKUP($C424,銘柄リスト!$B$2:$B$10000,銘柄リスト!$D$2:$D$10000,,0,1)</f>
        <v>プライム（内国株式）</v>
      </c>
    </row>
    <row r="425" spans="2:10" hidden="1">
      <c r="B425" s="42">
        <v>423</v>
      </c>
      <c r="C425" s="45" t="s">
        <v>627</v>
      </c>
      <c r="D425" t="str">
        <f>_xlfn.XLOOKUP($C425,銘柄リスト!$B$2:$B$10000,銘柄リスト!$C$2:$C$10000,,0,1)</f>
        <v>オプロ</v>
      </c>
      <c r="E425" s="10">
        <v>1</v>
      </c>
      <c r="G425" s="46">
        <v>45632</v>
      </c>
      <c r="H425" s="46">
        <v>45645</v>
      </c>
      <c r="J425" s="10" t="str">
        <f>_xlfn.XLOOKUP($C425,銘柄リスト!$B$2:$B$10000,銘柄リスト!$D$2:$D$10000,,0,1)</f>
        <v>グロース（内国株式）</v>
      </c>
    </row>
    <row r="426" spans="2:10" hidden="1">
      <c r="B426" s="42">
        <v>424</v>
      </c>
      <c r="C426" s="45" t="s">
        <v>628</v>
      </c>
      <c r="D426" t="str">
        <f>_xlfn.XLOOKUP($C426,銘柄リスト!$B$2:$B$10000,銘柄リスト!$C$2:$C$10000,,0,1)</f>
        <v>福留ハム</v>
      </c>
      <c r="E426" s="10">
        <v>1</v>
      </c>
      <c r="G426" s="46">
        <v>45632</v>
      </c>
      <c r="H426" s="46">
        <v>45793</v>
      </c>
      <c r="J426" s="10" t="str">
        <f>_xlfn.XLOOKUP($C426,銘柄リスト!$B$2:$B$10000,銘柄リスト!$D$2:$D$10000,,0,1)</f>
        <v>スタンダード（内国株式）</v>
      </c>
    </row>
    <row r="427" spans="2:10" hidden="1">
      <c r="B427" s="42">
        <v>425</v>
      </c>
      <c r="C427" s="45" t="s">
        <v>205</v>
      </c>
      <c r="D427" t="str">
        <f>_xlfn.XLOOKUP($C427,銘柄リスト!$B$2:$B$10000,銘柄リスト!$C$2:$C$10000,,0,1)</f>
        <v>Ｓ　Ｆｏｏｄｓ</v>
      </c>
      <c r="E427" s="10">
        <v>1</v>
      </c>
      <c r="G427" s="46">
        <v>45632</v>
      </c>
      <c r="H427" s="46">
        <v>45793</v>
      </c>
      <c r="J427" s="10" t="str">
        <f>_xlfn.XLOOKUP($C427,銘柄リスト!$B$2:$B$10000,銘柄リスト!$D$2:$D$10000,,0,1)</f>
        <v>プライム（内国株式）</v>
      </c>
    </row>
    <row r="428" spans="2:10" hidden="1">
      <c r="B428" s="42">
        <v>426</v>
      </c>
      <c r="C428" s="45" t="s">
        <v>629</v>
      </c>
      <c r="D428" t="str">
        <f>_xlfn.XLOOKUP($C428,銘柄リスト!$B$2:$B$10000,銘柄リスト!$C$2:$C$10000,,0,1)</f>
        <v>滝沢ハム</v>
      </c>
      <c r="E428" s="10">
        <v>1</v>
      </c>
      <c r="G428" s="46">
        <v>45632</v>
      </c>
      <c r="H428" s="46">
        <v>45793</v>
      </c>
      <c r="J428" s="10" t="str">
        <f>_xlfn.XLOOKUP($C428,銘柄リスト!$B$2:$B$10000,銘柄リスト!$D$2:$D$10000,,0,1)</f>
        <v>スタンダード（内国株式）</v>
      </c>
    </row>
    <row r="429" spans="2:10" hidden="1">
      <c r="B429" s="42">
        <v>427</v>
      </c>
      <c r="C429" s="45" t="s">
        <v>630</v>
      </c>
      <c r="D429" t="str">
        <f>_xlfn.XLOOKUP($C429,銘柄リスト!$B$2:$B$10000,銘柄リスト!$C$2:$C$10000,,0,1)</f>
        <v>柿安本店</v>
      </c>
      <c r="E429" s="10">
        <v>1</v>
      </c>
      <c r="G429" s="46">
        <v>45632</v>
      </c>
      <c r="H429" s="46">
        <v>45793</v>
      </c>
      <c r="J429" s="10" t="str">
        <f>_xlfn.XLOOKUP($C429,銘柄リスト!$B$2:$B$10000,銘柄リスト!$D$2:$D$10000,,0,1)</f>
        <v>プライム（内国株式）</v>
      </c>
    </row>
    <row r="430" spans="2:10" hidden="1">
      <c r="B430" s="42">
        <v>428</v>
      </c>
      <c r="C430" s="45" t="s">
        <v>631</v>
      </c>
      <c r="D430" t="str">
        <f>_xlfn.XLOOKUP($C430,銘柄リスト!$B$2:$B$10000,銘柄リスト!$C$2:$C$10000,,0,1)</f>
        <v>伊藤ハム米久ホールディングス</v>
      </c>
      <c r="E430" s="10">
        <v>1</v>
      </c>
      <c r="G430" s="46">
        <v>45632</v>
      </c>
      <c r="H430" s="46">
        <v>45793</v>
      </c>
      <c r="J430" s="10" t="str">
        <f>_xlfn.XLOOKUP($C430,銘柄リスト!$B$2:$B$10000,銘柄リスト!$D$2:$D$10000,,0,1)</f>
        <v>プライム（内国株式）</v>
      </c>
    </row>
    <row r="431" spans="2:10" hidden="1">
      <c r="B431" s="42">
        <v>429</v>
      </c>
      <c r="C431" s="45" t="s">
        <v>632</v>
      </c>
      <c r="D431" t="str">
        <f>_xlfn.XLOOKUP($C431,銘柄リスト!$B$2:$B$10000,銘柄リスト!$C$2:$C$10000,,0,1)</f>
        <v>きょくとう</v>
      </c>
      <c r="E431" s="10">
        <v>1</v>
      </c>
      <c r="G431" s="46">
        <v>45632</v>
      </c>
      <c r="H431" s="46">
        <v>45793</v>
      </c>
      <c r="J431" s="10" t="str">
        <f>_xlfn.XLOOKUP($C431,銘柄リスト!$B$2:$B$10000,銘柄リスト!$D$2:$D$10000,,0,1)</f>
        <v>スタンダード（内国株式）</v>
      </c>
    </row>
    <row r="432" spans="2:10" hidden="1">
      <c r="B432" s="42">
        <v>430</v>
      </c>
      <c r="C432" s="45" t="s">
        <v>633</v>
      </c>
      <c r="D432" t="str">
        <f>_xlfn.XLOOKUP($C432,銘柄リスト!$B$2:$B$10000,銘柄リスト!$C$2:$C$10000,,0,1)</f>
        <v>学情</v>
      </c>
      <c r="E432" s="10">
        <v>1</v>
      </c>
      <c r="G432" s="46">
        <v>45632</v>
      </c>
      <c r="H432" s="46">
        <v>45793</v>
      </c>
      <c r="J432" s="10" t="str">
        <f>_xlfn.XLOOKUP($C432,銘柄リスト!$B$2:$B$10000,銘柄リスト!$D$2:$D$10000,,0,1)</f>
        <v>プライム（内国株式）</v>
      </c>
    </row>
    <row r="433" spans="2:10" hidden="1">
      <c r="B433" s="42">
        <v>431</v>
      </c>
      <c r="C433" s="45" t="s">
        <v>634</v>
      </c>
      <c r="D433" t="str">
        <f>_xlfn.XLOOKUP($C433,銘柄リスト!$B$2:$B$10000,銘柄リスト!$C$2:$C$10000,,0,1)</f>
        <v>ドーン</v>
      </c>
      <c r="E433" s="10">
        <v>1</v>
      </c>
      <c r="G433" s="46">
        <v>45632</v>
      </c>
      <c r="H433" s="46">
        <v>45793</v>
      </c>
      <c r="J433" s="10" t="str">
        <f>_xlfn.XLOOKUP($C433,銘柄リスト!$B$2:$B$10000,銘柄リスト!$D$2:$D$10000,,0,1)</f>
        <v>スタンダード（内国株式）</v>
      </c>
    </row>
    <row r="434" spans="2:10" hidden="1">
      <c r="B434" s="42">
        <v>432</v>
      </c>
      <c r="C434" s="45" t="s">
        <v>635</v>
      </c>
      <c r="D434" t="str">
        <f>_xlfn.XLOOKUP($C434,銘柄リスト!$B$2:$B$10000,銘柄リスト!$C$2:$C$10000,,0,1)</f>
        <v>ＣＳＳホールディングス</v>
      </c>
      <c r="E434" s="10">
        <v>1</v>
      </c>
      <c r="G434" s="46">
        <v>45632</v>
      </c>
      <c r="H434" s="46">
        <v>45793</v>
      </c>
      <c r="J434" s="10" t="str">
        <f>_xlfn.XLOOKUP($C434,銘柄リスト!$B$2:$B$10000,銘柄リスト!$D$2:$D$10000,,0,1)</f>
        <v>スタンダード（内国株式）</v>
      </c>
    </row>
    <row r="435" spans="2:10" hidden="1">
      <c r="B435" s="42">
        <v>433</v>
      </c>
      <c r="C435" s="45" t="s">
        <v>636</v>
      </c>
      <c r="D435" t="str">
        <f>_xlfn.XLOOKUP($C435,銘柄リスト!$B$2:$B$10000,銘柄リスト!$C$2:$C$10000,,0,1)</f>
        <v>スタジオアリス</v>
      </c>
      <c r="E435" s="10">
        <v>1</v>
      </c>
      <c r="G435" s="46">
        <v>45632</v>
      </c>
      <c r="H435" s="46">
        <v>45793</v>
      </c>
      <c r="J435" s="10" t="str">
        <f>_xlfn.XLOOKUP($C435,銘柄リスト!$B$2:$B$10000,銘柄リスト!$D$2:$D$10000,,0,1)</f>
        <v>スタンダード（内国株式）</v>
      </c>
    </row>
    <row r="436" spans="2:10" hidden="1">
      <c r="B436" s="42">
        <v>434</v>
      </c>
      <c r="C436" s="45" t="s">
        <v>637</v>
      </c>
      <c r="D436" t="str">
        <f>_xlfn.XLOOKUP($C436,銘柄リスト!$B$2:$B$10000,銘柄リスト!$C$2:$C$10000,,0,1)</f>
        <v>クロスキャット</v>
      </c>
      <c r="E436" s="10">
        <v>1</v>
      </c>
      <c r="G436" s="46">
        <v>45632</v>
      </c>
      <c r="H436" s="46">
        <v>45793</v>
      </c>
      <c r="J436" s="10" t="str">
        <f>_xlfn.XLOOKUP($C436,銘柄リスト!$B$2:$B$10000,銘柄リスト!$D$2:$D$10000,,0,1)</f>
        <v>プライム（内国株式）</v>
      </c>
    </row>
    <row r="437" spans="2:10" hidden="1">
      <c r="B437" s="42">
        <v>435</v>
      </c>
      <c r="C437" s="45" t="s">
        <v>638</v>
      </c>
      <c r="D437" t="str">
        <f>_xlfn.XLOOKUP($C437,銘柄リスト!$B$2:$B$10000,銘柄リスト!$C$2:$C$10000,,0,1)</f>
        <v>エプコ</v>
      </c>
      <c r="E437" s="10">
        <v>1</v>
      </c>
      <c r="G437" s="46">
        <v>45632</v>
      </c>
      <c r="H437" s="46">
        <v>45793</v>
      </c>
      <c r="J437" s="10" t="str">
        <f>_xlfn.XLOOKUP($C437,銘柄リスト!$B$2:$B$10000,銘柄リスト!$D$2:$D$10000,,0,1)</f>
        <v>スタンダード（内国株式）</v>
      </c>
    </row>
    <row r="438" spans="2:10" hidden="1">
      <c r="B438" s="42">
        <v>436</v>
      </c>
      <c r="C438" s="45" t="s">
        <v>639</v>
      </c>
      <c r="D438" t="str">
        <f>_xlfn.XLOOKUP($C438,銘柄リスト!$B$2:$B$10000,銘柄リスト!$C$2:$C$10000,,0,1)</f>
        <v>ＣＡＩＣＡ　ＤＩＧＩＴＡＬ</v>
      </c>
      <c r="E438" s="10">
        <v>1</v>
      </c>
      <c r="G438" s="46">
        <v>45632</v>
      </c>
      <c r="H438" s="46">
        <v>45793</v>
      </c>
      <c r="J438" s="10" t="str">
        <f>_xlfn.XLOOKUP($C438,銘柄リスト!$B$2:$B$10000,銘柄リスト!$D$2:$D$10000,,0,1)</f>
        <v>スタンダード（内国株式）</v>
      </c>
    </row>
    <row r="439" spans="2:10" hidden="1">
      <c r="B439" s="42">
        <v>437</v>
      </c>
      <c r="C439" s="45" t="s">
        <v>640</v>
      </c>
      <c r="D439" t="str">
        <f>_xlfn.XLOOKUP($C439,銘柄リスト!$B$2:$B$10000,銘柄リスト!$C$2:$C$10000,,0,1)</f>
        <v>システナ</v>
      </c>
      <c r="E439" s="10">
        <v>1</v>
      </c>
      <c r="G439" s="46">
        <v>45632</v>
      </c>
      <c r="H439" s="46">
        <v>45793</v>
      </c>
      <c r="J439" s="10" t="str">
        <f>_xlfn.XLOOKUP($C439,銘柄リスト!$B$2:$B$10000,銘柄リスト!$D$2:$D$10000,,0,1)</f>
        <v>プライム（内国株式）</v>
      </c>
    </row>
    <row r="440" spans="2:10" hidden="1">
      <c r="B440" s="42">
        <v>438</v>
      </c>
      <c r="C440" s="45" t="s">
        <v>641</v>
      </c>
      <c r="D440" t="str">
        <f>_xlfn.XLOOKUP($C440,銘柄リスト!$B$2:$B$10000,銘柄リスト!$C$2:$C$10000,,0,1)</f>
        <v>ソフトフロントホールディングス</v>
      </c>
      <c r="E440" s="10">
        <v>1</v>
      </c>
      <c r="G440" s="46">
        <v>45632</v>
      </c>
      <c r="H440" s="46">
        <v>45645</v>
      </c>
      <c r="J440" s="10" t="str">
        <f>_xlfn.XLOOKUP($C440,銘柄リスト!$B$2:$B$10000,銘柄リスト!$D$2:$D$10000,,0,1)</f>
        <v>グロース（内国株式）</v>
      </c>
    </row>
    <row r="441" spans="2:10" hidden="1">
      <c r="B441" s="42">
        <v>439</v>
      </c>
      <c r="C441" s="45" t="s">
        <v>642</v>
      </c>
      <c r="D441" t="str">
        <f>_xlfn.XLOOKUP($C441,銘柄リスト!$B$2:$B$10000,銘柄リスト!$C$2:$C$10000,,0,1)</f>
        <v>ｆｏｎｆｕｎ</v>
      </c>
      <c r="E441" s="10">
        <v>1</v>
      </c>
      <c r="G441" s="46">
        <v>45632</v>
      </c>
      <c r="H441" s="46">
        <v>45793</v>
      </c>
      <c r="J441" s="10" t="str">
        <f>_xlfn.XLOOKUP($C441,銘柄リスト!$B$2:$B$10000,銘柄リスト!$D$2:$D$10000,,0,1)</f>
        <v>スタンダード（内国株式）</v>
      </c>
    </row>
    <row r="442" spans="2:10" hidden="1">
      <c r="B442" s="42">
        <v>440</v>
      </c>
      <c r="C442" s="45" t="s">
        <v>643</v>
      </c>
      <c r="D442" t="str">
        <f>_xlfn.XLOOKUP($C442,銘柄リスト!$B$2:$B$10000,銘柄リスト!$C$2:$C$10000,,0,1)</f>
        <v>ＮＪＳ</v>
      </c>
      <c r="E442" s="10">
        <v>1</v>
      </c>
      <c r="G442" s="46">
        <v>45632</v>
      </c>
      <c r="H442" s="46">
        <v>45793</v>
      </c>
      <c r="J442" s="10" t="str">
        <f>_xlfn.XLOOKUP($C442,銘柄リスト!$B$2:$B$10000,銘柄リスト!$D$2:$D$10000,,0,1)</f>
        <v>プライム（内国株式）</v>
      </c>
    </row>
    <row r="443" spans="2:10" hidden="1">
      <c r="B443" s="42">
        <v>441</v>
      </c>
      <c r="C443" s="45" t="s">
        <v>644</v>
      </c>
      <c r="D443" t="str">
        <f>_xlfn.XLOOKUP($C443,銘柄リスト!$B$2:$B$10000,銘柄リスト!$C$2:$C$10000,,0,1)</f>
        <v>デジタルアーツ</v>
      </c>
      <c r="E443" s="10">
        <v>1</v>
      </c>
      <c r="G443" s="46">
        <v>45632</v>
      </c>
      <c r="H443" s="46">
        <v>45793</v>
      </c>
      <c r="J443" s="10" t="str">
        <f>_xlfn.XLOOKUP($C443,銘柄リスト!$B$2:$B$10000,銘柄リスト!$D$2:$D$10000,,0,1)</f>
        <v>プライム（内国株式）</v>
      </c>
    </row>
    <row r="444" spans="2:10" hidden="1">
      <c r="B444" s="42">
        <v>442</v>
      </c>
      <c r="C444" s="45" t="s">
        <v>645</v>
      </c>
      <c r="D444" t="str">
        <f>_xlfn.XLOOKUP($C444,銘柄リスト!$B$2:$B$10000,銘柄リスト!$C$2:$C$10000,,0,1)</f>
        <v>日鉄ソリューションズ</v>
      </c>
      <c r="E444" s="10">
        <v>1</v>
      </c>
      <c r="G444" s="46">
        <v>45632</v>
      </c>
      <c r="H444" s="46">
        <v>45793</v>
      </c>
      <c r="J444" s="10" t="str">
        <f>_xlfn.XLOOKUP($C444,銘柄リスト!$B$2:$B$10000,銘柄リスト!$D$2:$D$10000,,0,1)</f>
        <v>プライム（内国株式）</v>
      </c>
    </row>
    <row r="445" spans="2:10" hidden="1">
      <c r="B445" s="42">
        <v>443</v>
      </c>
      <c r="C445" s="45" t="s">
        <v>233</v>
      </c>
      <c r="D445" t="str">
        <f>_xlfn.XLOOKUP($C445,銘柄リスト!$B$2:$B$10000,銘柄リスト!$C$2:$C$10000,,0,1)</f>
        <v>東北新社</v>
      </c>
      <c r="E445" s="10">
        <v>1</v>
      </c>
      <c r="G445" s="46">
        <v>45632</v>
      </c>
      <c r="H445" s="46">
        <v>45793</v>
      </c>
      <c r="J445" s="10" t="str">
        <f>_xlfn.XLOOKUP($C445,銘柄リスト!$B$2:$B$10000,銘柄リスト!$D$2:$D$10000,,0,1)</f>
        <v>スタンダード（内国株式）</v>
      </c>
    </row>
    <row r="446" spans="2:10" hidden="1">
      <c r="B446" s="42">
        <v>444</v>
      </c>
      <c r="C446" s="45" t="s">
        <v>646</v>
      </c>
      <c r="D446" t="str">
        <f>_xlfn.XLOOKUP($C446,銘柄リスト!$B$2:$B$10000,銘柄リスト!$C$2:$C$10000,,0,1)</f>
        <v>フォーサイド</v>
      </c>
      <c r="E446" s="10">
        <v>1</v>
      </c>
      <c r="G446" s="46">
        <v>45632</v>
      </c>
      <c r="H446" s="46">
        <v>45793</v>
      </c>
      <c r="J446" s="10" t="str">
        <f>_xlfn.XLOOKUP($C446,銘柄リスト!$B$2:$B$10000,銘柄リスト!$D$2:$D$10000,,0,1)</f>
        <v>スタンダード（内国株式）</v>
      </c>
    </row>
    <row r="447" spans="2:10" hidden="1">
      <c r="B447" s="42">
        <v>445</v>
      </c>
      <c r="C447" s="45" t="s">
        <v>647</v>
      </c>
      <c r="D447" t="str">
        <f>_xlfn.XLOOKUP($C447,銘柄リスト!$B$2:$B$10000,銘柄リスト!$C$2:$C$10000,,0,1)</f>
        <v>綜合警備保障</v>
      </c>
      <c r="E447" s="10">
        <v>1</v>
      </c>
      <c r="G447" s="46">
        <v>45632</v>
      </c>
      <c r="H447" s="46">
        <v>45793</v>
      </c>
      <c r="J447" s="10" t="str">
        <f>_xlfn.XLOOKUP($C447,銘柄リスト!$B$2:$B$10000,銘柄リスト!$D$2:$D$10000,,0,1)</f>
        <v>プライム（内国株式）</v>
      </c>
    </row>
    <row r="448" spans="2:10" hidden="1">
      <c r="B448" s="42">
        <v>446</v>
      </c>
      <c r="C448" s="45" t="s">
        <v>648</v>
      </c>
      <c r="D448" t="str">
        <f>_xlfn.XLOOKUP($C448,銘柄リスト!$B$2:$B$10000,銘柄リスト!$C$2:$C$10000,,0,1)</f>
        <v>クエスト</v>
      </c>
      <c r="E448" s="10">
        <v>1</v>
      </c>
      <c r="G448" s="46">
        <v>45632</v>
      </c>
      <c r="H448" s="46">
        <v>45793</v>
      </c>
      <c r="J448" s="10" t="str">
        <f>_xlfn.XLOOKUP($C448,銘柄リスト!$B$2:$B$10000,銘柄リスト!$D$2:$D$10000,,0,1)</f>
        <v>スタンダード（内国株式）</v>
      </c>
    </row>
    <row r="449" spans="2:10" hidden="1">
      <c r="B449" s="42">
        <v>447</v>
      </c>
      <c r="C449" s="45" t="s">
        <v>649</v>
      </c>
      <c r="D449" t="str">
        <f>_xlfn.XLOOKUP($C449,銘柄リスト!$B$2:$B$10000,銘柄リスト!$C$2:$C$10000,,0,1)</f>
        <v>イオレ</v>
      </c>
      <c r="E449" s="10">
        <v>1</v>
      </c>
      <c r="G449" s="46">
        <v>45632</v>
      </c>
      <c r="H449" s="46">
        <v>45645</v>
      </c>
      <c r="J449" s="10" t="str">
        <f>_xlfn.XLOOKUP($C449,銘柄リスト!$B$2:$B$10000,銘柄リスト!$D$2:$D$10000,,0,1)</f>
        <v>グロース（内国株式）</v>
      </c>
    </row>
    <row r="450" spans="2:10" hidden="1">
      <c r="B450" s="42">
        <v>448</v>
      </c>
      <c r="C450" s="45" t="s">
        <v>650</v>
      </c>
      <c r="D450" t="str">
        <f>_xlfn.XLOOKUP($C450,銘柄リスト!$B$2:$B$10000,銘柄リスト!$C$2:$C$10000,,0,1)</f>
        <v>キューブシステム</v>
      </c>
      <c r="E450" s="10">
        <v>1</v>
      </c>
      <c r="G450" s="46">
        <v>45632</v>
      </c>
      <c r="H450" s="46">
        <v>45793</v>
      </c>
      <c r="J450" s="10" t="str">
        <f>_xlfn.XLOOKUP($C450,銘柄リスト!$B$2:$B$10000,銘柄リスト!$D$2:$D$10000,,0,1)</f>
        <v>プライム（内国株式）</v>
      </c>
    </row>
    <row r="451" spans="2:10" hidden="1">
      <c r="B451" s="42">
        <v>449</v>
      </c>
      <c r="C451" s="45" t="s">
        <v>651</v>
      </c>
      <c r="D451" t="str">
        <f>_xlfn.XLOOKUP($C451,銘柄リスト!$B$2:$B$10000,銘柄リスト!$C$2:$C$10000,,0,1)</f>
        <v>いちご</v>
      </c>
      <c r="E451" s="10">
        <v>1</v>
      </c>
      <c r="G451" s="46">
        <v>45632</v>
      </c>
      <c r="H451" s="46">
        <v>45793</v>
      </c>
      <c r="J451" s="10" t="str">
        <f>_xlfn.XLOOKUP($C451,銘柄リスト!$B$2:$B$10000,銘柄リスト!$D$2:$D$10000,,0,1)</f>
        <v>プライム（内国株式）</v>
      </c>
    </row>
    <row r="452" spans="2:10" hidden="1">
      <c r="B452" s="42">
        <v>450</v>
      </c>
      <c r="C452" s="45" t="s">
        <v>652</v>
      </c>
      <c r="D452" t="str">
        <f>_xlfn.XLOOKUP($C452,銘柄リスト!$B$2:$B$10000,銘柄リスト!$C$2:$C$10000,,0,1)</f>
        <v>クオンタムソリューションズ</v>
      </c>
      <c r="E452" s="10">
        <v>1</v>
      </c>
      <c r="G452" s="46">
        <v>45632</v>
      </c>
      <c r="H452" s="46">
        <v>45793</v>
      </c>
      <c r="J452" s="10" t="str">
        <f>_xlfn.XLOOKUP($C452,銘柄リスト!$B$2:$B$10000,銘柄リスト!$D$2:$D$10000,,0,1)</f>
        <v>スタンダード（内国株式）</v>
      </c>
    </row>
    <row r="453" spans="2:10" hidden="1">
      <c r="B453" s="42">
        <v>451</v>
      </c>
      <c r="C453" s="45" t="s">
        <v>653</v>
      </c>
      <c r="D453" t="str">
        <f>_xlfn.XLOOKUP($C453,銘柄リスト!$B$2:$B$10000,銘柄リスト!$C$2:$C$10000,,0,1)</f>
        <v>極楽湯ホールディングス</v>
      </c>
      <c r="E453" s="10">
        <v>1</v>
      </c>
      <c r="G453" s="46">
        <v>45632</v>
      </c>
      <c r="H453" s="46">
        <v>45793</v>
      </c>
      <c r="J453" s="10" t="str">
        <f>_xlfn.XLOOKUP($C453,銘柄リスト!$B$2:$B$10000,銘柄リスト!$D$2:$D$10000,,0,1)</f>
        <v>スタンダード（内国株式）</v>
      </c>
    </row>
    <row r="454" spans="2:10" hidden="1">
      <c r="B454" s="42">
        <v>452</v>
      </c>
      <c r="C454" s="45" t="s">
        <v>654</v>
      </c>
      <c r="D454" t="str">
        <f>_xlfn.XLOOKUP($C454,銘柄リスト!$B$2:$B$10000,銘柄リスト!$C$2:$C$10000,,0,1)</f>
        <v>アルバイトタイムス</v>
      </c>
      <c r="E454" s="10">
        <v>1</v>
      </c>
      <c r="G454" s="46">
        <v>45632</v>
      </c>
      <c r="H454" s="46">
        <v>45793</v>
      </c>
      <c r="J454" s="10" t="str">
        <f>_xlfn.XLOOKUP($C454,銘柄リスト!$B$2:$B$10000,銘柄リスト!$D$2:$D$10000,,0,1)</f>
        <v>スタンダード（内国株式）</v>
      </c>
    </row>
    <row r="455" spans="2:10" hidden="1">
      <c r="B455" s="42">
        <v>453</v>
      </c>
      <c r="C455" s="45" t="s">
        <v>655</v>
      </c>
      <c r="D455" t="str">
        <f>_xlfn.XLOOKUP($C455,銘柄リスト!$B$2:$B$10000,銘柄リスト!$C$2:$C$10000,,0,1)</f>
        <v>トランスジェニックグループ</v>
      </c>
      <c r="E455" s="10">
        <v>1</v>
      </c>
      <c r="G455" s="46">
        <v>45632</v>
      </c>
      <c r="H455" s="46">
        <v>45645</v>
      </c>
      <c r="J455" s="10" t="str">
        <f>_xlfn.XLOOKUP($C455,銘柄リスト!$B$2:$B$10000,銘柄リスト!$D$2:$D$10000,,0,1)</f>
        <v>グロース（内国株式）</v>
      </c>
    </row>
    <row r="456" spans="2:10" hidden="1">
      <c r="B456" s="42">
        <v>454</v>
      </c>
      <c r="C456" s="45" t="s">
        <v>656</v>
      </c>
      <c r="D456" t="str">
        <f>_xlfn.XLOOKUP($C456,銘柄リスト!$B$2:$B$10000,銘柄リスト!$C$2:$C$10000,,0,1)</f>
        <v>平安レイサービス</v>
      </c>
      <c r="E456" s="10">
        <v>1</v>
      </c>
      <c r="G456" s="46">
        <v>45632</v>
      </c>
      <c r="H456" s="46">
        <v>45793</v>
      </c>
      <c r="J456" s="10" t="str">
        <f>_xlfn.XLOOKUP($C456,銘柄リスト!$B$2:$B$10000,銘柄リスト!$D$2:$D$10000,,0,1)</f>
        <v>スタンダード（内国株式）</v>
      </c>
    </row>
    <row r="457" spans="2:10" hidden="1">
      <c r="B457" s="42">
        <v>455</v>
      </c>
      <c r="C457" s="45" t="s">
        <v>657</v>
      </c>
      <c r="D457" t="str">
        <f>_xlfn.XLOOKUP($C457,銘柄リスト!$B$2:$B$10000,銘柄リスト!$C$2:$C$10000,,0,1)</f>
        <v>クシム</v>
      </c>
      <c r="E457" s="10">
        <v>1</v>
      </c>
      <c r="G457" s="46">
        <v>45632</v>
      </c>
      <c r="H457" s="46">
        <v>45793</v>
      </c>
      <c r="J457" s="10" t="str">
        <f>_xlfn.XLOOKUP($C457,銘柄リスト!$B$2:$B$10000,銘柄リスト!$D$2:$D$10000,,0,1)</f>
        <v>スタンダード（内国株式）</v>
      </c>
    </row>
    <row r="458" spans="2:10" hidden="1">
      <c r="B458" s="42">
        <v>456</v>
      </c>
      <c r="C458" s="45" t="s">
        <v>658</v>
      </c>
      <c r="D458" t="str">
        <f>_xlfn.XLOOKUP($C458,銘柄リスト!$B$2:$B$10000,銘柄リスト!$C$2:$C$10000,,0,1)</f>
        <v>エヌアイデイ</v>
      </c>
      <c r="E458" s="10">
        <v>1</v>
      </c>
      <c r="G458" s="46">
        <v>45632</v>
      </c>
      <c r="H458" s="46">
        <v>45793</v>
      </c>
      <c r="J458" s="10" t="str">
        <f>_xlfn.XLOOKUP($C458,銘柄リスト!$B$2:$B$10000,銘柄リスト!$D$2:$D$10000,,0,1)</f>
        <v>スタンダード（内国株式）</v>
      </c>
    </row>
    <row r="459" spans="2:10" hidden="1">
      <c r="B459" s="42">
        <v>457</v>
      </c>
      <c r="C459" s="45" t="s">
        <v>659</v>
      </c>
      <c r="D459" t="str">
        <f>_xlfn.XLOOKUP($C459,銘柄リスト!$B$2:$B$10000,銘柄リスト!$C$2:$C$10000,,0,1)</f>
        <v>ＡＳＪ</v>
      </c>
      <c r="E459" s="10">
        <v>1</v>
      </c>
      <c r="G459" s="46">
        <v>45632</v>
      </c>
      <c r="H459" s="46">
        <v>45645</v>
      </c>
      <c r="J459" s="10" t="str">
        <f>_xlfn.XLOOKUP($C459,銘柄リスト!$B$2:$B$10000,銘柄リスト!$D$2:$D$10000,,0,1)</f>
        <v>グロース（内国株式）</v>
      </c>
    </row>
    <row r="460" spans="2:10" hidden="1">
      <c r="B460" s="42">
        <v>458</v>
      </c>
      <c r="C460" s="45" t="s">
        <v>660</v>
      </c>
      <c r="D460" t="str">
        <f>_xlfn.XLOOKUP($C460,銘柄リスト!$B$2:$B$10000,銘柄リスト!$C$2:$C$10000,,0,1)</f>
        <v>ＹＥ　ＤＩＧＩＴＡＬ</v>
      </c>
      <c r="E460" s="10">
        <v>1</v>
      </c>
      <c r="G460" s="46">
        <v>45632</v>
      </c>
      <c r="H460" s="46">
        <v>45793</v>
      </c>
      <c r="J460" s="10" t="str">
        <f>_xlfn.XLOOKUP($C460,銘柄リスト!$B$2:$B$10000,銘柄リスト!$D$2:$D$10000,,0,1)</f>
        <v>スタンダード（内国株式）</v>
      </c>
    </row>
    <row r="461" spans="2:10" hidden="1">
      <c r="B461" s="42">
        <v>459</v>
      </c>
      <c r="C461" s="45" t="s">
        <v>661</v>
      </c>
      <c r="D461" t="str">
        <f>_xlfn.XLOOKUP($C461,銘柄リスト!$B$2:$B$10000,銘柄リスト!$C$2:$C$10000,,0,1)</f>
        <v>コア</v>
      </c>
      <c r="E461" s="10">
        <v>1</v>
      </c>
      <c r="G461" s="46">
        <v>45632</v>
      </c>
      <c r="H461" s="46">
        <v>45793</v>
      </c>
      <c r="J461" s="10" t="str">
        <f>_xlfn.XLOOKUP($C461,銘柄リスト!$B$2:$B$10000,銘柄リスト!$D$2:$D$10000,,0,1)</f>
        <v>プライム（内国株式）</v>
      </c>
    </row>
    <row r="462" spans="2:10" hidden="1">
      <c r="B462" s="42">
        <v>460</v>
      </c>
      <c r="C462" s="45" t="s">
        <v>662</v>
      </c>
      <c r="D462" t="str">
        <f>_xlfn.XLOOKUP($C462,銘柄リスト!$B$2:$B$10000,銘柄リスト!$C$2:$C$10000,,0,1)</f>
        <v>メディネット</v>
      </c>
      <c r="E462" s="10">
        <v>1</v>
      </c>
      <c r="G462" s="46">
        <v>45632</v>
      </c>
      <c r="H462" s="46">
        <v>45645</v>
      </c>
      <c r="J462" s="10" t="str">
        <f>_xlfn.XLOOKUP($C462,銘柄リスト!$B$2:$B$10000,銘柄リスト!$D$2:$D$10000,,0,1)</f>
        <v>グロース（内国株式）</v>
      </c>
    </row>
    <row r="463" spans="2:10" hidden="1">
      <c r="B463" s="42">
        <v>461</v>
      </c>
      <c r="C463" s="45" t="s">
        <v>663</v>
      </c>
      <c r="D463" t="str">
        <f>_xlfn.XLOOKUP($C463,銘柄リスト!$B$2:$B$10000,銘柄リスト!$C$2:$C$10000,,0,1)</f>
        <v>カカクコム</v>
      </c>
      <c r="E463" s="10">
        <v>1</v>
      </c>
      <c r="G463" s="46">
        <v>45632</v>
      </c>
      <c r="H463" s="46">
        <v>45793</v>
      </c>
      <c r="J463" s="10" t="str">
        <f>_xlfn.XLOOKUP($C463,銘柄リスト!$B$2:$B$10000,銘柄リスト!$D$2:$D$10000,,0,1)</f>
        <v>プライム（内国株式）</v>
      </c>
    </row>
    <row r="464" spans="2:10" hidden="1">
      <c r="B464" s="42">
        <v>462</v>
      </c>
      <c r="C464" s="45" t="s">
        <v>664</v>
      </c>
      <c r="D464" t="str">
        <f>_xlfn.XLOOKUP($C464,銘柄リスト!$B$2:$B$10000,銘柄リスト!$C$2:$C$10000,,0,1)</f>
        <v>アイロムグループ</v>
      </c>
      <c r="E464" s="10">
        <v>1</v>
      </c>
      <c r="G464" s="46">
        <v>45632</v>
      </c>
      <c r="H464" s="46">
        <v>45793</v>
      </c>
      <c r="J464" s="10" t="str">
        <f>_xlfn.XLOOKUP($C464,銘柄リスト!$B$2:$B$10000,銘柄リスト!$D$2:$D$10000,,0,1)</f>
        <v>プライム（内国株式）</v>
      </c>
    </row>
    <row r="465" spans="2:10" hidden="1">
      <c r="B465" s="42">
        <v>463</v>
      </c>
      <c r="C465" s="45" t="s">
        <v>665</v>
      </c>
      <c r="D465" t="str">
        <f>_xlfn.XLOOKUP($C465,銘柄リスト!$B$2:$B$10000,銘柄リスト!$C$2:$C$10000,,0,1)</f>
        <v>ケア２１</v>
      </c>
      <c r="E465" s="10">
        <v>1</v>
      </c>
      <c r="G465" s="46">
        <v>45632</v>
      </c>
      <c r="H465" s="46">
        <v>45793</v>
      </c>
      <c r="J465" s="10" t="str">
        <f>_xlfn.XLOOKUP($C465,銘柄リスト!$B$2:$B$10000,銘柄リスト!$D$2:$D$10000,,0,1)</f>
        <v>スタンダード（内国株式）</v>
      </c>
    </row>
    <row r="466" spans="2:10" hidden="1">
      <c r="B466" s="42">
        <v>464</v>
      </c>
      <c r="C466" s="45" t="s">
        <v>666</v>
      </c>
      <c r="D466" t="str">
        <f>_xlfn.XLOOKUP($C466,銘柄リスト!$B$2:$B$10000,銘柄リスト!$C$2:$C$10000,,0,1)</f>
        <v>セントケア・ホールディング</v>
      </c>
      <c r="E466" s="10">
        <v>1</v>
      </c>
      <c r="G466" s="46">
        <v>45632</v>
      </c>
      <c r="H466" s="46">
        <v>45793</v>
      </c>
      <c r="J466" s="10" t="str">
        <f>_xlfn.XLOOKUP($C466,銘柄リスト!$B$2:$B$10000,銘柄リスト!$D$2:$D$10000,,0,1)</f>
        <v>プライム（内国株式）</v>
      </c>
    </row>
    <row r="467" spans="2:10" hidden="1">
      <c r="B467" s="42">
        <v>465</v>
      </c>
      <c r="C467" s="45" t="s">
        <v>667</v>
      </c>
      <c r="D467" t="str">
        <f>_xlfn.XLOOKUP($C467,銘柄リスト!$B$2:$B$10000,銘柄リスト!$C$2:$C$10000,,0,1)</f>
        <v>ギグワークス</v>
      </c>
      <c r="E467" s="10">
        <v>1</v>
      </c>
      <c r="G467" s="46">
        <v>45632</v>
      </c>
      <c r="H467" s="46">
        <v>45793</v>
      </c>
      <c r="J467" s="10" t="str">
        <f>_xlfn.XLOOKUP($C467,銘柄リスト!$B$2:$B$10000,銘柄リスト!$D$2:$D$10000,,0,1)</f>
        <v>スタンダード（内国株式）</v>
      </c>
    </row>
    <row r="468" spans="2:10" hidden="1">
      <c r="B468" s="42">
        <v>466</v>
      </c>
      <c r="C468" s="45" t="s">
        <v>668</v>
      </c>
      <c r="D468" t="str">
        <f>_xlfn.XLOOKUP($C468,銘柄リスト!$B$2:$B$10000,銘柄リスト!$C$2:$C$10000,,0,1)</f>
        <v>サイネックス</v>
      </c>
      <c r="E468" s="10">
        <v>1</v>
      </c>
      <c r="G468" s="46">
        <v>45632</v>
      </c>
      <c r="H468" s="46">
        <v>45793</v>
      </c>
      <c r="J468" s="10" t="str">
        <f>_xlfn.XLOOKUP($C468,銘柄リスト!$B$2:$B$10000,銘柄リスト!$D$2:$D$10000,,0,1)</f>
        <v>スタンダード（内国株式）</v>
      </c>
    </row>
    <row r="469" spans="2:10" hidden="1">
      <c r="B469" s="42">
        <v>467</v>
      </c>
      <c r="C469" s="45" t="s">
        <v>669</v>
      </c>
      <c r="D469" t="str">
        <f>_xlfn.XLOOKUP($C469,銘柄リスト!$B$2:$B$10000,銘柄リスト!$C$2:$C$10000,,0,1)</f>
        <v>ルネサンス</v>
      </c>
      <c r="E469" s="10">
        <v>1</v>
      </c>
      <c r="G469" s="46">
        <v>45632</v>
      </c>
      <c r="H469" s="46">
        <v>45793</v>
      </c>
      <c r="J469" s="10" t="str">
        <f>_xlfn.XLOOKUP($C469,銘柄リスト!$B$2:$B$10000,銘柄リスト!$D$2:$D$10000,,0,1)</f>
        <v>プライム（内国株式）</v>
      </c>
    </row>
    <row r="470" spans="2:10" hidden="1">
      <c r="B470" s="42">
        <v>468</v>
      </c>
      <c r="C470" s="45" t="s">
        <v>134</v>
      </c>
      <c r="D470" t="str">
        <f>_xlfn.XLOOKUP($C470,銘柄リスト!$B$2:$B$10000,銘柄リスト!$C$2:$C$10000,,0,1)</f>
        <v>ディップ</v>
      </c>
      <c r="E470" s="10">
        <v>1</v>
      </c>
      <c r="G470" s="46">
        <v>45632</v>
      </c>
      <c r="H470" s="46">
        <v>45793</v>
      </c>
      <c r="J470" s="10" t="str">
        <f>_xlfn.XLOOKUP($C470,銘柄リスト!$B$2:$B$10000,銘柄リスト!$D$2:$D$10000,,0,1)</f>
        <v>プライム（内国株式）</v>
      </c>
    </row>
    <row r="471" spans="2:10" hidden="1">
      <c r="B471" s="42">
        <v>469</v>
      </c>
      <c r="C471" s="45" t="s">
        <v>670</v>
      </c>
      <c r="D471" t="str">
        <f>_xlfn.XLOOKUP($C471,銘柄リスト!$B$2:$B$10000,銘柄リスト!$C$2:$C$10000,,0,1)</f>
        <v>ＳＢＳホールディングス</v>
      </c>
      <c r="E471" s="10">
        <v>1</v>
      </c>
      <c r="G471" s="46">
        <v>45632</v>
      </c>
      <c r="H471" s="46">
        <v>45793</v>
      </c>
      <c r="J471" s="10" t="str">
        <f>_xlfn.XLOOKUP($C471,銘柄リスト!$B$2:$B$10000,銘柄リスト!$D$2:$D$10000,,0,1)</f>
        <v>プライム（内国株式）</v>
      </c>
    </row>
    <row r="472" spans="2:10" hidden="1">
      <c r="B472" s="42">
        <v>470</v>
      </c>
      <c r="C472" s="45" t="s">
        <v>671</v>
      </c>
      <c r="D472" t="str">
        <f>_xlfn.XLOOKUP($C472,銘柄リスト!$B$2:$B$10000,銘柄リスト!$C$2:$C$10000,,0,1)</f>
        <v>総医研ホールディングス</v>
      </c>
      <c r="E472" s="10">
        <v>1</v>
      </c>
      <c r="G472" s="46">
        <v>45632</v>
      </c>
      <c r="H472" s="46">
        <v>45645</v>
      </c>
      <c r="J472" s="10" t="str">
        <f>_xlfn.XLOOKUP($C472,銘柄リスト!$B$2:$B$10000,銘柄リスト!$D$2:$D$10000,,0,1)</f>
        <v>グロース（内国株式）</v>
      </c>
    </row>
    <row r="473" spans="2:10" hidden="1">
      <c r="B473" s="42">
        <v>471</v>
      </c>
      <c r="C473" s="45" t="s">
        <v>672</v>
      </c>
      <c r="D473" t="str">
        <f>_xlfn.XLOOKUP($C473,銘柄リスト!$B$2:$B$10000,銘柄リスト!$C$2:$C$10000,,0,1)</f>
        <v>ウェッジホールディングス</v>
      </c>
      <c r="E473" s="10">
        <v>1</v>
      </c>
      <c r="G473" s="46">
        <v>45632</v>
      </c>
      <c r="H473" s="46">
        <v>45645</v>
      </c>
      <c r="J473" s="10" t="str">
        <f>_xlfn.XLOOKUP($C473,銘柄リスト!$B$2:$B$10000,銘柄リスト!$D$2:$D$10000,,0,1)</f>
        <v>グロース（内国株式）</v>
      </c>
    </row>
    <row r="474" spans="2:10" hidden="1">
      <c r="B474" s="42">
        <v>472</v>
      </c>
      <c r="C474" s="45" t="s">
        <v>673</v>
      </c>
      <c r="D474" t="str">
        <f>_xlfn.XLOOKUP($C474,銘柄リスト!$B$2:$B$10000,銘柄リスト!$C$2:$C$10000,,0,1)</f>
        <v>デジタルホールディングス</v>
      </c>
      <c r="E474" s="10">
        <v>1</v>
      </c>
      <c r="G474" s="46">
        <v>45632</v>
      </c>
      <c r="H474" s="46">
        <v>45793</v>
      </c>
      <c r="J474" s="10" t="str">
        <f>_xlfn.XLOOKUP($C474,銘柄リスト!$B$2:$B$10000,銘柄リスト!$D$2:$D$10000,,0,1)</f>
        <v>プライム（内国株式）</v>
      </c>
    </row>
    <row r="475" spans="2:10" hidden="1">
      <c r="B475" s="42">
        <v>473</v>
      </c>
      <c r="C475" s="45" t="s">
        <v>674</v>
      </c>
      <c r="D475" t="str">
        <f>_xlfn.XLOOKUP($C475,銘柄リスト!$B$2:$B$10000,銘柄リスト!$C$2:$C$10000,,0,1)</f>
        <v>プラネット</v>
      </c>
      <c r="E475" s="10">
        <v>1</v>
      </c>
      <c r="G475" s="46">
        <v>45632</v>
      </c>
      <c r="H475" s="46">
        <v>45793</v>
      </c>
      <c r="J475" s="10" t="str">
        <f>_xlfn.XLOOKUP($C475,銘柄リスト!$B$2:$B$10000,銘柄リスト!$D$2:$D$10000,,0,1)</f>
        <v>スタンダード（内国株式）</v>
      </c>
    </row>
    <row r="476" spans="2:10" hidden="1">
      <c r="B476" s="42">
        <v>474</v>
      </c>
      <c r="C476" s="45" t="s">
        <v>675</v>
      </c>
      <c r="D476" t="str">
        <f>_xlfn.XLOOKUP($C476,銘柄リスト!$B$2:$B$10000,銘柄リスト!$C$2:$C$10000,,0,1)</f>
        <v>日本ケアサプライ</v>
      </c>
      <c r="E476" s="10">
        <v>1</v>
      </c>
      <c r="G476" s="46">
        <v>45632</v>
      </c>
      <c r="H476" s="46">
        <v>45793</v>
      </c>
      <c r="J476" s="10" t="str">
        <f>_xlfn.XLOOKUP($C476,銘柄リスト!$B$2:$B$10000,銘柄リスト!$D$2:$D$10000,,0,1)</f>
        <v>スタンダード（内国株式）</v>
      </c>
    </row>
    <row r="477" spans="2:10" hidden="1">
      <c r="B477" s="42">
        <v>475</v>
      </c>
      <c r="C477" s="45" t="s">
        <v>676</v>
      </c>
      <c r="D477" t="str">
        <f>_xlfn.XLOOKUP($C477,銘柄リスト!$B$2:$B$10000,銘柄リスト!$C$2:$C$10000,,0,1)</f>
        <v>新日本科学</v>
      </c>
      <c r="E477" s="10">
        <v>1</v>
      </c>
      <c r="G477" s="46">
        <v>45632</v>
      </c>
      <c r="H477" s="46">
        <v>45793</v>
      </c>
      <c r="J477" s="10" t="str">
        <f>_xlfn.XLOOKUP($C477,銘柄リスト!$B$2:$B$10000,銘柄リスト!$D$2:$D$10000,,0,1)</f>
        <v>プライム（内国株式）</v>
      </c>
    </row>
    <row r="478" spans="2:10" hidden="1">
      <c r="B478" s="42">
        <v>476</v>
      </c>
      <c r="C478" s="45" t="s">
        <v>677</v>
      </c>
      <c r="D478" t="str">
        <f>_xlfn.XLOOKUP($C478,銘柄リスト!$B$2:$B$10000,銘柄リスト!$C$2:$C$10000,,0,1)</f>
        <v>ＤＮＡチップ研究所</v>
      </c>
      <c r="E478" s="10">
        <v>1</v>
      </c>
      <c r="G478" s="46">
        <v>45632</v>
      </c>
      <c r="H478" s="46">
        <v>45793</v>
      </c>
      <c r="J478" s="10" t="str">
        <f>_xlfn.XLOOKUP($C478,銘柄リスト!$B$2:$B$10000,銘柄リスト!$D$2:$D$10000,,0,1)</f>
        <v>スタンダード（内国株式）</v>
      </c>
    </row>
    <row r="479" spans="2:10" hidden="1">
      <c r="B479" s="42">
        <v>477</v>
      </c>
      <c r="C479" s="45" t="s">
        <v>678</v>
      </c>
      <c r="D479" t="str">
        <f>_xlfn.XLOOKUP($C479,銘柄リスト!$B$2:$B$10000,銘柄リスト!$C$2:$C$10000,,0,1)</f>
        <v>鉄人化ホールディングス</v>
      </c>
      <c r="E479" s="10">
        <v>1</v>
      </c>
      <c r="G479" s="46">
        <v>45632</v>
      </c>
      <c r="H479" s="46">
        <v>45793</v>
      </c>
      <c r="J479" s="10" t="str">
        <f>_xlfn.XLOOKUP($C479,銘柄リスト!$B$2:$B$10000,銘柄リスト!$D$2:$D$10000,,0,1)</f>
        <v>スタンダード（内国株式）</v>
      </c>
    </row>
    <row r="480" spans="2:10" hidden="1">
      <c r="B480" s="42">
        <v>478</v>
      </c>
      <c r="C480" s="45" t="s">
        <v>679</v>
      </c>
      <c r="D480" t="str">
        <f>_xlfn.XLOOKUP($C480,銘柄リスト!$B$2:$B$10000,銘柄リスト!$C$2:$C$10000,,0,1)</f>
        <v>ＫＧ情報</v>
      </c>
      <c r="E480" s="10">
        <v>1</v>
      </c>
      <c r="G480" s="46">
        <v>45632</v>
      </c>
      <c r="H480" s="46">
        <v>45793</v>
      </c>
      <c r="J480" s="10" t="str">
        <f>_xlfn.XLOOKUP($C480,銘柄リスト!$B$2:$B$10000,銘柄リスト!$D$2:$D$10000,,0,1)</f>
        <v>スタンダード（内国株式）</v>
      </c>
    </row>
    <row r="481" spans="2:10" hidden="1">
      <c r="B481" s="42">
        <v>479</v>
      </c>
      <c r="C481" s="45" t="s">
        <v>680</v>
      </c>
      <c r="D481" t="str">
        <f>_xlfn.XLOOKUP($C481,銘柄リスト!$B$2:$B$10000,銘柄リスト!$C$2:$C$10000,,0,1)</f>
        <v>キャリアデザインセンター</v>
      </c>
      <c r="E481" s="10">
        <v>1</v>
      </c>
      <c r="G481" s="46">
        <v>45632</v>
      </c>
      <c r="H481" s="46">
        <v>45793</v>
      </c>
      <c r="J481" s="10" t="str">
        <f>_xlfn.XLOOKUP($C481,銘柄リスト!$B$2:$B$10000,銘柄リスト!$D$2:$D$10000,,0,1)</f>
        <v>プライム（内国株式）</v>
      </c>
    </row>
    <row r="482" spans="2:10" hidden="1">
      <c r="B482" s="42">
        <v>480</v>
      </c>
      <c r="C482" s="45" t="s">
        <v>681</v>
      </c>
      <c r="D482" t="str">
        <f>_xlfn.XLOOKUP($C482,銘柄リスト!$B$2:$B$10000,銘柄リスト!$C$2:$C$10000,,0,1)</f>
        <v>ゲンダイエージェンシー</v>
      </c>
      <c r="E482" s="10">
        <v>1</v>
      </c>
      <c r="G482" s="46">
        <v>45632</v>
      </c>
      <c r="H482" s="46">
        <v>45793</v>
      </c>
      <c r="J482" s="10" t="str">
        <f>_xlfn.XLOOKUP($C482,銘柄リスト!$B$2:$B$10000,銘柄リスト!$D$2:$D$10000,,0,1)</f>
        <v>スタンダード（内国株式）</v>
      </c>
    </row>
    <row r="483" spans="2:10" hidden="1">
      <c r="B483" s="42">
        <v>481</v>
      </c>
      <c r="C483" s="45" t="s">
        <v>682</v>
      </c>
      <c r="D483" t="str">
        <f>_xlfn.XLOOKUP($C483,銘柄リスト!$B$2:$B$10000,銘柄リスト!$C$2:$C$10000,,0,1)</f>
        <v>エムスリー</v>
      </c>
      <c r="E483" s="10">
        <v>1</v>
      </c>
      <c r="G483" s="46">
        <v>45632</v>
      </c>
      <c r="H483" s="46">
        <v>45793</v>
      </c>
      <c r="J483" s="10" t="str">
        <f>_xlfn.XLOOKUP($C483,銘柄リスト!$B$2:$B$10000,銘柄リスト!$D$2:$D$10000,,0,1)</f>
        <v>プライム（内国株式）</v>
      </c>
    </row>
    <row r="484" spans="2:10" hidden="1">
      <c r="B484" s="42">
        <v>482</v>
      </c>
      <c r="C484" s="45" t="s">
        <v>683</v>
      </c>
      <c r="D484" t="str">
        <f>_xlfn.XLOOKUP($C484,銘柄リスト!$B$2:$B$10000,銘柄リスト!$C$2:$C$10000,,0,1)</f>
        <v>ヒューマンホールディングス</v>
      </c>
      <c r="E484" s="10">
        <v>1</v>
      </c>
      <c r="G484" s="46">
        <v>45632</v>
      </c>
      <c r="H484" s="46">
        <v>45793</v>
      </c>
      <c r="J484" s="10" t="str">
        <f>_xlfn.XLOOKUP($C484,銘柄リスト!$B$2:$B$10000,銘柄リスト!$D$2:$D$10000,,0,1)</f>
        <v>スタンダード（内国株式）</v>
      </c>
    </row>
    <row r="485" spans="2:10" hidden="1">
      <c r="B485" s="42">
        <v>483</v>
      </c>
      <c r="C485" s="45" t="s">
        <v>684</v>
      </c>
      <c r="D485" t="str">
        <f>_xlfn.XLOOKUP($C485,銘柄リスト!$B$2:$B$10000,銘柄リスト!$C$2:$C$10000,,0,1)</f>
        <v>ツカダ・グローバルホールディング</v>
      </c>
      <c r="E485" s="10">
        <v>1</v>
      </c>
      <c r="G485" s="46">
        <v>45632</v>
      </c>
      <c r="H485" s="46">
        <v>45793</v>
      </c>
      <c r="J485" s="10" t="str">
        <f>_xlfn.XLOOKUP($C485,銘柄リスト!$B$2:$B$10000,銘柄リスト!$D$2:$D$10000,,0,1)</f>
        <v>スタンダード（内国株式）</v>
      </c>
    </row>
    <row r="486" spans="2:10" hidden="1">
      <c r="B486" s="42">
        <v>484</v>
      </c>
      <c r="C486" s="45" t="s">
        <v>685</v>
      </c>
      <c r="D486" t="str">
        <f>_xlfn.XLOOKUP($C486,銘柄リスト!$B$2:$B$10000,銘柄リスト!$C$2:$C$10000,,0,1)</f>
        <v>ＲＯＸＸ</v>
      </c>
      <c r="E486" s="10">
        <v>1</v>
      </c>
      <c r="G486" s="46">
        <v>45632</v>
      </c>
      <c r="H486" s="46">
        <v>45645</v>
      </c>
      <c r="J486" s="10" t="str">
        <f>_xlfn.XLOOKUP($C486,銘柄リスト!$B$2:$B$10000,銘柄リスト!$D$2:$D$10000,,0,1)</f>
        <v>グロース（内国株式）</v>
      </c>
    </row>
    <row r="487" spans="2:10" hidden="1">
      <c r="B487" s="42">
        <v>485</v>
      </c>
      <c r="C487" s="45" t="s">
        <v>686</v>
      </c>
      <c r="D487" t="str">
        <f>_xlfn.XLOOKUP($C487,銘柄リスト!$B$2:$B$10000,銘柄リスト!$C$2:$C$10000,,0,1)</f>
        <v>ブラス</v>
      </c>
      <c r="E487" s="10">
        <v>1</v>
      </c>
      <c r="G487" s="46">
        <v>45632</v>
      </c>
      <c r="H487" s="46">
        <v>45793</v>
      </c>
      <c r="J487" s="10" t="str">
        <f>_xlfn.XLOOKUP($C487,銘柄リスト!$B$2:$B$10000,銘柄リスト!$D$2:$D$10000,,0,1)</f>
        <v>スタンダード（内国株式）</v>
      </c>
    </row>
    <row r="488" spans="2:10" hidden="1">
      <c r="B488" s="42">
        <v>486</v>
      </c>
      <c r="C488" s="45" t="s">
        <v>687</v>
      </c>
      <c r="D488" t="str">
        <f>_xlfn.XLOOKUP($C488,銘柄リスト!$B$2:$B$10000,銘柄リスト!$C$2:$C$10000,,0,1)</f>
        <v>ケアサービス</v>
      </c>
      <c r="E488" s="10">
        <v>1</v>
      </c>
      <c r="G488" s="46">
        <v>45632</v>
      </c>
      <c r="H488" s="46">
        <v>45793</v>
      </c>
      <c r="J488" s="10" t="str">
        <f>_xlfn.XLOOKUP($C488,銘柄リスト!$B$2:$B$10000,銘柄リスト!$D$2:$D$10000,,0,1)</f>
        <v>スタンダード（内国株式）</v>
      </c>
    </row>
    <row r="489" spans="2:10" hidden="1">
      <c r="B489" s="42">
        <v>487</v>
      </c>
      <c r="C489" s="45" t="s">
        <v>688</v>
      </c>
      <c r="D489" t="str">
        <f>_xlfn.XLOOKUP($C489,銘柄リスト!$B$2:$B$10000,銘柄リスト!$C$2:$C$10000,,0,1)</f>
        <v>ウェルネット</v>
      </c>
      <c r="E489" s="10">
        <v>1</v>
      </c>
      <c r="G489" s="46">
        <v>45632</v>
      </c>
      <c r="H489" s="46">
        <v>45793</v>
      </c>
      <c r="J489" s="10" t="str">
        <f>_xlfn.XLOOKUP($C489,銘柄リスト!$B$2:$B$10000,銘柄リスト!$D$2:$D$10000,,0,1)</f>
        <v>スタンダード（内国株式）</v>
      </c>
    </row>
    <row r="490" spans="2:10" hidden="1">
      <c r="B490" s="42">
        <v>488</v>
      </c>
      <c r="C490" s="45" t="s">
        <v>689</v>
      </c>
      <c r="D490" t="str">
        <f>_xlfn.XLOOKUP($C490,銘柄リスト!$B$2:$B$10000,銘柄リスト!$C$2:$C$10000,,0,1)</f>
        <v>ワールドホールディングス</v>
      </c>
      <c r="E490" s="10">
        <v>1</v>
      </c>
      <c r="G490" s="46">
        <v>45632</v>
      </c>
      <c r="H490" s="46">
        <v>45793</v>
      </c>
      <c r="J490" s="10" t="str">
        <f>_xlfn.XLOOKUP($C490,銘柄リスト!$B$2:$B$10000,銘柄リスト!$D$2:$D$10000,,0,1)</f>
        <v>プライム（内国株式）</v>
      </c>
    </row>
    <row r="491" spans="2:10" hidden="1">
      <c r="B491" s="42">
        <v>489</v>
      </c>
      <c r="C491" s="45" t="s">
        <v>690</v>
      </c>
      <c r="D491" t="str">
        <f>_xlfn.XLOOKUP($C491,銘柄リスト!$B$2:$B$10000,銘柄リスト!$C$2:$C$10000,,0,1)</f>
        <v>ディー・エヌ・エー</v>
      </c>
      <c r="E491" s="10">
        <v>1</v>
      </c>
      <c r="G491" s="46">
        <v>45632</v>
      </c>
      <c r="H491" s="46">
        <v>45793</v>
      </c>
      <c r="J491" s="10" t="str">
        <f>_xlfn.XLOOKUP($C491,銘柄リスト!$B$2:$B$10000,銘柄リスト!$D$2:$D$10000,,0,1)</f>
        <v>プライム（内国株式）</v>
      </c>
    </row>
    <row r="492" spans="2:10" hidden="1">
      <c r="B492" s="42">
        <v>490</v>
      </c>
      <c r="C492" s="45" t="s">
        <v>691</v>
      </c>
      <c r="D492" t="str">
        <f>_xlfn.XLOOKUP($C492,銘柄リスト!$B$2:$B$10000,銘柄リスト!$C$2:$C$10000,,0,1)</f>
        <v>博報堂ＤＹホールディングス</v>
      </c>
      <c r="E492" s="10">
        <v>1</v>
      </c>
      <c r="G492" s="46">
        <v>45632</v>
      </c>
      <c r="H492" s="46">
        <v>45793</v>
      </c>
      <c r="J492" s="10" t="str">
        <f>_xlfn.XLOOKUP($C492,銘柄リスト!$B$2:$B$10000,銘柄リスト!$D$2:$D$10000,,0,1)</f>
        <v>プライム（内国株式）</v>
      </c>
    </row>
    <row r="493" spans="2:10" hidden="1">
      <c r="B493" s="42">
        <v>491</v>
      </c>
      <c r="C493" s="45" t="s">
        <v>692</v>
      </c>
      <c r="D493" t="str">
        <f>_xlfn.XLOOKUP($C493,銘柄リスト!$B$2:$B$10000,銘柄リスト!$C$2:$C$10000,,0,1)</f>
        <v>シダー</v>
      </c>
      <c r="E493" s="10">
        <v>1</v>
      </c>
      <c r="G493" s="46">
        <v>45632</v>
      </c>
      <c r="H493" s="46">
        <v>45793</v>
      </c>
      <c r="J493" s="10" t="str">
        <f>_xlfn.XLOOKUP($C493,銘柄リスト!$B$2:$B$10000,銘柄リスト!$D$2:$D$10000,,0,1)</f>
        <v>スタンダード（内国株式）</v>
      </c>
    </row>
    <row r="494" spans="2:10" hidden="1">
      <c r="B494" s="42">
        <v>492</v>
      </c>
      <c r="C494" s="45" t="s">
        <v>693</v>
      </c>
      <c r="D494" t="str">
        <f>_xlfn.XLOOKUP($C494,銘柄リスト!$B$2:$B$10000,銘柄リスト!$C$2:$C$10000,,0,1)</f>
        <v>共同ピーアール</v>
      </c>
      <c r="E494" s="10">
        <v>1</v>
      </c>
      <c r="G494" s="46">
        <v>45632</v>
      </c>
      <c r="H494" s="46">
        <v>45793</v>
      </c>
      <c r="J494" s="10" t="str">
        <f>_xlfn.XLOOKUP($C494,銘柄リスト!$B$2:$B$10000,銘柄リスト!$D$2:$D$10000,,0,1)</f>
        <v>スタンダード（内国株式）</v>
      </c>
    </row>
    <row r="495" spans="2:10" hidden="1">
      <c r="B495" s="42">
        <v>493</v>
      </c>
      <c r="C495" s="45" t="s">
        <v>694</v>
      </c>
      <c r="D495" t="str">
        <f>_xlfn.XLOOKUP($C495,銘柄リスト!$B$2:$B$10000,銘柄リスト!$C$2:$C$10000,,0,1)</f>
        <v>Ｓｈｉｎｗａ　Ｗｉｓｅ　Ｈｏｌｄｉｎｇｓ</v>
      </c>
      <c r="E495" s="10">
        <v>1</v>
      </c>
      <c r="G495" s="46">
        <v>45632</v>
      </c>
      <c r="H495" s="46">
        <v>45793</v>
      </c>
      <c r="J495" s="10" t="str">
        <f>_xlfn.XLOOKUP($C495,銘柄リスト!$B$2:$B$10000,銘柄リスト!$D$2:$D$10000,,0,1)</f>
        <v>スタンダード（内国株式）</v>
      </c>
    </row>
    <row r="496" spans="2:10" hidden="1">
      <c r="B496" s="42">
        <v>494</v>
      </c>
      <c r="C496" s="45" t="s">
        <v>695</v>
      </c>
      <c r="D496" t="str">
        <f>_xlfn.XLOOKUP($C496,銘柄リスト!$B$2:$B$10000,銘柄リスト!$C$2:$C$10000,,0,1)</f>
        <v>アスカネット</v>
      </c>
      <c r="E496" s="10">
        <v>1</v>
      </c>
      <c r="G496" s="46">
        <v>45632</v>
      </c>
      <c r="H496" s="46">
        <v>45645</v>
      </c>
      <c r="J496" s="10" t="str">
        <f>_xlfn.XLOOKUP($C496,銘柄リスト!$B$2:$B$10000,銘柄リスト!$D$2:$D$10000,,0,1)</f>
        <v>グロース（内国株式）</v>
      </c>
    </row>
    <row r="497" spans="2:10" hidden="1">
      <c r="B497" s="42">
        <v>495</v>
      </c>
      <c r="C497" s="45" t="s">
        <v>696</v>
      </c>
      <c r="D497" t="str">
        <f>_xlfn.XLOOKUP($C497,銘柄リスト!$B$2:$B$10000,銘柄リスト!$C$2:$C$10000,,0,1)</f>
        <v>ぐるなび</v>
      </c>
      <c r="E497" s="10">
        <v>1</v>
      </c>
      <c r="G497" s="46">
        <v>45632</v>
      </c>
      <c r="H497" s="46">
        <v>45793</v>
      </c>
      <c r="J497" s="10" t="str">
        <f>_xlfn.XLOOKUP($C497,銘柄リスト!$B$2:$B$10000,銘柄リスト!$D$2:$D$10000,,0,1)</f>
        <v>プライム（内国株式）</v>
      </c>
    </row>
    <row r="498" spans="2:10" hidden="1">
      <c r="B498" s="42">
        <v>496</v>
      </c>
      <c r="C498" s="45" t="s">
        <v>697</v>
      </c>
      <c r="D498" t="str">
        <f>_xlfn.XLOOKUP($C498,銘柄リスト!$B$2:$B$10000,銘柄リスト!$C$2:$C$10000,,0,1)</f>
        <v>タカミヤ</v>
      </c>
      <c r="E498" s="10">
        <v>1</v>
      </c>
      <c r="G498" s="46">
        <v>45632</v>
      </c>
      <c r="H498" s="46">
        <v>45793</v>
      </c>
      <c r="J498" s="10" t="str">
        <f>_xlfn.XLOOKUP($C498,銘柄リスト!$B$2:$B$10000,銘柄リスト!$D$2:$D$10000,,0,1)</f>
        <v>プライム（内国株式）</v>
      </c>
    </row>
    <row r="499" spans="2:10" hidden="1">
      <c r="B499" s="42">
        <v>497</v>
      </c>
      <c r="C499" s="45" t="s">
        <v>698</v>
      </c>
      <c r="D499" t="str">
        <f>_xlfn.XLOOKUP($C499,銘柄リスト!$B$2:$B$10000,銘柄リスト!$C$2:$C$10000,,0,1)</f>
        <v>プラップジャパン</v>
      </c>
      <c r="E499" s="10">
        <v>1</v>
      </c>
      <c r="G499" s="46">
        <v>45632</v>
      </c>
      <c r="H499" s="46">
        <v>45793</v>
      </c>
      <c r="J499" s="10" t="str">
        <f>_xlfn.XLOOKUP($C499,銘柄リスト!$B$2:$B$10000,銘柄リスト!$D$2:$D$10000,,0,1)</f>
        <v>スタンダード（内国株式）</v>
      </c>
    </row>
    <row r="500" spans="2:10" hidden="1">
      <c r="B500" s="42">
        <v>498</v>
      </c>
      <c r="C500" s="45" t="s">
        <v>699</v>
      </c>
      <c r="D500" t="str">
        <f>_xlfn.XLOOKUP($C500,銘柄リスト!$B$2:$B$10000,銘柄リスト!$C$2:$C$10000,,0,1)</f>
        <v>グロースエクスパートナーズ</v>
      </c>
      <c r="E500" s="10">
        <v>1</v>
      </c>
      <c r="G500" s="46">
        <v>45632</v>
      </c>
      <c r="H500" s="46">
        <v>45645</v>
      </c>
      <c r="J500" s="10" t="str">
        <f>_xlfn.XLOOKUP($C500,銘柄リスト!$B$2:$B$10000,銘柄リスト!$D$2:$D$10000,,0,1)</f>
        <v>グロース（内国株式）</v>
      </c>
    </row>
    <row r="501" spans="2:10" hidden="1">
      <c r="B501" s="42">
        <v>499</v>
      </c>
      <c r="C501" s="45" t="s">
        <v>700</v>
      </c>
      <c r="D501" t="str">
        <f>_xlfn.XLOOKUP($C501,銘柄リスト!$B$2:$B$10000,銘柄リスト!$C$2:$C$10000,,0,1)</f>
        <v>オールアバウト</v>
      </c>
      <c r="E501" s="10">
        <v>1</v>
      </c>
      <c r="G501" s="46">
        <v>45632</v>
      </c>
      <c r="H501" s="46">
        <v>45793</v>
      </c>
      <c r="J501" s="10" t="str">
        <f>_xlfn.XLOOKUP($C501,銘柄リスト!$B$2:$B$10000,銘柄リスト!$D$2:$D$10000,,0,1)</f>
        <v>スタンダード（内国株式）</v>
      </c>
    </row>
    <row r="502" spans="2:10" hidden="1">
      <c r="B502" s="42">
        <v>500</v>
      </c>
      <c r="C502" s="45" t="s">
        <v>701</v>
      </c>
      <c r="D502" t="str">
        <f>_xlfn.XLOOKUP($C502,銘柄リスト!$B$2:$B$10000,銘柄リスト!$C$2:$C$10000,,0,1)</f>
        <v>アウンコンサルティング</v>
      </c>
      <c r="E502" s="10">
        <v>1</v>
      </c>
      <c r="G502" s="46">
        <v>45632</v>
      </c>
      <c r="H502" s="46">
        <v>45793</v>
      </c>
      <c r="J502" s="10" t="str">
        <f>_xlfn.XLOOKUP($C502,銘柄リスト!$B$2:$B$10000,銘柄リスト!$D$2:$D$10000,,0,1)</f>
        <v>スタンダード（内国株式）</v>
      </c>
    </row>
    <row r="503" spans="2:10" hidden="1">
      <c r="B503" s="42">
        <v>501</v>
      </c>
      <c r="C503" s="45" t="s">
        <v>702</v>
      </c>
      <c r="D503" t="str">
        <f>_xlfn.XLOOKUP($C503,銘柄リスト!$B$2:$B$10000,銘柄リスト!$C$2:$C$10000,,0,1)</f>
        <v>ＩＮＧＳ</v>
      </c>
      <c r="E503" s="10">
        <v>1</v>
      </c>
      <c r="G503" s="46">
        <v>45632</v>
      </c>
      <c r="H503" s="46">
        <v>45645</v>
      </c>
      <c r="J503" s="10" t="str">
        <f>_xlfn.XLOOKUP($C503,銘柄リスト!$B$2:$B$10000,銘柄リスト!$D$2:$D$10000,,0,1)</f>
        <v>グロース（内国株式）</v>
      </c>
    </row>
    <row r="504" spans="2:10" hidden="1">
      <c r="B504" s="42">
        <v>502</v>
      </c>
      <c r="C504" s="45" t="s">
        <v>703</v>
      </c>
      <c r="D504" t="str">
        <f>_xlfn.XLOOKUP($C504,銘柄リスト!$B$2:$B$10000,銘柄リスト!$C$2:$C$10000,,0,1)</f>
        <v>ファンコミュニケーションズ</v>
      </c>
      <c r="E504" s="10">
        <v>1</v>
      </c>
      <c r="G504" s="46">
        <v>45632</v>
      </c>
      <c r="H504" s="46">
        <v>45793</v>
      </c>
      <c r="J504" s="10" t="str">
        <f>_xlfn.XLOOKUP($C504,銘柄リスト!$B$2:$B$10000,銘柄リスト!$D$2:$D$10000,,0,1)</f>
        <v>プライム（内国株式）</v>
      </c>
    </row>
    <row r="505" spans="2:10" hidden="1">
      <c r="B505" s="42">
        <v>503</v>
      </c>
      <c r="C505" s="45" t="s">
        <v>704</v>
      </c>
      <c r="D505" t="str">
        <f>_xlfn.XLOOKUP($C505,銘柄リスト!$B$2:$B$10000,銘柄リスト!$C$2:$C$10000,,0,1)</f>
        <v>ライク</v>
      </c>
      <c r="E505" s="10">
        <v>1</v>
      </c>
      <c r="G505" s="46">
        <v>45632</v>
      </c>
      <c r="H505" s="46">
        <v>45793</v>
      </c>
      <c r="J505" s="10" t="str">
        <f>_xlfn.XLOOKUP($C505,銘柄リスト!$B$2:$B$10000,銘柄リスト!$D$2:$D$10000,,0,1)</f>
        <v>プライム（内国株式）</v>
      </c>
    </row>
    <row r="506" spans="2:10" hidden="1">
      <c r="B506" s="42">
        <v>504</v>
      </c>
      <c r="C506" s="45" t="s">
        <v>705</v>
      </c>
      <c r="D506" t="str">
        <f>_xlfn.XLOOKUP($C506,銘柄リスト!$B$2:$B$10000,銘柄リスト!$C$2:$C$10000,,0,1)</f>
        <v>Ａｏｂａ‐ＢＢＴ</v>
      </c>
      <c r="E506" s="10">
        <v>1</v>
      </c>
      <c r="G506" s="46">
        <v>45632</v>
      </c>
      <c r="H506" s="46">
        <v>45793</v>
      </c>
      <c r="J506" s="10" t="str">
        <f>_xlfn.XLOOKUP($C506,銘柄リスト!$B$2:$B$10000,銘柄リスト!$D$2:$D$10000,,0,1)</f>
        <v>スタンダード（内国株式）</v>
      </c>
    </row>
    <row r="507" spans="2:10" hidden="1">
      <c r="B507" s="42">
        <v>505</v>
      </c>
      <c r="C507" s="45" t="s">
        <v>706</v>
      </c>
      <c r="D507" t="str">
        <f>_xlfn.XLOOKUP($C507,銘柄リスト!$B$2:$B$10000,銘柄リスト!$C$2:$C$10000,,0,1)</f>
        <v>ヒビノ</v>
      </c>
      <c r="E507" s="10">
        <v>1</v>
      </c>
      <c r="G507" s="46">
        <v>45632</v>
      </c>
      <c r="H507" s="46">
        <v>45793</v>
      </c>
      <c r="J507" s="10" t="str">
        <f>_xlfn.XLOOKUP($C507,銘柄リスト!$B$2:$B$10000,銘柄リスト!$D$2:$D$10000,,0,1)</f>
        <v>スタンダード（内国株式）</v>
      </c>
    </row>
    <row r="508" spans="2:10" hidden="1">
      <c r="B508" s="42">
        <v>506</v>
      </c>
      <c r="C508" s="45" t="s">
        <v>707</v>
      </c>
      <c r="D508" t="str">
        <f>_xlfn.XLOOKUP($C508,銘柄リスト!$B$2:$B$10000,銘柄リスト!$C$2:$C$10000,,0,1)</f>
        <v>アスア</v>
      </c>
      <c r="E508" s="10">
        <v>1</v>
      </c>
      <c r="G508" s="46">
        <v>45632</v>
      </c>
      <c r="H508" s="46">
        <v>45645</v>
      </c>
      <c r="J508" s="10" t="str">
        <f>_xlfn.XLOOKUP($C508,銘柄リスト!$B$2:$B$10000,銘柄リスト!$D$2:$D$10000,,0,1)</f>
        <v>グロース（内国株式）</v>
      </c>
    </row>
    <row r="509" spans="2:10" hidden="1">
      <c r="B509" s="42">
        <v>507</v>
      </c>
      <c r="C509" s="45" t="s">
        <v>708</v>
      </c>
      <c r="D509" t="str">
        <f>_xlfn.XLOOKUP($C509,銘柄リスト!$B$2:$B$10000,銘柄リスト!$C$2:$C$10000,,0,1)</f>
        <v>エスプール</v>
      </c>
      <c r="E509" s="10">
        <v>1</v>
      </c>
      <c r="G509" s="46">
        <v>45632</v>
      </c>
      <c r="H509" s="46">
        <v>45793</v>
      </c>
      <c r="J509" s="10" t="str">
        <f>_xlfn.XLOOKUP($C509,銘柄リスト!$B$2:$B$10000,銘柄リスト!$D$2:$D$10000,,0,1)</f>
        <v>プライム（内国株式）</v>
      </c>
    </row>
    <row r="510" spans="2:10" hidden="1">
      <c r="B510" s="42">
        <v>508</v>
      </c>
      <c r="C510" s="45" t="s">
        <v>709</v>
      </c>
      <c r="D510" t="str">
        <f>_xlfn.XLOOKUP($C510,銘柄リスト!$B$2:$B$10000,銘柄リスト!$C$2:$C$10000,,0,1)</f>
        <v>ＷＤＢホールディングス</v>
      </c>
      <c r="E510" s="10">
        <v>1</v>
      </c>
      <c r="G510" s="46">
        <v>45632</v>
      </c>
      <c r="H510" s="46">
        <v>45793</v>
      </c>
      <c r="J510" s="10" t="str">
        <f>_xlfn.XLOOKUP($C510,銘柄リスト!$B$2:$B$10000,銘柄リスト!$D$2:$D$10000,,0,1)</f>
        <v>プライム（内国株式）</v>
      </c>
    </row>
    <row r="511" spans="2:10" hidden="1">
      <c r="B511" s="42">
        <v>509</v>
      </c>
      <c r="C511" s="45" t="s">
        <v>710</v>
      </c>
      <c r="D511" t="str">
        <f>_xlfn.XLOOKUP($C511,銘柄リスト!$B$2:$B$10000,銘柄リスト!$C$2:$C$10000,,0,1)</f>
        <v>手間いらず</v>
      </c>
      <c r="E511" s="10">
        <v>1</v>
      </c>
      <c r="G511" s="46">
        <v>45632</v>
      </c>
      <c r="H511" s="46">
        <v>45793</v>
      </c>
      <c r="J511" s="10" t="str">
        <f>_xlfn.XLOOKUP($C511,銘柄リスト!$B$2:$B$10000,銘柄リスト!$D$2:$D$10000,,0,1)</f>
        <v>スタンダード（内国株式）</v>
      </c>
    </row>
    <row r="512" spans="2:10" hidden="1">
      <c r="B512" s="42">
        <v>510</v>
      </c>
      <c r="C512" s="45" t="s">
        <v>711</v>
      </c>
      <c r="D512" t="str">
        <f>_xlfn.XLOOKUP($C512,銘柄リスト!$B$2:$B$10000,銘柄リスト!$C$2:$C$10000,,0,1)</f>
        <v>ジェイテック</v>
      </c>
      <c r="E512" s="10">
        <v>1</v>
      </c>
      <c r="G512" s="46">
        <v>45632</v>
      </c>
      <c r="H512" s="46">
        <v>45645</v>
      </c>
      <c r="J512" s="10" t="str">
        <f>_xlfn.XLOOKUP($C512,銘柄リスト!$B$2:$B$10000,銘柄リスト!$D$2:$D$10000,,0,1)</f>
        <v>グロース（内国株式）</v>
      </c>
    </row>
    <row r="513" spans="2:10" hidden="1">
      <c r="B513" s="42">
        <v>511</v>
      </c>
      <c r="C513" s="45" t="s">
        <v>712</v>
      </c>
      <c r="D513" t="str">
        <f>_xlfn.XLOOKUP($C513,銘柄リスト!$B$2:$B$10000,銘柄リスト!$C$2:$C$10000,,0,1)</f>
        <v>Ａｉロボティクス</v>
      </c>
      <c r="E513" s="10">
        <v>1</v>
      </c>
      <c r="G513" s="46">
        <v>45632</v>
      </c>
      <c r="H513" s="46">
        <v>45645</v>
      </c>
      <c r="J513" s="10" t="str">
        <f>_xlfn.XLOOKUP($C513,銘柄リスト!$B$2:$B$10000,銘柄リスト!$D$2:$D$10000,,0,1)</f>
        <v>グロース（内国株式）</v>
      </c>
    </row>
    <row r="514" spans="2:10" hidden="1">
      <c r="B514" s="42">
        <v>512</v>
      </c>
      <c r="C514" s="45" t="s">
        <v>713</v>
      </c>
      <c r="D514" t="str">
        <f>_xlfn.XLOOKUP($C514,銘柄リスト!$B$2:$B$10000,銘柄リスト!$C$2:$C$10000,,0,1)</f>
        <v>システム・ロケーション</v>
      </c>
      <c r="E514" s="10">
        <v>1</v>
      </c>
      <c r="G514" s="46">
        <v>45632</v>
      </c>
      <c r="H514" s="46">
        <v>45793</v>
      </c>
      <c r="J514" s="10" t="str">
        <f>_xlfn.XLOOKUP($C514,銘柄リスト!$B$2:$B$10000,銘柄リスト!$D$2:$D$10000,,0,1)</f>
        <v>スタンダード（内国株式）</v>
      </c>
    </row>
    <row r="515" spans="2:10" hidden="1">
      <c r="B515" s="42">
        <v>513</v>
      </c>
      <c r="C515" s="45" t="s">
        <v>714</v>
      </c>
      <c r="D515" t="str">
        <f>_xlfn.XLOOKUP($C515,銘柄リスト!$B$2:$B$10000,銘柄リスト!$C$2:$C$10000,,0,1)</f>
        <v>タウンニュース社</v>
      </c>
      <c r="E515" s="10">
        <v>1</v>
      </c>
      <c r="G515" s="46">
        <v>45632</v>
      </c>
      <c r="H515" s="46">
        <v>45793</v>
      </c>
      <c r="J515" s="10" t="str">
        <f>_xlfn.XLOOKUP($C515,銘柄リスト!$B$2:$B$10000,銘柄リスト!$D$2:$D$10000,,0,1)</f>
        <v>スタンダード（内国株式）</v>
      </c>
    </row>
    <row r="516" spans="2:10" hidden="1">
      <c r="B516" s="42">
        <v>514</v>
      </c>
      <c r="C516" s="45" t="s">
        <v>715</v>
      </c>
      <c r="D516" t="str">
        <f>_xlfn.XLOOKUP($C516,銘柄リスト!$B$2:$B$10000,銘柄リスト!$C$2:$C$10000,,0,1)</f>
        <v>翻訳センター</v>
      </c>
      <c r="E516" s="10">
        <v>1</v>
      </c>
      <c r="G516" s="46">
        <v>45632</v>
      </c>
      <c r="H516" s="46">
        <v>45793</v>
      </c>
      <c r="J516" s="10" t="str">
        <f>_xlfn.XLOOKUP($C516,銘柄リスト!$B$2:$B$10000,銘柄リスト!$D$2:$D$10000,,0,1)</f>
        <v>スタンダード（内国株式）</v>
      </c>
    </row>
    <row r="517" spans="2:10" hidden="1">
      <c r="B517" s="42">
        <v>515</v>
      </c>
      <c r="C517" s="45" t="s">
        <v>716</v>
      </c>
      <c r="D517" t="str">
        <f>_xlfn.XLOOKUP($C517,銘柄リスト!$B$2:$B$10000,銘柄リスト!$C$2:$C$10000,,0,1)</f>
        <v>出前館</v>
      </c>
      <c r="E517" s="10">
        <v>1</v>
      </c>
      <c r="G517" s="46">
        <v>45632</v>
      </c>
      <c r="H517" s="46">
        <v>45793</v>
      </c>
      <c r="J517" s="10" t="str">
        <f>_xlfn.XLOOKUP($C517,銘柄リスト!$B$2:$B$10000,銘柄リスト!$D$2:$D$10000,,0,1)</f>
        <v>スタンダード（内国株式）</v>
      </c>
    </row>
    <row r="518" spans="2:10" hidden="1">
      <c r="B518" s="42">
        <v>516</v>
      </c>
      <c r="C518" s="45" t="s">
        <v>717</v>
      </c>
      <c r="D518" t="str">
        <f>_xlfn.XLOOKUP($C518,銘柄リスト!$B$2:$B$10000,銘柄リスト!$C$2:$C$10000,,0,1)</f>
        <v>ティア</v>
      </c>
      <c r="E518" s="10">
        <v>1</v>
      </c>
      <c r="G518" s="46">
        <v>45632</v>
      </c>
      <c r="H518" s="46">
        <v>45793</v>
      </c>
      <c r="J518" s="10" t="str">
        <f>_xlfn.XLOOKUP($C518,銘柄リスト!$B$2:$B$10000,銘柄リスト!$D$2:$D$10000,,0,1)</f>
        <v>スタンダード（内国株式）</v>
      </c>
    </row>
    <row r="519" spans="2:10" hidden="1">
      <c r="B519" s="42">
        <v>517</v>
      </c>
      <c r="C519" s="45" t="s">
        <v>718</v>
      </c>
      <c r="D519" t="e">
        <f>_xlfn.XLOOKUP($C519,銘柄リスト!$B$2:$B$10000,銘柄リスト!$C$2:$C$10000,,0,1)</f>
        <v>#N/A</v>
      </c>
      <c r="E519" s="10">
        <v>1</v>
      </c>
      <c r="G519" s="46">
        <v>45632</v>
      </c>
      <c r="H519" s="46">
        <v>45793</v>
      </c>
      <c r="J519" s="10" t="e">
        <f>_xlfn.XLOOKUP($C519,銘柄リスト!$B$2:$B$10000,銘柄リスト!$D$2:$D$10000,,0,1)</f>
        <v>#N/A</v>
      </c>
    </row>
    <row r="520" spans="2:10" hidden="1">
      <c r="B520" s="42">
        <v>518</v>
      </c>
      <c r="C520" s="45" t="s">
        <v>719</v>
      </c>
      <c r="D520" t="str">
        <f>_xlfn.XLOOKUP($C520,銘柄リスト!$B$2:$B$10000,銘柄リスト!$C$2:$C$10000,,0,1)</f>
        <v>ＪＴＰ</v>
      </c>
      <c r="E520" s="10">
        <v>1</v>
      </c>
      <c r="G520" s="46">
        <v>45632</v>
      </c>
      <c r="H520" s="46">
        <v>45793</v>
      </c>
      <c r="J520" s="10" t="str">
        <f>_xlfn.XLOOKUP($C520,銘柄リスト!$B$2:$B$10000,銘柄リスト!$D$2:$D$10000,,0,1)</f>
        <v>スタンダード（内国株式）</v>
      </c>
    </row>
    <row r="521" spans="2:10" hidden="1">
      <c r="B521" s="42">
        <v>519</v>
      </c>
      <c r="C521" s="45" t="s">
        <v>720</v>
      </c>
      <c r="D521" t="str">
        <f>_xlfn.XLOOKUP($C521,銘柄リスト!$B$2:$B$10000,銘柄リスト!$C$2:$C$10000,,0,1)</f>
        <v>アドウェイズ</v>
      </c>
      <c r="E521" s="10">
        <v>1</v>
      </c>
      <c r="G521" s="46">
        <v>45632</v>
      </c>
      <c r="H521" s="46">
        <v>45793</v>
      </c>
      <c r="J521" s="10" t="str">
        <f>_xlfn.XLOOKUP($C521,銘柄リスト!$B$2:$B$10000,銘柄リスト!$D$2:$D$10000,,0,1)</f>
        <v>プライム（内国株式）</v>
      </c>
    </row>
    <row r="522" spans="2:10" hidden="1">
      <c r="B522" s="42">
        <v>520</v>
      </c>
      <c r="C522" s="45" t="s">
        <v>721</v>
      </c>
      <c r="D522" t="str">
        <f>_xlfn.XLOOKUP($C522,銘柄リスト!$B$2:$B$10000,銘柄リスト!$C$2:$C$10000,,0,1)</f>
        <v>キッズスター</v>
      </c>
      <c r="E522" s="10">
        <v>1</v>
      </c>
      <c r="G522" s="46">
        <v>45632</v>
      </c>
      <c r="H522" s="46">
        <v>45645</v>
      </c>
      <c r="J522" s="10" t="str">
        <f>_xlfn.XLOOKUP($C522,銘柄リスト!$B$2:$B$10000,銘柄リスト!$D$2:$D$10000,,0,1)</f>
        <v>グロース（内国株式）</v>
      </c>
    </row>
    <row r="523" spans="2:10" hidden="1">
      <c r="B523" s="42">
        <v>521</v>
      </c>
      <c r="C523" s="45" t="s">
        <v>722</v>
      </c>
      <c r="D523" t="str">
        <f>_xlfn.XLOOKUP($C523,銘柄リスト!$B$2:$B$10000,銘柄リスト!$C$2:$C$10000,,0,1)</f>
        <v>バリューコマース</v>
      </c>
      <c r="E523" s="10">
        <v>1</v>
      </c>
      <c r="G523" s="46">
        <v>45632</v>
      </c>
      <c r="H523" s="46">
        <v>45793</v>
      </c>
      <c r="J523" s="10" t="str">
        <f>_xlfn.XLOOKUP($C523,銘柄リスト!$B$2:$B$10000,銘柄リスト!$D$2:$D$10000,,0,1)</f>
        <v>プライム（内国株式）</v>
      </c>
    </row>
    <row r="524" spans="2:10" hidden="1">
      <c r="B524" s="42">
        <v>522</v>
      </c>
      <c r="C524" s="45" t="s">
        <v>723</v>
      </c>
      <c r="D524" t="str">
        <f>_xlfn.XLOOKUP($C524,銘柄リスト!$B$2:$B$10000,銘柄リスト!$C$2:$C$10000,,0,1)</f>
        <v>インフォマート</v>
      </c>
      <c r="E524" s="10">
        <v>1</v>
      </c>
      <c r="G524" s="46">
        <v>45632</v>
      </c>
      <c r="H524" s="46">
        <v>45793</v>
      </c>
      <c r="J524" s="10" t="str">
        <f>_xlfn.XLOOKUP($C524,銘柄リスト!$B$2:$B$10000,銘柄リスト!$D$2:$D$10000,,0,1)</f>
        <v>プライム（内国株式）</v>
      </c>
    </row>
    <row r="525" spans="2:10" hidden="1">
      <c r="B525" s="42">
        <v>523</v>
      </c>
      <c r="C525" s="45" t="s">
        <v>724</v>
      </c>
      <c r="D525" t="str">
        <f>_xlfn.XLOOKUP($C525,銘柄リスト!$B$2:$B$10000,銘柄リスト!$C$2:$C$10000,,0,1)</f>
        <v>イーサポートリンク</v>
      </c>
      <c r="E525" s="10">
        <v>1</v>
      </c>
      <c r="G525" s="46">
        <v>45632</v>
      </c>
      <c r="H525" s="46">
        <v>45793</v>
      </c>
      <c r="J525" s="10" t="str">
        <f>_xlfn.XLOOKUP($C525,銘柄リスト!$B$2:$B$10000,銘柄リスト!$D$2:$D$10000,,0,1)</f>
        <v>スタンダード（内国株式）</v>
      </c>
    </row>
    <row r="526" spans="2:10" hidden="1">
      <c r="B526" s="42">
        <v>524</v>
      </c>
      <c r="C526" s="45" t="s">
        <v>725</v>
      </c>
      <c r="D526" t="str">
        <f>_xlfn.XLOOKUP($C526,銘柄リスト!$B$2:$B$10000,銘柄リスト!$C$2:$C$10000,,0,1)</f>
        <v>ユナイテッド</v>
      </c>
      <c r="E526" s="10">
        <v>1</v>
      </c>
      <c r="G526" s="46">
        <v>45632</v>
      </c>
      <c r="H526" s="46">
        <v>45645</v>
      </c>
      <c r="J526" s="10" t="str">
        <f>_xlfn.XLOOKUP($C526,銘柄リスト!$B$2:$B$10000,銘柄リスト!$D$2:$D$10000,,0,1)</f>
        <v>グロース（内国株式）</v>
      </c>
    </row>
    <row r="527" spans="2:10" hidden="1">
      <c r="B527" s="42">
        <v>525</v>
      </c>
      <c r="C527" s="45" t="s">
        <v>726</v>
      </c>
      <c r="D527" t="str">
        <f>_xlfn.XLOOKUP($C527,銘柄リスト!$B$2:$B$10000,銘柄リスト!$C$2:$C$10000,,0,1)</f>
        <v>オリエンタルコンサルタンツホールディングス</v>
      </c>
      <c r="E527" s="10">
        <v>1</v>
      </c>
      <c r="G527" s="46">
        <v>45632</v>
      </c>
      <c r="H527" s="46">
        <v>45793</v>
      </c>
      <c r="J527" s="10" t="str">
        <f>_xlfn.XLOOKUP($C527,銘柄リスト!$B$2:$B$10000,銘柄リスト!$D$2:$D$10000,,0,1)</f>
        <v>スタンダード（内国株式）</v>
      </c>
    </row>
    <row r="528" spans="2:10" hidden="1">
      <c r="B528" s="42">
        <v>526</v>
      </c>
      <c r="C528" s="45" t="s">
        <v>727</v>
      </c>
      <c r="D528" t="str">
        <f>_xlfn.XLOOKUP($C528,銘柄リスト!$B$2:$B$10000,銘柄リスト!$C$2:$C$10000,,0,1)</f>
        <v>日本和装ホールディングス</v>
      </c>
      <c r="E528" s="10">
        <v>1</v>
      </c>
      <c r="G528" s="46">
        <v>45632</v>
      </c>
      <c r="H528" s="46">
        <v>45793</v>
      </c>
      <c r="J528" s="10" t="str">
        <f>_xlfn.XLOOKUP($C528,銘柄リスト!$B$2:$B$10000,銘柄リスト!$D$2:$D$10000,,0,1)</f>
        <v>スタンダード（内国株式）</v>
      </c>
    </row>
    <row r="529" spans="2:10" hidden="1">
      <c r="B529" s="42">
        <v>527</v>
      </c>
      <c r="C529" s="45" t="s">
        <v>728</v>
      </c>
      <c r="D529" t="str">
        <f>_xlfn.XLOOKUP($C529,銘柄リスト!$B$2:$B$10000,銘柄リスト!$C$2:$C$10000,,0,1)</f>
        <v>サッポロホールディングス</v>
      </c>
      <c r="E529" s="10">
        <v>1</v>
      </c>
      <c r="G529" s="46">
        <v>45632</v>
      </c>
      <c r="H529" s="46">
        <v>45793</v>
      </c>
      <c r="J529" s="10" t="str">
        <f>_xlfn.XLOOKUP($C529,銘柄リスト!$B$2:$B$10000,銘柄リスト!$D$2:$D$10000,,0,1)</f>
        <v>プライム（内国株式）</v>
      </c>
    </row>
    <row r="530" spans="2:10" hidden="1">
      <c r="B530" s="42">
        <v>528</v>
      </c>
      <c r="C530" s="45" t="s">
        <v>729</v>
      </c>
      <c r="D530" t="str">
        <f>_xlfn.XLOOKUP($C530,銘柄リスト!$B$2:$B$10000,銘柄リスト!$C$2:$C$10000,,0,1)</f>
        <v>アサヒグループホールディングス</v>
      </c>
      <c r="E530" s="10">
        <v>1</v>
      </c>
      <c r="G530" s="46">
        <v>45632</v>
      </c>
      <c r="H530" s="46">
        <v>45793</v>
      </c>
      <c r="J530" s="10" t="str">
        <f>_xlfn.XLOOKUP($C530,銘柄リスト!$B$2:$B$10000,銘柄リスト!$D$2:$D$10000,,0,1)</f>
        <v>プライム（内国株式）</v>
      </c>
    </row>
    <row r="531" spans="2:10" hidden="1">
      <c r="B531" s="42">
        <v>529</v>
      </c>
      <c r="C531" s="45" t="s">
        <v>730</v>
      </c>
      <c r="D531" t="str">
        <f>_xlfn.XLOOKUP($C531,銘柄リスト!$B$2:$B$10000,銘柄リスト!$C$2:$C$10000,,0,1)</f>
        <v>シマダヤ</v>
      </c>
      <c r="E531" s="10">
        <v>1</v>
      </c>
      <c r="G531" s="46">
        <v>45632</v>
      </c>
      <c r="H531" s="46">
        <v>45793</v>
      </c>
      <c r="J531" s="10" t="str">
        <f>_xlfn.XLOOKUP($C531,銘柄リスト!$B$2:$B$10000,銘柄リスト!$D$2:$D$10000,,0,1)</f>
        <v>スタンダード（内国株式）</v>
      </c>
    </row>
    <row r="532" spans="2:10" hidden="1">
      <c r="B532" s="42">
        <v>530</v>
      </c>
      <c r="C532" s="45" t="s">
        <v>731</v>
      </c>
      <c r="D532" t="str">
        <f>_xlfn.XLOOKUP($C532,銘柄リスト!$B$2:$B$10000,銘柄リスト!$C$2:$C$10000,,0,1)</f>
        <v>宝ホールディングス</v>
      </c>
      <c r="E532" s="10">
        <v>1</v>
      </c>
      <c r="G532" s="46">
        <v>45632</v>
      </c>
      <c r="H532" s="46">
        <v>45793</v>
      </c>
      <c r="J532" s="10" t="str">
        <f>_xlfn.XLOOKUP($C532,銘柄リスト!$B$2:$B$10000,銘柄リスト!$D$2:$D$10000,,0,1)</f>
        <v>プライム（内国株式）</v>
      </c>
    </row>
    <row r="533" spans="2:10" hidden="1">
      <c r="B533" s="42">
        <v>531</v>
      </c>
      <c r="C533" s="45" t="s">
        <v>732</v>
      </c>
      <c r="D533" t="str">
        <f>_xlfn.XLOOKUP($C533,銘柄リスト!$B$2:$B$10000,銘柄リスト!$C$2:$C$10000,,0,1)</f>
        <v>オエノンホールディングス</v>
      </c>
      <c r="E533" s="10">
        <v>1</v>
      </c>
      <c r="G533" s="46">
        <v>45632</v>
      </c>
      <c r="H533" s="46">
        <v>45793</v>
      </c>
      <c r="J533" s="10" t="str">
        <f>_xlfn.XLOOKUP($C533,銘柄リスト!$B$2:$B$10000,銘柄リスト!$D$2:$D$10000,,0,1)</f>
        <v>プライム（内国株式）</v>
      </c>
    </row>
    <row r="534" spans="2:10" hidden="1">
      <c r="B534" s="42">
        <v>532</v>
      </c>
      <c r="C534" s="45" t="s">
        <v>733</v>
      </c>
      <c r="D534" t="str">
        <f>_xlfn.XLOOKUP($C534,銘柄リスト!$B$2:$B$10000,銘柄リスト!$C$2:$C$10000,,0,1)</f>
        <v>ＥＴＳグループ</v>
      </c>
      <c r="E534" s="10">
        <v>1</v>
      </c>
      <c r="G534" s="46">
        <v>45632</v>
      </c>
      <c r="H534" s="46">
        <v>45793</v>
      </c>
      <c r="J534" s="10" t="str">
        <f>_xlfn.XLOOKUP($C534,銘柄リスト!$B$2:$B$10000,銘柄リスト!$D$2:$D$10000,,0,1)</f>
        <v>スタンダード（内国株式）</v>
      </c>
    </row>
    <row r="535" spans="2:10" hidden="1">
      <c r="B535" s="42">
        <v>533</v>
      </c>
      <c r="C535" s="45" t="s">
        <v>734</v>
      </c>
      <c r="D535" t="str">
        <f>_xlfn.XLOOKUP($C535,銘柄リスト!$B$2:$B$10000,銘柄リスト!$C$2:$C$10000,,0,1)</f>
        <v>養命酒製造</v>
      </c>
      <c r="E535" s="10">
        <v>1</v>
      </c>
      <c r="G535" s="46">
        <v>45632</v>
      </c>
      <c r="H535" s="46">
        <v>45793</v>
      </c>
      <c r="J535" s="10" t="str">
        <f>_xlfn.XLOOKUP($C535,銘柄リスト!$B$2:$B$10000,銘柄リスト!$D$2:$D$10000,,0,1)</f>
        <v>プライム（内国株式）</v>
      </c>
    </row>
    <row r="536" spans="2:10" hidden="1">
      <c r="B536" s="42">
        <v>534</v>
      </c>
      <c r="C536" s="45" t="s">
        <v>735</v>
      </c>
      <c r="D536" t="str">
        <f>_xlfn.XLOOKUP($C536,銘柄リスト!$B$2:$B$10000,銘柄リスト!$C$2:$C$10000,,0,1)</f>
        <v>ＡＩフュージョンキャピタルグループ</v>
      </c>
      <c r="E536" s="10">
        <v>1</v>
      </c>
      <c r="G536" s="46">
        <v>45632</v>
      </c>
      <c r="H536" s="46">
        <v>45793</v>
      </c>
      <c r="J536" s="10" t="str">
        <f>_xlfn.XLOOKUP($C536,銘柄リスト!$B$2:$B$10000,銘柄リスト!$D$2:$D$10000,,0,1)</f>
        <v>スタンダード（内国株式）</v>
      </c>
    </row>
    <row r="537" spans="2:10" hidden="1">
      <c r="B537" s="42">
        <v>535</v>
      </c>
      <c r="C537" s="45" t="s">
        <v>736</v>
      </c>
      <c r="D537" t="str">
        <f>_xlfn.XLOOKUP($C537,銘柄リスト!$B$2:$B$10000,銘柄リスト!$C$2:$C$10000,,0,1)</f>
        <v>ジーエルテクノホールディングス</v>
      </c>
      <c r="E537" s="10">
        <v>1</v>
      </c>
      <c r="G537" s="46">
        <v>45632</v>
      </c>
      <c r="H537" s="46">
        <v>45793</v>
      </c>
      <c r="J537" s="10" t="str">
        <f>_xlfn.XLOOKUP($C537,銘柄リスト!$B$2:$B$10000,銘柄リスト!$D$2:$D$10000,,0,1)</f>
        <v>スタンダード（内国株式）</v>
      </c>
    </row>
    <row r="538" spans="2:10" hidden="1">
      <c r="B538" s="42">
        <v>536</v>
      </c>
      <c r="C538" s="45" t="s">
        <v>737</v>
      </c>
      <c r="D538" t="str">
        <f>_xlfn.XLOOKUP($C538,銘柄リスト!$B$2:$B$10000,銘柄リスト!$C$2:$C$10000,,0,1)</f>
        <v>飛島ホールディングス</v>
      </c>
      <c r="E538" s="10">
        <v>1</v>
      </c>
      <c r="G538" s="46">
        <v>45632</v>
      </c>
      <c r="H538" s="46">
        <v>45793</v>
      </c>
      <c r="J538" s="10" t="str">
        <f>_xlfn.XLOOKUP($C538,銘柄リスト!$B$2:$B$10000,銘柄リスト!$D$2:$D$10000,,0,1)</f>
        <v>プライム（内国株式）</v>
      </c>
    </row>
    <row r="539" spans="2:10" hidden="1">
      <c r="B539" s="42">
        <v>537</v>
      </c>
      <c r="C539" s="45" t="s">
        <v>738</v>
      </c>
      <c r="D539" t="str">
        <f>_xlfn.XLOOKUP($C539,銘柄リスト!$B$2:$B$10000,銘柄リスト!$C$2:$C$10000,,0,1)</f>
        <v>北海道コカ・コーラボトリング</v>
      </c>
      <c r="E539" s="10">
        <v>1</v>
      </c>
      <c r="G539" s="46">
        <v>45632</v>
      </c>
      <c r="H539" s="46">
        <v>45793</v>
      </c>
      <c r="J539" s="10" t="str">
        <f>_xlfn.XLOOKUP($C539,銘柄リスト!$B$2:$B$10000,銘柄リスト!$D$2:$D$10000,,0,1)</f>
        <v>スタンダード（内国株式）</v>
      </c>
    </row>
    <row r="540" spans="2:10" hidden="1">
      <c r="B540" s="42">
        <v>538</v>
      </c>
      <c r="C540" s="45" t="s">
        <v>739</v>
      </c>
      <c r="D540" t="str">
        <f>_xlfn.XLOOKUP($C540,銘柄リスト!$B$2:$B$10000,銘柄リスト!$C$2:$C$10000,,0,1)</f>
        <v>コカ・コーラ　ボトラーズジャパンホールディングス</v>
      </c>
      <c r="E540" s="10">
        <v>1</v>
      </c>
      <c r="G540" s="46">
        <v>45632</v>
      </c>
      <c r="H540" s="46">
        <v>45793</v>
      </c>
      <c r="J540" s="10" t="str">
        <f>_xlfn.XLOOKUP($C540,銘柄リスト!$B$2:$B$10000,銘柄リスト!$D$2:$D$10000,,0,1)</f>
        <v>プライム（内国株式）</v>
      </c>
    </row>
    <row r="541" spans="2:10" hidden="1">
      <c r="B541" s="42">
        <v>539</v>
      </c>
      <c r="C541" s="45" t="s">
        <v>740</v>
      </c>
      <c r="D541" t="str">
        <f>_xlfn.XLOOKUP($C541,銘柄リスト!$B$2:$B$10000,銘柄リスト!$C$2:$C$10000,,0,1)</f>
        <v>ライフドリンク　カンパニー</v>
      </c>
      <c r="E541" s="10">
        <v>1</v>
      </c>
      <c r="G541" s="46">
        <v>45632</v>
      </c>
      <c r="H541" s="46">
        <v>45793</v>
      </c>
      <c r="J541" s="10" t="str">
        <f>_xlfn.XLOOKUP($C541,銘柄リスト!$B$2:$B$10000,銘柄リスト!$D$2:$D$10000,,0,1)</f>
        <v>プライム（内国株式）</v>
      </c>
    </row>
    <row r="542" spans="2:10" hidden="1">
      <c r="B542" s="42">
        <v>540</v>
      </c>
      <c r="C542" s="45" t="s">
        <v>741</v>
      </c>
      <c r="D542" t="str">
        <f>_xlfn.XLOOKUP($C542,銘柄リスト!$B$2:$B$10000,銘柄リスト!$C$2:$C$10000,,0,1)</f>
        <v>フルッタフルッタ</v>
      </c>
      <c r="E542" s="10">
        <v>1</v>
      </c>
      <c r="G542" s="46">
        <v>45632</v>
      </c>
      <c r="H542" s="46">
        <v>45645</v>
      </c>
      <c r="J542" s="10" t="str">
        <f>_xlfn.XLOOKUP($C542,銘柄リスト!$B$2:$B$10000,銘柄リスト!$D$2:$D$10000,,0,1)</f>
        <v>グロース（内国株式）</v>
      </c>
    </row>
    <row r="543" spans="2:10" hidden="1">
      <c r="B543" s="42">
        <v>541</v>
      </c>
      <c r="C543" s="45" t="s">
        <v>742</v>
      </c>
      <c r="D543" t="str">
        <f>_xlfn.XLOOKUP($C543,銘柄リスト!$B$2:$B$10000,銘柄リスト!$C$2:$C$10000,,0,1)</f>
        <v>サントリー食品インターナショナル</v>
      </c>
      <c r="E543" s="10">
        <v>1</v>
      </c>
      <c r="G543" s="46">
        <v>45632</v>
      </c>
      <c r="H543" s="46">
        <v>45793</v>
      </c>
      <c r="J543" s="10" t="str">
        <f>_xlfn.XLOOKUP($C543,銘柄リスト!$B$2:$B$10000,銘柄リスト!$D$2:$D$10000,,0,1)</f>
        <v>プライム（内国株式）</v>
      </c>
    </row>
    <row r="544" spans="2:10" hidden="1">
      <c r="B544" s="42">
        <v>542</v>
      </c>
      <c r="C544" s="45" t="s">
        <v>743</v>
      </c>
      <c r="D544" t="str">
        <f>_xlfn.XLOOKUP($C544,銘柄リスト!$B$2:$B$10000,銘柄リスト!$C$2:$C$10000,,0,1)</f>
        <v>プレミアムウォーターホールディングス</v>
      </c>
      <c r="E544" s="10">
        <v>1</v>
      </c>
      <c r="G544" s="46">
        <v>45632</v>
      </c>
      <c r="H544" s="46">
        <v>45793</v>
      </c>
      <c r="J544" s="10" t="str">
        <f>_xlfn.XLOOKUP($C544,銘柄リスト!$B$2:$B$10000,銘柄リスト!$D$2:$D$10000,,0,1)</f>
        <v>スタンダード（内国株式）</v>
      </c>
    </row>
    <row r="545" spans="2:10" hidden="1">
      <c r="B545" s="42">
        <v>543</v>
      </c>
      <c r="C545" s="45" t="s">
        <v>744</v>
      </c>
      <c r="D545" t="str">
        <f>_xlfn.XLOOKUP($C545,銘柄リスト!$B$2:$B$10000,銘柄リスト!$C$2:$C$10000,,0,1)</f>
        <v>ダイドーグループホールディングス</v>
      </c>
      <c r="E545" s="10">
        <v>1</v>
      </c>
      <c r="G545" s="46">
        <v>45632</v>
      </c>
      <c r="H545" s="46">
        <v>45793</v>
      </c>
      <c r="J545" s="10" t="str">
        <f>_xlfn.XLOOKUP($C545,銘柄リスト!$B$2:$B$10000,銘柄リスト!$D$2:$D$10000,,0,1)</f>
        <v>プライム（内国株式）</v>
      </c>
    </row>
    <row r="546" spans="2:10" hidden="1">
      <c r="B546" s="42">
        <v>544</v>
      </c>
      <c r="C546" s="45" t="s">
        <v>745</v>
      </c>
      <c r="D546" t="str">
        <f>_xlfn.XLOOKUP($C546,銘柄リスト!$B$2:$B$10000,銘柄リスト!$C$2:$C$10000,,0,1)</f>
        <v>伊藤園</v>
      </c>
      <c r="E546" s="10">
        <v>1</v>
      </c>
      <c r="G546" s="46">
        <v>45632</v>
      </c>
      <c r="H546" s="46">
        <v>45793</v>
      </c>
      <c r="J546" s="10" t="str">
        <f>_xlfn.XLOOKUP($C546,銘柄リスト!$B$2:$B$10000,銘柄リスト!$D$2:$D$10000,,0,1)</f>
        <v>プライム（内国株式）</v>
      </c>
    </row>
    <row r="547" spans="2:10" hidden="1">
      <c r="B547" s="42">
        <v>545</v>
      </c>
      <c r="C547" s="45" t="s">
        <v>746</v>
      </c>
      <c r="D547" t="str">
        <f>_xlfn.XLOOKUP($C547,銘柄リスト!$B$2:$B$10000,銘柄リスト!$C$2:$C$10000,,0,1)</f>
        <v>伊藤園第１種優先株式</v>
      </c>
      <c r="E547" s="10">
        <v>1</v>
      </c>
      <c r="G547" s="46">
        <v>45632</v>
      </c>
      <c r="H547" s="46">
        <v>45793</v>
      </c>
      <c r="J547" s="10" t="str">
        <f>_xlfn.XLOOKUP($C547,銘柄リスト!$B$2:$B$10000,銘柄リスト!$D$2:$D$10000,,0,1)</f>
        <v>プライム（内国株式）</v>
      </c>
    </row>
    <row r="548" spans="2:10" hidden="1">
      <c r="B548" s="42">
        <v>546</v>
      </c>
      <c r="C548" s="45" t="s">
        <v>747</v>
      </c>
      <c r="D548" t="str">
        <f>_xlfn.XLOOKUP($C548,銘柄リスト!$B$2:$B$10000,銘柄リスト!$C$2:$C$10000,,0,1)</f>
        <v>キーコーヒー</v>
      </c>
      <c r="E548" s="10">
        <v>1</v>
      </c>
      <c r="G548" s="46">
        <v>45632</v>
      </c>
      <c r="H548" s="46">
        <v>45793</v>
      </c>
      <c r="J548" s="10" t="str">
        <f>_xlfn.XLOOKUP($C548,銘柄リスト!$B$2:$B$10000,銘柄リスト!$D$2:$D$10000,,0,1)</f>
        <v>プライム（内国株式）</v>
      </c>
    </row>
    <row r="549" spans="2:10" hidden="1">
      <c r="B549" s="42">
        <v>547</v>
      </c>
      <c r="C549" s="45" t="s">
        <v>748</v>
      </c>
      <c r="D549" t="str">
        <f>_xlfn.XLOOKUP($C549,銘柄リスト!$B$2:$B$10000,銘柄リスト!$C$2:$C$10000,,0,1)</f>
        <v>ユニカフェ</v>
      </c>
      <c r="E549" s="10">
        <v>1</v>
      </c>
      <c r="G549" s="46">
        <v>45632</v>
      </c>
      <c r="H549" s="46">
        <v>45793</v>
      </c>
      <c r="J549" s="10" t="str">
        <f>_xlfn.XLOOKUP($C549,銘柄リスト!$B$2:$B$10000,銘柄リスト!$D$2:$D$10000,,0,1)</f>
        <v>スタンダード（内国株式）</v>
      </c>
    </row>
    <row r="550" spans="2:10" hidden="1">
      <c r="B550" s="42">
        <v>548</v>
      </c>
      <c r="C550" s="45" t="s">
        <v>749</v>
      </c>
      <c r="D550" t="str">
        <f>_xlfn.XLOOKUP($C550,銘柄リスト!$B$2:$B$10000,銘柄リスト!$C$2:$C$10000,,0,1)</f>
        <v>日清オイリオグループ</v>
      </c>
      <c r="E550" s="10">
        <v>1</v>
      </c>
      <c r="G550" s="46">
        <v>45632</v>
      </c>
      <c r="H550" s="46">
        <v>45793</v>
      </c>
      <c r="J550" s="10" t="str">
        <f>_xlfn.XLOOKUP($C550,銘柄リスト!$B$2:$B$10000,銘柄リスト!$D$2:$D$10000,,0,1)</f>
        <v>プライム（内国株式）</v>
      </c>
    </row>
    <row r="551" spans="2:10" hidden="1">
      <c r="B551" s="42">
        <v>549</v>
      </c>
      <c r="C551" s="45" t="s">
        <v>750</v>
      </c>
      <c r="D551" t="str">
        <f>_xlfn.XLOOKUP($C551,銘柄リスト!$B$2:$B$10000,銘柄リスト!$C$2:$C$10000,,0,1)</f>
        <v>不二製油グループ本社</v>
      </c>
      <c r="E551" s="10">
        <v>1</v>
      </c>
      <c r="G551" s="46">
        <v>45632</v>
      </c>
      <c r="H551" s="46">
        <v>45793</v>
      </c>
      <c r="J551" s="10" t="str">
        <f>_xlfn.XLOOKUP($C551,銘柄リスト!$B$2:$B$10000,銘柄リスト!$D$2:$D$10000,,0,1)</f>
        <v>プライム（内国株式）</v>
      </c>
    </row>
    <row r="552" spans="2:10" hidden="1">
      <c r="B552" s="42">
        <v>550</v>
      </c>
      <c r="C552" s="45" t="s">
        <v>751</v>
      </c>
      <c r="D552" t="str">
        <f>_xlfn.XLOOKUP($C552,銘柄リスト!$B$2:$B$10000,銘柄リスト!$C$2:$C$10000,,0,1)</f>
        <v>オルツ</v>
      </c>
      <c r="E552" s="10">
        <v>1</v>
      </c>
      <c r="G552" s="46">
        <v>45632</v>
      </c>
      <c r="H552" s="46">
        <v>45645</v>
      </c>
      <c r="J552" s="10" t="str">
        <f>_xlfn.XLOOKUP($C552,銘柄リスト!$B$2:$B$10000,銘柄リスト!$D$2:$D$10000,,0,1)</f>
        <v>グロース（内国株式）</v>
      </c>
    </row>
    <row r="553" spans="2:10" hidden="1">
      <c r="B553" s="42">
        <v>551</v>
      </c>
      <c r="C553" s="45" t="s">
        <v>752</v>
      </c>
      <c r="D553" t="str">
        <f>_xlfn.XLOOKUP($C553,銘柄リスト!$B$2:$B$10000,銘柄リスト!$C$2:$C$10000,,0,1)</f>
        <v>かどや製油</v>
      </c>
      <c r="E553" s="10">
        <v>1</v>
      </c>
      <c r="G553" s="46">
        <v>45632</v>
      </c>
      <c r="H553" s="46">
        <v>45793</v>
      </c>
      <c r="J553" s="10" t="str">
        <f>_xlfn.XLOOKUP($C553,銘柄リスト!$B$2:$B$10000,銘柄リスト!$D$2:$D$10000,,0,1)</f>
        <v>スタンダード（内国株式）</v>
      </c>
    </row>
    <row r="554" spans="2:10" hidden="1">
      <c r="B554" s="42">
        <v>552</v>
      </c>
      <c r="C554" s="45" t="s">
        <v>753</v>
      </c>
      <c r="D554" t="str">
        <f>_xlfn.XLOOKUP($C554,銘柄リスト!$B$2:$B$10000,銘柄リスト!$C$2:$C$10000,,0,1)</f>
        <v>Ｊ－オイルミルズ</v>
      </c>
      <c r="E554" s="10">
        <v>1</v>
      </c>
      <c r="G554" s="46">
        <v>45632</v>
      </c>
      <c r="H554" s="46">
        <v>45793</v>
      </c>
      <c r="J554" s="10" t="str">
        <f>_xlfn.XLOOKUP($C554,銘柄リスト!$B$2:$B$10000,銘柄リスト!$D$2:$D$10000,,0,1)</f>
        <v>プライム（内国株式）</v>
      </c>
    </row>
    <row r="555" spans="2:10" hidden="1">
      <c r="B555" s="42">
        <v>553</v>
      </c>
      <c r="C555" s="45" t="s">
        <v>754</v>
      </c>
      <c r="D555" t="str">
        <f>_xlfn.XLOOKUP($C555,銘柄リスト!$B$2:$B$10000,銘柄リスト!$C$2:$C$10000,,0,1)</f>
        <v>日水コン</v>
      </c>
      <c r="E555" s="10">
        <v>1</v>
      </c>
      <c r="G555" s="46">
        <v>45632</v>
      </c>
      <c r="H555" s="46">
        <v>45793</v>
      </c>
      <c r="J555" s="10" t="str">
        <f>_xlfn.XLOOKUP($C555,銘柄リスト!$B$2:$B$10000,銘柄リスト!$D$2:$D$10000,,0,1)</f>
        <v>スタンダード（内国株式）</v>
      </c>
    </row>
    <row r="556" spans="2:10" hidden="1">
      <c r="B556" s="42">
        <v>554</v>
      </c>
      <c r="C556" s="45" t="s">
        <v>755</v>
      </c>
      <c r="D556" t="str">
        <f>_xlfn.XLOOKUP($C556,銘柄リスト!$B$2:$B$10000,銘柄リスト!$C$2:$C$10000,,0,1)</f>
        <v>インターメスティック</v>
      </c>
      <c r="E556" s="10">
        <v>1</v>
      </c>
      <c r="G556" s="46">
        <v>45632</v>
      </c>
      <c r="H556" s="46">
        <v>45793</v>
      </c>
      <c r="J556" s="10" t="str">
        <f>_xlfn.XLOOKUP($C556,銘柄リスト!$B$2:$B$10000,銘柄リスト!$D$2:$D$10000,,0,1)</f>
        <v>プライム（内国株式）</v>
      </c>
    </row>
    <row r="557" spans="2:10" hidden="1">
      <c r="B557" s="42">
        <v>555</v>
      </c>
      <c r="C557" s="45" t="s">
        <v>756</v>
      </c>
      <c r="D557" t="str">
        <f>_xlfn.XLOOKUP($C557,銘柄リスト!$B$2:$B$10000,銘柄リスト!$C$2:$C$10000,,0,1)</f>
        <v>Ｓｃｈｏｏ</v>
      </c>
      <c r="E557" s="10">
        <v>1</v>
      </c>
      <c r="G557" s="46">
        <v>45632</v>
      </c>
      <c r="H557" s="46">
        <v>45645</v>
      </c>
      <c r="J557" s="10" t="str">
        <f>_xlfn.XLOOKUP($C557,銘柄リスト!$B$2:$B$10000,銘柄リスト!$D$2:$D$10000,,0,1)</f>
        <v>グロース（内国株式）</v>
      </c>
    </row>
    <row r="558" spans="2:10" hidden="1">
      <c r="B558" s="42">
        <v>556</v>
      </c>
      <c r="C558" s="45" t="s">
        <v>757</v>
      </c>
      <c r="D558" t="str">
        <f>_xlfn.XLOOKUP($C558,銘柄リスト!$B$2:$B$10000,銘柄リスト!$C$2:$C$10000,,0,1)</f>
        <v>まんだらけ</v>
      </c>
      <c r="E558" s="10">
        <v>1</v>
      </c>
      <c r="G558" s="46">
        <v>45632</v>
      </c>
      <c r="H558" s="46">
        <v>45793</v>
      </c>
      <c r="J558" s="10" t="str">
        <f>_xlfn.XLOOKUP($C558,銘柄リスト!$B$2:$B$10000,銘柄リスト!$D$2:$D$10000,,0,1)</f>
        <v>スタンダード（内国株式）</v>
      </c>
    </row>
    <row r="559" spans="2:10" hidden="1">
      <c r="B559" s="42">
        <v>557</v>
      </c>
      <c r="C559" s="45" t="s">
        <v>758</v>
      </c>
      <c r="D559" t="str">
        <f>_xlfn.XLOOKUP($C559,銘柄リスト!$B$2:$B$10000,銘柄リスト!$C$2:$C$10000,,0,1)</f>
        <v>イオン九州</v>
      </c>
      <c r="E559" s="10">
        <v>1</v>
      </c>
      <c r="G559" s="46">
        <v>45632</v>
      </c>
      <c r="H559" s="46">
        <v>45793</v>
      </c>
      <c r="J559" s="10" t="str">
        <f>_xlfn.XLOOKUP($C559,銘柄リスト!$B$2:$B$10000,銘柄リスト!$D$2:$D$10000,,0,1)</f>
        <v>スタンダード（内国株式）</v>
      </c>
    </row>
    <row r="560" spans="2:10" hidden="1">
      <c r="B560" s="42">
        <v>558</v>
      </c>
      <c r="C560" s="45" t="s">
        <v>759</v>
      </c>
      <c r="D560" t="str">
        <f>_xlfn.XLOOKUP($C560,銘柄リスト!$B$2:$B$10000,銘柄リスト!$C$2:$C$10000,,0,1)</f>
        <v>アスモ</v>
      </c>
      <c r="E560" s="10">
        <v>1</v>
      </c>
      <c r="G560" s="46">
        <v>45632</v>
      </c>
      <c r="H560" s="46">
        <v>45793</v>
      </c>
      <c r="J560" s="10" t="str">
        <f>_xlfn.XLOOKUP($C560,銘柄リスト!$B$2:$B$10000,銘柄リスト!$D$2:$D$10000,,0,1)</f>
        <v>スタンダード（内国株式）</v>
      </c>
    </row>
    <row r="561" spans="2:10" hidden="1">
      <c r="B561" s="42">
        <v>559</v>
      </c>
      <c r="C561" s="45" t="s">
        <v>760</v>
      </c>
      <c r="D561" t="str">
        <f>_xlfn.XLOOKUP($C561,銘柄リスト!$B$2:$B$10000,銘柄リスト!$C$2:$C$10000,,0,1)</f>
        <v>ベクターホールディングス</v>
      </c>
      <c r="E561" s="10">
        <v>1</v>
      </c>
      <c r="G561" s="46">
        <v>45632</v>
      </c>
      <c r="H561" s="46">
        <v>45793</v>
      </c>
      <c r="J561" s="10" t="str">
        <f>_xlfn.XLOOKUP($C561,銘柄リスト!$B$2:$B$10000,銘柄リスト!$D$2:$D$10000,,0,1)</f>
        <v>スタンダード（内国株式）</v>
      </c>
    </row>
    <row r="562" spans="2:10" hidden="1">
      <c r="B562" s="42">
        <v>560</v>
      </c>
      <c r="C562" s="45" t="s">
        <v>761</v>
      </c>
      <c r="D562" t="str">
        <f>_xlfn.XLOOKUP($C562,銘柄リスト!$B$2:$B$10000,銘柄リスト!$C$2:$C$10000,,0,1)</f>
        <v>サンエー</v>
      </c>
      <c r="E562" s="10">
        <v>1</v>
      </c>
      <c r="G562" s="46">
        <v>45632</v>
      </c>
      <c r="H562" s="46">
        <v>45793</v>
      </c>
      <c r="J562" s="10" t="str">
        <f>_xlfn.XLOOKUP($C562,銘柄リスト!$B$2:$B$10000,銘柄リスト!$D$2:$D$10000,,0,1)</f>
        <v>プライム（内国株式）</v>
      </c>
    </row>
    <row r="563" spans="2:10" hidden="1">
      <c r="B563" s="42">
        <v>561</v>
      </c>
      <c r="C563" s="45" t="s">
        <v>762</v>
      </c>
      <c r="D563" t="str">
        <f>_xlfn.XLOOKUP($C563,銘柄リスト!$B$2:$B$10000,銘柄リスト!$C$2:$C$10000,,0,1)</f>
        <v>Ｈｍｃｏｍｍ</v>
      </c>
      <c r="E563" s="10">
        <v>1</v>
      </c>
      <c r="G563" s="46">
        <v>45632</v>
      </c>
      <c r="H563" s="46">
        <v>45645</v>
      </c>
      <c r="J563" s="10" t="str">
        <f>_xlfn.XLOOKUP($C563,銘柄リスト!$B$2:$B$10000,銘柄リスト!$D$2:$D$10000,,0,1)</f>
        <v>グロース（内国株式）</v>
      </c>
    </row>
    <row r="564" spans="2:10" hidden="1">
      <c r="B564" s="42">
        <v>562</v>
      </c>
      <c r="C564" s="45" t="s">
        <v>763</v>
      </c>
      <c r="D564" t="str">
        <f>_xlfn.XLOOKUP($C564,銘柄リスト!$B$2:$B$10000,銘柄リスト!$C$2:$C$10000,,0,1)</f>
        <v>カワチ薬品</v>
      </c>
      <c r="E564" s="10">
        <v>1</v>
      </c>
      <c r="G564" s="46">
        <v>45632</v>
      </c>
      <c r="H564" s="46">
        <v>45793</v>
      </c>
      <c r="J564" s="10" t="str">
        <f>_xlfn.XLOOKUP($C564,銘柄リスト!$B$2:$B$10000,銘柄リスト!$D$2:$D$10000,,0,1)</f>
        <v>プライム（内国株式）</v>
      </c>
    </row>
    <row r="565" spans="2:10" hidden="1">
      <c r="B565" s="42">
        <v>563</v>
      </c>
      <c r="C565" s="45" t="s">
        <v>764</v>
      </c>
      <c r="D565" t="str">
        <f>_xlfn.XLOOKUP($C565,銘柄リスト!$B$2:$B$10000,銘柄リスト!$C$2:$C$10000,,0,1)</f>
        <v>オートウェーブ</v>
      </c>
      <c r="E565" s="10">
        <v>1</v>
      </c>
      <c r="G565" s="46">
        <v>45632</v>
      </c>
      <c r="H565" s="46">
        <v>45793</v>
      </c>
      <c r="J565" s="10" t="str">
        <f>_xlfn.XLOOKUP($C565,銘柄リスト!$B$2:$B$10000,銘柄リスト!$D$2:$D$10000,,0,1)</f>
        <v>スタンダード（内国株式）</v>
      </c>
    </row>
    <row r="566" spans="2:10" hidden="1">
      <c r="B566" s="42">
        <v>564</v>
      </c>
      <c r="C566" s="45" t="s">
        <v>59</v>
      </c>
      <c r="D566" t="str">
        <f>_xlfn.XLOOKUP($C566,銘柄リスト!$B$2:$B$10000,銘柄リスト!$C$2:$C$10000,,0,1)</f>
        <v>イメージ　ワン</v>
      </c>
      <c r="E566" s="10">
        <v>1</v>
      </c>
      <c r="G566" s="46">
        <v>45632</v>
      </c>
      <c r="H566" s="46">
        <v>45793</v>
      </c>
      <c r="J566" s="10" t="str">
        <f>_xlfn.XLOOKUP($C566,銘柄リスト!$B$2:$B$10000,銘柄リスト!$D$2:$D$10000,,0,1)</f>
        <v>スタンダード（内国株式）</v>
      </c>
    </row>
    <row r="567" spans="2:10" hidden="1">
      <c r="B567" s="42">
        <v>565</v>
      </c>
      <c r="C567" s="45" t="s">
        <v>765</v>
      </c>
      <c r="D567" t="str">
        <f>_xlfn.XLOOKUP($C567,銘柄リスト!$B$2:$B$10000,銘柄リスト!$C$2:$C$10000,,0,1)</f>
        <v>タビオ</v>
      </c>
      <c r="E567" s="10">
        <v>1</v>
      </c>
      <c r="G567" s="46">
        <v>45632</v>
      </c>
      <c r="H567" s="46">
        <v>45793</v>
      </c>
      <c r="J567" s="10" t="str">
        <f>_xlfn.XLOOKUP($C567,銘柄リスト!$B$2:$B$10000,銘柄リスト!$D$2:$D$10000,,0,1)</f>
        <v>スタンダード（内国株式）</v>
      </c>
    </row>
    <row r="568" spans="2:10" hidden="1">
      <c r="B568" s="42">
        <v>566</v>
      </c>
      <c r="C568" s="45" t="s">
        <v>766</v>
      </c>
      <c r="D568" t="str">
        <f>_xlfn.XLOOKUP($C568,銘柄リスト!$B$2:$B$10000,銘柄リスト!$C$2:$C$10000,,0,1)</f>
        <v>カネ美食品</v>
      </c>
      <c r="E568" s="10">
        <v>1</v>
      </c>
      <c r="G568" s="46">
        <v>45632</v>
      </c>
      <c r="H568" s="46">
        <v>45793</v>
      </c>
      <c r="J568" s="10" t="str">
        <f>_xlfn.XLOOKUP($C568,銘柄リスト!$B$2:$B$10000,銘柄リスト!$D$2:$D$10000,,0,1)</f>
        <v>スタンダード（内国株式）</v>
      </c>
    </row>
    <row r="569" spans="2:10" hidden="1">
      <c r="B569" s="42">
        <v>567</v>
      </c>
      <c r="C569" s="45" t="s">
        <v>767</v>
      </c>
      <c r="D569" t="str">
        <f>_xlfn.XLOOKUP($C569,銘柄リスト!$B$2:$B$10000,銘柄リスト!$C$2:$C$10000,,0,1)</f>
        <v>エービーシー・マート</v>
      </c>
      <c r="E569" s="10">
        <v>1</v>
      </c>
      <c r="G569" s="46">
        <v>45632</v>
      </c>
      <c r="H569" s="46">
        <v>45793</v>
      </c>
      <c r="J569" s="10" t="str">
        <f>_xlfn.XLOOKUP($C569,銘柄リスト!$B$2:$B$10000,銘柄リスト!$D$2:$D$10000,,0,1)</f>
        <v>プライム（内国株式）</v>
      </c>
    </row>
    <row r="570" spans="2:10" hidden="1">
      <c r="B570" s="42">
        <v>568</v>
      </c>
      <c r="C570" s="45" t="s">
        <v>768</v>
      </c>
      <c r="D570" t="str">
        <f>_xlfn.XLOOKUP($C570,銘柄リスト!$B$2:$B$10000,銘柄リスト!$C$2:$C$10000,,0,1)</f>
        <v>夢みつけ隊</v>
      </c>
      <c r="E570" s="10">
        <v>1</v>
      </c>
      <c r="G570" s="46">
        <v>45632</v>
      </c>
      <c r="H570" s="46">
        <v>45793</v>
      </c>
      <c r="J570" s="10" t="str">
        <f>_xlfn.XLOOKUP($C570,銘柄リスト!$B$2:$B$10000,銘柄リスト!$D$2:$D$10000,,0,1)</f>
        <v>スタンダード（内国株式）</v>
      </c>
    </row>
    <row r="571" spans="2:10" hidden="1">
      <c r="B571" s="42">
        <v>569</v>
      </c>
      <c r="C571" s="45" t="s">
        <v>769</v>
      </c>
      <c r="D571" t="str">
        <f>_xlfn.XLOOKUP($C571,銘柄リスト!$B$2:$B$10000,銘柄リスト!$C$2:$C$10000,,0,1)</f>
        <v>ハードオフコーポレーション</v>
      </c>
      <c r="E571" s="10">
        <v>1</v>
      </c>
      <c r="G571" s="46">
        <v>45632</v>
      </c>
      <c r="H571" s="46">
        <v>45793</v>
      </c>
      <c r="J571" s="10" t="str">
        <f>_xlfn.XLOOKUP($C571,銘柄リスト!$B$2:$B$10000,銘柄リスト!$D$2:$D$10000,,0,1)</f>
        <v>プライム（内国株式）</v>
      </c>
    </row>
    <row r="572" spans="2:10" hidden="1">
      <c r="B572" s="42">
        <v>570</v>
      </c>
      <c r="C572" s="45" t="s">
        <v>770</v>
      </c>
      <c r="D572" t="str">
        <f>_xlfn.XLOOKUP($C572,銘柄リスト!$B$2:$B$10000,銘柄リスト!$C$2:$C$10000,,0,1)</f>
        <v>高千穂交易</v>
      </c>
      <c r="E572" s="10">
        <v>1</v>
      </c>
      <c r="G572" s="46">
        <v>45632</v>
      </c>
      <c r="H572" s="46">
        <v>45793</v>
      </c>
      <c r="J572" s="10" t="str">
        <f>_xlfn.XLOOKUP($C572,銘柄リスト!$B$2:$B$10000,銘柄リスト!$D$2:$D$10000,,0,1)</f>
        <v>プライム（内国株式）</v>
      </c>
    </row>
    <row r="573" spans="2:10" hidden="1">
      <c r="B573" s="42">
        <v>571</v>
      </c>
      <c r="C573" s="45" t="s">
        <v>771</v>
      </c>
      <c r="D573" t="str">
        <f>_xlfn.XLOOKUP($C573,銘柄リスト!$B$2:$B$10000,銘柄リスト!$C$2:$C$10000,,0,1)</f>
        <v>アスクル</v>
      </c>
      <c r="E573" s="10">
        <v>1</v>
      </c>
      <c r="G573" s="46">
        <v>45632</v>
      </c>
      <c r="H573" s="46">
        <v>45793</v>
      </c>
      <c r="J573" s="10" t="str">
        <f>_xlfn.XLOOKUP($C573,銘柄リスト!$B$2:$B$10000,銘柄リスト!$D$2:$D$10000,,0,1)</f>
        <v>プライム（内国株式）</v>
      </c>
    </row>
    <row r="574" spans="2:10" hidden="1">
      <c r="B574" s="42">
        <v>572</v>
      </c>
      <c r="C574" s="45" t="s">
        <v>772</v>
      </c>
      <c r="D574" t="str">
        <f>_xlfn.XLOOKUP($C574,銘柄リスト!$B$2:$B$10000,銘柄リスト!$C$2:$C$10000,,0,1)</f>
        <v>ゲオホールディングス</v>
      </c>
      <c r="E574" s="10">
        <v>1</v>
      </c>
      <c r="G574" s="46">
        <v>45632</v>
      </c>
      <c r="H574" s="46">
        <v>45793</v>
      </c>
      <c r="J574" s="10" t="str">
        <f>_xlfn.XLOOKUP($C574,銘柄リスト!$B$2:$B$10000,銘柄リスト!$D$2:$D$10000,,0,1)</f>
        <v>プライム（内国株式）</v>
      </c>
    </row>
    <row r="575" spans="2:10" hidden="1">
      <c r="B575" s="42">
        <v>573</v>
      </c>
      <c r="C575" s="45" t="s">
        <v>773</v>
      </c>
      <c r="D575" t="str">
        <f>_xlfn.XLOOKUP($C575,銘柄リスト!$B$2:$B$10000,銘柄リスト!$C$2:$C$10000,,0,1)</f>
        <v>魚喜</v>
      </c>
      <c r="E575" s="10">
        <v>1</v>
      </c>
      <c r="G575" s="46">
        <v>45632</v>
      </c>
      <c r="H575" s="46">
        <v>45793</v>
      </c>
      <c r="J575" s="10" t="str">
        <f>_xlfn.XLOOKUP($C575,銘柄リスト!$B$2:$B$10000,銘柄リスト!$D$2:$D$10000,,0,1)</f>
        <v>スタンダード（内国株式）</v>
      </c>
    </row>
    <row r="576" spans="2:10" hidden="1">
      <c r="B576" s="42">
        <v>574</v>
      </c>
      <c r="C576" s="45" t="s">
        <v>211</v>
      </c>
      <c r="D576" t="str">
        <f>_xlfn.XLOOKUP($C576,銘柄リスト!$B$2:$B$10000,銘柄リスト!$C$2:$C$10000,,0,1)</f>
        <v>アダストリア</v>
      </c>
      <c r="E576" s="10">
        <v>1</v>
      </c>
      <c r="G576" s="46">
        <v>45632</v>
      </c>
      <c r="H576" s="46">
        <v>45793</v>
      </c>
      <c r="J576" s="10" t="str">
        <f>_xlfn.XLOOKUP($C576,銘柄リスト!$B$2:$B$10000,銘柄リスト!$D$2:$D$10000,,0,1)</f>
        <v>プライム（内国株式）</v>
      </c>
    </row>
    <row r="577" spans="2:10" hidden="1">
      <c r="B577" s="42">
        <v>575</v>
      </c>
      <c r="C577" s="45" t="s">
        <v>774</v>
      </c>
      <c r="D577" t="str">
        <f>_xlfn.XLOOKUP($C577,銘柄リスト!$B$2:$B$10000,銘柄リスト!$C$2:$C$10000,,0,1)</f>
        <v>ジーフット</v>
      </c>
      <c r="E577" s="10">
        <v>1</v>
      </c>
      <c r="G577" s="46">
        <v>45632</v>
      </c>
      <c r="H577" s="46">
        <v>45793</v>
      </c>
      <c r="J577" s="10" t="str">
        <f>_xlfn.XLOOKUP($C577,銘柄リスト!$B$2:$B$10000,銘柄リスト!$D$2:$D$10000,,0,1)</f>
        <v>スタンダード（内国株式）</v>
      </c>
    </row>
    <row r="578" spans="2:10" hidden="1">
      <c r="B578" s="42">
        <v>576</v>
      </c>
      <c r="C578" s="45" t="s">
        <v>775</v>
      </c>
      <c r="D578" t="str">
        <f>_xlfn.XLOOKUP($C578,銘柄リスト!$B$2:$B$10000,銘柄リスト!$C$2:$C$10000,,0,1)</f>
        <v>シー・ヴイ・エス・ベイエリア</v>
      </c>
      <c r="E578" s="10">
        <v>1</v>
      </c>
      <c r="G578" s="46">
        <v>45632</v>
      </c>
      <c r="H578" s="46">
        <v>45793</v>
      </c>
      <c r="J578" s="10" t="str">
        <f>_xlfn.XLOOKUP($C578,銘柄リスト!$B$2:$B$10000,銘柄リスト!$D$2:$D$10000,,0,1)</f>
        <v>スタンダード（内国株式）</v>
      </c>
    </row>
    <row r="579" spans="2:10" hidden="1">
      <c r="B579" s="42">
        <v>577</v>
      </c>
      <c r="C579" s="45" t="s">
        <v>776</v>
      </c>
      <c r="D579" t="str">
        <f>_xlfn.XLOOKUP($C579,銘柄リスト!$B$2:$B$10000,銘柄リスト!$C$2:$C$10000,,0,1)</f>
        <v>オルバヘルスケアホールディングス</v>
      </c>
      <c r="E579" s="10">
        <v>1</v>
      </c>
      <c r="G579" s="46">
        <v>45632</v>
      </c>
      <c r="H579" s="46">
        <v>45793</v>
      </c>
      <c r="J579" s="10" t="str">
        <f>_xlfn.XLOOKUP($C579,銘柄リスト!$B$2:$B$10000,銘柄リスト!$D$2:$D$10000,,0,1)</f>
        <v>スタンダード（内国株式）</v>
      </c>
    </row>
    <row r="580" spans="2:10" hidden="1">
      <c r="B580" s="42">
        <v>578</v>
      </c>
      <c r="C580" s="45" t="s">
        <v>777</v>
      </c>
      <c r="D580" t="str">
        <f>_xlfn.XLOOKUP($C580,銘柄リスト!$B$2:$B$10000,銘柄リスト!$C$2:$C$10000,,0,1)</f>
        <v>リガク・ホールディングス</v>
      </c>
      <c r="E580" s="10">
        <v>1</v>
      </c>
      <c r="G580" s="46">
        <v>45632</v>
      </c>
      <c r="H580" s="46">
        <v>45793</v>
      </c>
      <c r="J580" s="10" t="str">
        <f>_xlfn.XLOOKUP($C580,銘柄リスト!$B$2:$B$10000,銘柄リスト!$D$2:$D$10000,,0,1)</f>
        <v>プライム（内国株式）</v>
      </c>
    </row>
    <row r="581" spans="2:10" hidden="1">
      <c r="B581" s="42">
        <v>579</v>
      </c>
      <c r="C581" s="45" t="s">
        <v>778</v>
      </c>
      <c r="D581" t="str">
        <f>_xlfn.XLOOKUP($C581,銘柄リスト!$B$2:$B$10000,銘柄リスト!$C$2:$C$10000,,0,1)</f>
        <v>伊藤忠食品</v>
      </c>
      <c r="E581" s="10">
        <v>1</v>
      </c>
      <c r="G581" s="46">
        <v>45632</v>
      </c>
      <c r="H581" s="46">
        <v>45793</v>
      </c>
      <c r="J581" s="10" t="str">
        <f>_xlfn.XLOOKUP($C581,銘柄リスト!$B$2:$B$10000,銘柄リスト!$D$2:$D$10000,,0,1)</f>
        <v>プライム（内国株式）</v>
      </c>
    </row>
    <row r="582" spans="2:10" hidden="1">
      <c r="B582" s="42">
        <v>580</v>
      </c>
      <c r="C582" s="45" t="s">
        <v>779</v>
      </c>
      <c r="D582" t="str">
        <f>_xlfn.XLOOKUP($C582,銘柄リスト!$B$2:$B$10000,銘柄リスト!$C$2:$C$10000,,0,1)</f>
        <v>ＹＫＴ</v>
      </c>
      <c r="E582" s="10">
        <v>1</v>
      </c>
      <c r="G582" s="46">
        <v>45632</v>
      </c>
      <c r="H582" s="46">
        <v>45793</v>
      </c>
      <c r="J582" s="10" t="str">
        <f>_xlfn.XLOOKUP($C582,銘柄リスト!$B$2:$B$10000,銘柄リスト!$D$2:$D$10000,,0,1)</f>
        <v>スタンダード（内国株式）</v>
      </c>
    </row>
    <row r="583" spans="2:10" hidden="1">
      <c r="B583" s="42">
        <v>581</v>
      </c>
      <c r="C583" s="45" t="s">
        <v>780</v>
      </c>
      <c r="D583" t="str">
        <f>_xlfn.XLOOKUP($C583,銘柄リスト!$B$2:$B$10000,銘柄リスト!$C$2:$C$10000,,0,1)</f>
        <v>焼肉坂井ホールディングス</v>
      </c>
      <c r="E583" s="10">
        <v>1</v>
      </c>
      <c r="G583" s="46">
        <v>45632</v>
      </c>
      <c r="H583" s="46">
        <v>45793</v>
      </c>
      <c r="J583" s="10" t="str">
        <f>_xlfn.XLOOKUP($C583,銘柄リスト!$B$2:$B$10000,銘柄リスト!$D$2:$D$10000,,0,1)</f>
        <v>スタンダード（内国株式）</v>
      </c>
    </row>
    <row r="584" spans="2:10" hidden="1">
      <c r="B584" s="42">
        <v>582</v>
      </c>
      <c r="C584" s="45" t="s">
        <v>781</v>
      </c>
      <c r="D584" t="str">
        <f>_xlfn.XLOOKUP($C584,銘柄リスト!$B$2:$B$10000,銘柄リスト!$C$2:$C$10000,,0,1)</f>
        <v>くら寿司</v>
      </c>
      <c r="E584" s="10">
        <v>1</v>
      </c>
      <c r="G584" s="46">
        <v>45632</v>
      </c>
      <c r="H584" s="46">
        <v>45793</v>
      </c>
      <c r="J584" s="10" t="str">
        <f>_xlfn.XLOOKUP($C584,銘柄リスト!$B$2:$B$10000,銘柄リスト!$D$2:$D$10000,,0,1)</f>
        <v>プライム（内国株式）</v>
      </c>
    </row>
    <row r="585" spans="2:10" hidden="1">
      <c r="B585" s="42">
        <v>583</v>
      </c>
      <c r="C585" s="45" t="s">
        <v>782</v>
      </c>
      <c r="D585" t="str">
        <f>_xlfn.XLOOKUP($C585,銘柄リスト!$B$2:$B$10000,銘柄リスト!$C$2:$C$10000,,0,1)</f>
        <v>キャンドゥ</v>
      </c>
      <c r="E585" s="10">
        <v>1</v>
      </c>
      <c r="G585" s="46">
        <v>45632</v>
      </c>
      <c r="H585" s="46">
        <v>45793</v>
      </c>
      <c r="J585" s="10" t="str">
        <f>_xlfn.XLOOKUP($C585,銘柄リスト!$B$2:$B$10000,銘柄リスト!$D$2:$D$10000,,0,1)</f>
        <v>スタンダード（内国株式）</v>
      </c>
    </row>
    <row r="586" spans="2:10" hidden="1">
      <c r="B586" s="42">
        <v>584</v>
      </c>
      <c r="C586" s="45" t="s">
        <v>783</v>
      </c>
      <c r="D586" t="str">
        <f>_xlfn.XLOOKUP($C586,銘柄リスト!$B$2:$B$10000,銘柄リスト!$C$2:$C$10000,,0,1)</f>
        <v>Ｓａｐｅｅｔ</v>
      </c>
      <c r="E586" s="10">
        <v>1</v>
      </c>
      <c r="G586" s="46">
        <v>45632</v>
      </c>
      <c r="H586" s="46">
        <v>45645</v>
      </c>
      <c r="J586" s="10" t="str">
        <f>_xlfn.XLOOKUP($C586,銘柄リスト!$B$2:$B$10000,銘柄リスト!$D$2:$D$10000,,0,1)</f>
        <v>グロース（内国株式）</v>
      </c>
    </row>
    <row r="587" spans="2:10" hidden="1">
      <c r="B587" s="42">
        <v>585</v>
      </c>
      <c r="C587" s="45" t="s">
        <v>784</v>
      </c>
      <c r="D587" t="str">
        <f>_xlfn.XLOOKUP($C587,銘柄リスト!$B$2:$B$10000,銘柄リスト!$C$2:$C$10000,,0,1)</f>
        <v>木徳神糧</v>
      </c>
      <c r="E587" s="10">
        <v>1</v>
      </c>
      <c r="G587" s="46">
        <v>45632</v>
      </c>
      <c r="H587" s="46">
        <v>45793</v>
      </c>
      <c r="J587" s="10" t="str">
        <f>_xlfn.XLOOKUP($C587,銘柄リスト!$B$2:$B$10000,銘柄リスト!$D$2:$D$10000,,0,1)</f>
        <v>スタンダード（内国株式）</v>
      </c>
    </row>
    <row r="588" spans="2:10" hidden="1">
      <c r="B588" s="42">
        <v>586</v>
      </c>
      <c r="C588" s="45" t="s">
        <v>785</v>
      </c>
      <c r="D588" t="str">
        <f>_xlfn.XLOOKUP($C588,銘柄リスト!$B$2:$B$10000,銘柄リスト!$C$2:$C$10000,,0,1)</f>
        <v>日本マクドナルドホールディングス</v>
      </c>
      <c r="E588" s="10">
        <v>1</v>
      </c>
      <c r="G588" s="46">
        <v>45632</v>
      </c>
      <c r="H588" s="46">
        <v>45793</v>
      </c>
      <c r="J588" s="10" t="str">
        <f>_xlfn.XLOOKUP($C588,銘柄リスト!$B$2:$B$10000,銘柄リスト!$D$2:$D$10000,,0,1)</f>
        <v>スタンダード（内国株式）</v>
      </c>
    </row>
    <row r="589" spans="2:10" hidden="1">
      <c r="B589" s="42">
        <v>587</v>
      </c>
      <c r="C589" s="45" t="s">
        <v>786</v>
      </c>
      <c r="D589" t="str">
        <f>_xlfn.XLOOKUP($C589,銘柄リスト!$B$2:$B$10000,銘柄リスト!$C$2:$C$10000,,0,1)</f>
        <v>大戸屋ホールディングス</v>
      </c>
      <c r="E589" s="10">
        <v>1</v>
      </c>
      <c r="G589" s="46">
        <v>45632</v>
      </c>
      <c r="H589" s="46">
        <v>45793</v>
      </c>
      <c r="J589" s="10" t="str">
        <f>_xlfn.XLOOKUP($C589,銘柄リスト!$B$2:$B$10000,銘柄リスト!$D$2:$D$10000,,0,1)</f>
        <v>スタンダード（内国株式）</v>
      </c>
    </row>
    <row r="590" spans="2:10" hidden="1">
      <c r="B590" s="42">
        <v>588</v>
      </c>
      <c r="C590" s="45" t="s">
        <v>787</v>
      </c>
      <c r="D590" t="str">
        <f>_xlfn.XLOOKUP($C590,銘柄リスト!$B$2:$B$10000,銘柄リスト!$C$2:$C$10000,,0,1)</f>
        <v>久世</v>
      </c>
      <c r="E590" s="10">
        <v>1</v>
      </c>
      <c r="G590" s="46">
        <v>45632</v>
      </c>
      <c r="H590" s="46">
        <v>45793</v>
      </c>
      <c r="J590" s="10" t="str">
        <f>_xlfn.XLOOKUP($C590,銘柄リスト!$B$2:$B$10000,銘柄リスト!$D$2:$D$10000,,0,1)</f>
        <v>スタンダード（内国株式）</v>
      </c>
    </row>
    <row r="591" spans="2:10" hidden="1">
      <c r="B591" s="42">
        <v>589</v>
      </c>
      <c r="C591" s="45" t="s">
        <v>788</v>
      </c>
      <c r="D591" t="str">
        <f>_xlfn.XLOOKUP($C591,銘柄リスト!$B$2:$B$10000,銘柄リスト!$C$2:$C$10000,,0,1)</f>
        <v>ジェイホールディングス</v>
      </c>
      <c r="E591" s="10">
        <v>1</v>
      </c>
      <c r="G591" s="46">
        <v>45632</v>
      </c>
      <c r="H591" s="46">
        <v>45793</v>
      </c>
      <c r="J591" s="10" t="str">
        <f>_xlfn.XLOOKUP($C591,銘柄リスト!$B$2:$B$10000,銘柄リスト!$D$2:$D$10000,,0,1)</f>
        <v>スタンダード（内国株式）</v>
      </c>
    </row>
    <row r="592" spans="2:10" hidden="1">
      <c r="B592" s="42">
        <v>590</v>
      </c>
      <c r="C592" s="45" t="s">
        <v>789</v>
      </c>
      <c r="D592" t="str">
        <f>_xlfn.XLOOKUP($C592,銘柄リスト!$B$2:$B$10000,銘柄リスト!$C$2:$C$10000,,0,1)</f>
        <v>ＩＫホールディングス</v>
      </c>
      <c r="E592" s="10">
        <v>1</v>
      </c>
      <c r="G592" s="46">
        <v>45632</v>
      </c>
      <c r="H592" s="46">
        <v>45793</v>
      </c>
      <c r="J592" s="10" t="str">
        <f>_xlfn.XLOOKUP($C592,銘柄リスト!$B$2:$B$10000,銘柄リスト!$D$2:$D$10000,,0,1)</f>
        <v>スタンダード（内国株式）</v>
      </c>
    </row>
    <row r="593" spans="2:10" hidden="1">
      <c r="B593" s="42">
        <v>591</v>
      </c>
      <c r="C593" s="45" t="s">
        <v>790</v>
      </c>
      <c r="D593" t="str">
        <f>_xlfn.XLOOKUP($C593,銘柄リスト!$B$2:$B$10000,銘柄リスト!$C$2:$C$10000,,0,1)</f>
        <v>パルグループホールディングス</v>
      </c>
      <c r="E593" s="10">
        <v>1</v>
      </c>
      <c r="G593" s="46">
        <v>45632</v>
      </c>
      <c r="H593" s="46">
        <v>45793</v>
      </c>
      <c r="I593" s="10" t="s">
        <v>791</v>
      </c>
      <c r="J593" s="10" t="str">
        <f>_xlfn.XLOOKUP($C593,銘柄リスト!$B$2:$B$10000,銘柄リスト!$D$2:$D$10000,,0,1)</f>
        <v>プライム（内国株式）</v>
      </c>
    </row>
    <row r="594" spans="2:10" hidden="1">
      <c r="B594" s="42">
        <v>592</v>
      </c>
      <c r="C594" s="45" t="s">
        <v>181</v>
      </c>
      <c r="D594" t="str">
        <f>_xlfn.XLOOKUP($C594,銘柄リスト!$B$2:$B$10000,銘柄リスト!$C$2:$C$10000,,0,1)</f>
        <v>エディオン</v>
      </c>
      <c r="E594" s="10">
        <v>1</v>
      </c>
      <c r="G594" s="46">
        <v>45632</v>
      </c>
      <c r="H594" s="46">
        <v>45793</v>
      </c>
      <c r="J594" s="10" t="str">
        <f>_xlfn.XLOOKUP($C594,銘柄リスト!$B$2:$B$10000,銘柄リスト!$D$2:$D$10000,,0,1)</f>
        <v>プライム（内国株式）</v>
      </c>
    </row>
    <row r="595" spans="2:10" hidden="1">
      <c r="B595" s="42">
        <v>593</v>
      </c>
      <c r="C595" s="45" t="s">
        <v>792</v>
      </c>
      <c r="D595" t="str">
        <f>_xlfn.XLOOKUP($C595,銘柄リスト!$B$2:$B$10000,銘柄リスト!$C$2:$C$10000,,0,1)</f>
        <v>あらた</v>
      </c>
      <c r="E595" s="10">
        <v>1</v>
      </c>
      <c r="G595" s="46">
        <v>45632</v>
      </c>
      <c r="H595" s="46">
        <v>45793</v>
      </c>
      <c r="J595" s="10" t="str">
        <f>_xlfn.XLOOKUP($C595,銘柄リスト!$B$2:$B$10000,銘柄リスト!$D$2:$D$10000,,0,1)</f>
        <v>プライム（内国株式）</v>
      </c>
    </row>
    <row r="596" spans="2:10" hidden="1">
      <c r="B596" s="42">
        <v>594</v>
      </c>
      <c r="C596" s="45" t="s">
        <v>793</v>
      </c>
      <c r="D596" t="str">
        <f>_xlfn.XLOOKUP($C596,銘柄リスト!$B$2:$B$10000,銘柄リスト!$C$2:$C$10000,,0,1)</f>
        <v>サーラコーポレーション</v>
      </c>
      <c r="E596" s="10">
        <v>1</v>
      </c>
      <c r="G596" s="46">
        <v>45632</v>
      </c>
      <c r="H596" s="46">
        <v>45793</v>
      </c>
      <c r="J596" s="10" t="str">
        <f>_xlfn.XLOOKUP($C596,銘柄リスト!$B$2:$B$10000,銘柄リスト!$D$2:$D$10000,,0,1)</f>
        <v>プライム（内国株式）</v>
      </c>
    </row>
    <row r="597" spans="2:10" hidden="1">
      <c r="B597" s="42">
        <v>595</v>
      </c>
      <c r="C597" s="45" t="s">
        <v>794</v>
      </c>
      <c r="D597" t="str">
        <f>_xlfn.XLOOKUP($C597,銘柄リスト!$B$2:$B$10000,銘柄リスト!$C$2:$C$10000,,0,1)</f>
        <v>ワッツ</v>
      </c>
      <c r="E597" s="10">
        <v>1</v>
      </c>
      <c r="G597" s="46">
        <v>45632</v>
      </c>
      <c r="H597" s="46">
        <v>45793</v>
      </c>
      <c r="J597" s="10" t="str">
        <f>_xlfn.XLOOKUP($C597,銘柄リスト!$B$2:$B$10000,銘柄リスト!$D$2:$D$10000,,0,1)</f>
        <v>スタンダード（内国株式）</v>
      </c>
    </row>
    <row r="598" spans="2:10" hidden="1">
      <c r="B598" s="42">
        <v>596</v>
      </c>
      <c r="C598" s="45" t="s">
        <v>795</v>
      </c>
      <c r="D598" t="str">
        <f>_xlfn.XLOOKUP($C598,銘柄リスト!$B$2:$B$10000,銘柄リスト!$C$2:$C$10000,,0,1)</f>
        <v>フェスタリアホールディングス</v>
      </c>
      <c r="E598" s="10">
        <v>1</v>
      </c>
      <c r="G598" s="46">
        <v>45632</v>
      </c>
      <c r="H598" s="46">
        <v>45793</v>
      </c>
      <c r="J598" s="10" t="str">
        <f>_xlfn.XLOOKUP($C598,銘柄リスト!$B$2:$B$10000,銘柄リスト!$D$2:$D$10000,,0,1)</f>
        <v>スタンダード（内国株式）</v>
      </c>
    </row>
    <row r="599" spans="2:10" hidden="1">
      <c r="B599" s="42">
        <v>597</v>
      </c>
      <c r="C599" s="45" t="s">
        <v>796</v>
      </c>
      <c r="D599" t="str">
        <f>_xlfn.XLOOKUP($C599,銘柄リスト!$B$2:$B$10000,銘柄リスト!$C$2:$C$10000,,0,1)</f>
        <v>トーメンデバイス</v>
      </c>
      <c r="E599" s="10">
        <v>1</v>
      </c>
      <c r="G599" s="46">
        <v>45632</v>
      </c>
      <c r="H599" s="46">
        <v>45793</v>
      </c>
      <c r="J599" s="10" t="str">
        <f>_xlfn.XLOOKUP($C599,銘柄リスト!$B$2:$B$10000,銘柄リスト!$D$2:$D$10000,,0,1)</f>
        <v>プライム（内国株式）</v>
      </c>
    </row>
    <row r="600" spans="2:10" hidden="1">
      <c r="B600" s="42">
        <v>598</v>
      </c>
      <c r="C600" s="45" t="s">
        <v>797</v>
      </c>
      <c r="D600" t="str">
        <f>_xlfn.XLOOKUP($C600,銘柄リスト!$B$2:$B$10000,銘柄リスト!$C$2:$C$10000,,0,1)</f>
        <v>ハローズ</v>
      </c>
      <c r="E600" s="10">
        <v>1</v>
      </c>
      <c r="G600" s="46">
        <v>45632</v>
      </c>
      <c r="H600" s="46">
        <v>45793</v>
      </c>
      <c r="J600" s="10" t="str">
        <f>_xlfn.XLOOKUP($C600,銘柄リスト!$B$2:$B$10000,銘柄リスト!$D$2:$D$10000,,0,1)</f>
        <v>プライム（内国株式）</v>
      </c>
    </row>
    <row r="601" spans="2:10" hidden="1">
      <c r="B601" s="42">
        <v>599</v>
      </c>
      <c r="C601" s="45" t="s">
        <v>798</v>
      </c>
      <c r="D601" t="str">
        <f>_xlfn.XLOOKUP($C601,銘柄リスト!$B$2:$B$10000,銘柄リスト!$C$2:$C$10000,,0,1)</f>
        <v>ピクセルカンパニーズ</v>
      </c>
      <c r="E601" s="10">
        <v>1</v>
      </c>
      <c r="G601" s="46">
        <v>45632</v>
      </c>
      <c r="H601" s="46">
        <v>45793</v>
      </c>
      <c r="J601" s="10" t="str">
        <f>_xlfn.XLOOKUP($C601,銘柄リスト!$B$2:$B$10000,銘柄リスト!$D$2:$D$10000,,0,1)</f>
        <v>スタンダード（内国株式）</v>
      </c>
    </row>
    <row r="602" spans="2:10" hidden="1">
      <c r="B602" s="42">
        <v>600</v>
      </c>
      <c r="C602" s="45" t="s">
        <v>799</v>
      </c>
      <c r="D602" t="str">
        <f>_xlfn.XLOOKUP($C602,銘柄リスト!$B$2:$B$10000,銘柄リスト!$C$2:$C$10000,,0,1)</f>
        <v>北雄ラッキー</v>
      </c>
      <c r="E602" s="10">
        <v>1</v>
      </c>
      <c r="G602" s="46">
        <v>45632</v>
      </c>
      <c r="H602" s="46">
        <v>45793</v>
      </c>
      <c r="J602" s="10" t="str">
        <f>_xlfn.XLOOKUP($C602,銘柄リスト!$B$2:$B$10000,銘柄リスト!$D$2:$D$10000,,0,1)</f>
        <v>スタンダード（内国株式）</v>
      </c>
    </row>
    <row r="603" spans="2:10" hidden="1">
      <c r="B603" s="42">
        <v>601</v>
      </c>
      <c r="C603" s="45" t="s">
        <v>800</v>
      </c>
      <c r="D603" t="str">
        <f>_xlfn.XLOOKUP($C603,銘柄リスト!$B$2:$B$10000,銘柄リスト!$C$2:$C$10000,,0,1)</f>
        <v>ＪＰホールディングス</v>
      </c>
      <c r="E603" s="10">
        <v>1</v>
      </c>
      <c r="G603" s="46">
        <v>45632</v>
      </c>
      <c r="H603" s="46">
        <v>45793</v>
      </c>
      <c r="J603" s="10" t="str">
        <f>_xlfn.XLOOKUP($C603,銘柄リスト!$B$2:$B$10000,銘柄リスト!$D$2:$D$10000,,0,1)</f>
        <v>プライム（内国株式）</v>
      </c>
    </row>
    <row r="604" spans="2:10" hidden="1">
      <c r="B604" s="42">
        <v>602</v>
      </c>
      <c r="C604" s="45" t="s">
        <v>801</v>
      </c>
      <c r="D604" t="str">
        <f>_xlfn.XLOOKUP($C604,銘柄リスト!$B$2:$B$10000,銘柄リスト!$C$2:$C$10000,,0,1)</f>
        <v>ガーデン</v>
      </c>
      <c r="E604" s="10">
        <v>1</v>
      </c>
      <c r="G604" s="46">
        <v>45632</v>
      </c>
      <c r="H604" s="46">
        <v>45793</v>
      </c>
      <c r="J604" s="10" t="str">
        <f>_xlfn.XLOOKUP($C604,銘柄リスト!$B$2:$B$10000,銘柄リスト!$D$2:$D$10000,,0,1)</f>
        <v>スタンダード（内国株式）</v>
      </c>
    </row>
    <row r="605" spans="2:10" hidden="1">
      <c r="B605" s="42">
        <v>603</v>
      </c>
      <c r="C605" s="45" t="s">
        <v>802</v>
      </c>
      <c r="D605" t="str">
        <f>_xlfn.XLOOKUP($C605,銘柄リスト!$B$2:$B$10000,銘柄リスト!$C$2:$C$10000,,0,1)</f>
        <v>石光商事</v>
      </c>
      <c r="E605" s="10">
        <v>1</v>
      </c>
      <c r="G605" s="46">
        <v>45632</v>
      </c>
      <c r="H605" s="46">
        <v>45793</v>
      </c>
      <c r="J605" s="10" t="str">
        <f>_xlfn.XLOOKUP($C605,銘柄リスト!$B$2:$B$10000,銘柄リスト!$D$2:$D$10000,,0,1)</f>
        <v>スタンダード（内国株式）</v>
      </c>
    </row>
    <row r="606" spans="2:10" hidden="1">
      <c r="B606" s="42">
        <v>604</v>
      </c>
      <c r="C606" s="45" t="s">
        <v>803</v>
      </c>
      <c r="D606" t="str">
        <f>_xlfn.XLOOKUP($C606,銘柄リスト!$B$2:$B$10000,銘柄リスト!$C$2:$C$10000,,0,1)</f>
        <v>テンポスホールディングス</v>
      </c>
      <c r="E606" s="10">
        <v>1</v>
      </c>
      <c r="G606" s="46">
        <v>45632</v>
      </c>
      <c r="H606" s="46">
        <v>45793</v>
      </c>
      <c r="J606" s="10" t="str">
        <f>_xlfn.XLOOKUP($C606,銘柄リスト!$B$2:$B$10000,銘柄リスト!$D$2:$D$10000,,0,1)</f>
        <v>スタンダード（内国株式）</v>
      </c>
    </row>
    <row r="607" spans="2:10" hidden="1">
      <c r="B607" s="42">
        <v>605</v>
      </c>
      <c r="C607" s="45" t="s">
        <v>804</v>
      </c>
      <c r="D607" t="str">
        <f>_xlfn.XLOOKUP($C607,銘柄リスト!$B$2:$B$10000,銘柄リスト!$C$2:$C$10000,,0,1)</f>
        <v>フジオフードグループ本社</v>
      </c>
      <c r="E607" s="10">
        <v>1</v>
      </c>
      <c r="G607" s="46">
        <v>45632</v>
      </c>
      <c r="H607" s="46">
        <v>45793</v>
      </c>
      <c r="I607" s="10" t="s">
        <v>805</v>
      </c>
      <c r="J607" s="10" t="str">
        <f>_xlfn.XLOOKUP($C607,銘柄リスト!$B$2:$B$10000,銘柄リスト!$D$2:$D$10000,,0,1)</f>
        <v>プライム（内国株式）</v>
      </c>
    </row>
    <row r="608" spans="2:10" hidden="1">
      <c r="B608" s="42">
        <v>606</v>
      </c>
      <c r="C608" s="45" t="s">
        <v>806</v>
      </c>
      <c r="D608" t="str">
        <f>_xlfn.XLOOKUP($C608,銘柄リスト!$B$2:$B$10000,銘柄リスト!$C$2:$C$10000,,0,1)</f>
        <v>あみやき亭</v>
      </c>
      <c r="E608" s="10">
        <v>1</v>
      </c>
      <c r="G608" s="46">
        <v>45632</v>
      </c>
      <c r="H608" s="46">
        <v>45793</v>
      </c>
      <c r="J608" s="10" t="str">
        <f>_xlfn.XLOOKUP($C608,銘柄リスト!$B$2:$B$10000,銘柄リスト!$D$2:$D$10000,,0,1)</f>
        <v>プライム（内国株式）</v>
      </c>
    </row>
    <row r="609" spans="2:10" hidden="1">
      <c r="B609" s="42">
        <v>607</v>
      </c>
      <c r="C609" s="45" t="s">
        <v>807</v>
      </c>
      <c r="D609" t="e">
        <f>_xlfn.XLOOKUP($C609,銘柄リスト!$B$2:$B$10000,銘柄リスト!$C$2:$C$10000,,0,1)</f>
        <v>#N/A</v>
      </c>
      <c r="E609" s="10">
        <v>1</v>
      </c>
      <c r="G609" s="46">
        <v>45632</v>
      </c>
      <c r="H609" s="46">
        <v>45793</v>
      </c>
      <c r="J609" s="10" t="e">
        <f>_xlfn.XLOOKUP($C609,銘柄リスト!$B$2:$B$10000,銘柄リスト!$D$2:$D$10000,,0,1)</f>
        <v>#N/A</v>
      </c>
    </row>
    <row r="610" spans="2:10" hidden="1">
      <c r="B610" s="42">
        <v>608</v>
      </c>
      <c r="C610" s="45" t="s">
        <v>808</v>
      </c>
      <c r="D610" t="str">
        <f>_xlfn.XLOOKUP($C610,銘柄リスト!$B$2:$B$10000,銘柄リスト!$C$2:$C$10000,,0,1)</f>
        <v>東京エレクトロン　デバイス</v>
      </c>
      <c r="E610" s="10">
        <v>1</v>
      </c>
      <c r="G610" s="46">
        <v>45632</v>
      </c>
      <c r="H610" s="46">
        <v>45793</v>
      </c>
      <c r="J610" s="10" t="str">
        <f>_xlfn.XLOOKUP($C610,銘柄リスト!$B$2:$B$10000,銘柄リスト!$D$2:$D$10000,,0,1)</f>
        <v>プライム（内国株式）</v>
      </c>
    </row>
    <row r="611" spans="2:10" hidden="1">
      <c r="B611" s="42">
        <v>609</v>
      </c>
      <c r="C611" s="45" t="s">
        <v>809</v>
      </c>
      <c r="D611" t="str">
        <f>_xlfn.XLOOKUP($C611,銘柄リスト!$B$2:$B$10000,銘柄リスト!$C$2:$C$10000,,0,1)</f>
        <v>ＳＡＮＫＯ　ＭＡＲＫＥＴＩＮＧ　ＦＯＯＤＳ</v>
      </c>
      <c r="E611" s="10">
        <v>1</v>
      </c>
      <c r="G611" s="46">
        <v>45632</v>
      </c>
      <c r="H611" s="46">
        <v>45793</v>
      </c>
      <c r="J611" s="10" t="str">
        <f>_xlfn.XLOOKUP($C611,銘柄リスト!$B$2:$B$10000,銘柄リスト!$D$2:$D$10000,,0,1)</f>
        <v>スタンダード（内国株式）</v>
      </c>
    </row>
    <row r="612" spans="2:10" hidden="1">
      <c r="B612" s="42">
        <v>610</v>
      </c>
      <c r="C612" s="45" t="s">
        <v>810</v>
      </c>
      <c r="D612" t="str">
        <f>_xlfn.XLOOKUP($C612,銘柄リスト!$B$2:$B$10000,銘柄リスト!$C$2:$C$10000,,0,1)</f>
        <v>エフティグループ</v>
      </c>
      <c r="E612" s="10">
        <v>1</v>
      </c>
      <c r="G612" s="46">
        <v>45632</v>
      </c>
      <c r="H612" s="46">
        <v>45793</v>
      </c>
      <c r="J612" s="10" t="str">
        <f>_xlfn.XLOOKUP($C612,銘柄リスト!$B$2:$B$10000,銘柄リスト!$D$2:$D$10000,,0,1)</f>
        <v>スタンダード（内国株式）</v>
      </c>
    </row>
    <row r="613" spans="2:10" hidden="1">
      <c r="B613" s="42">
        <v>611</v>
      </c>
      <c r="C613" s="45" t="s">
        <v>811</v>
      </c>
      <c r="D613" t="str">
        <f>_xlfn.XLOOKUP($C613,銘柄リスト!$B$2:$B$10000,銘柄リスト!$C$2:$C$10000,,0,1)</f>
        <v>ひらまつ</v>
      </c>
      <c r="E613" s="10">
        <v>1</v>
      </c>
      <c r="G613" s="46">
        <v>45632</v>
      </c>
      <c r="H613" s="46">
        <v>45793</v>
      </c>
      <c r="J613" s="10" t="str">
        <f>_xlfn.XLOOKUP($C613,銘柄リスト!$B$2:$B$10000,銘柄リスト!$D$2:$D$10000,,0,1)</f>
        <v>スタンダード（内国株式）</v>
      </c>
    </row>
    <row r="614" spans="2:10" hidden="1">
      <c r="B614" s="42">
        <v>612</v>
      </c>
      <c r="C614" s="45" t="s">
        <v>812</v>
      </c>
      <c r="D614" t="str">
        <f>_xlfn.XLOOKUP($C614,銘柄リスト!$B$2:$B$10000,銘柄リスト!$C$2:$C$10000,,0,1)</f>
        <v>円谷フィールズホールディングス</v>
      </c>
      <c r="E614" s="10">
        <v>1</v>
      </c>
      <c r="G614" s="46">
        <v>45632</v>
      </c>
      <c r="H614" s="46">
        <v>45793</v>
      </c>
      <c r="J614" s="10" t="str">
        <f>_xlfn.XLOOKUP($C614,銘柄リスト!$B$2:$B$10000,銘柄リスト!$D$2:$D$10000,,0,1)</f>
        <v>プライム（内国株式）</v>
      </c>
    </row>
    <row r="615" spans="2:10" hidden="1">
      <c r="B615" s="42">
        <v>613</v>
      </c>
      <c r="C615" s="45" t="s">
        <v>813</v>
      </c>
      <c r="D615" t="str">
        <f>_xlfn.XLOOKUP($C615,銘柄リスト!$B$2:$B$10000,銘柄リスト!$C$2:$C$10000,,0,1)</f>
        <v>ヴィレッジヴァンガードコーポレーション</v>
      </c>
      <c r="E615" s="10">
        <v>1</v>
      </c>
      <c r="G615" s="46">
        <v>45632</v>
      </c>
      <c r="H615" s="46">
        <v>45793</v>
      </c>
      <c r="J615" s="10" t="str">
        <f>_xlfn.XLOOKUP($C615,銘柄リスト!$B$2:$B$10000,銘柄リスト!$D$2:$D$10000,,0,1)</f>
        <v>スタンダード（内国株式）</v>
      </c>
    </row>
    <row r="616" spans="2:10" hidden="1">
      <c r="B616" s="42">
        <v>614</v>
      </c>
      <c r="C616" s="45" t="s">
        <v>814</v>
      </c>
      <c r="D616" t="str">
        <f>_xlfn.XLOOKUP($C616,銘柄リスト!$B$2:$B$10000,銘柄リスト!$C$2:$C$10000,,0,1)</f>
        <v>ククレブ・アドバイザーズ</v>
      </c>
      <c r="E616" s="10">
        <v>1</v>
      </c>
      <c r="G616" s="46">
        <v>45632</v>
      </c>
      <c r="H616" s="46">
        <v>45645</v>
      </c>
      <c r="J616" s="10" t="str">
        <f>_xlfn.XLOOKUP($C616,銘柄リスト!$B$2:$B$10000,銘柄リスト!$D$2:$D$10000,,0,1)</f>
        <v>グロース（内国株式）</v>
      </c>
    </row>
    <row r="617" spans="2:10" hidden="1">
      <c r="B617" s="42">
        <v>615</v>
      </c>
      <c r="C617" s="45" t="s">
        <v>815</v>
      </c>
      <c r="D617" t="str">
        <f>_xlfn.XLOOKUP($C617,銘柄リスト!$B$2:$B$10000,銘柄リスト!$C$2:$C$10000,,0,1)</f>
        <v>新都ホールディングス</v>
      </c>
      <c r="E617" s="10">
        <v>1</v>
      </c>
      <c r="G617" s="46">
        <v>45632</v>
      </c>
      <c r="H617" s="46">
        <v>45793</v>
      </c>
      <c r="J617" s="10" t="str">
        <f>_xlfn.XLOOKUP($C617,銘柄リスト!$B$2:$B$10000,銘柄リスト!$D$2:$D$10000,,0,1)</f>
        <v>スタンダード（内国株式）</v>
      </c>
    </row>
    <row r="618" spans="2:10" hidden="1">
      <c r="B618" s="42">
        <v>616</v>
      </c>
      <c r="C618" s="45" t="s">
        <v>816</v>
      </c>
      <c r="D618" t="str">
        <f>_xlfn.XLOOKUP($C618,銘柄リスト!$B$2:$B$10000,銘柄リスト!$C$2:$C$10000,,0,1)</f>
        <v>パレモ・ホールディングス</v>
      </c>
      <c r="E618" s="10">
        <v>1</v>
      </c>
      <c r="G618" s="46">
        <v>45632</v>
      </c>
      <c r="H618" s="46">
        <v>45793</v>
      </c>
      <c r="J618" s="10" t="str">
        <f>_xlfn.XLOOKUP($C618,銘柄リスト!$B$2:$B$10000,銘柄リスト!$D$2:$D$10000,,0,1)</f>
        <v>スタンダード（内国株式）</v>
      </c>
    </row>
    <row r="619" spans="2:10" hidden="1">
      <c r="B619" s="42">
        <v>617</v>
      </c>
      <c r="C619" s="45" t="s">
        <v>817</v>
      </c>
      <c r="D619" t="str">
        <f>_xlfn.XLOOKUP($C619,銘柄リスト!$B$2:$B$10000,銘柄リスト!$C$2:$C$10000,,0,1)</f>
        <v>グロービング</v>
      </c>
      <c r="E619" s="10">
        <v>1</v>
      </c>
      <c r="G619" s="46">
        <v>45632</v>
      </c>
      <c r="H619" s="46">
        <v>45645</v>
      </c>
      <c r="J619" s="10" t="str">
        <f>_xlfn.XLOOKUP($C619,銘柄リスト!$B$2:$B$10000,銘柄リスト!$D$2:$D$10000,,0,1)</f>
        <v>グロース（内国株式）</v>
      </c>
    </row>
    <row r="620" spans="2:10" hidden="1">
      <c r="B620" s="42">
        <v>618</v>
      </c>
      <c r="C620" s="45" t="s">
        <v>818</v>
      </c>
      <c r="D620" t="str">
        <f>_xlfn.XLOOKUP($C620,銘柄リスト!$B$2:$B$10000,銘柄リスト!$C$2:$C$10000,,0,1)</f>
        <v>コメ兵ホールディングス</v>
      </c>
      <c r="E620" s="10">
        <v>1</v>
      </c>
      <c r="G620" s="46">
        <v>45632</v>
      </c>
      <c r="H620" s="46">
        <v>45793</v>
      </c>
      <c r="J620" s="10" t="str">
        <f>_xlfn.XLOOKUP($C620,銘柄リスト!$B$2:$B$10000,銘柄リスト!$D$2:$D$10000,,0,1)</f>
        <v>スタンダード（内国株式）</v>
      </c>
    </row>
    <row r="621" spans="2:10" hidden="1">
      <c r="B621" s="42">
        <v>619</v>
      </c>
      <c r="C621" s="45" t="s">
        <v>819</v>
      </c>
      <c r="D621" t="str">
        <f>_xlfn.XLOOKUP($C621,銘柄リスト!$B$2:$B$10000,銘柄リスト!$C$2:$C$10000,,0,1)</f>
        <v>セリア</v>
      </c>
      <c r="E621" s="10">
        <v>1</v>
      </c>
      <c r="G621" s="46">
        <v>45632</v>
      </c>
      <c r="H621" s="46">
        <v>45793</v>
      </c>
      <c r="J621" s="10" t="str">
        <f>_xlfn.XLOOKUP($C621,銘柄リスト!$B$2:$B$10000,銘柄リスト!$D$2:$D$10000,,0,1)</f>
        <v>スタンダード（内国株式）</v>
      </c>
    </row>
    <row r="622" spans="2:10" hidden="1">
      <c r="B622" s="42">
        <v>620</v>
      </c>
      <c r="C622" s="45" t="s">
        <v>820</v>
      </c>
      <c r="D622" t="str">
        <f>_xlfn.XLOOKUP($C622,銘柄リスト!$B$2:$B$10000,銘柄リスト!$C$2:$C$10000,,0,1)</f>
        <v>アルフレッサ　ホールディングス</v>
      </c>
      <c r="E622" s="10">
        <v>1</v>
      </c>
      <c r="G622" s="46">
        <v>45632</v>
      </c>
      <c r="H622" s="46">
        <v>45793</v>
      </c>
      <c r="J622" s="10" t="str">
        <f>_xlfn.XLOOKUP($C622,銘柄リスト!$B$2:$B$10000,銘柄リスト!$D$2:$D$10000,,0,1)</f>
        <v>プライム（内国株式）</v>
      </c>
    </row>
    <row r="623" spans="2:10" hidden="1">
      <c r="B623" s="42">
        <v>621</v>
      </c>
      <c r="C623" s="45" t="s">
        <v>821</v>
      </c>
      <c r="D623" t="str">
        <f>_xlfn.XLOOKUP($C623,銘柄リスト!$B$2:$B$10000,銘柄リスト!$C$2:$C$10000,,0,1)</f>
        <v>アップルインターナショナル</v>
      </c>
      <c r="E623" s="10">
        <v>1</v>
      </c>
      <c r="G623" s="46">
        <v>45632</v>
      </c>
      <c r="H623" s="46">
        <v>45793</v>
      </c>
      <c r="J623" s="10" t="str">
        <f>_xlfn.XLOOKUP($C623,銘柄リスト!$B$2:$B$10000,銘柄リスト!$D$2:$D$10000,,0,1)</f>
        <v>スタンダード（内国株式）</v>
      </c>
    </row>
    <row r="624" spans="2:10" hidden="1">
      <c r="B624" s="42">
        <v>622</v>
      </c>
      <c r="C624" s="45" t="s">
        <v>194</v>
      </c>
      <c r="D624" t="str">
        <f>_xlfn.XLOOKUP($C624,銘柄リスト!$B$2:$B$10000,銘柄リスト!$C$2:$C$10000,,0,1)</f>
        <v>カルラ</v>
      </c>
      <c r="E624" s="10">
        <v>1</v>
      </c>
      <c r="G624" s="46">
        <v>45632</v>
      </c>
      <c r="H624" s="46">
        <v>45793</v>
      </c>
      <c r="J624" s="10" t="str">
        <f>_xlfn.XLOOKUP($C624,銘柄リスト!$B$2:$B$10000,銘柄リスト!$D$2:$D$10000,,0,1)</f>
        <v>スタンダード（内国株式）</v>
      </c>
    </row>
    <row r="625" spans="2:10" hidden="1">
      <c r="B625" s="42">
        <v>623</v>
      </c>
      <c r="C625" s="45" t="s">
        <v>822</v>
      </c>
      <c r="D625" t="str">
        <f>_xlfn.XLOOKUP($C625,銘柄リスト!$B$2:$B$10000,銘柄リスト!$C$2:$C$10000,,0,1)</f>
        <v>Ｔｅｒｒａ　Ｄｒｏｎｅ</v>
      </c>
      <c r="E625" s="10">
        <v>1</v>
      </c>
      <c r="G625" s="46">
        <v>45632</v>
      </c>
      <c r="H625" s="46">
        <v>45645</v>
      </c>
      <c r="J625" s="10" t="str">
        <f>_xlfn.XLOOKUP($C625,銘柄リスト!$B$2:$B$10000,銘柄リスト!$D$2:$D$10000,,0,1)</f>
        <v>グロース（内国株式）</v>
      </c>
    </row>
    <row r="626" spans="2:10" hidden="1">
      <c r="B626" s="42">
        <v>624</v>
      </c>
      <c r="C626" s="45" t="s">
        <v>823</v>
      </c>
      <c r="D626" t="str">
        <f>_xlfn.XLOOKUP($C626,銘柄リスト!$B$2:$B$10000,銘柄リスト!$C$2:$C$10000,,0,1)</f>
        <v>ナフコ</v>
      </c>
      <c r="E626" s="10">
        <v>1</v>
      </c>
      <c r="G626" s="46">
        <v>45632</v>
      </c>
      <c r="H626" s="46">
        <v>45793</v>
      </c>
      <c r="J626" s="10" t="str">
        <f>_xlfn.XLOOKUP($C626,銘柄リスト!$B$2:$B$10000,銘柄リスト!$D$2:$D$10000,,0,1)</f>
        <v>スタンダード（内国株式）</v>
      </c>
    </row>
    <row r="627" spans="2:10" hidden="1">
      <c r="B627" s="42">
        <v>625</v>
      </c>
      <c r="C627" s="45" t="s">
        <v>824</v>
      </c>
      <c r="D627" t="str">
        <f>_xlfn.XLOOKUP($C627,銘柄リスト!$B$2:$B$10000,銘柄リスト!$C$2:$C$10000,,0,1)</f>
        <v>大黒天物産</v>
      </c>
      <c r="E627" s="10">
        <v>1</v>
      </c>
      <c r="G627" s="46">
        <v>45632</v>
      </c>
      <c r="H627" s="46">
        <v>45793</v>
      </c>
      <c r="J627" s="10" t="str">
        <f>_xlfn.XLOOKUP($C627,銘柄リスト!$B$2:$B$10000,銘柄リスト!$D$2:$D$10000,,0,1)</f>
        <v>プライム（内国株式）</v>
      </c>
    </row>
    <row r="628" spans="2:10" hidden="1">
      <c r="B628" s="42">
        <v>626</v>
      </c>
      <c r="C628" s="45" t="s">
        <v>825</v>
      </c>
      <c r="D628" t="str">
        <f>_xlfn.XLOOKUP($C628,銘柄リスト!$B$2:$B$10000,銘柄リスト!$C$2:$C$10000,,0,1)</f>
        <v>ハニーズホールディングス</v>
      </c>
      <c r="E628" s="10">
        <v>1</v>
      </c>
      <c r="G628" s="46">
        <v>45632</v>
      </c>
      <c r="H628" s="46">
        <v>45793</v>
      </c>
      <c r="J628" s="10" t="str">
        <f>_xlfn.XLOOKUP($C628,銘柄リスト!$B$2:$B$10000,銘柄リスト!$D$2:$D$10000,,0,1)</f>
        <v>プライム（内国株式）</v>
      </c>
    </row>
    <row r="629" spans="2:10" hidden="1">
      <c r="B629" s="42">
        <v>627</v>
      </c>
      <c r="C629" s="45" t="s">
        <v>826</v>
      </c>
      <c r="D629" t="str">
        <f>_xlfn.XLOOKUP($C629,銘柄リスト!$B$2:$B$10000,銘柄リスト!$C$2:$C$10000,,0,1)</f>
        <v>日本プリメックス</v>
      </c>
      <c r="E629" s="10">
        <v>1</v>
      </c>
      <c r="G629" s="46">
        <v>45632</v>
      </c>
      <c r="H629" s="46">
        <v>45793</v>
      </c>
      <c r="J629" s="10" t="str">
        <f>_xlfn.XLOOKUP($C629,銘柄リスト!$B$2:$B$10000,銘柄リスト!$D$2:$D$10000,,0,1)</f>
        <v>スタンダード（内国株式）</v>
      </c>
    </row>
    <row r="630" spans="2:10" hidden="1">
      <c r="B630" s="42">
        <v>628</v>
      </c>
      <c r="C630" s="45" t="s">
        <v>827</v>
      </c>
      <c r="D630" t="str">
        <f>_xlfn.XLOOKUP($C630,銘柄リスト!$B$2:$B$10000,銘柄リスト!$C$2:$C$10000,,0,1)</f>
        <v>ファーマライズホールディングス</v>
      </c>
      <c r="E630" s="10">
        <v>1</v>
      </c>
      <c r="G630" s="46">
        <v>45632</v>
      </c>
      <c r="H630" s="46">
        <v>45793</v>
      </c>
      <c r="J630" s="10" t="str">
        <f>_xlfn.XLOOKUP($C630,銘柄リスト!$B$2:$B$10000,銘柄リスト!$D$2:$D$10000,,0,1)</f>
        <v>スタンダード（内国株式）</v>
      </c>
    </row>
    <row r="631" spans="2:10" hidden="1">
      <c r="B631" s="42">
        <v>629</v>
      </c>
      <c r="C631" s="45" t="s">
        <v>828</v>
      </c>
      <c r="D631" t="str">
        <f>_xlfn.XLOOKUP($C631,銘柄リスト!$B$2:$B$10000,銘柄リスト!$C$2:$C$10000,,0,1)</f>
        <v>ワイズテーブルコーポレーション</v>
      </c>
      <c r="E631" s="10">
        <v>1</v>
      </c>
      <c r="G631" s="46">
        <v>45632</v>
      </c>
      <c r="H631" s="46">
        <v>45793</v>
      </c>
      <c r="J631" s="10" t="str">
        <f>_xlfn.XLOOKUP($C631,銘柄リスト!$B$2:$B$10000,銘柄リスト!$D$2:$D$10000,,0,1)</f>
        <v>スタンダード（内国株式）</v>
      </c>
    </row>
    <row r="632" spans="2:10" hidden="1">
      <c r="B632" s="42">
        <v>630</v>
      </c>
      <c r="C632" s="45" t="s">
        <v>829</v>
      </c>
      <c r="D632" t="str">
        <f>_xlfn.XLOOKUP($C632,銘柄リスト!$B$2:$B$10000,銘柄リスト!$C$2:$C$10000,,0,1)</f>
        <v>キッコーマン</v>
      </c>
      <c r="E632" s="10">
        <v>1</v>
      </c>
      <c r="G632" s="46">
        <v>45632</v>
      </c>
      <c r="H632" s="46">
        <v>45793</v>
      </c>
      <c r="J632" s="10" t="str">
        <f>_xlfn.XLOOKUP($C632,銘柄リスト!$B$2:$B$10000,銘柄リスト!$D$2:$D$10000,,0,1)</f>
        <v>プライム（内国株式）</v>
      </c>
    </row>
    <row r="633" spans="2:10" hidden="1">
      <c r="B633" s="42">
        <v>631</v>
      </c>
      <c r="C633" s="45" t="s">
        <v>830</v>
      </c>
      <c r="D633" t="str">
        <f>_xlfn.XLOOKUP($C633,銘柄リスト!$B$2:$B$10000,銘柄リスト!$C$2:$C$10000,,0,1)</f>
        <v>味の素</v>
      </c>
      <c r="E633" s="10">
        <v>1</v>
      </c>
      <c r="G633" s="46">
        <v>45632</v>
      </c>
      <c r="H633" s="46">
        <v>45793</v>
      </c>
      <c r="J633" s="10" t="str">
        <f>_xlfn.XLOOKUP($C633,銘柄リスト!$B$2:$B$10000,銘柄リスト!$D$2:$D$10000,,0,1)</f>
        <v>プライム（内国株式）</v>
      </c>
    </row>
    <row r="634" spans="2:10" hidden="1">
      <c r="B634" s="42">
        <v>632</v>
      </c>
      <c r="C634" s="45" t="s">
        <v>831</v>
      </c>
      <c r="D634" t="str">
        <f>_xlfn.XLOOKUP($C634,銘柄リスト!$B$2:$B$10000,銘柄リスト!$C$2:$C$10000,,0,1)</f>
        <v>ブルドックソース</v>
      </c>
      <c r="E634" s="10">
        <v>1</v>
      </c>
      <c r="G634" s="46">
        <v>45632</v>
      </c>
      <c r="H634" s="46">
        <v>45793</v>
      </c>
      <c r="J634" s="10" t="str">
        <f>_xlfn.XLOOKUP($C634,銘柄リスト!$B$2:$B$10000,銘柄リスト!$D$2:$D$10000,,0,1)</f>
        <v>プライム（内国株式）</v>
      </c>
    </row>
    <row r="635" spans="2:10" hidden="1">
      <c r="B635" s="42">
        <v>633</v>
      </c>
      <c r="C635" s="45" t="s">
        <v>832</v>
      </c>
      <c r="D635" t="str">
        <f>_xlfn.XLOOKUP($C635,銘柄リスト!$B$2:$B$10000,銘柄リスト!$C$2:$C$10000,,0,1)</f>
        <v>ヱスビー食品</v>
      </c>
      <c r="E635" s="10">
        <v>1</v>
      </c>
      <c r="G635" s="46">
        <v>45632</v>
      </c>
      <c r="H635" s="46">
        <v>45793</v>
      </c>
      <c r="J635" s="10" t="str">
        <f>_xlfn.XLOOKUP($C635,銘柄リスト!$B$2:$B$10000,銘柄リスト!$D$2:$D$10000,,0,1)</f>
        <v>スタンダード（内国株式）</v>
      </c>
    </row>
    <row r="636" spans="2:10" hidden="1">
      <c r="B636" s="42">
        <v>634</v>
      </c>
      <c r="C636" s="45" t="s">
        <v>833</v>
      </c>
      <c r="D636" t="str">
        <f>_xlfn.XLOOKUP($C636,銘柄リスト!$B$2:$B$10000,銘柄リスト!$C$2:$C$10000,,0,1)</f>
        <v>ユタカフーズ</v>
      </c>
      <c r="E636" s="10">
        <v>1</v>
      </c>
      <c r="G636" s="46">
        <v>45632</v>
      </c>
      <c r="H636" s="46">
        <v>45793</v>
      </c>
      <c r="J636" s="10" t="str">
        <f>_xlfn.XLOOKUP($C636,銘柄リスト!$B$2:$B$10000,銘柄リスト!$D$2:$D$10000,,0,1)</f>
        <v>スタンダード（内国株式）</v>
      </c>
    </row>
    <row r="637" spans="2:10" hidden="1">
      <c r="B637" s="42">
        <v>635</v>
      </c>
      <c r="C637" s="45" t="s">
        <v>834</v>
      </c>
      <c r="D637" t="str">
        <f>_xlfn.XLOOKUP($C637,銘柄リスト!$B$2:$B$10000,銘柄リスト!$C$2:$C$10000,,0,1)</f>
        <v>キユーピー</v>
      </c>
      <c r="E637" s="10">
        <v>1</v>
      </c>
      <c r="G637" s="46">
        <v>45632</v>
      </c>
      <c r="H637" s="46">
        <v>45793</v>
      </c>
      <c r="J637" s="10" t="str">
        <f>_xlfn.XLOOKUP($C637,銘柄リスト!$B$2:$B$10000,銘柄リスト!$D$2:$D$10000,,0,1)</f>
        <v>プライム（内国株式）</v>
      </c>
    </row>
    <row r="638" spans="2:10" hidden="1">
      <c r="B638" s="42">
        <v>636</v>
      </c>
      <c r="C638" s="45" t="s">
        <v>835</v>
      </c>
      <c r="D638" t="str">
        <f>_xlfn.XLOOKUP($C638,銘柄リスト!$B$2:$B$10000,銘柄リスト!$C$2:$C$10000,,0,1)</f>
        <v>ハウス食品グループ本社</v>
      </c>
      <c r="E638" s="10">
        <v>1</v>
      </c>
      <c r="G638" s="46">
        <v>45632</v>
      </c>
      <c r="H638" s="46">
        <v>45793</v>
      </c>
      <c r="J638" s="10" t="str">
        <f>_xlfn.XLOOKUP($C638,銘柄リスト!$B$2:$B$10000,銘柄リスト!$D$2:$D$10000,,0,1)</f>
        <v>プライム（内国株式）</v>
      </c>
    </row>
    <row r="639" spans="2:10" hidden="1">
      <c r="B639" s="42">
        <v>637</v>
      </c>
      <c r="C639" s="45" t="s">
        <v>836</v>
      </c>
      <c r="D639" t="str">
        <f>_xlfn.XLOOKUP($C639,銘柄リスト!$B$2:$B$10000,銘柄リスト!$C$2:$C$10000,,0,1)</f>
        <v>和弘食品</v>
      </c>
      <c r="E639" s="10">
        <v>1</v>
      </c>
      <c r="G639" s="46">
        <v>45632</v>
      </c>
      <c r="H639" s="46">
        <v>45793</v>
      </c>
      <c r="J639" s="10" t="str">
        <f>_xlfn.XLOOKUP($C639,銘柄リスト!$B$2:$B$10000,銘柄リスト!$D$2:$D$10000,,0,1)</f>
        <v>スタンダード（内国株式）</v>
      </c>
    </row>
    <row r="640" spans="2:10" hidden="1">
      <c r="B640" s="42">
        <v>638</v>
      </c>
      <c r="C640" s="45" t="s">
        <v>837</v>
      </c>
      <c r="D640" t="str">
        <f>_xlfn.XLOOKUP($C640,銘柄リスト!$B$2:$B$10000,銘柄リスト!$C$2:$C$10000,,0,1)</f>
        <v>佐藤食品工業</v>
      </c>
      <c r="E640" s="10">
        <v>1</v>
      </c>
      <c r="G640" s="46">
        <v>45632</v>
      </c>
      <c r="H640" s="46">
        <v>45793</v>
      </c>
      <c r="J640" s="10" t="str">
        <f>_xlfn.XLOOKUP($C640,銘柄リスト!$B$2:$B$10000,銘柄リスト!$D$2:$D$10000,,0,1)</f>
        <v>スタンダード（内国株式）</v>
      </c>
    </row>
    <row r="641" spans="2:10" hidden="1">
      <c r="B641" s="42">
        <v>639</v>
      </c>
      <c r="C641" s="45" t="s">
        <v>838</v>
      </c>
      <c r="D641" t="str">
        <f>_xlfn.XLOOKUP($C641,銘柄リスト!$B$2:$B$10000,銘柄リスト!$C$2:$C$10000,,0,1)</f>
        <v>アリアケジャパン</v>
      </c>
      <c r="E641" s="10">
        <v>1</v>
      </c>
      <c r="G641" s="46">
        <v>45632</v>
      </c>
      <c r="H641" s="46">
        <v>45793</v>
      </c>
      <c r="J641" s="10" t="str">
        <f>_xlfn.XLOOKUP($C641,銘柄リスト!$B$2:$B$10000,銘柄リスト!$D$2:$D$10000,,0,1)</f>
        <v>プライム（内国株式）</v>
      </c>
    </row>
    <row r="642" spans="2:10" hidden="1">
      <c r="B642" s="42">
        <v>640</v>
      </c>
      <c r="C642" s="45" t="s">
        <v>839</v>
      </c>
      <c r="D642" t="str">
        <f>_xlfn.XLOOKUP($C642,銘柄リスト!$B$2:$B$10000,銘柄リスト!$C$2:$C$10000,,0,1)</f>
        <v>ダイショー</v>
      </c>
      <c r="E642" s="10">
        <v>1</v>
      </c>
      <c r="G642" s="46">
        <v>45632</v>
      </c>
      <c r="H642" s="46">
        <v>45793</v>
      </c>
      <c r="J642" s="10" t="str">
        <f>_xlfn.XLOOKUP($C642,銘柄リスト!$B$2:$B$10000,銘柄リスト!$D$2:$D$10000,,0,1)</f>
        <v>スタンダード（内国株式）</v>
      </c>
    </row>
    <row r="643" spans="2:10" hidden="1">
      <c r="B643" s="42">
        <v>641</v>
      </c>
      <c r="C643" s="45" t="s">
        <v>840</v>
      </c>
      <c r="D643" t="str">
        <f>_xlfn.XLOOKUP($C643,銘柄リスト!$B$2:$B$10000,銘柄リスト!$C$2:$C$10000,,0,1)</f>
        <v>ピエトロ</v>
      </c>
      <c r="E643" s="10">
        <v>1</v>
      </c>
      <c r="G643" s="46">
        <v>45632</v>
      </c>
      <c r="H643" s="46">
        <v>45793</v>
      </c>
      <c r="J643" s="10" t="str">
        <f>_xlfn.XLOOKUP($C643,銘柄リスト!$B$2:$B$10000,銘柄リスト!$D$2:$D$10000,,0,1)</f>
        <v>スタンダード（内国株式）</v>
      </c>
    </row>
    <row r="644" spans="2:10" hidden="1">
      <c r="B644" s="42">
        <v>642</v>
      </c>
      <c r="C644" s="45" t="s">
        <v>841</v>
      </c>
      <c r="D644" t="str">
        <f>_xlfn.XLOOKUP($C644,銘柄リスト!$B$2:$B$10000,銘柄リスト!$C$2:$C$10000,,0,1)</f>
        <v>エバラ食品工業</v>
      </c>
      <c r="E644" s="10">
        <v>1</v>
      </c>
      <c r="G644" s="46">
        <v>45632</v>
      </c>
      <c r="H644" s="46">
        <v>45793</v>
      </c>
      <c r="J644" s="10" t="str">
        <f>_xlfn.XLOOKUP($C644,銘柄リスト!$B$2:$B$10000,銘柄リスト!$D$2:$D$10000,,0,1)</f>
        <v>スタンダード（内国株式）</v>
      </c>
    </row>
    <row r="645" spans="2:10" hidden="1">
      <c r="B645" s="42">
        <v>643</v>
      </c>
      <c r="C645" s="45" t="s">
        <v>842</v>
      </c>
      <c r="D645" t="str">
        <f>_xlfn.XLOOKUP($C645,銘柄リスト!$B$2:$B$10000,銘柄リスト!$C$2:$C$10000,,0,1)</f>
        <v>やまみ</v>
      </c>
      <c r="E645" s="10">
        <v>1</v>
      </c>
      <c r="G645" s="46">
        <v>45632</v>
      </c>
      <c r="H645" s="46">
        <v>45793</v>
      </c>
      <c r="J645" s="10" t="str">
        <f>_xlfn.XLOOKUP($C645,銘柄リスト!$B$2:$B$10000,銘柄リスト!$D$2:$D$10000,,0,1)</f>
        <v>スタンダード（内国株式）</v>
      </c>
    </row>
    <row r="646" spans="2:10" hidden="1">
      <c r="B646" s="42">
        <v>644</v>
      </c>
      <c r="C646" s="45" t="s">
        <v>843</v>
      </c>
      <c r="D646" t="str">
        <f>_xlfn.XLOOKUP($C646,銘柄リスト!$B$2:$B$10000,銘柄リスト!$C$2:$C$10000,,0,1)</f>
        <v>アヲハタ</v>
      </c>
      <c r="E646" s="10">
        <v>1</v>
      </c>
      <c r="G646" s="46">
        <v>45632</v>
      </c>
      <c r="H646" s="46">
        <v>45793</v>
      </c>
      <c r="J646" s="10" t="str">
        <f>_xlfn.XLOOKUP($C646,銘柄リスト!$B$2:$B$10000,銘柄リスト!$D$2:$D$10000,,0,1)</f>
        <v>スタンダード（内国株式）</v>
      </c>
    </row>
    <row r="647" spans="2:10" hidden="1">
      <c r="B647" s="42">
        <v>645</v>
      </c>
      <c r="C647" s="45" t="s">
        <v>844</v>
      </c>
      <c r="D647" t="str">
        <f>_xlfn.XLOOKUP($C647,銘柄リスト!$B$2:$B$10000,銘柄リスト!$C$2:$C$10000,,0,1)</f>
        <v>はごろもフーズ</v>
      </c>
      <c r="E647" s="10">
        <v>1</v>
      </c>
      <c r="G647" s="46">
        <v>45632</v>
      </c>
      <c r="H647" s="46">
        <v>45793</v>
      </c>
      <c r="J647" s="10" t="str">
        <f>_xlfn.XLOOKUP($C647,銘柄リスト!$B$2:$B$10000,銘柄リスト!$D$2:$D$10000,,0,1)</f>
        <v>スタンダード（内国株式）</v>
      </c>
    </row>
    <row r="648" spans="2:10" hidden="1">
      <c r="B648" s="42">
        <v>646</v>
      </c>
      <c r="C648" s="45" t="s">
        <v>845</v>
      </c>
      <c r="D648" t="str">
        <f>_xlfn.XLOOKUP($C648,銘柄リスト!$B$2:$B$10000,銘柄リスト!$C$2:$C$10000,,0,1)</f>
        <v>ニチレイ</v>
      </c>
      <c r="E648" s="10">
        <v>1</v>
      </c>
      <c r="G648" s="46">
        <v>45632</v>
      </c>
      <c r="H648" s="46">
        <v>45793</v>
      </c>
      <c r="J648" s="10" t="str">
        <f>_xlfn.XLOOKUP($C648,銘柄リスト!$B$2:$B$10000,銘柄リスト!$D$2:$D$10000,,0,1)</f>
        <v>プライム（内国株式）</v>
      </c>
    </row>
    <row r="649" spans="2:10" hidden="1">
      <c r="B649" s="42">
        <v>647</v>
      </c>
      <c r="C649" s="45" t="s">
        <v>846</v>
      </c>
      <c r="D649" t="str">
        <f>_xlfn.XLOOKUP($C649,銘柄リスト!$B$2:$B$10000,銘柄リスト!$C$2:$C$10000,,0,1)</f>
        <v>セイヒョー</v>
      </c>
      <c r="E649" s="10">
        <v>1</v>
      </c>
      <c r="G649" s="46">
        <v>45632</v>
      </c>
      <c r="H649" s="46">
        <v>45793</v>
      </c>
      <c r="J649" s="10" t="str">
        <f>_xlfn.XLOOKUP($C649,銘柄リスト!$B$2:$B$10000,銘柄リスト!$D$2:$D$10000,,0,1)</f>
        <v>スタンダード（内国株式）</v>
      </c>
    </row>
    <row r="650" spans="2:10" hidden="1">
      <c r="B650" s="42">
        <v>648</v>
      </c>
      <c r="C650" s="45" t="s">
        <v>847</v>
      </c>
      <c r="D650" t="str">
        <f>_xlfn.XLOOKUP($C650,銘柄リスト!$B$2:$B$10000,銘柄リスト!$C$2:$C$10000,,0,1)</f>
        <v>横浜冷凍</v>
      </c>
      <c r="E650" s="10">
        <v>1</v>
      </c>
      <c r="G650" s="46">
        <v>45632</v>
      </c>
      <c r="H650" s="46">
        <v>45793</v>
      </c>
      <c r="J650" s="10" t="str">
        <f>_xlfn.XLOOKUP($C650,銘柄リスト!$B$2:$B$10000,銘柄リスト!$D$2:$D$10000,,0,1)</f>
        <v>プライム（内国株式）</v>
      </c>
    </row>
    <row r="651" spans="2:10" hidden="1">
      <c r="B651" s="42">
        <v>649</v>
      </c>
      <c r="C651" s="45" t="s">
        <v>848</v>
      </c>
      <c r="D651" t="str">
        <f>_xlfn.XLOOKUP($C651,銘柄リスト!$B$2:$B$10000,銘柄リスト!$C$2:$C$10000,,0,1)</f>
        <v>東洋水産</v>
      </c>
      <c r="E651" s="10">
        <v>1</v>
      </c>
      <c r="G651" s="46">
        <v>45632</v>
      </c>
      <c r="H651" s="46">
        <v>45793</v>
      </c>
      <c r="J651" s="10" t="str">
        <f>_xlfn.XLOOKUP($C651,銘柄リスト!$B$2:$B$10000,銘柄リスト!$D$2:$D$10000,,0,1)</f>
        <v>プライム（内国株式）</v>
      </c>
    </row>
    <row r="652" spans="2:10" hidden="1">
      <c r="B652" s="42">
        <v>650</v>
      </c>
      <c r="C652" s="45" t="s">
        <v>849</v>
      </c>
      <c r="D652" t="str">
        <f>_xlfn.XLOOKUP($C652,銘柄リスト!$B$2:$B$10000,銘柄リスト!$C$2:$C$10000,,0,1)</f>
        <v>デルソーレ</v>
      </c>
      <c r="E652" s="10">
        <v>1</v>
      </c>
      <c r="G652" s="46">
        <v>45632</v>
      </c>
      <c r="H652" s="46">
        <v>45793</v>
      </c>
      <c r="J652" s="10" t="str">
        <f>_xlfn.XLOOKUP($C652,銘柄リスト!$B$2:$B$10000,銘柄リスト!$D$2:$D$10000,,0,1)</f>
        <v>スタンダード（内国株式）</v>
      </c>
    </row>
    <row r="653" spans="2:10" hidden="1">
      <c r="B653" s="42">
        <v>651</v>
      </c>
      <c r="C653" s="45" t="s">
        <v>850</v>
      </c>
      <c r="D653" t="str">
        <f>_xlfn.XLOOKUP($C653,銘柄リスト!$B$2:$B$10000,銘柄リスト!$C$2:$C$10000,,0,1)</f>
        <v>日東ベスト</v>
      </c>
      <c r="E653" s="10">
        <v>1</v>
      </c>
      <c r="G653" s="46">
        <v>45632</v>
      </c>
      <c r="H653" s="46">
        <v>45793</v>
      </c>
      <c r="J653" s="10" t="str">
        <f>_xlfn.XLOOKUP($C653,銘柄リスト!$B$2:$B$10000,銘柄リスト!$D$2:$D$10000,,0,1)</f>
        <v>スタンダード（内国株式）</v>
      </c>
    </row>
    <row r="654" spans="2:10" hidden="1">
      <c r="B654" s="42">
        <v>652</v>
      </c>
      <c r="C654" s="45" t="s">
        <v>851</v>
      </c>
      <c r="D654" t="str">
        <f>_xlfn.XLOOKUP($C654,銘柄リスト!$B$2:$B$10000,銘柄リスト!$C$2:$C$10000,,0,1)</f>
        <v>イートアンドホールディングス</v>
      </c>
      <c r="E654" s="10">
        <v>1</v>
      </c>
      <c r="G654" s="46">
        <v>45632</v>
      </c>
      <c r="H654" s="46">
        <v>45793</v>
      </c>
      <c r="I654" s="10" t="s">
        <v>852</v>
      </c>
      <c r="J654" s="10" t="str">
        <f>_xlfn.XLOOKUP($C654,銘柄リスト!$B$2:$B$10000,銘柄リスト!$D$2:$D$10000,,0,1)</f>
        <v>プライム（内国株式）</v>
      </c>
    </row>
    <row r="655" spans="2:10" hidden="1">
      <c r="B655" s="42">
        <v>653</v>
      </c>
      <c r="C655" s="45" t="s">
        <v>853</v>
      </c>
      <c r="D655" t="str">
        <f>_xlfn.XLOOKUP($C655,銘柄リスト!$B$2:$B$10000,銘柄リスト!$C$2:$C$10000,,0,1)</f>
        <v>大冷</v>
      </c>
      <c r="E655" s="10">
        <v>1</v>
      </c>
      <c r="G655" s="46">
        <v>45632</v>
      </c>
      <c r="H655" s="46">
        <v>45793</v>
      </c>
      <c r="J655" s="10" t="str">
        <f>_xlfn.XLOOKUP($C655,銘柄リスト!$B$2:$B$10000,銘柄リスト!$D$2:$D$10000,,0,1)</f>
        <v>スタンダード（内国株式）</v>
      </c>
    </row>
    <row r="656" spans="2:10" hidden="1">
      <c r="B656" s="42">
        <v>654</v>
      </c>
      <c r="C656" s="45" t="s">
        <v>854</v>
      </c>
      <c r="D656" t="str">
        <f>_xlfn.XLOOKUP($C656,銘柄リスト!$B$2:$B$10000,銘柄リスト!$C$2:$C$10000,,0,1)</f>
        <v>ヨシムラ・フード・ホールディングス</v>
      </c>
      <c r="E656" s="10">
        <v>1</v>
      </c>
      <c r="G656" s="46">
        <v>45632</v>
      </c>
      <c r="H656" s="46">
        <v>45793</v>
      </c>
      <c r="J656" s="10" t="str">
        <f>_xlfn.XLOOKUP($C656,銘柄リスト!$B$2:$B$10000,銘柄リスト!$D$2:$D$10000,,0,1)</f>
        <v>プライム（内国株式）</v>
      </c>
    </row>
    <row r="657" spans="2:10" hidden="1">
      <c r="B657" s="42">
        <v>655</v>
      </c>
      <c r="C657" s="45" t="s">
        <v>855</v>
      </c>
      <c r="D657" t="str">
        <f>_xlfn.XLOOKUP($C657,銘柄リスト!$B$2:$B$10000,銘柄リスト!$C$2:$C$10000,,0,1)</f>
        <v>日本食品化工</v>
      </c>
      <c r="E657" s="10">
        <v>1</v>
      </c>
      <c r="G657" s="46">
        <v>45632</v>
      </c>
      <c r="H657" s="46">
        <v>45793</v>
      </c>
      <c r="J657" s="10" t="str">
        <f>_xlfn.XLOOKUP($C657,銘柄リスト!$B$2:$B$10000,銘柄リスト!$D$2:$D$10000,,0,1)</f>
        <v>スタンダード（内国株式）</v>
      </c>
    </row>
    <row r="658" spans="2:10" hidden="1">
      <c r="B658" s="42">
        <v>656</v>
      </c>
      <c r="C658" s="45" t="s">
        <v>856</v>
      </c>
      <c r="D658" t="str">
        <f>_xlfn.XLOOKUP($C658,銘柄リスト!$B$2:$B$10000,銘柄リスト!$C$2:$C$10000,,0,1)</f>
        <v>石井食品</v>
      </c>
      <c r="E658" s="10">
        <v>1</v>
      </c>
      <c r="G658" s="46">
        <v>45632</v>
      </c>
      <c r="H658" s="46">
        <v>45793</v>
      </c>
      <c r="J658" s="10" t="str">
        <f>_xlfn.XLOOKUP($C658,銘柄リスト!$B$2:$B$10000,銘柄リスト!$D$2:$D$10000,,0,1)</f>
        <v>スタンダード（内国株式）</v>
      </c>
    </row>
    <row r="659" spans="2:10" hidden="1">
      <c r="B659" s="42">
        <v>657</v>
      </c>
      <c r="C659" s="45" t="s">
        <v>105</v>
      </c>
      <c r="D659" t="str">
        <f>_xlfn.XLOOKUP($C659,銘柄リスト!$B$2:$B$10000,銘柄リスト!$C$2:$C$10000,,0,1)</f>
        <v>日清食品ホールディングス</v>
      </c>
      <c r="E659" s="10">
        <v>1</v>
      </c>
      <c r="G659" s="46">
        <v>45632</v>
      </c>
      <c r="H659" s="46">
        <v>45793</v>
      </c>
      <c r="J659" s="10" t="str">
        <f>_xlfn.XLOOKUP($C659,銘柄リスト!$B$2:$B$10000,銘柄リスト!$D$2:$D$10000,,0,1)</f>
        <v>プライム（内国株式）</v>
      </c>
    </row>
    <row r="660" spans="2:10" hidden="1">
      <c r="B660" s="42">
        <v>658</v>
      </c>
      <c r="C660" s="45" t="s">
        <v>857</v>
      </c>
      <c r="D660" t="str">
        <f>_xlfn.XLOOKUP($C660,銘柄リスト!$B$2:$B$10000,銘柄リスト!$C$2:$C$10000,,0,1)</f>
        <v>ウェルディッシュ</v>
      </c>
      <c r="E660" s="10">
        <v>1</v>
      </c>
      <c r="G660" s="46">
        <v>45632</v>
      </c>
      <c r="H660" s="46">
        <v>45793</v>
      </c>
      <c r="J660" s="10" t="str">
        <f>_xlfn.XLOOKUP($C660,銘柄リスト!$B$2:$B$10000,銘柄リスト!$D$2:$D$10000,,0,1)</f>
        <v>スタンダード（内国株式）</v>
      </c>
    </row>
    <row r="661" spans="2:10" hidden="1">
      <c r="B661" s="42">
        <v>659</v>
      </c>
      <c r="C661" s="45" t="s">
        <v>858</v>
      </c>
      <c r="D661" t="str">
        <f>_xlfn.XLOOKUP($C661,銘柄リスト!$B$2:$B$10000,銘柄リスト!$C$2:$C$10000,,0,1)</f>
        <v>シノブフーズ</v>
      </c>
      <c r="E661" s="10">
        <v>1</v>
      </c>
      <c r="G661" s="46">
        <v>45632</v>
      </c>
      <c r="H661" s="46">
        <v>45793</v>
      </c>
      <c r="J661" s="10" t="str">
        <f>_xlfn.XLOOKUP($C661,銘柄リスト!$B$2:$B$10000,銘柄リスト!$D$2:$D$10000,,0,1)</f>
        <v>スタンダード（内国株式）</v>
      </c>
    </row>
    <row r="662" spans="2:10" hidden="1">
      <c r="B662" s="42">
        <v>660</v>
      </c>
      <c r="C662" s="45" t="s">
        <v>859</v>
      </c>
      <c r="D662" t="str">
        <f>_xlfn.XLOOKUP($C662,銘柄リスト!$B$2:$B$10000,銘柄リスト!$C$2:$C$10000,,0,1)</f>
        <v>一正蒲鉾</v>
      </c>
      <c r="E662" s="10">
        <v>1</v>
      </c>
      <c r="G662" s="46">
        <v>45632</v>
      </c>
      <c r="H662" s="46">
        <v>45793</v>
      </c>
      <c r="J662" s="10" t="str">
        <f>_xlfn.XLOOKUP($C662,銘柄リスト!$B$2:$B$10000,銘柄リスト!$D$2:$D$10000,,0,1)</f>
        <v>スタンダード（内国株式）</v>
      </c>
    </row>
    <row r="663" spans="2:10" hidden="1">
      <c r="B663" s="42">
        <v>661</v>
      </c>
      <c r="C663" s="45" t="s">
        <v>860</v>
      </c>
      <c r="D663" t="str">
        <f>_xlfn.XLOOKUP($C663,銘柄リスト!$B$2:$B$10000,銘柄リスト!$C$2:$C$10000,,0,1)</f>
        <v>あじかん</v>
      </c>
      <c r="E663" s="10">
        <v>1</v>
      </c>
      <c r="G663" s="46">
        <v>45632</v>
      </c>
      <c r="H663" s="46">
        <v>45793</v>
      </c>
      <c r="J663" s="10" t="str">
        <f>_xlfn.XLOOKUP($C663,銘柄リスト!$B$2:$B$10000,銘柄リスト!$D$2:$D$10000,,0,1)</f>
        <v>スタンダード（内国株式）</v>
      </c>
    </row>
    <row r="664" spans="2:10" hidden="1">
      <c r="B664" s="42">
        <v>662</v>
      </c>
      <c r="C664" s="45" t="s">
        <v>861</v>
      </c>
      <c r="D664" t="str">
        <f>_xlfn.XLOOKUP($C664,銘柄リスト!$B$2:$B$10000,銘柄リスト!$C$2:$C$10000,,0,1)</f>
        <v>フジッコ</v>
      </c>
      <c r="E664" s="10">
        <v>1</v>
      </c>
      <c r="G664" s="46">
        <v>45632</v>
      </c>
      <c r="H664" s="46">
        <v>45793</v>
      </c>
      <c r="J664" s="10" t="str">
        <f>_xlfn.XLOOKUP($C664,銘柄リスト!$B$2:$B$10000,銘柄リスト!$D$2:$D$10000,,0,1)</f>
        <v>プライム（内国株式）</v>
      </c>
    </row>
    <row r="665" spans="2:10" hidden="1">
      <c r="B665" s="42">
        <v>663</v>
      </c>
      <c r="C665" s="45" t="s">
        <v>862</v>
      </c>
      <c r="D665" t="str">
        <f>_xlfn.XLOOKUP($C665,銘柄リスト!$B$2:$B$10000,銘柄リスト!$C$2:$C$10000,,0,1)</f>
        <v>ロック・フィールド</v>
      </c>
      <c r="E665" s="10">
        <v>1</v>
      </c>
      <c r="G665" s="46">
        <v>45632</v>
      </c>
      <c r="H665" s="46">
        <v>45793</v>
      </c>
      <c r="J665" s="10" t="str">
        <f>_xlfn.XLOOKUP($C665,銘柄リスト!$B$2:$B$10000,銘柄リスト!$D$2:$D$10000,,0,1)</f>
        <v>プライム（内国株式）</v>
      </c>
    </row>
    <row r="666" spans="2:10" hidden="1">
      <c r="B666" s="42">
        <v>664</v>
      </c>
      <c r="C666" s="45" t="s">
        <v>863</v>
      </c>
      <c r="D666" t="str">
        <f>_xlfn.XLOOKUP($C666,銘柄リスト!$B$2:$B$10000,銘柄リスト!$C$2:$C$10000,,0,1)</f>
        <v>旭松食品</v>
      </c>
      <c r="E666" s="10">
        <v>1</v>
      </c>
      <c r="G666" s="46">
        <v>45632</v>
      </c>
      <c r="H666" s="46">
        <v>45793</v>
      </c>
      <c r="J666" s="10" t="str">
        <f>_xlfn.XLOOKUP($C666,銘柄リスト!$B$2:$B$10000,銘柄リスト!$D$2:$D$10000,,0,1)</f>
        <v>スタンダード（内国株式）</v>
      </c>
    </row>
    <row r="667" spans="2:10" hidden="1">
      <c r="B667" s="42">
        <v>665</v>
      </c>
      <c r="C667" s="45" t="s">
        <v>864</v>
      </c>
      <c r="D667" t="str">
        <f>_xlfn.XLOOKUP($C667,銘柄リスト!$B$2:$B$10000,銘柄リスト!$C$2:$C$10000,,0,1)</f>
        <v>ケンコーマヨネーズ</v>
      </c>
      <c r="E667" s="10">
        <v>1</v>
      </c>
      <c r="G667" s="46">
        <v>45632</v>
      </c>
      <c r="H667" s="46">
        <v>45793</v>
      </c>
      <c r="J667" s="10" t="str">
        <f>_xlfn.XLOOKUP($C667,銘柄リスト!$B$2:$B$10000,銘柄リスト!$D$2:$D$10000,,0,1)</f>
        <v>プライム（内国株式）</v>
      </c>
    </row>
    <row r="668" spans="2:10" hidden="1">
      <c r="B668" s="42">
        <v>666</v>
      </c>
      <c r="C668" s="45" t="s">
        <v>865</v>
      </c>
      <c r="D668" t="str">
        <f>_xlfn.XLOOKUP($C668,銘柄リスト!$B$2:$B$10000,銘柄リスト!$C$2:$C$10000,,0,1)</f>
        <v>仙波糖化工業</v>
      </c>
      <c r="E668" s="10">
        <v>1</v>
      </c>
      <c r="G668" s="46">
        <v>45632</v>
      </c>
      <c r="H668" s="46">
        <v>45793</v>
      </c>
      <c r="J668" s="10" t="str">
        <f>_xlfn.XLOOKUP($C668,銘柄リスト!$B$2:$B$10000,銘柄リスト!$D$2:$D$10000,,0,1)</f>
        <v>スタンダード（内国株式）</v>
      </c>
    </row>
    <row r="669" spans="2:10" hidden="1">
      <c r="B669" s="42">
        <v>667</v>
      </c>
      <c r="C669" s="45" t="s">
        <v>866</v>
      </c>
      <c r="D669" t="str">
        <f>_xlfn.XLOOKUP($C669,銘柄リスト!$B$2:$B$10000,銘柄リスト!$C$2:$C$10000,,0,1)</f>
        <v>大森屋</v>
      </c>
      <c r="E669" s="10">
        <v>1</v>
      </c>
      <c r="G669" s="46">
        <v>45632</v>
      </c>
      <c r="H669" s="46">
        <v>45793</v>
      </c>
      <c r="J669" s="10" t="str">
        <f>_xlfn.XLOOKUP($C669,銘柄リスト!$B$2:$B$10000,銘柄リスト!$D$2:$D$10000,,0,1)</f>
        <v>スタンダード（内国株式）</v>
      </c>
    </row>
    <row r="670" spans="2:10" hidden="1">
      <c r="B670" s="42">
        <v>668</v>
      </c>
      <c r="C670" s="45" t="s">
        <v>867</v>
      </c>
      <c r="D670" t="str">
        <f>_xlfn.XLOOKUP($C670,銘柄リスト!$B$2:$B$10000,銘柄リスト!$C$2:$C$10000,,0,1)</f>
        <v>わらべや日洋ホールディングス</v>
      </c>
      <c r="E670" s="10">
        <v>1</v>
      </c>
      <c r="G670" s="46">
        <v>45632</v>
      </c>
      <c r="H670" s="46">
        <v>45793</v>
      </c>
      <c r="J670" s="10" t="str">
        <f>_xlfn.XLOOKUP($C670,銘柄リスト!$B$2:$B$10000,銘柄リスト!$D$2:$D$10000,,0,1)</f>
        <v>プライム（内国株式）</v>
      </c>
    </row>
    <row r="671" spans="2:10" hidden="1">
      <c r="B671" s="42">
        <v>669</v>
      </c>
      <c r="C671" s="45" t="s">
        <v>868</v>
      </c>
      <c r="D671" t="str">
        <f>_xlfn.XLOOKUP($C671,銘柄リスト!$B$2:$B$10000,銘柄リスト!$C$2:$C$10000,,0,1)</f>
        <v>なとり</v>
      </c>
      <c r="E671" s="10">
        <v>1</v>
      </c>
      <c r="G671" s="46">
        <v>45632</v>
      </c>
      <c r="H671" s="46">
        <v>45793</v>
      </c>
      <c r="J671" s="10" t="str">
        <f>_xlfn.XLOOKUP($C671,銘柄リスト!$B$2:$B$10000,銘柄リスト!$D$2:$D$10000,,0,1)</f>
        <v>プライム（内国株式）</v>
      </c>
    </row>
    <row r="672" spans="2:10" hidden="1">
      <c r="B672" s="42">
        <v>670</v>
      </c>
      <c r="C672" s="45" t="s">
        <v>869</v>
      </c>
      <c r="D672" t="str">
        <f>_xlfn.XLOOKUP($C672,銘柄リスト!$B$2:$B$10000,銘柄リスト!$C$2:$C$10000,,0,1)</f>
        <v>サトウ食品</v>
      </c>
      <c r="E672" s="10">
        <v>1</v>
      </c>
      <c r="G672" s="46">
        <v>45632</v>
      </c>
      <c r="H672" s="46">
        <v>45793</v>
      </c>
      <c r="J672" s="10" t="str">
        <f>_xlfn.XLOOKUP($C672,銘柄リスト!$B$2:$B$10000,銘柄リスト!$D$2:$D$10000,,0,1)</f>
        <v>スタンダード（内国株式）</v>
      </c>
    </row>
    <row r="673" spans="2:10" hidden="1">
      <c r="B673" s="42">
        <v>671</v>
      </c>
      <c r="C673" s="45" t="s">
        <v>870</v>
      </c>
      <c r="D673" t="str">
        <f>_xlfn.XLOOKUP($C673,銘柄リスト!$B$2:$B$10000,銘柄リスト!$C$2:$C$10000,,0,1)</f>
        <v>イフジ産業</v>
      </c>
      <c r="E673" s="10">
        <v>1</v>
      </c>
      <c r="G673" s="46">
        <v>45632</v>
      </c>
      <c r="H673" s="46">
        <v>45793</v>
      </c>
      <c r="J673" s="10" t="str">
        <f>_xlfn.XLOOKUP($C673,銘柄リスト!$B$2:$B$10000,銘柄リスト!$D$2:$D$10000,,0,1)</f>
        <v>スタンダード（内国株式）</v>
      </c>
    </row>
    <row r="674" spans="2:10" hidden="1">
      <c r="B674" s="42">
        <v>672</v>
      </c>
      <c r="C674" s="45" t="s">
        <v>871</v>
      </c>
      <c r="D674" t="str">
        <f>_xlfn.XLOOKUP($C674,銘柄リスト!$B$2:$B$10000,銘柄リスト!$C$2:$C$10000,,0,1)</f>
        <v>篠崎屋</v>
      </c>
      <c r="E674" s="10">
        <v>1</v>
      </c>
      <c r="G674" s="46">
        <v>45632</v>
      </c>
      <c r="H674" s="46">
        <v>45793</v>
      </c>
      <c r="J674" s="10" t="str">
        <f>_xlfn.XLOOKUP($C674,銘柄リスト!$B$2:$B$10000,銘柄リスト!$D$2:$D$10000,,0,1)</f>
        <v>スタンダード（内国株式）</v>
      </c>
    </row>
    <row r="675" spans="2:10" hidden="1">
      <c r="B675" s="42">
        <v>673</v>
      </c>
      <c r="C675" s="45" t="s">
        <v>872</v>
      </c>
      <c r="D675" t="str">
        <f>_xlfn.XLOOKUP($C675,銘柄リスト!$B$2:$B$10000,銘柄リスト!$C$2:$C$10000,,0,1)</f>
        <v>ＡＦＣ－ＨＤアムスライフサイエンス</v>
      </c>
      <c r="E675" s="10">
        <v>1</v>
      </c>
      <c r="G675" s="46">
        <v>45632</v>
      </c>
      <c r="H675" s="46">
        <v>45793</v>
      </c>
      <c r="J675" s="10" t="str">
        <f>_xlfn.XLOOKUP($C675,銘柄リスト!$B$2:$B$10000,銘柄リスト!$D$2:$D$10000,,0,1)</f>
        <v>スタンダード（内国株式）</v>
      </c>
    </row>
    <row r="676" spans="2:10" hidden="1">
      <c r="B676" s="42">
        <v>674</v>
      </c>
      <c r="C676" s="45" t="s">
        <v>873</v>
      </c>
      <c r="D676" t="str">
        <f>_xlfn.XLOOKUP($C676,銘柄リスト!$B$2:$B$10000,銘柄リスト!$C$2:$C$10000,,0,1)</f>
        <v>ファーマフーズ</v>
      </c>
      <c r="E676" s="10">
        <v>1</v>
      </c>
      <c r="G676" s="46">
        <v>45632</v>
      </c>
      <c r="H676" s="46">
        <v>45793</v>
      </c>
      <c r="J676" s="10" t="str">
        <f>_xlfn.XLOOKUP($C676,銘柄リスト!$B$2:$B$10000,銘柄リスト!$D$2:$D$10000,,0,1)</f>
        <v>プライム（内国株式）</v>
      </c>
    </row>
    <row r="677" spans="2:10" hidden="1">
      <c r="B677" s="42">
        <v>675</v>
      </c>
      <c r="C677" s="45" t="s">
        <v>874</v>
      </c>
      <c r="D677" t="str">
        <f>_xlfn.XLOOKUP($C677,銘柄リスト!$B$2:$B$10000,銘柄リスト!$C$2:$C$10000,,0,1)</f>
        <v>北の達人コーポレーション</v>
      </c>
      <c r="E677" s="10">
        <v>1</v>
      </c>
      <c r="G677" s="46">
        <v>45632</v>
      </c>
      <c r="H677" s="46">
        <v>45793</v>
      </c>
      <c r="J677" s="10" t="str">
        <f>_xlfn.XLOOKUP($C677,銘柄リスト!$B$2:$B$10000,銘柄リスト!$D$2:$D$10000,,0,1)</f>
        <v>プライム（内国株式）</v>
      </c>
    </row>
    <row r="678" spans="2:10" hidden="1">
      <c r="B678" s="42">
        <v>676</v>
      </c>
      <c r="C678" s="45" t="s">
        <v>875</v>
      </c>
      <c r="D678" t="str">
        <f>_xlfn.XLOOKUP($C678,銘柄リスト!$B$2:$B$10000,銘柄リスト!$C$2:$C$10000,,0,1)</f>
        <v>ユーグレナ</v>
      </c>
      <c r="E678" s="10">
        <v>1</v>
      </c>
      <c r="G678" s="46">
        <v>45632</v>
      </c>
      <c r="H678" s="46">
        <v>45793</v>
      </c>
      <c r="J678" s="10" t="str">
        <f>_xlfn.XLOOKUP($C678,銘柄リスト!$B$2:$B$10000,銘柄リスト!$D$2:$D$10000,,0,1)</f>
        <v>プライム（内国株式）</v>
      </c>
    </row>
    <row r="679" spans="2:10" hidden="1">
      <c r="B679" s="42">
        <v>677</v>
      </c>
      <c r="C679" s="45" t="s">
        <v>876</v>
      </c>
      <c r="D679" t="str">
        <f>_xlfn.XLOOKUP($C679,銘柄リスト!$B$2:$B$10000,銘柄リスト!$C$2:$C$10000,,0,1)</f>
        <v>ＳＴＩフードホールディングス</v>
      </c>
      <c r="E679" s="10">
        <v>1</v>
      </c>
      <c r="G679" s="46">
        <v>45632</v>
      </c>
      <c r="H679" s="46">
        <v>45793</v>
      </c>
      <c r="J679" s="10" t="str">
        <f>_xlfn.XLOOKUP($C679,銘柄リスト!$B$2:$B$10000,銘柄リスト!$D$2:$D$10000,,0,1)</f>
        <v>スタンダード（内国株式）</v>
      </c>
    </row>
    <row r="680" spans="2:10" hidden="1">
      <c r="B680" s="42">
        <v>678</v>
      </c>
      <c r="C680" s="45" t="s">
        <v>877</v>
      </c>
      <c r="D680" t="str">
        <f>_xlfn.XLOOKUP($C680,銘柄リスト!$B$2:$B$10000,銘柄リスト!$C$2:$C$10000,,0,1)</f>
        <v>紀文食品</v>
      </c>
      <c r="E680" s="10">
        <v>1</v>
      </c>
      <c r="G680" s="46">
        <v>45632</v>
      </c>
      <c r="H680" s="46">
        <v>45793</v>
      </c>
      <c r="J680" s="10" t="str">
        <f>_xlfn.XLOOKUP($C680,銘柄リスト!$B$2:$B$10000,銘柄リスト!$D$2:$D$10000,,0,1)</f>
        <v>プライム（内国株式）</v>
      </c>
    </row>
    <row r="681" spans="2:10" hidden="1">
      <c r="B681" s="42">
        <v>679</v>
      </c>
      <c r="C681" s="45" t="s">
        <v>878</v>
      </c>
      <c r="D681" t="str">
        <f>_xlfn.XLOOKUP($C681,銘柄リスト!$B$2:$B$10000,銘柄リスト!$C$2:$C$10000,,0,1)</f>
        <v>ジェイフロンティア</v>
      </c>
      <c r="E681" s="10">
        <v>1</v>
      </c>
      <c r="G681" s="46">
        <v>45632</v>
      </c>
      <c r="H681" s="46">
        <v>45645</v>
      </c>
      <c r="J681" s="10" t="str">
        <f>_xlfn.XLOOKUP($C681,銘柄リスト!$B$2:$B$10000,銘柄リスト!$D$2:$D$10000,,0,1)</f>
        <v>グロース（内国株式）</v>
      </c>
    </row>
    <row r="682" spans="2:10" hidden="1">
      <c r="B682" s="42">
        <v>680</v>
      </c>
      <c r="C682" s="45" t="s">
        <v>879</v>
      </c>
      <c r="D682" t="str">
        <f>_xlfn.XLOOKUP($C682,銘柄リスト!$B$2:$B$10000,銘柄リスト!$C$2:$C$10000,,0,1)</f>
        <v>ピックルスホールディングス</v>
      </c>
      <c r="E682" s="10">
        <v>1</v>
      </c>
      <c r="G682" s="46">
        <v>45632</v>
      </c>
      <c r="H682" s="46">
        <v>45793</v>
      </c>
      <c r="J682" s="10" t="str">
        <f>_xlfn.XLOOKUP($C682,銘柄リスト!$B$2:$B$10000,銘柄リスト!$D$2:$D$10000,,0,1)</f>
        <v>プライム（内国株式）</v>
      </c>
    </row>
    <row r="683" spans="2:10" hidden="1">
      <c r="B683" s="42">
        <v>681</v>
      </c>
      <c r="C683" s="45" t="s">
        <v>880</v>
      </c>
      <c r="D683" t="str">
        <f>_xlfn.XLOOKUP($C683,銘柄リスト!$B$2:$B$10000,銘柄リスト!$C$2:$C$10000,,0,1)</f>
        <v>ベースフード</v>
      </c>
      <c r="E683" s="10">
        <v>1</v>
      </c>
      <c r="G683" s="46">
        <v>45632</v>
      </c>
      <c r="H683" s="46">
        <v>45793</v>
      </c>
      <c r="J683" s="10" t="str">
        <f>_xlfn.XLOOKUP($C683,銘柄リスト!$B$2:$B$10000,銘柄リスト!$D$2:$D$10000,,0,1)</f>
        <v>グロース（内国株式）</v>
      </c>
    </row>
    <row r="684" spans="2:10" hidden="1">
      <c r="B684" s="42">
        <v>682</v>
      </c>
      <c r="C684" s="45" t="s">
        <v>881</v>
      </c>
      <c r="D684" t="str">
        <f>_xlfn.XLOOKUP($C684,銘柄リスト!$B$2:$B$10000,銘柄リスト!$C$2:$C$10000,,0,1)</f>
        <v>サンクゼール</v>
      </c>
      <c r="E684" s="10">
        <v>1</v>
      </c>
      <c r="G684" s="46">
        <v>45632</v>
      </c>
      <c r="H684" s="46">
        <v>45645</v>
      </c>
      <c r="J684" s="10" t="str">
        <f>_xlfn.XLOOKUP($C684,銘柄リスト!$B$2:$B$10000,銘柄リスト!$D$2:$D$10000,,0,1)</f>
        <v>グロース（内国株式）</v>
      </c>
    </row>
    <row r="685" spans="2:10" hidden="1">
      <c r="B685" s="42">
        <v>683</v>
      </c>
      <c r="C685" s="45" t="s">
        <v>882</v>
      </c>
      <c r="D685" t="str">
        <f>_xlfn.XLOOKUP($C685,銘柄リスト!$B$2:$B$10000,銘柄リスト!$C$2:$C$10000,,0,1)</f>
        <v>オカムラ食品工業</v>
      </c>
      <c r="E685" s="10">
        <v>1</v>
      </c>
      <c r="G685" s="46">
        <v>45632</v>
      </c>
      <c r="H685" s="46">
        <v>45793</v>
      </c>
      <c r="J685" s="10" t="str">
        <f>_xlfn.XLOOKUP($C685,銘柄リスト!$B$2:$B$10000,銘柄リスト!$D$2:$D$10000,,0,1)</f>
        <v>スタンダード（内国株式）</v>
      </c>
    </row>
    <row r="686" spans="2:10" hidden="1">
      <c r="B686" s="42">
        <v>684</v>
      </c>
      <c r="C686" s="45" t="s">
        <v>883</v>
      </c>
      <c r="D686" t="str">
        <f>_xlfn.XLOOKUP($C686,銘柄リスト!$B$2:$B$10000,銘柄リスト!$C$2:$C$10000,,0,1)</f>
        <v>日本調理機</v>
      </c>
      <c r="E686" s="10">
        <v>1</v>
      </c>
      <c r="G686" s="46">
        <v>45632</v>
      </c>
      <c r="H686" s="46">
        <v>45793</v>
      </c>
      <c r="J686" s="10" t="str">
        <f>_xlfn.XLOOKUP($C686,銘柄リスト!$B$2:$B$10000,銘柄リスト!$D$2:$D$10000,,0,1)</f>
        <v>スタンダード（内国株式）</v>
      </c>
    </row>
    <row r="687" spans="2:10" hidden="1">
      <c r="B687" s="42">
        <v>685</v>
      </c>
      <c r="C687" s="45" t="s">
        <v>884</v>
      </c>
      <c r="D687" t="str">
        <f>_xlfn.XLOOKUP($C687,銘柄リスト!$B$2:$B$10000,銘柄リスト!$C$2:$C$10000,,0,1)</f>
        <v>テクニスコ</v>
      </c>
      <c r="E687" s="10">
        <v>1</v>
      </c>
      <c r="G687" s="46">
        <v>45632</v>
      </c>
      <c r="H687" s="46">
        <v>45793</v>
      </c>
      <c r="J687" s="10" t="str">
        <f>_xlfn.XLOOKUP($C687,銘柄リスト!$B$2:$B$10000,銘柄リスト!$D$2:$D$10000,,0,1)</f>
        <v>スタンダード（内国株式）</v>
      </c>
    </row>
    <row r="688" spans="2:10" hidden="1">
      <c r="B688" s="42">
        <v>686</v>
      </c>
      <c r="C688" s="45" t="s">
        <v>885</v>
      </c>
      <c r="D688" t="str">
        <f>_xlfn.XLOOKUP($C688,銘柄リスト!$B$2:$B$10000,銘柄リスト!$C$2:$C$10000,,0,1)</f>
        <v>グッドライフカンパニー</v>
      </c>
      <c r="E688" s="10">
        <v>1</v>
      </c>
      <c r="G688" s="46">
        <v>45632</v>
      </c>
      <c r="H688" s="46">
        <v>45793</v>
      </c>
      <c r="J688" s="10" t="str">
        <f>_xlfn.XLOOKUP($C688,銘柄リスト!$B$2:$B$10000,銘柄リスト!$D$2:$D$10000,,0,1)</f>
        <v>スタンダード（内国株式）</v>
      </c>
    </row>
    <row r="689" spans="2:10" hidden="1">
      <c r="B689" s="42">
        <v>687</v>
      </c>
      <c r="C689" s="45" t="s">
        <v>886</v>
      </c>
      <c r="D689" t="str">
        <f>_xlfn.XLOOKUP($C689,銘柄リスト!$B$2:$B$10000,銘柄リスト!$C$2:$C$10000,,0,1)</f>
        <v>スター・マイカ・ホールディングス</v>
      </c>
      <c r="E689" s="10">
        <v>1</v>
      </c>
      <c r="G689" s="46">
        <v>45632</v>
      </c>
      <c r="H689" s="46">
        <v>45793</v>
      </c>
      <c r="J689" s="10" t="str">
        <f>_xlfn.XLOOKUP($C689,銘柄リスト!$B$2:$B$10000,銘柄リスト!$D$2:$D$10000,,0,1)</f>
        <v>プライム（内国株式）</v>
      </c>
    </row>
    <row r="690" spans="2:10" hidden="1">
      <c r="B690" s="42">
        <v>688</v>
      </c>
      <c r="C690" s="45" t="s">
        <v>887</v>
      </c>
      <c r="D690" t="str">
        <f>_xlfn.XLOOKUP($C690,銘柄リスト!$B$2:$B$10000,銘柄リスト!$C$2:$C$10000,,0,1)</f>
        <v>ツクルバ</v>
      </c>
      <c r="E690" s="10">
        <v>1</v>
      </c>
      <c r="G690" s="46">
        <v>45632</v>
      </c>
      <c r="H690" s="46">
        <v>45645</v>
      </c>
      <c r="J690" s="10" t="str">
        <f>_xlfn.XLOOKUP($C690,銘柄リスト!$B$2:$B$10000,銘柄リスト!$D$2:$D$10000,,0,1)</f>
        <v>グロース（内国株式）</v>
      </c>
    </row>
    <row r="691" spans="2:10" hidden="1">
      <c r="B691" s="42">
        <v>689</v>
      </c>
      <c r="C691" s="45" t="s">
        <v>888</v>
      </c>
      <c r="D691" t="str">
        <f>_xlfn.XLOOKUP($C691,銘柄リスト!$B$2:$B$10000,銘柄リスト!$C$2:$C$10000,,0,1)</f>
        <v>ＳＲＥホールディングス</v>
      </c>
      <c r="E691" s="10">
        <v>1</v>
      </c>
      <c r="G691" s="46">
        <v>45632</v>
      </c>
      <c r="H691" s="46">
        <v>45793</v>
      </c>
      <c r="J691" s="10" t="str">
        <f>_xlfn.XLOOKUP($C691,銘柄リスト!$B$2:$B$10000,銘柄リスト!$D$2:$D$10000,,0,1)</f>
        <v>プライム（内国株式）</v>
      </c>
    </row>
    <row r="692" spans="2:10" hidden="1">
      <c r="B692" s="42">
        <v>690</v>
      </c>
      <c r="C692" s="45" t="s">
        <v>889</v>
      </c>
      <c r="D692" t="str">
        <f>_xlfn.XLOOKUP($C692,銘柄リスト!$B$2:$B$10000,銘柄リスト!$C$2:$C$10000,,0,1)</f>
        <v>ランディックス</v>
      </c>
      <c r="E692" s="10">
        <v>1</v>
      </c>
      <c r="G692" s="46">
        <v>45632</v>
      </c>
      <c r="H692" s="46">
        <v>45645</v>
      </c>
      <c r="J692" s="10" t="str">
        <f>_xlfn.XLOOKUP($C692,銘柄リスト!$B$2:$B$10000,銘柄リスト!$D$2:$D$10000,,0,1)</f>
        <v>グロース（内国株式）</v>
      </c>
    </row>
    <row r="693" spans="2:10" hidden="1">
      <c r="B693" s="42">
        <v>691</v>
      </c>
      <c r="C693" s="45" t="s">
        <v>890</v>
      </c>
      <c r="D693" t="str">
        <f>_xlfn.XLOOKUP($C693,銘柄リスト!$B$2:$B$10000,銘柄リスト!$C$2:$C$10000,,0,1)</f>
        <v>ＡＤワークスグループ</v>
      </c>
      <c r="E693" s="10">
        <v>1</v>
      </c>
      <c r="G693" s="46">
        <v>45632</v>
      </c>
      <c r="H693" s="46">
        <v>45793</v>
      </c>
      <c r="J693" s="10" t="str">
        <f>_xlfn.XLOOKUP($C693,銘柄リスト!$B$2:$B$10000,銘柄リスト!$D$2:$D$10000,,0,1)</f>
        <v>プライム（内国株式）</v>
      </c>
    </row>
    <row r="694" spans="2:10" hidden="1">
      <c r="B694" s="42">
        <v>692</v>
      </c>
      <c r="C694" s="45" t="s">
        <v>891</v>
      </c>
      <c r="D694" t="str">
        <f>_xlfn.XLOOKUP($C694,銘柄リスト!$B$2:$B$10000,銘柄リスト!$C$2:$C$10000,,0,1)</f>
        <v>アールプランナー</v>
      </c>
      <c r="E694" s="10">
        <v>1</v>
      </c>
      <c r="G694" s="46">
        <v>45632</v>
      </c>
      <c r="H694" s="46">
        <v>45645</v>
      </c>
      <c r="J694" s="10" t="str">
        <f>_xlfn.XLOOKUP($C694,銘柄リスト!$B$2:$B$10000,銘柄リスト!$D$2:$D$10000,,0,1)</f>
        <v>グロース（内国株式）</v>
      </c>
    </row>
    <row r="695" spans="2:10" hidden="1">
      <c r="B695" s="42">
        <v>693</v>
      </c>
      <c r="C695" s="45" t="s">
        <v>892</v>
      </c>
      <c r="D695" t="str">
        <f>_xlfn.XLOOKUP($C695,銘柄リスト!$B$2:$B$10000,銘柄リスト!$C$2:$C$10000,,0,1)</f>
        <v>ヤマイチ・ユニハイムエステート</v>
      </c>
      <c r="E695" s="10">
        <v>1</v>
      </c>
      <c r="G695" s="46">
        <v>45632</v>
      </c>
      <c r="H695" s="46">
        <v>45793</v>
      </c>
      <c r="J695" s="10" t="str">
        <f>_xlfn.XLOOKUP($C695,銘柄リスト!$B$2:$B$10000,銘柄リスト!$D$2:$D$10000,,0,1)</f>
        <v>スタンダード（内国株式）</v>
      </c>
    </row>
    <row r="696" spans="2:10" hidden="1">
      <c r="B696" s="42">
        <v>694</v>
      </c>
      <c r="C696" s="45" t="s">
        <v>893</v>
      </c>
      <c r="D696" t="str">
        <f>_xlfn.XLOOKUP($C696,銘柄リスト!$B$2:$B$10000,銘柄リスト!$C$2:$C$10000,,0,1)</f>
        <v>ＬＡホールディングス</v>
      </c>
      <c r="E696" s="10">
        <v>1</v>
      </c>
      <c r="G696" s="46">
        <v>45632</v>
      </c>
      <c r="H696" s="46">
        <v>45645</v>
      </c>
      <c r="J696" s="10" t="str">
        <f>_xlfn.XLOOKUP($C696,銘柄リスト!$B$2:$B$10000,銘柄リスト!$D$2:$D$10000,,0,1)</f>
        <v>グロース（内国株式）</v>
      </c>
    </row>
    <row r="697" spans="2:10" hidden="1">
      <c r="B697" s="42">
        <v>695</v>
      </c>
      <c r="C697" s="45" t="s">
        <v>894</v>
      </c>
      <c r="D697" t="str">
        <f>_xlfn.XLOOKUP($C697,銘柄リスト!$B$2:$B$10000,銘柄リスト!$C$2:$C$10000,,0,1)</f>
        <v>ランドネット</v>
      </c>
      <c r="E697" s="10">
        <v>1</v>
      </c>
      <c r="G697" s="46">
        <v>45632</v>
      </c>
      <c r="H697" s="46">
        <v>45793</v>
      </c>
      <c r="J697" s="10" t="str">
        <f>_xlfn.XLOOKUP($C697,銘柄リスト!$B$2:$B$10000,銘柄リスト!$D$2:$D$10000,,0,1)</f>
        <v>スタンダード（内国株式）</v>
      </c>
    </row>
    <row r="698" spans="2:10" hidden="1">
      <c r="B698" s="42">
        <v>696</v>
      </c>
      <c r="C698" s="45" t="s">
        <v>895</v>
      </c>
      <c r="D698" t="str">
        <f>_xlfn.XLOOKUP($C698,銘柄リスト!$B$2:$B$10000,銘柄リスト!$C$2:$C$10000,,0,1)</f>
        <v>長栄</v>
      </c>
      <c r="E698" s="10">
        <v>1</v>
      </c>
      <c r="G698" s="46">
        <v>45632</v>
      </c>
      <c r="H698" s="46">
        <v>45793</v>
      </c>
      <c r="J698" s="10" t="str">
        <f>_xlfn.XLOOKUP($C698,銘柄リスト!$B$2:$B$10000,銘柄リスト!$D$2:$D$10000,,0,1)</f>
        <v>スタンダード（内国株式）</v>
      </c>
    </row>
    <row r="699" spans="2:10" hidden="1">
      <c r="B699" s="42">
        <v>697</v>
      </c>
      <c r="C699" s="45" t="s">
        <v>896</v>
      </c>
      <c r="D699" t="str">
        <f>_xlfn.XLOOKUP($C699,銘柄リスト!$B$2:$B$10000,銘柄リスト!$C$2:$C$10000,,0,1)</f>
        <v>ストレージ王</v>
      </c>
      <c r="E699" s="10">
        <v>1</v>
      </c>
      <c r="G699" s="46">
        <v>45632</v>
      </c>
      <c r="H699" s="46">
        <v>45645</v>
      </c>
      <c r="J699" s="10" t="str">
        <f>_xlfn.XLOOKUP($C699,銘柄リスト!$B$2:$B$10000,銘柄リスト!$D$2:$D$10000,,0,1)</f>
        <v>グロース（内国株式）</v>
      </c>
    </row>
    <row r="700" spans="2:10" hidden="1">
      <c r="B700" s="42">
        <v>698</v>
      </c>
      <c r="C700" s="45" t="s">
        <v>897</v>
      </c>
      <c r="D700" t="str">
        <f>_xlfn.XLOOKUP($C700,銘柄リスト!$B$2:$B$10000,銘柄リスト!$C$2:$C$10000,,0,1)</f>
        <v>クリアル</v>
      </c>
      <c r="E700" s="10">
        <v>1</v>
      </c>
      <c r="G700" s="46">
        <v>45632</v>
      </c>
      <c r="H700" s="46">
        <v>45645</v>
      </c>
      <c r="J700" s="10" t="str">
        <f>_xlfn.XLOOKUP($C700,銘柄リスト!$B$2:$B$10000,銘柄リスト!$D$2:$D$10000,,0,1)</f>
        <v>グロース（内国株式）</v>
      </c>
    </row>
    <row r="701" spans="2:10" hidden="1">
      <c r="B701" s="42">
        <v>699</v>
      </c>
      <c r="C701" s="45" t="s">
        <v>898</v>
      </c>
      <c r="D701" t="str">
        <f>_xlfn.XLOOKUP($C701,銘柄リスト!$B$2:$B$10000,銘柄リスト!$C$2:$C$10000,,0,1)</f>
        <v>ホームポジション</v>
      </c>
      <c r="E701" s="10">
        <v>1</v>
      </c>
      <c r="G701" s="46">
        <v>45632</v>
      </c>
      <c r="H701" s="46">
        <v>45793</v>
      </c>
      <c r="J701" s="10" t="str">
        <f>_xlfn.XLOOKUP($C701,銘柄リスト!$B$2:$B$10000,銘柄リスト!$D$2:$D$10000,,0,1)</f>
        <v>スタンダード（内国株式）</v>
      </c>
    </row>
    <row r="702" spans="2:10" hidden="1">
      <c r="B702" s="42">
        <v>700</v>
      </c>
      <c r="C702" s="45" t="s">
        <v>899</v>
      </c>
      <c r="D702" t="str">
        <f>_xlfn.XLOOKUP($C702,銘柄リスト!$B$2:$B$10000,銘柄リスト!$C$2:$C$10000,,0,1)</f>
        <v>片倉工業</v>
      </c>
      <c r="E702" s="10">
        <v>1</v>
      </c>
      <c r="G702" s="46">
        <v>45632</v>
      </c>
      <c r="H702" s="46">
        <v>45793</v>
      </c>
      <c r="J702" s="10" t="str">
        <f>_xlfn.XLOOKUP($C702,銘柄リスト!$B$2:$B$10000,銘柄リスト!$D$2:$D$10000,,0,1)</f>
        <v>スタンダード（内国株式）</v>
      </c>
    </row>
    <row r="703" spans="2:10" hidden="1">
      <c r="B703" s="42">
        <v>701</v>
      </c>
      <c r="C703" s="45" t="s">
        <v>900</v>
      </c>
      <c r="D703" t="str">
        <f>_xlfn.XLOOKUP($C703,銘柄リスト!$B$2:$B$10000,銘柄リスト!$C$2:$C$10000,,0,1)</f>
        <v>グンゼ</v>
      </c>
      <c r="E703" s="10">
        <v>1</v>
      </c>
      <c r="G703" s="46">
        <v>45632</v>
      </c>
      <c r="H703" s="46">
        <v>45793</v>
      </c>
      <c r="J703" s="10" t="str">
        <f>_xlfn.XLOOKUP($C703,銘柄リスト!$B$2:$B$10000,銘柄リスト!$D$2:$D$10000,,0,1)</f>
        <v>プライム（内国株式）</v>
      </c>
    </row>
    <row r="704" spans="2:10" hidden="1">
      <c r="B704" s="42">
        <v>702</v>
      </c>
      <c r="C704" s="45" t="s">
        <v>901</v>
      </c>
      <c r="D704" t="str">
        <f>_xlfn.XLOOKUP($C704,銘柄リスト!$B$2:$B$10000,銘柄リスト!$C$2:$C$10000,,0,1)</f>
        <v>神栄</v>
      </c>
      <c r="E704" s="10">
        <v>1</v>
      </c>
      <c r="G704" s="46">
        <v>45632</v>
      </c>
      <c r="H704" s="46">
        <v>45793</v>
      </c>
      <c r="J704" s="10" t="str">
        <f>_xlfn.XLOOKUP($C704,銘柄リスト!$B$2:$B$10000,銘柄リスト!$D$2:$D$10000,,0,1)</f>
        <v>スタンダード（内国株式）</v>
      </c>
    </row>
    <row r="705" spans="2:10" hidden="1">
      <c r="B705" s="42">
        <v>703</v>
      </c>
      <c r="C705" s="45" t="s">
        <v>902</v>
      </c>
      <c r="D705" t="str">
        <f>_xlfn.XLOOKUP($C705,銘柄リスト!$B$2:$B$10000,銘柄リスト!$C$2:$C$10000,,0,1)</f>
        <v>ポラリス・ホールディングス</v>
      </c>
      <c r="E705" s="10">
        <v>1</v>
      </c>
      <c r="G705" s="46">
        <v>45632</v>
      </c>
      <c r="H705" s="46">
        <v>45793</v>
      </c>
      <c r="J705" s="10" t="str">
        <f>_xlfn.XLOOKUP($C705,銘柄リスト!$B$2:$B$10000,銘柄リスト!$D$2:$D$10000,,0,1)</f>
        <v>スタンダード（内国株式）</v>
      </c>
    </row>
    <row r="706" spans="2:10" hidden="1">
      <c r="B706" s="42">
        <v>704</v>
      </c>
      <c r="C706" s="45" t="s">
        <v>903</v>
      </c>
      <c r="D706" t="str">
        <f>_xlfn.XLOOKUP($C706,銘柄リスト!$B$2:$B$10000,銘柄リスト!$C$2:$C$10000,,0,1)</f>
        <v>バナーズ</v>
      </c>
      <c r="E706" s="10">
        <v>1</v>
      </c>
      <c r="G706" s="46">
        <v>45632</v>
      </c>
      <c r="H706" s="46">
        <v>45793</v>
      </c>
      <c r="J706" s="10" t="str">
        <f>_xlfn.XLOOKUP($C706,銘柄リスト!$B$2:$B$10000,銘柄リスト!$D$2:$D$10000,,0,1)</f>
        <v>スタンダード（内国株式）</v>
      </c>
    </row>
    <row r="707" spans="2:10" hidden="1">
      <c r="B707" s="42">
        <v>705</v>
      </c>
      <c r="C707" s="45" t="s">
        <v>904</v>
      </c>
      <c r="D707" t="str">
        <f>_xlfn.XLOOKUP($C707,銘柄リスト!$B$2:$B$10000,銘柄リスト!$C$2:$C$10000,,0,1)</f>
        <v>アプライド</v>
      </c>
      <c r="E707" s="10">
        <v>1</v>
      </c>
      <c r="G707" s="46">
        <v>45632</v>
      </c>
      <c r="H707" s="46">
        <v>45793</v>
      </c>
      <c r="J707" s="10" t="str">
        <f>_xlfn.XLOOKUP($C707,銘柄リスト!$B$2:$B$10000,銘柄リスト!$D$2:$D$10000,,0,1)</f>
        <v>スタンダード（内国株式）</v>
      </c>
    </row>
    <row r="708" spans="2:10" hidden="1">
      <c r="B708" s="42">
        <v>706</v>
      </c>
      <c r="C708" s="45" t="s">
        <v>905</v>
      </c>
      <c r="D708" t="str">
        <f>_xlfn.XLOOKUP($C708,銘柄リスト!$B$2:$B$10000,銘柄リスト!$C$2:$C$10000,,0,1)</f>
        <v>パシフィックネット</v>
      </c>
      <c r="E708" s="10">
        <v>1</v>
      </c>
      <c r="G708" s="46">
        <v>45632</v>
      </c>
      <c r="H708" s="46">
        <v>45793</v>
      </c>
      <c r="J708" s="10" t="str">
        <f>_xlfn.XLOOKUP($C708,銘柄リスト!$B$2:$B$10000,銘柄リスト!$D$2:$D$10000,,0,1)</f>
        <v>スタンダード（内国株式）</v>
      </c>
    </row>
    <row r="709" spans="2:10" hidden="1">
      <c r="B709" s="42">
        <v>707</v>
      </c>
      <c r="C709" s="45" t="s">
        <v>906</v>
      </c>
      <c r="D709" t="str">
        <f>_xlfn.XLOOKUP($C709,銘柄リスト!$B$2:$B$10000,銘柄リスト!$C$2:$C$10000,,0,1)</f>
        <v>ラサ商事</v>
      </c>
      <c r="E709" s="10">
        <v>1</v>
      </c>
      <c r="G709" s="46">
        <v>45632</v>
      </c>
      <c r="H709" s="46">
        <v>45793</v>
      </c>
      <c r="J709" s="10" t="str">
        <f>_xlfn.XLOOKUP($C709,銘柄リスト!$B$2:$B$10000,銘柄リスト!$D$2:$D$10000,,0,1)</f>
        <v>スタンダード（内国株式）</v>
      </c>
    </row>
    <row r="710" spans="2:10" hidden="1">
      <c r="B710" s="42">
        <v>708</v>
      </c>
      <c r="C710" s="45" t="s">
        <v>907</v>
      </c>
      <c r="D710" t="str">
        <f>_xlfn.XLOOKUP($C710,銘柄リスト!$B$2:$B$10000,銘柄リスト!$C$2:$C$10000,,0,1)</f>
        <v>クリエイト</v>
      </c>
      <c r="E710" s="10">
        <v>1</v>
      </c>
      <c r="G710" s="46">
        <v>45632</v>
      </c>
      <c r="H710" s="46">
        <v>45793</v>
      </c>
      <c r="J710" s="10" t="str">
        <f>_xlfn.XLOOKUP($C710,銘柄リスト!$B$2:$B$10000,銘柄リスト!$D$2:$D$10000,,0,1)</f>
        <v>スタンダード（内国株式）</v>
      </c>
    </row>
    <row r="711" spans="2:10" hidden="1">
      <c r="B711" s="42">
        <v>709</v>
      </c>
      <c r="C711" s="45" t="s">
        <v>908</v>
      </c>
      <c r="D711" t="str">
        <f>_xlfn.XLOOKUP($C711,銘柄リスト!$B$2:$B$10000,銘柄リスト!$C$2:$C$10000,,0,1)</f>
        <v>アルペン</v>
      </c>
      <c r="E711" s="10">
        <v>1</v>
      </c>
      <c r="G711" s="46">
        <v>45632</v>
      </c>
      <c r="H711" s="46">
        <v>45793</v>
      </c>
      <c r="J711" s="10" t="str">
        <f>_xlfn.XLOOKUP($C711,銘柄リスト!$B$2:$B$10000,銘柄リスト!$D$2:$D$10000,,0,1)</f>
        <v>プライム（内国株式）</v>
      </c>
    </row>
    <row r="712" spans="2:10" hidden="1">
      <c r="B712" s="42">
        <v>710</v>
      </c>
      <c r="C712" s="45" t="s">
        <v>909</v>
      </c>
      <c r="D712" t="str">
        <f>_xlfn.XLOOKUP($C712,銘柄リスト!$B$2:$B$10000,銘柄リスト!$C$2:$C$10000,,0,1)</f>
        <v>ハブ</v>
      </c>
      <c r="E712" s="10">
        <v>1</v>
      </c>
      <c r="G712" s="46">
        <v>45632</v>
      </c>
      <c r="H712" s="46">
        <v>45793</v>
      </c>
      <c r="J712" s="10" t="str">
        <f>_xlfn.XLOOKUP($C712,銘柄リスト!$B$2:$B$10000,銘柄リスト!$D$2:$D$10000,,0,1)</f>
        <v>スタンダード（内国株式）</v>
      </c>
    </row>
    <row r="713" spans="2:10" hidden="1">
      <c r="B713" s="42">
        <v>711</v>
      </c>
      <c r="C713" s="45" t="s">
        <v>910</v>
      </c>
      <c r="D713" t="str">
        <f>_xlfn.XLOOKUP($C713,銘柄リスト!$B$2:$B$10000,銘柄リスト!$C$2:$C$10000,,0,1)</f>
        <v>ラクーンホールディングス</v>
      </c>
      <c r="E713" s="10">
        <v>1</v>
      </c>
      <c r="G713" s="46">
        <v>45632</v>
      </c>
      <c r="H713" s="46">
        <v>45793</v>
      </c>
      <c r="J713" s="10" t="str">
        <f>_xlfn.XLOOKUP($C713,銘柄リスト!$B$2:$B$10000,銘柄リスト!$D$2:$D$10000,,0,1)</f>
        <v>プライム（内国株式）</v>
      </c>
    </row>
    <row r="714" spans="2:10" hidden="1">
      <c r="B714" s="42">
        <v>712</v>
      </c>
      <c r="C714" s="45" t="s">
        <v>911</v>
      </c>
      <c r="D714" t="str">
        <f>_xlfn.XLOOKUP($C714,銘柄リスト!$B$2:$B$10000,銘柄リスト!$C$2:$C$10000,,0,1)</f>
        <v>クオールホールディングス</v>
      </c>
      <c r="E714" s="10">
        <v>1</v>
      </c>
      <c r="G714" s="46">
        <v>45632</v>
      </c>
      <c r="H714" s="46">
        <v>45793</v>
      </c>
      <c r="J714" s="10" t="str">
        <f>_xlfn.XLOOKUP($C714,銘柄リスト!$B$2:$B$10000,銘柄リスト!$D$2:$D$10000,,0,1)</f>
        <v>プライム（内国株式）</v>
      </c>
    </row>
    <row r="715" spans="2:10" hidden="1">
      <c r="B715" s="42">
        <v>713</v>
      </c>
      <c r="C715" s="45" t="s">
        <v>912</v>
      </c>
      <c r="D715" t="str">
        <f>_xlfn.XLOOKUP($C715,銘柄リスト!$B$2:$B$10000,銘柄リスト!$C$2:$C$10000,,0,1)</f>
        <v>ケイティケイ</v>
      </c>
      <c r="E715" s="10">
        <v>1</v>
      </c>
      <c r="G715" s="46">
        <v>45632</v>
      </c>
      <c r="H715" s="46">
        <v>45793</v>
      </c>
      <c r="J715" s="10" t="str">
        <f>_xlfn.XLOOKUP($C715,銘柄リスト!$B$2:$B$10000,銘柄リスト!$D$2:$D$10000,,0,1)</f>
        <v>スタンダード（内国株式）</v>
      </c>
    </row>
    <row r="716" spans="2:10" hidden="1">
      <c r="B716" s="42">
        <v>714</v>
      </c>
      <c r="C716" s="45" t="s">
        <v>913</v>
      </c>
      <c r="D716" t="str">
        <f>_xlfn.XLOOKUP($C716,銘柄リスト!$B$2:$B$10000,銘柄リスト!$C$2:$C$10000,,0,1)</f>
        <v>アルコニックス</v>
      </c>
      <c r="E716" s="10">
        <v>1</v>
      </c>
      <c r="G716" s="46">
        <v>45632</v>
      </c>
      <c r="H716" s="46">
        <v>45793</v>
      </c>
      <c r="J716" s="10" t="str">
        <f>_xlfn.XLOOKUP($C716,銘柄リスト!$B$2:$B$10000,銘柄リスト!$D$2:$D$10000,,0,1)</f>
        <v>プライム（内国株式）</v>
      </c>
    </row>
    <row r="717" spans="2:10" hidden="1">
      <c r="B717" s="42">
        <v>715</v>
      </c>
      <c r="C717" s="45" t="s">
        <v>914</v>
      </c>
      <c r="D717" t="str">
        <f>_xlfn.XLOOKUP($C717,銘柄リスト!$B$2:$B$10000,銘柄リスト!$C$2:$C$10000,,0,1)</f>
        <v>神戸物産</v>
      </c>
      <c r="E717" s="10">
        <v>1</v>
      </c>
      <c r="G717" s="46">
        <v>45632</v>
      </c>
      <c r="H717" s="46">
        <v>45793</v>
      </c>
      <c r="I717" s="10" t="s">
        <v>9080</v>
      </c>
      <c r="J717" s="10" t="str">
        <f>_xlfn.XLOOKUP($C717,銘柄リスト!$B$2:$B$10000,銘柄リスト!$D$2:$D$10000,,0,1)</f>
        <v>プライム（内国株式）</v>
      </c>
    </row>
    <row r="718" spans="2:10" hidden="1">
      <c r="B718" s="42">
        <v>716</v>
      </c>
      <c r="C718" s="45" t="s">
        <v>915</v>
      </c>
      <c r="D718" t="str">
        <f>_xlfn.XLOOKUP($C718,銘柄リスト!$B$2:$B$10000,銘柄リスト!$C$2:$C$10000,,0,1)</f>
        <v>ビューティカダンホールディングス</v>
      </c>
      <c r="E718" s="10">
        <v>1</v>
      </c>
      <c r="G718" s="46">
        <v>45632</v>
      </c>
      <c r="H718" s="46">
        <v>45793</v>
      </c>
      <c r="J718" s="10" t="str">
        <f>_xlfn.XLOOKUP($C718,銘柄リスト!$B$2:$B$10000,銘柄リスト!$D$2:$D$10000,,0,1)</f>
        <v>スタンダード（内国株式）</v>
      </c>
    </row>
    <row r="719" spans="2:10" hidden="1">
      <c r="B719" s="42">
        <v>717</v>
      </c>
      <c r="C719" s="45" t="s">
        <v>916</v>
      </c>
      <c r="D719" t="str">
        <f>_xlfn.XLOOKUP($C719,銘柄リスト!$B$2:$B$10000,銘柄リスト!$C$2:$C$10000,,0,1)</f>
        <v>セキュアヴェイル</v>
      </c>
      <c r="E719" s="10">
        <v>1</v>
      </c>
      <c r="G719" s="46">
        <v>45632</v>
      </c>
      <c r="H719" s="46">
        <v>45645</v>
      </c>
      <c r="J719" s="10" t="str">
        <f>_xlfn.XLOOKUP($C719,銘柄リスト!$B$2:$B$10000,銘柄リスト!$D$2:$D$10000,,0,1)</f>
        <v>グロース（内国株式）</v>
      </c>
    </row>
    <row r="720" spans="2:10" hidden="1">
      <c r="B720" s="42">
        <v>718</v>
      </c>
      <c r="C720" s="45" t="s">
        <v>917</v>
      </c>
      <c r="D720" t="str">
        <f>_xlfn.XLOOKUP($C720,銘柄リスト!$B$2:$B$10000,銘柄リスト!$C$2:$C$10000,,0,1)</f>
        <v>カワサキ</v>
      </c>
      <c r="E720" s="10">
        <v>1</v>
      </c>
      <c r="G720" s="46">
        <v>45632</v>
      </c>
      <c r="H720" s="46">
        <v>45793</v>
      </c>
      <c r="J720" s="10" t="str">
        <f>_xlfn.XLOOKUP($C720,銘柄リスト!$B$2:$B$10000,銘柄リスト!$D$2:$D$10000,,0,1)</f>
        <v>スタンダード（内国株式）</v>
      </c>
    </row>
    <row r="721" spans="2:10" hidden="1">
      <c r="B721" s="42">
        <v>719</v>
      </c>
      <c r="C721" s="45" t="s">
        <v>918</v>
      </c>
      <c r="D721" t="str">
        <f>_xlfn.XLOOKUP($C721,銘柄リスト!$B$2:$B$10000,銘柄リスト!$C$2:$C$10000,,0,1)</f>
        <v>ジンズホールディングス</v>
      </c>
      <c r="E721" s="10">
        <v>1</v>
      </c>
      <c r="G721" s="46">
        <v>45632</v>
      </c>
      <c r="H721" s="46">
        <v>45793</v>
      </c>
      <c r="J721" s="10" t="str">
        <f>_xlfn.XLOOKUP($C721,銘柄リスト!$B$2:$B$10000,銘柄リスト!$D$2:$D$10000,,0,1)</f>
        <v>プライム（内国株式）</v>
      </c>
    </row>
    <row r="722" spans="2:10" hidden="1">
      <c r="B722" s="42">
        <v>720</v>
      </c>
      <c r="C722" s="45" t="s">
        <v>919</v>
      </c>
      <c r="D722" t="str">
        <f>_xlfn.XLOOKUP($C722,銘柄リスト!$B$2:$B$10000,銘柄リスト!$C$2:$C$10000,,0,1)</f>
        <v>ビックカメラ</v>
      </c>
      <c r="E722" s="10">
        <v>1</v>
      </c>
      <c r="G722" s="46">
        <v>45632</v>
      </c>
      <c r="H722" s="46">
        <v>45793</v>
      </c>
      <c r="J722" s="10" t="str">
        <f>_xlfn.XLOOKUP($C722,銘柄リスト!$B$2:$B$10000,銘柄リスト!$D$2:$D$10000,,0,1)</f>
        <v>プライム（内国株式）</v>
      </c>
    </row>
    <row r="723" spans="2:10" hidden="1">
      <c r="B723" s="42">
        <v>721</v>
      </c>
      <c r="C723" s="45" t="s">
        <v>212</v>
      </c>
      <c r="D723" t="str">
        <f>_xlfn.XLOOKUP($C723,銘柄リスト!$B$2:$B$10000,銘柄リスト!$C$2:$C$10000,,0,1)</f>
        <v>ＤＣＭホールディングス</v>
      </c>
      <c r="E723" s="10">
        <v>1</v>
      </c>
      <c r="G723" s="46">
        <v>45632</v>
      </c>
      <c r="H723" s="46">
        <v>45793</v>
      </c>
      <c r="J723" s="10" t="str">
        <f>_xlfn.XLOOKUP($C723,銘柄リスト!$B$2:$B$10000,銘柄リスト!$D$2:$D$10000,,0,1)</f>
        <v>プライム（内国株式）</v>
      </c>
    </row>
    <row r="724" spans="2:10" hidden="1">
      <c r="B724" s="42">
        <v>722</v>
      </c>
      <c r="C724" s="45" t="s">
        <v>920</v>
      </c>
      <c r="D724" t="str">
        <f>_xlfn.XLOOKUP($C724,銘柄リスト!$B$2:$B$10000,銘柄リスト!$C$2:$C$10000,,0,1)</f>
        <v>ペッパーフードサービス</v>
      </c>
      <c r="E724" s="10">
        <v>1</v>
      </c>
      <c r="G724" s="46">
        <v>45632</v>
      </c>
      <c r="H724" s="46">
        <v>45793</v>
      </c>
      <c r="J724" s="10" t="str">
        <f>_xlfn.XLOOKUP($C724,銘柄リスト!$B$2:$B$10000,銘柄リスト!$D$2:$D$10000,,0,1)</f>
        <v>スタンダード（内国株式）</v>
      </c>
    </row>
    <row r="725" spans="2:10" hidden="1">
      <c r="B725" s="42">
        <v>723</v>
      </c>
      <c r="C725" s="45" t="s">
        <v>921</v>
      </c>
      <c r="D725" t="str">
        <f>_xlfn.XLOOKUP($C725,銘柄リスト!$B$2:$B$10000,銘柄リスト!$C$2:$C$10000,,0,1)</f>
        <v>ハイパー</v>
      </c>
      <c r="E725" s="10">
        <v>1</v>
      </c>
      <c r="G725" s="46">
        <v>45632</v>
      </c>
      <c r="H725" s="46">
        <v>45793</v>
      </c>
      <c r="J725" s="10" t="str">
        <f>_xlfn.XLOOKUP($C725,銘柄リスト!$B$2:$B$10000,銘柄リスト!$D$2:$D$10000,,0,1)</f>
        <v>スタンダード（内国株式）</v>
      </c>
    </row>
    <row r="726" spans="2:10" hidden="1">
      <c r="B726" s="42">
        <v>724</v>
      </c>
      <c r="C726" s="45" t="s">
        <v>922</v>
      </c>
      <c r="D726" t="str">
        <f>_xlfn.XLOOKUP($C726,銘柄リスト!$B$2:$B$10000,銘柄リスト!$C$2:$C$10000,,0,1)</f>
        <v>三洋堂ホールディングス</v>
      </c>
      <c r="E726" s="10">
        <v>1</v>
      </c>
      <c r="G726" s="46">
        <v>45632</v>
      </c>
      <c r="H726" s="46">
        <v>45793</v>
      </c>
      <c r="J726" s="10" t="str">
        <f>_xlfn.XLOOKUP($C726,銘柄リスト!$B$2:$B$10000,銘柄リスト!$D$2:$D$10000,,0,1)</f>
        <v>スタンダード（内国株式）</v>
      </c>
    </row>
    <row r="727" spans="2:10" hidden="1">
      <c r="B727" s="42">
        <v>725</v>
      </c>
      <c r="C727" s="45" t="s">
        <v>923</v>
      </c>
      <c r="D727" t="str">
        <f>_xlfn.XLOOKUP($C727,銘柄リスト!$B$2:$B$10000,銘柄リスト!$C$2:$C$10000,,0,1)</f>
        <v>ヒラキ</v>
      </c>
      <c r="E727" s="10">
        <v>1</v>
      </c>
      <c r="G727" s="46">
        <v>45632</v>
      </c>
      <c r="H727" s="46">
        <v>45793</v>
      </c>
      <c r="J727" s="10" t="str">
        <f>_xlfn.XLOOKUP($C727,銘柄リスト!$B$2:$B$10000,銘柄リスト!$D$2:$D$10000,,0,1)</f>
        <v>スタンダード（内国株式）</v>
      </c>
    </row>
    <row r="728" spans="2:10" hidden="1">
      <c r="B728" s="42">
        <v>726</v>
      </c>
      <c r="C728" s="45" t="s">
        <v>924</v>
      </c>
      <c r="D728" t="str">
        <f>_xlfn.XLOOKUP($C728,銘柄リスト!$B$2:$B$10000,銘柄リスト!$C$2:$C$10000,,0,1)</f>
        <v>ＭｏｎｏｔａＲＯ</v>
      </c>
      <c r="E728" s="10">
        <v>1</v>
      </c>
      <c r="G728" s="46">
        <v>45632</v>
      </c>
      <c r="H728" s="46">
        <v>45793</v>
      </c>
      <c r="I728" s="10" t="s">
        <v>8957</v>
      </c>
      <c r="J728" s="10" t="str">
        <f>_xlfn.XLOOKUP($C728,銘柄リスト!$B$2:$B$10000,銘柄リスト!$D$2:$D$10000,,0,1)</f>
        <v>プライム（内国株式）</v>
      </c>
    </row>
    <row r="729" spans="2:10" hidden="1">
      <c r="B729" s="42">
        <v>727</v>
      </c>
      <c r="C729" s="45" t="s">
        <v>925</v>
      </c>
      <c r="D729" t="str">
        <f>_xlfn.XLOOKUP($C729,銘柄リスト!$B$2:$B$10000,銘柄リスト!$C$2:$C$10000,,0,1)</f>
        <v>ライフフーズ</v>
      </c>
      <c r="E729" s="10">
        <v>1</v>
      </c>
      <c r="G729" s="46">
        <v>45632</v>
      </c>
      <c r="H729" s="46">
        <v>45793</v>
      </c>
      <c r="J729" s="10" t="str">
        <f>_xlfn.XLOOKUP($C729,銘柄リスト!$B$2:$B$10000,銘柄リスト!$D$2:$D$10000,,0,1)</f>
        <v>スタンダード（内国株式）</v>
      </c>
    </row>
    <row r="730" spans="2:10" hidden="1">
      <c r="B730" s="42">
        <v>728</v>
      </c>
      <c r="C730" s="45" t="s">
        <v>926</v>
      </c>
      <c r="D730" t="str">
        <f>_xlfn.XLOOKUP($C730,銘柄リスト!$B$2:$B$10000,銘柄リスト!$C$2:$C$10000,,0,1)</f>
        <v>東京一番フーズ</v>
      </c>
      <c r="E730" s="10">
        <v>1</v>
      </c>
      <c r="G730" s="46">
        <v>45632</v>
      </c>
      <c r="H730" s="46">
        <v>45793</v>
      </c>
      <c r="J730" s="10" t="str">
        <f>_xlfn.XLOOKUP($C730,銘柄リスト!$B$2:$B$10000,銘柄リスト!$D$2:$D$10000,,0,1)</f>
        <v>スタンダード（内国株式）</v>
      </c>
    </row>
    <row r="731" spans="2:10" hidden="1">
      <c r="B731" s="42">
        <v>729</v>
      </c>
      <c r="C731" s="45" t="s">
        <v>927</v>
      </c>
      <c r="D731" t="str">
        <f>_xlfn.XLOOKUP($C731,銘柄リスト!$B$2:$B$10000,銘柄リスト!$C$2:$C$10000,,0,1)</f>
        <v>ＷＤＩ</v>
      </c>
      <c r="E731" s="10">
        <v>1</v>
      </c>
      <c r="G731" s="46">
        <v>45632</v>
      </c>
      <c r="H731" s="46">
        <v>45793</v>
      </c>
      <c r="J731" s="10" t="str">
        <f>_xlfn.XLOOKUP($C731,銘柄リスト!$B$2:$B$10000,銘柄リスト!$D$2:$D$10000,,0,1)</f>
        <v>スタンダード（内国株式）</v>
      </c>
    </row>
    <row r="732" spans="2:10" hidden="1">
      <c r="B732" s="42">
        <v>730</v>
      </c>
      <c r="C732" s="45" t="s">
        <v>928</v>
      </c>
      <c r="D732" t="str">
        <f>_xlfn.XLOOKUP($C732,銘柄リスト!$B$2:$B$10000,銘柄リスト!$C$2:$C$10000,,0,1)</f>
        <v>ＪＦＬＡホールディングス</v>
      </c>
      <c r="E732" s="10">
        <v>1</v>
      </c>
      <c r="G732" s="46">
        <v>45632</v>
      </c>
      <c r="H732" s="46">
        <v>45793</v>
      </c>
      <c r="J732" s="10" t="str">
        <f>_xlfn.XLOOKUP($C732,銘柄リスト!$B$2:$B$10000,銘柄リスト!$D$2:$D$10000,,0,1)</f>
        <v>スタンダード（内国株式）</v>
      </c>
    </row>
    <row r="733" spans="2:10" hidden="1">
      <c r="B733" s="42">
        <v>731</v>
      </c>
      <c r="C733" s="45" t="s">
        <v>929</v>
      </c>
      <c r="D733" t="str">
        <f>_xlfn.XLOOKUP($C733,銘柄リスト!$B$2:$B$10000,銘柄リスト!$C$2:$C$10000,,0,1)</f>
        <v>ジェリービーンズグループ</v>
      </c>
      <c r="E733" s="10">
        <v>1</v>
      </c>
      <c r="G733" s="46">
        <v>45632</v>
      </c>
      <c r="H733" s="46">
        <v>45645</v>
      </c>
      <c r="J733" s="10" t="str">
        <f>_xlfn.XLOOKUP($C733,銘柄リスト!$B$2:$B$10000,銘柄リスト!$D$2:$D$10000,,0,1)</f>
        <v>グロース（内国株式）</v>
      </c>
    </row>
    <row r="734" spans="2:10" hidden="1">
      <c r="B734" s="42">
        <v>732</v>
      </c>
      <c r="C734" s="45" t="s">
        <v>930</v>
      </c>
      <c r="D734" t="str">
        <f>_xlfn.XLOOKUP($C734,銘柄リスト!$B$2:$B$10000,銘柄リスト!$C$2:$C$10000,,0,1)</f>
        <v>ストリーム</v>
      </c>
      <c r="E734" s="10">
        <v>1</v>
      </c>
      <c r="G734" s="46">
        <v>45632</v>
      </c>
      <c r="H734" s="46">
        <v>45793</v>
      </c>
      <c r="J734" s="10" t="str">
        <f>_xlfn.XLOOKUP($C734,銘柄リスト!$B$2:$B$10000,銘柄リスト!$D$2:$D$10000,,0,1)</f>
        <v>スタンダード（内国株式）</v>
      </c>
    </row>
    <row r="735" spans="2:10" hidden="1">
      <c r="B735" s="42">
        <v>733</v>
      </c>
      <c r="C735" s="45" t="s">
        <v>931</v>
      </c>
      <c r="D735" t="str">
        <f>_xlfn.XLOOKUP($C735,銘柄リスト!$B$2:$B$10000,銘柄リスト!$C$2:$C$10000,,0,1)</f>
        <v>ＤＤグループ</v>
      </c>
      <c r="E735" s="10">
        <v>1</v>
      </c>
      <c r="G735" s="46">
        <v>45632</v>
      </c>
      <c r="H735" s="46">
        <v>45793</v>
      </c>
      <c r="J735" s="10" t="str">
        <f>_xlfn.XLOOKUP($C735,銘柄リスト!$B$2:$B$10000,銘柄リスト!$D$2:$D$10000,,0,1)</f>
        <v>プライム（内国株式）</v>
      </c>
    </row>
    <row r="736" spans="2:10" hidden="1">
      <c r="B736" s="42">
        <v>734</v>
      </c>
      <c r="C736" s="45" t="s">
        <v>932</v>
      </c>
      <c r="D736" t="str">
        <f>_xlfn.XLOOKUP($C736,銘柄リスト!$B$2:$B$10000,銘柄リスト!$C$2:$C$10000,,0,1)</f>
        <v>銚子丸</v>
      </c>
      <c r="E736" s="10">
        <v>1</v>
      </c>
      <c r="G736" s="46">
        <v>45632</v>
      </c>
      <c r="H736" s="46">
        <v>45793</v>
      </c>
      <c r="J736" s="10" t="str">
        <f>_xlfn.XLOOKUP($C736,銘柄リスト!$B$2:$B$10000,銘柄リスト!$D$2:$D$10000,,0,1)</f>
        <v>スタンダード（内国株式）</v>
      </c>
    </row>
    <row r="737" spans="2:10" hidden="1">
      <c r="B737" s="42">
        <v>735</v>
      </c>
      <c r="C737" s="45" t="s">
        <v>933</v>
      </c>
      <c r="D737" t="str">
        <f>_xlfn.XLOOKUP($C737,銘柄リスト!$B$2:$B$10000,銘柄リスト!$C$2:$C$10000,,0,1)</f>
        <v>あい　ホールディングス</v>
      </c>
      <c r="E737" s="10">
        <v>1</v>
      </c>
      <c r="G737" s="46">
        <v>45632</v>
      </c>
      <c r="H737" s="46">
        <v>45793</v>
      </c>
      <c r="J737" s="10" t="str">
        <f>_xlfn.XLOOKUP($C737,銘柄リスト!$B$2:$B$10000,銘柄リスト!$D$2:$D$10000,,0,1)</f>
        <v>プライム（内国株式）</v>
      </c>
    </row>
    <row r="738" spans="2:10" hidden="1">
      <c r="B738" s="42">
        <v>736</v>
      </c>
      <c r="C738" s="45" t="s">
        <v>934</v>
      </c>
      <c r="D738" t="str">
        <f>_xlfn.XLOOKUP($C738,銘柄リスト!$B$2:$B$10000,銘柄リスト!$C$2:$C$10000,,0,1)</f>
        <v>ホリイフードサービス</v>
      </c>
      <c r="E738" s="10">
        <v>1</v>
      </c>
      <c r="G738" s="46">
        <v>45632</v>
      </c>
      <c r="H738" s="46">
        <v>45793</v>
      </c>
      <c r="J738" s="10" t="str">
        <f>_xlfn.XLOOKUP($C738,銘柄リスト!$B$2:$B$10000,銘柄リスト!$D$2:$D$10000,,0,1)</f>
        <v>スタンダード（内国株式）</v>
      </c>
    </row>
    <row r="739" spans="2:10" hidden="1">
      <c r="B739" s="42">
        <v>737</v>
      </c>
      <c r="C739" s="45" t="s">
        <v>935</v>
      </c>
      <c r="D739" t="str">
        <f>_xlfn.XLOOKUP($C739,銘柄リスト!$B$2:$B$10000,銘柄リスト!$C$2:$C$10000,,0,1)</f>
        <v>ディーブイエックス</v>
      </c>
      <c r="E739" s="10">
        <v>1</v>
      </c>
      <c r="G739" s="46">
        <v>45632</v>
      </c>
      <c r="H739" s="46">
        <v>45793</v>
      </c>
      <c r="J739" s="10" t="str">
        <f>_xlfn.XLOOKUP($C739,銘柄リスト!$B$2:$B$10000,銘柄リスト!$D$2:$D$10000,,0,1)</f>
        <v>スタンダード（内国株式）</v>
      </c>
    </row>
    <row r="740" spans="2:10" hidden="1">
      <c r="B740" s="42">
        <v>738</v>
      </c>
      <c r="C740" s="45" t="s">
        <v>936</v>
      </c>
      <c r="D740" t="str">
        <f>_xlfn.XLOOKUP($C740,銘柄リスト!$B$2:$B$10000,銘柄リスト!$C$2:$C$10000,,0,1)</f>
        <v>ジェーソン</v>
      </c>
      <c r="E740" s="10">
        <v>1</v>
      </c>
      <c r="G740" s="46">
        <v>45632</v>
      </c>
      <c r="H740" s="46">
        <v>45793</v>
      </c>
      <c r="J740" s="10" t="str">
        <f>_xlfn.XLOOKUP($C740,銘柄リスト!$B$2:$B$10000,銘柄リスト!$D$2:$D$10000,,0,1)</f>
        <v>スタンダード（内国株式）</v>
      </c>
    </row>
    <row r="741" spans="2:10" hidden="1">
      <c r="B741" s="42">
        <v>739</v>
      </c>
      <c r="C741" s="45" t="s">
        <v>937</v>
      </c>
      <c r="D741" t="str">
        <f>_xlfn.XLOOKUP($C741,銘柄リスト!$B$2:$B$10000,銘柄リスト!$C$2:$C$10000,,0,1)</f>
        <v>きちりホールディングス</v>
      </c>
      <c r="E741" s="10">
        <v>1</v>
      </c>
      <c r="G741" s="46">
        <v>45632</v>
      </c>
      <c r="H741" s="46">
        <v>45793</v>
      </c>
      <c r="J741" s="10" t="str">
        <f>_xlfn.XLOOKUP($C741,銘柄リスト!$B$2:$B$10000,銘柄リスト!$D$2:$D$10000,,0,1)</f>
        <v>スタンダード（内国株式）</v>
      </c>
    </row>
    <row r="742" spans="2:10" hidden="1">
      <c r="B742" s="42">
        <v>740</v>
      </c>
      <c r="C742" s="45" t="s">
        <v>938</v>
      </c>
      <c r="D742" t="str">
        <f>_xlfn.XLOOKUP($C742,銘柄リスト!$B$2:$B$10000,銘柄リスト!$C$2:$C$10000,,0,1)</f>
        <v>スターシーズ</v>
      </c>
      <c r="E742" s="10">
        <v>1</v>
      </c>
      <c r="G742" s="46">
        <v>45632</v>
      </c>
      <c r="H742" s="46">
        <v>45793</v>
      </c>
      <c r="J742" s="10" t="str">
        <f>_xlfn.XLOOKUP($C742,銘柄リスト!$B$2:$B$10000,銘柄リスト!$D$2:$D$10000,,0,1)</f>
        <v>スタンダード（内国株式）</v>
      </c>
    </row>
    <row r="743" spans="2:10" hidden="1">
      <c r="B743" s="42">
        <v>741</v>
      </c>
      <c r="C743" s="45" t="s">
        <v>939</v>
      </c>
      <c r="D743" t="str">
        <f>_xlfn.XLOOKUP($C743,銘柄リスト!$B$2:$B$10000,銘柄リスト!$C$2:$C$10000,,0,1)</f>
        <v>Ｊ．フロント　リテイリング</v>
      </c>
      <c r="E743" s="10">
        <v>1</v>
      </c>
      <c r="G743" s="46">
        <v>45632</v>
      </c>
      <c r="H743" s="46">
        <v>45793</v>
      </c>
      <c r="J743" s="10" t="str">
        <f>_xlfn.XLOOKUP($C743,銘柄リスト!$B$2:$B$10000,銘柄リスト!$D$2:$D$10000,,0,1)</f>
        <v>プライム（内国株式）</v>
      </c>
    </row>
    <row r="744" spans="2:10" hidden="1">
      <c r="B744" s="42">
        <v>742</v>
      </c>
      <c r="C744" s="45" t="s">
        <v>19</v>
      </c>
      <c r="D744" t="str">
        <f>_xlfn.XLOOKUP($C744,銘柄リスト!$B$2:$B$10000,銘柄リスト!$C$2:$C$10000,,0,1)</f>
        <v>ドトール・日レスホールディングス</v>
      </c>
      <c r="E744" s="10">
        <v>1</v>
      </c>
      <c r="G744" s="46">
        <v>45632</v>
      </c>
      <c r="H744" s="46">
        <v>45793</v>
      </c>
      <c r="J744" s="10" t="str">
        <f>_xlfn.XLOOKUP($C744,銘柄リスト!$B$2:$B$10000,銘柄リスト!$D$2:$D$10000,,0,1)</f>
        <v>プライム（内国株式）</v>
      </c>
    </row>
    <row r="745" spans="2:10" hidden="1">
      <c r="B745" s="42">
        <v>743</v>
      </c>
      <c r="C745" s="45" t="s">
        <v>940</v>
      </c>
      <c r="D745" t="str">
        <f>_xlfn.XLOOKUP($C745,銘柄リスト!$B$2:$B$10000,銘柄リスト!$C$2:$C$10000,,0,1)</f>
        <v>テクノアルファ</v>
      </c>
      <c r="E745" s="10">
        <v>1</v>
      </c>
      <c r="G745" s="46">
        <v>45632</v>
      </c>
      <c r="H745" s="46">
        <v>45793</v>
      </c>
      <c r="J745" s="10" t="str">
        <f>_xlfn.XLOOKUP($C745,銘柄リスト!$B$2:$B$10000,銘柄リスト!$D$2:$D$10000,,0,1)</f>
        <v>スタンダード（内国株式）</v>
      </c>
    </row>
    <row r="746" spans="2:10" hidden="1">
      <c r="B746" s="42">
        <v>744</v>
      </c>
      <c r="C746" s="45" t="s">
        <v>87</v>
      </c>
      <c r="D746" t="str">
        <f>_xlfn.XLOOKUP($C746,銘柄リスト!$B$2:$B$10000,銘柄リスト!$C$2:$C$10000,,0,1)</f>
        <v>ブロンコビリー</v>
      </c>
      <c r="E746" s="10">
        <v>1</v>
      </c>
      <c r="G746" s="46">
        <v>45632</v>
      </c>
      <c r="H746" s="46">
        <v>45793</v>
      </c>
      <c r="J746" s="10" t="str">
        <f>_xlfn.XLOOKUP($C746,銘柄リスト!$B$2:$B$10000,銘柄リスト!$D$2:$D$10000,,0,1)</f>
        <v>プライム（内国株式）</v>
      </c>
    </row>
    <row r="747" spans="2:10" hidden="1">
      <c r="B747" s="42">
        <v>745</v>
      </c>
      <c r="C747" s="45" t="s">
        <v>37</v>
      </c>
      <c r="D747" t="str">
        <f>_xlfn.XLOOKUP($C747,銘柄リスト!$B$2:$B$10000,銘柄リスト!$C$2:$C$10000,,0,1)</f>
        <v>ＺＯＺＯ</v>
      </c>
      <c r="E747" s="10">
        <v>1</v>
      </c>
      <c r="G747" s="46">
        <v>45632</v>
      </c>
      <c r="H747" s="46">
        <v>45793</v>
      </c>
      <c r="J747" s="10" t="str">
        <f>_xlfn.XLOOKUP($C747,銘柄リスト!$B$2:$B$10000,銘柄リスト!$D$2:$D$10000,,0,1)</f>
        <v>プライム（内国株式）</v>
      </c>
    </row>
    <row r="748" spans="2:10" hidden="1">
      <c r="B748" s="42">
        <v>746</v>
      </c>
      <c r="C748" s="45" t="s">
        <v>941</v>
      </c>
      <c r="D748" t="str">
        <f>_xlfn.XLOOKUP($C748,銘柄リスト!$B$2:$B$10000,銘柄リスト!$C$2:$C$10000,,0,1)</f>
        <v>トレジャー・ファクトリー</v>
      </c>
      <c r="E748" s="10">
        <v>1</v>
      </c>
      <c r="G748" s="46">
        <v>45632</v>
      </c>
      <c r="H748" s="46">
        <v>45793</v>
      </c>
      <c r="J748" s="10" t="str">
        <f>_xlfn.XLOOKUP($C748,銘柄リスト!$B$2:$B$10000,銘柄リスト!$D$2:$D$10000,,0,1)</f>
        <v>プライム（内国株式）</v>
      </c>
    </row>
    <row r="749" spans="2:10" hidden="1">
      <c r="B749" s="42">
        <v>747</v>
      </c>
      <c r="C749" s="45" t="s">
        <v>942</v>
      </c>
      <c r="D749" t="str">
        <f>_xlfn.XLOOKUP($C749,銘柄リスト!$B$2:$B$10000,銘柄リスト!$C$2:$C$10000,,0,1)</f>
        <v>スーパーバリュー</v>
      </c>
      <c r="E749" s="10">
        <v>1</v>
      </c>
      <c r="G749" s="46">
        <v>45632</v>
      </c>
      <c r="H749" s="46">
        <v>45793</v>
      </c>
      <c r="J749" s="10" t="str">
        <f>_xlfn.XLOOKUP($C749,銘柄リスト!$B$2:$B$10000,銘柄リスト!$D$2:$D$10000,,0,1)</f>
        <v>スタンダード（内国株式）</v>
      </c>
    </row>
    <row r="750" spans="2:10" hidden="1">
      <c r="B750" s="42">
        <v>748</v>
      </c>
      <c r="C750" s="45" t="s">
        <v>943</v>
      </c>
      <c r="D750" t="str">
        <f>_xlfn.XLOOKUP($C750,銘柄リスト!$B$2:$B$10000,銘柄リスト!$C$2:$C$10000,,0,1)</f>
        <v>オーシャンシステム</v>
      </c>
      <c r="E750" s="10">
        <v>1</v>
      </c>
      <c r="G750" s="46">
        <v>45632</v>
      </c>
      <c r="H750" s="46">
        <v>45793</v>
      </c>
      <c r="J750" s="10" t="str">
        <f>_xlfn.XLOOKUP($C750,銘柄リスト!$B$2:$B$10000,銘柄リスト!$D$2:$D$10000,,0,1)</f>
        <v>スタンダード（内国株式）</v>
      </c>
    </row>
    <row r="751" spans="2:10" hidden="1">
      <c r="B751" s="42">
        <v>749</v>
      </c>
      <c r="C751" s="45" t="s">
        <v>944</v>
      </c>
      <c r="D751" t="str">
        <f>_xlfn.XLOOKUP($C751,銘柄リスト!$B$2:$B$10000,銘柄リスト!$C$2:$C$10000,,0,1)</f>
        <v>三越伊勢丹ホールディングス</v>
      </c>
      <c r="E751" s="10">
        <v>1</v>
      </c>
      <c r="G751" s="46">
        <v>45632</v>
      </c>
      <c r="H751" s="46">
        <v>45793</v>
      </c>
      <c r="J751" s="10" t="str">
        <f>_xlfn.XLOOKUP($C751,銘柄リスト!$B$2:$B$10000,銘柄リスト!$D$2:$D$10000,,0,1)</f>
        <v>プライム（内国株式）</v>
      </c>
    </row>
    <row r="752" spans="2:10" hidden="1">
      <c r="B752" s="42">
        <v>750</v>
      </c>
      <c r="C752" s="45" t="s">
        <v>945</v>
      </c>
      <c r="D752" t="str">
        <f>_xlfn.XLOOKUP($C752,銘柄リスト!$B$2:$B$10000,銘柄リスト!$C$2:$C$10000,,0,1)</f>
        <v>東洋紡</v>
      </c>
      <c r="E752" s="10">
        <v>1</v>
      </c>
      <c r="G752" s="46">
        <v>45632</v>
      </c>
      <c r="H752" s="46">
        <v>45793</v>
      </c>
      <c r="J752" s="10" t="str">
        <f>_xlfn.XLOOKUP($C752,銘柄リスト!$B$2:$B$10000,銘柄リスト!$D$2:$D$10000,,0,1)</f>
        <v>プライム（内国株式）</v>
      </c>
    </row>
    <row r="753" spans="2:10" hidden="1">
      <c r="B753" s="42">
        <v>751</v>
      </c>
      <c r="C753" s="45" t="s">
        <v>946</v>
      </c>
      <c r="D753" t="str">
        <f>_xlfn.XLOOKUP($C753,銘柄リスト!$B$2:$B$10000,銘柄リスト!$C$2:$C$10000,,0,1)</f>
        <v>ユニチカ</v>
      </c>
      <c r="E753" s="10">
        <v>1</v>
      </c>
      <c r="G753" s="46">
        <v>45632</v>
      </c>
      <c r="H753" s="46">
        <v>45793</v>
      </c>
      <c r="J753" s="10" t="str">
        <f>_xlfn.XLOOKUP($C753,銘柄リスト!$B$2:$B$10000,銘柄リスト!$D$2:$D$10000,,0,1)</f>
        <v>プライム（内国株式）</v>
      </c>
    </row>
    <row r="754" spans="2:10" hidden="1">
      <c r="B754" s="42">
        <v>752</v>
      </c>
      <c r="C754" s="45" t="s">
        <v>947</v>
      </c>
      <c r="D754" t="str">
        <f>_xlfn.XLOOKUP($C754,銘柄リスト!$B$2:$B$10000,銘柄リスト!$C$2:$C$10000,,0,1)</f>
        <v>富士紡ホールディングス</v>
      </c>
      <c r="E754" s="10">
        <v>1</v>
      </c>
      <c r="G754" s="46">
        <v>45632</v>
      </c>
      <c r="H754" s="46">
        <v>45793</v>
      </c>
      <c r="J754" s="10" t="str">
        <f>_xlfn.XLOOKUP($C754,銘柄リスト!$B$2:$B$10000,銘柄リスト!$D$2:$D$10000,,0,1)</f>
        <v>プライム（内国株式）</v>
      </c>
    </row>
    <row r="755" spans="2:10" hidden="1">
      <c r="B755" s="42">
        <v>753</v>
      </c>
      <c r="C755" s="45" t="s">
        <v>948</v>
      </c>
      <c r="D755" t="str">
        <f>_xlfn.XLOOKUP($C755,銘柄リスト!$B$2:$B$10000,銘柄リスト!$C$2:$C$10000,,0,1)</f>
        <v>日清紡ホールディングス</v>
      </c>
      <c r="E755" s="10">
        <v>1</v>
      </c>
      <c r="G755" s="46">
        <v>45632</v>
      </c>
      <c r="H755" s="46">
        <v>45793</v>
      </c>
      <c r="J755" s="10" t="str">
        <f>_xlfn.XLOOKUP($C755,銘柄リスト!$B$2:$B$10000,銘柄リスト!$D$2:$D$10000,,0,1)</f>
        <v>プライム（内国株式）</v>
      </c>
    </row>
    <row r="756" spans="2:10" hidden="1">
      <c r="B756" s="42">
        <v>754</v>
      </c>
      <c r="C756" s="45" t="s">
        <v>949</v>
      </c>
      <c r="D756" t="str">
        <f>_xlfn.XLOOKUP($C756,銘柄リスト!$B$2:$B$10000,銘柄リスト!$C$2:$C$10000,,0,1)</f>
        <v>倉敷紡績</v>
      </c>
      <c r="E756" s="10">
        <v>1</v>
      </c>
      <c r="G756" s="46">
        <v>45632</v>
      </c>
      <c r="H756" s="46">
        <v>45793</v>
      </c>
      <c r="J756" s="10" t="str">
        <f>_xlfn.XLOOKUP($C756,銘柄リスト!$B$2:$B$10000,銘柄リスト!$D$2:$D$10000,,0,1)</f>
        <v>プライム（内国株式）</v>
      </c>
    </row>
    <row r="757" spans="2:10" hidden="1">
      <c r="B757" s="42">
        <v>755</v>
      </c>
      <c r="C757" s="45" t="s">
        <v>950</v>
      </c>
      <c r="D757" t="str">
        <f>_xlfn.XLOOKUP($C757,銘柄リスト!$B$2:$B$10000,銘柄リスト!$C$2:$C$10000,,0,1)</f>
        <v>ダイワボウホールディングス</v>
      </c>
      <c r="E757" s="10">
        <v>1</v>
      </c>
      <c r="G757" s="46">
        <v>45632</v>
      </c>
      <c r="H757" s="46">
        <v>45793</v>
      </c>
      <c r="J757" s="10" t="str">
        <f>_xlfn.XLOOKUP($C757,銘柄リスト!$B$2:$B$10000,銘柄リスト!$D$2:$D$10000,,0,1)</f>
        <v>プライム（内国株式）</v>
      </c>
    </row>
    <row r="758" spans="2:10" hidden="1">
      <c r="B758" s="42">
        <v>756</v>
      </c>
      <c r="C758" s="45" t="s">
        <v>951</v>
      </c>
      <c r="D758" t="str">
        <f>_xlfn.XLOOKUP($C758,銘柄リスト!$B$2:$B$10000,銘柄リスト!$C$2:$C$10000,,0,1)</f>
        <v>シキボウ</v>
      </c>
      <c r="E758" s="10">
        <v>1</v>
      </c>
      <c r="G758" s="46">
        <v>45632</v>
      </c>
      <c r="H758" s="46">
        <v>45793</v>
      </c>
      <c r="J758" s="10" t="str">
        <f>_xlfn.XLOOKUP($C758,銘柄リスト!$B$2:$B$10000,銘柄リスト!$D$2:$D$10000,,0,1)</f>
        <v>プライム（内国株式）</v>
      </c>
    </row>
    <row r="759" spans="2:10" hidden="1">
      <c r="B759" s="42">
        <v>757</v>
      </c>
      <c r="C759" s="45" t="s">
        <v>952</v>
      </c>
      <c r="D759" t="str">
        <f>_xlfn.XLOOKUP($C759,銘柄リスト!$B$2:$B$10000,銘柄リスト!$C$2:$C$10000,,0,1)</f>
        <v>日東紡績</v>
      </c>
      <c r="E759" s="10">
        <v>1</v>
      </c>
      <c r="G759" s="46">
        <v>45632</v>
      </c>
      <c r="H759" s="46">
        <v>45793</v>
      </c>
      <c r="J759" s="10" t="str">
        <f>_xlfn.XLOOKUP($C759,銘柄リスト!$B$2:$B$10000,銘柄リスト!$D$2:$D$10000,,0,1)</f>
        <v>プライム（内国株式）</v>
      </c>
    </row>
    <row r="760" spans="2:10" hidden="1">
      <c r="B760" s="42">
        <v>758</v>
      </c>
      <c r="C760" s="45" t="s">
        <v>953</v>
      </c>
      <c r="D760" t="str">
        <f>_xlfn.XLOOKUP($C760,銘柄リスト!$B$2:$B$10000,銘柄リスト!$C$2:$C$10000,,0,1)</f>
        <v>オーミケンシ</v>
      </c>
      <c r="E760" s="10">
        <v>1</v>
      </c>
      <c r="G760" s="46">
        <v>45632</v>
      </c>
      <c r="H760" s="46">
        <v>45793</v>
      </c>
      <c r="J760" s="10" t="str">
        <f>_xlfn.XLOOKUP($C760,銘柄リスト!$B$2:$B$10000,銘柄リスト!$D$2:$D$10000,,0,1)</f>
        <v>スタンダード（内国株式）</v>
      </c>
    </row>
    <row r="761" spans="2:10" hidden="1">
      <c r="B761" s="42">
        <v>759</v>
      </c>
      <c r="C761" s="45" t="s">
        <v>954</v>
      </c>
      <c r="D761" t="str">
        <f>_xlfn.XLOOKUP($C761,銘柄リスト!$B$2:$B$10000,銘柄リスト!$C$2:$C$10000,,0,1)</f>
        <v>ＵＮＩＶＡ・Ｏａｋホールディングス</v>
      </c>
      <c r="E761" s="10">
        <v>1</v>
      </c>
      <c r="G761" s="46">
        <v>45632</v>
      </c>
      <c r="H761" s="46">
        <v>45793</v>
      </c>
      <c r="J761" s="10" t="str">
        <f>_xlfn.XLOOKUP($C761,銘柄リスト!$B$2:$B$10000,銘柄リスト!$D$2:$D$10000,,0,1)</f>
        <v>スタンダード（内国株式）</v>
      </c>
    </row>
    <row r="762" spans="2:10" hidden="1">
      <c r="B762" s="42">
        <v>760</v>
      </c>
      <c r="C762" s="45" t="s">
        <v>67</v>
      </c>
      <c r="D762" t="str">
        <f>_xlfn.XLOOKUP($C762,銘柄リスト!$B$2:$B$10000,銘柄リスト!$C$2:$C$10000,,0,1)</f>
        <v>トヨタ紡織</v>
      </c>
      <c r="E762" s="10">
        <v>1</v>
      </c>
      <c r="G762" s="46">
        <v>45632</v>
      </c>
      <c r="H762" s="46">
        <v>45793</v>
      </c>
      <c r="J762" s="10" t="str">
        <f>_xlfn.XLOOKUP($C762,銘柄リスト!$B$2:$B$10000,銘柄リスト!$D$2:$D$10000,,0,1)</f>
        <v>プライム（内国株式）</v>
      </c>
    </row>
    <row r="763" spans="2:10" hidden="1">
      <c r="B763" s="42">
        <v>761</v>
      </c>
      <c r="C763" s="45" t="s">
        <v>955</v>
      </c>
      <c r="D763" t="str">
        <f>_xlfn.XLOOKUP($C763,銘柄リスト!$B$2:$B$10000,銘柄リスト!$C$2:$C$10000,,0,1)</f>
        <v>マーチャント・バンカーズ</v>
      </c>
      <c r="E763" s="10">
        <v>1</v>
      </c>
      <c r="G763" s="46">
        <v>45632</v>
      </c>
      <c r="H763" s="46">
        <v>45793</v>
      </c>
      <c r="J763" s="10" t="str">
        <f>_xlfn.XLOOKUP($C763,銘柄リスト!$B$2:$B$10000,銘柄リスト!$D$2:$D$10000,,0,1)</f>
        <v>スタンダード（内国株式）</v>
      </c>
    </row>
    <row r="764" spans="2:10" hidden="1">
      <c r="B764" s="42">
        <v>762</v>
      </c>
      <c r="C764" s="45" t="s">
        <v>956</v>
      </c>
      <c r="D764" t="str">
        <f>_xlfn.XLOOKUP($C764,銘柄リスト!$B$2:$B$10000,銘柄リスト!$C$2:$C$10000,,0,1)</f>
        <v>サイボー</v>
      </c>
      <c r="E764" s="10">
        <v>1</v>
      </c>
      <c r="G764" s="46">
        <v>45632</v>
      </c>
      <c r="H764" s="46">
        <v>45793</v>
      </c>
      <c r="J764" s="10" t="str">
        <f>_xlfn.XLOOKUP($C764,銘柄リスト!$B$2:$B$10000,銘柄リスト!$D$2:$D$10000,,0,1)</f>
        <v>スタンダード（内国株式）</v>
      </c>
    </row>
    <row r="765" spans="2:10" hidden="1">
      <c r="B765" s="42">
        <v>763</v>
      </c>
      <c r="C765" s="45" t="s">
        <v>957</v>
      </c>
      <c r="D765" t="str">
        <f>_xlfn.XLOOKUP($C765,銘柄リスト!$B$2:$B$10000,銘柄リスト!$C$2:$C$10000,,0,1)</f>
        <v>シンデン・ハイテックス</v>
      </c>
      <c r="E765" s="10">
        <v>1</v>
      </c>
      <c r="G765" s="46">
        <v>45632</v>
      </c>
      <c r="H765" s="46">
        <v>45793</v>
      </c>
      <c r="J765" s="10" t="str">
        <f>_xlfn.XLOOKUP($C765,銘柄リスト!$B$2:$B$10000,銘柄リスト!$D$2:$D$10000,,0,1)</f>
        <v>スタンダード（内国株式）</v>
      </c>
    </row>
    <row r="766" spans="2:10" hidden="1">
      <c r="B766" s="42">
        <v>764</v>
      </c>
      <c r="C766" s="45" t="s">
        <v>958</v>
      </c>
      <c r="D766" t="str">
        <f>_xlfn.XLOOKUP($C766,銘柄リスト!$B$2:$B$10000,銘柄リスト!$C$2:$C$10000,,0,1)</f>
        <v>マクニカホールディングス</v>
      </c>
      <c r="E766" s="10">
        <v>1</v>
      </c>
      <c r="G766" s="46">
        <v>45632</v>
      </c>
      <c r="H766" s="46">
        <v>45793</v>
      </c>
      <c r="J766" s="10" t="str">
        <f>_xlfn.XLOOKUP($C766,銘柄リスト!$B$2:$B$10000,銘柄リスト!$D$2:$D$10000,,0,1)</f>
        <v>プライム（内国株式）</v>
      </c>
    </row>
    <row r="767" spans="2:10" hidden="1">
      <c r="B767" s="42">
        <v>765</v>
      </c>
      <c r="C767" s="45" t="s">
        <v>959</v>
      </c>
      <c r="D767" t="str">
        <f>_xlfn.XLOOKUP($C767,銘柄リスト!$B$2:$B$10000,銘柄リスト!$C$2:$C$10000,,0,1)</f>
        <v>海帆</v>
      </c>
      <c r="E767" s="10">
        <v>1</v>
      </c>
      <c r="G767" s="46">
        <v>45632</v>
      </c>
      <c r="H767" s="46">
        <v>45645</v>
      </c>
      <c r="J767" s="10" t="str">
        <f>_xlfn.XLOOKUP($C767,銘柄リスト!$B$2:$B$10000,銘柄リスト!$D$2:$D$10000,,0,1)</f>
        <v>グロース（内国株式）</v>
      </c>
    </row>
    <row r="768" spans="2:10" hidden="1">
      <c r="B768" s="42">
        <v>766</v>
      </c>
      <c r="C768" s="45" t="s">
        <v>960</v>
      </c>
      <c r="D768" t="str">
        <f>_xlfn.XLOOKUP($C768,銘柄リスト!$B$2:$B$10000,銘柄リスト!$C$2:$C$10000,,0,1)</f>
        <v>Ｈａｍｅｅ</v>
      </c>
      <c r="E768" s="10">
        <v>1</v>
      </c>
      <c r="G768" s="46">
        <v>45632</v>
      </c>
      <c r="H768" s="46">
        <v>45793</v>
      </c>
      <c r="J768" s="10" t="str">
        <f>_xlfn.XLOOKUP($C768,銘柄リスト!$B$2:$B$10000,銘柄リスト!$D$2:$D$10000,,0,1)</f>
        <v>スタンダード（内国株式）</v>
      </c>
    </row>
    <row r="769" spans="2:10" hidden="1">
      <c r="B769" s="42">
        <v>767</v>
      </c>
      <c r="C769" s="45" t="s">
        <v>961</v>
      </c>
      <c r="D769" t="str">
        <f>_xlfn.XLOOKUP($C769,銘柄リスト!$B$2:$B$10000,銘柄リスト!$C$2:$C$10000,,0,1)</f>
        <v>マーケットエンタープライズ</v>
      </c>
      <c r="E769" s="10">
        <v>1</v>
      </c>
      <c r="G769" s="46">
        <v>45632</v>
      </c>
      <c r="H769" s="46">
        <v>45793</v>
      </c>
      <c r="J769" s="10" t="str">
        <f>_xlfn.XLOOKUP($C769,銘柄リスト!$B$2:$B$10000,銘柄リスト!$D$2:$D$10000,,0,1)</f>
        <v>プライム（内国株式）</v>
      </c>
    </row>
    <row r="770" spans="2:10" hidden="1">
      <c r="B770" s="42">
        <v>768</v>
      </c>
      <c r="C770" s="45" t="s">
        <v>962</v>
      </c>
      <c r="D770" t="str">
        <f>_xlfn.XLOOKUP($C770,銘柄リスト!$B$2:$B$10000,銘柄リスト!$C$2:$C$10000,,0,1)</f>
        <v>ファンデリー</v>
      </c>
      <c r="E770" s="10">
        <v>1</v>
      </c>
      <c r="G770" s="46">
        <v>45632</v>
      </c>
      <c r="H770" s="46">
        <v>45645</v>
      </c>
      <c r="J770" s="10" t="str">
        <f>_xlfn.XLOOKUP($C770,銘柄リスト!$B$2:$B$10000,銘柄リスト!$D$2:$D$10000,,0,1)</f>
        <v>グロース（内国株式）</v>
      </c>
    </row>
    <row r="771" spans="2:10" hidden="1">
      <c r="B771" s="42">
        <v>769</v>
      </c>
      <c r="C771" s="45" t="s">
        <v>963</v>
      </c>
      <c r="D771" t="str">
        <f>_xlfn.XLOOKUP($C771,銘柄リスト!$B$2:$B$10000,銘柄リスト!$C$2:$C$10000,,0,1)</f>
        <v>富士山マガジンサービス</v>
      </c>
      <c r="E771" s="10">
        <v>1</v>
      </c>
      <c r="G771" s="46">
        <v>45632</v>
      </c>
      <c r="H771" s="46">
        <v>45645</v>
      </c>
      <c r="J771" s="10" t="str">
        <f>_xlfn.XLOOKUP($C771,銘柄リスト!$B$2:$B$10000,銘柄リスト!$D$2:$D$10000,,0,1)</f>
        <v>グロース（内国株式）</v>
      </c>
    </row>
    <row r="772" spans="2:10" hidden="1">
      <c r="B772" s="42">
        <v>770</v>
      </c>
      <c r="C772" s="45" t="s">
        <v>964</v>
      </c>
      <c r="D772" t="str">
        <f>_xlfn.XLOOKUP($C772,銘柄リスト!$B$2:$B$10000,銘柄リスト!$C$2:$C$10000,,0,1)</f>
        <v>ラクト・ジャパン</v>
      </c>
      <c r="E772" s="10">
        <v>1</v>
      </c>
      <c r="G772" s="46">
        <v>45632</v>
      </c>
      <c r="H772" s="46">
        <v>45793</v>
      </c>
      <c r="J772" s="10" t="str">
        <f>_xlfn.XLOOKUP($C772,銘柄リスト!$B$2:$B$10000,銘柄リスト!$D$2:$D$10000,,0,1)</f>
        <v>プライム（内国株式）</v>
      </c>
    </row>
    <row r="773" spans="2:10" hidden="1">
      <c r="B773" s="42">
        <v>771</v>
      </c>
      <c r="C773" s="45" t="s">
        <v>965</v>
      </c>
      <c r="D773" t="str">
        <f>_xlfn.XLOOKUP($C773,銘柄リスト!$B$2:$B$10000,銘柄リスト!$C$2:$C$10000,,0,1)</f>
        <v>ＢＲＵＮＯ</v>
      </c>
      <c r="E773" s="10">
        <v>1</v>
      </c>
      <c r="G773" s="46">
        <v>45632</v>
      </c>
      <c r="H773" s="46">
        <v>45645</v>
      </c>
      <c r="J773" s="10" t="str">
        <f>_xlfn.XLOOKUP($C773,銘柄リスト!$B$2:$B$10000,銘柄リスト!$D$2:$D$10000,,0,1)</f>
        <v>グロース（内国株式）</v>
      </c>
    </row>
    <row r="774" spans="2:10" hidden="1">
      <c r="B774" s="42">
        <v>772</v>
      </c>
      <c r="C774" s="45" t="s">
        <v>217</v>
      </c>
      <c r="D774" t="str">
        <f>_xlfn.XLOOKUP($C774,銘柄リスト!$B$2:$B$10000,銘柄リスト!$C$2:$C$10000,,0,1)</f>
        <v>オーウイル</v>
      </c>
      <c r="E774" s="10">
        <v>1</v>
      </c>
      <c r="G774" s="46">
        <v>45632</v>
      </c>
      <c r="H774" s="46">
        <v>45793</v>
      </c>
      <c r="J774" s="10" t="str">
        <f>_xlfn.XLOOKUP($C774,銘柄リスト!$B$2:$B$10000,銘柄リスト!$D$2:$D$10000,,0,1)</f>
        <v>スタンダード（内国株式）</v>
      </c>
    </row>
    <row r="775" spans="2:10" hidden="1">
      <c r="B775" s="42">
        <v>773</v>
      </c>
      <c r="C775" s="45" t="s">
        <v>966</v>
      </c>
      <c r="D775" t="str">
        <f>_xlfn.XLOOKUP($C775,銘柄リスト!$B$2:$B$10000,銘柄リスト!$C$2:$C$10000,,0,1)</f>
        <v>グリムス</v>
      </c>
      <c r="E775" s="10">
        <v>1</v>
      </c>
      <c r="G775" s="46">
        <v>45632</v>
      </c>
      <c r="H775" s="46">
        <v>45793</v>
      </c>
      <c r="J775" s="10" t="str">
        <f>_xlfn.XLOOKUP($C775,銘柄リスト!$B$2:$B$10000,銘柄リスト!$D$2:$D$10000,,0,1)</f>
        <v>プライム（内国株式）</v>
      </c>
    </row>
    <row r="776" spans="2:10" hidden="1">
      <c r="B776" s="42">
        <v>774</v>
      </c>
      <c r="C776" s="45" t="s">
        <v>967</v>
      </c>
      <c r="D776" t="str">
        <f>_xlfn.XLOOKUP($C776,銘柄リスト!$B$2:$B$10000,銘柄リスト!$C$2:$C$10000,,0,1)</f>
        <v>バイタルケーエスケー・ホールディングス</v>
      </c>
      <c r="E776" s="10">
        <v>1</v>
      </c>
      <c r="G776" s="46">
        <v>45632</v>
      </c>
      <c r="H776" s="46">
        <v>45793</v>
      </c>
      <c r="J776" s="10" t="str">
        <f>_xlfn.XLOOKUP($C776,銘柄リスト!$B$2:$B$10000,銘柄リスト!$D$2:$D$10000,,0,1)</f>
        <v>プライム（内国株式）</v>
      </c>
    </row>
    <row r="777" spans="2:10" hidden="1">
      <c r="B777" s="42">
        <v>775</v>
      </c>
      <c r="C777" s="45" t="s">
        <v>968</v>
      </c>
      <c r="D777" t="str">
        <f>_xlfn.XLOOKUP($C777,銘柄リスト!$B$2:$B$10000,銘柄リスト!$C$2:$C$10000,,0,1)</f>
        <v>八洲電機</v>
      </c>
      <c r="E777" s="10">
        <v>1</v>
      </c>
      <c r="G777" s="46">
        <v>45632</v>
      </c>
      <c r="H777" s="46">
        <v>45793</v>
      </c>
      <c r="J777" s="10" t="str">
        <f>_xlfn.XLOOKUP($C777,銘柄リスト!$B$2:$B$10000,銘柄リスト!$D$2:$D$10000,,0,1)</f>
        <v>プライム（内国株式）</v>
      </c>
    </row>
    <row r="778" spans="2:10" hidden="1">
      <c r="B778" s="42">
        <v>776</v>
      </c>
      <c r="C778" s="45" t="s">
        <v>969</v>
      </c>
      <c r="D778" t="str">
        <f>_xlfn.XLOOKUP($C778,銘柄リスト!$B$2:$B$10000,銘柄リスト!$C$2:$C$10000,,0,1)</f>
        <v>メディアスホールディングス</v>
      </c>
      <c r="E778" s="10">
        <v>1</v>
      </c>
      <c r="G778" s="46">
        <v>45632</v>
      </c>
      <c r="H778" s="46">
        <v>45793</v>
      </c>
      <c r="J778" s="10" t="str">
        <f>_xlfn.XLOOKUP($C778,銘柄リスト!$B$2:$B$10000,銘柄リスト!$D$2:$D$10000,,0,1)</f>
        <v>プライム（内国株式）</v>
      </c>
    </row>
    <row r="779" spans="2:10" hidden="1">
      <c r="B779" s="42">
        <v>777</v>
      </c>
      <c r="C779" s="45" t="s">
        <v>970</v>
      </c>
      <c r="D779" t="str">
        <f>_xlfn.XLOOKUP($C779,銘柄リスト!$B$2:$B$10000,銘柄リスト!$C$2:$C$10000,,0,1)</f>
        <v>レスター</v>
      </c>
      <c r="E779" s="10">
        <v>1</v>
      </c>
      <c r="G779" s="46">
        <v>45632</v>
      </c>
      <c r="H779" s="46">
        <v>45793</v>
      </c>
      <c r="J779" s="10" t="str">
        <f>_xlfn.XLOOKUP($C779,銘柄リスト!$B$2:$B$10000,銘柄リスト!$D$2:$D$10000,,0,1)</f>
        <v>プライム（内国株式）</v>
      </c>
    </row>
    <row r="780" spans="2:10" hidden="1">
      <c r="B780" s="42">
        <v>778</v>
      </c>
      <c r="C780" s="45" t="s">
        <v>971</v>
      </c>
      <c r="D780" t="str">
        <f>_xlfn.XLOOKUP($C780,銘柄リスト!$B$2:$B$10000,銘柄リスト!$C$2:$C$10000,,0,1)</f>
        <v>ジオリーブグループ</v>
      </c>
      <c r="E780" s="10">
        <v>1</v>
      </c>
      <c r="G780" s="46">
        <v>45632</v>
      </c>
      <c r="H780" s="46">
        <v>45793</v>
      </c>
      <c r="J780" s="10" t="str">
        <f>_xlfn.XLOOKUP($C780,銘柄リスト!$B$2:$B$10000,銘柄リスト!$D$2:$D$10000,,0,1)</f>
        <v>スタンダード（内国株式）</v>
      </c>
    </row>
    <row r="781" spans="2:10" hidden="1">
      <c r="B781" s="42">
        <v>779</v>
      </c>
      <c r="C781" s="45" t="s">
        <v>972</v>
      </c>
      <c r="D781" t="str">
        <f>_xlfn.XLOOKUP($C781,銘柄リスト!$B$2:$B$10000,銘柄リスト!$C$2:$C$10000,,0,1)</f>
        <v>丸善ＣＨＩホールディングス</v>
      </c>
      <c r="E781" s="10">
        <v>1</v>
      </c>
      <c r="G781" s="46">
        <v>45632</v>
      </c>
      <c r="H781" s="46">
        <v>45793</v>
      </c>
      <c r="J781" s="10" t="str">
        <f>_xlfn.XLOOKUP($C781,銘柄リスト!$B$2:$B$10000,銘柄リスト!$D$2:$D$10000,,0,1)</f>
        <v>スタンダード（内国株式）</v>
      </c>
    </row>
    <row r="782" spans="2:10" hidden="1">
      <c r="B782" s="42">
        <v>780</v>
      </c>
      <c r="C782" s="45" t="s">
        <v>973</v>
      </c>
      <c r="D782" t="str">
        <f>_xlfn.XLOOKUP($C782,銘柄リスト!$B$2:$B$10000,銘柄リスト!$C$2:$C$10000,,0,1)</f>
        <v>大光</v>
      </c>
      <c r="E782" s="10">
        <v>1</v>
      </c>
      <c r="G782" s="46">
        <v>45632</v>
      </c>
      <c r="H782" s="46">
        <v>45793</v>
      </c>
      <c r="J782" s="10" t="str">
        <f>_xlfn.XLOOKUP($C782,銘柄リスト!$B$2:$B$10000,銘柄リスト!$D$2:$D$10000,,0,1)</f>
        <v>スタンダード（内国株式）</v>
      </c>
    </row>
    <row r="783" spans="2:10" hidden="1">
      <c r="B783" s="42">
        <v>781</v>
      </c>
      <c r="C783" s="45" t="s">
        <v>974</v>
      </c>
      <c r="D783" t="str">
        <f>_xlfn.XLOOKUP($C783,銘柄リスト!$B$2:$B$10000,銘柄リスト!$C$2:$C$10000,,0,1)</f>
        <v>アゼアス</v>
      </c>
      <c r="E783" s="10">
        <v>1</v>
      </c>
      <c r="G783" s="46">
        <v>45632</v>
      </c>
      <c r="H783" s="46">
        <v>45793</v>
      </c>
      <c r="J783" s="10" t="str">
        <f>_xlfn.XLOOKUP($C783,銘柄リスト!$B$2:$B$10000,銘柄リスト!$D$2:$D$10000,,0,1)</f>
        <v>スタンダード（内国株式）</v>
      </c>
    </row>
    <row r="784" spans="2:10" hidden="1">
      <c r="B784" s="42">
        <v>782</v>
      </c>
      <c r="C784" s="45" t="s">
        <v>975</v>
      </c>
      <c r="D784" t="str">
        <f>_xlfn.XLOOKUP($C784,銘柄リスト!$B$2:$B$10000,銘柄リスト!$C$2:$C$10000,,0,1)</f>
        <v>ＯＣＨＩホールディングス</v>
      </c>
      <c r="E784" s="10">
        <v>1</v>
      </c>
      <c r="G784" s="46">
        <v>45632</v>
      </c>
      <c r="H784" s="46">
        <v>45793</v>
      </c>
      <c r="J784" s="10" t="str">
        <f>_xlfn.XLOOKUP($C784,銘柄リスト!$B$2:$B$10000,銘柄リスト!$D$2:$D$10000,,0,1)</f>
        <v>スタンダード（内国株式）</v>
      </c>
    </row>
    <row r="785" spans="2:10" hidden="1">
      <c r="B785" s="42">
        <v>783</v>
      </c>
      <c r="C785" s="45" t="s">
        <v>976</v>
      </c>
      <c r="D785" t="str">
        <f>_xlfn.XLOOKUP($C785,銘柄リスト!$B$2:$B$10000,銘柄リスト!$C$2:$C$10000,,0,1)</f>
        <v>ＴＯＫＡＩホールディングス</v>
      </c>
      <c r="E785" s="10">
        <v>1</v>
      </c>
      <c r="G785" s="46">
        <v>45632</v>
      </c>
      <c r="H785" s="46">
        <v>45793</v>
      </c>
      <c r="J785" s="10" t="str">
        <f>_xlfn.XLOOKUP($C785,銘柄リスト!$B$2:$B$10000,銘柄リスト!$D$2:$D$10000,,0,1)</f>
        <v>プライム（内国株式）</v>
      </c>
    </row>
    <row r="786" spans="2:10" hidden="1">
      <c r="B786" s="42">
        <v>784</v>
      </c>
      <c r="C786" s="45" t="s">
        <v>977</v>
      </c>
      <c r="D786" t="str">
        <f>_xlfn.XLOOKUP($C786,銘柄リスト!$B$2:$B$10000,銘柄リスト!$C$2:$C$10000,,0,1)</f>
        <v>ＭＥＲＦ</v>
      </c>
      <c r="E786" s="10">
        <v>1</v>
      </c>
      <c r="G786" s="46">
        <v>45632</v>
      </c>
      <c r="H786" s="46">
        <v>45793</v>
      </c>
      <c r="J786" s="10" t="str">
        <f>_xlfn.XLOOKUP($C786,銘柄リスト!$B$2:$B$10000,銘柄リスト!$D$2:$D$10000,,0,1)</f>
        <v>スタンダード（内国株式）</v>
      </c>
    </row>
    <row r="787" spans="2:10" hidden="1">
      <c r="B787" s="42">
        <v>785</v>
      </c>
      <c r="C787" s="45" t="s">
        <v>978</v>
      </c>
      <c r="D787" t="str">
        <f>_xlfn.XLOOKUP($C787,銘柄リスト!$B$2:$B$10000,銘柄リスト!$C$2:$C$10000,,0,1)</f>
        <v>ミサワ</v>
      </c>
      <c r="E787" s="10">
        <v>1</v>
      </c>
      <c r="G787" s="46">
        <v>45632</v>
      </c>
      <c r="H787" s="46">
        <v>45793</v>
      </c>
      <c r="J787" s="10" t="str">
        <f>_xlfn.XLOOKUP($C787,銘柄リスト!$B$2:$B$10000,銘柄リスト!$D$2:$D$10000,,0,1)</f>
        <v>スタンダード（内国株式）</v>
      </c>
    </row>
    <row r="788" spans="2:10" hidden="1">
      <c r="B788" s="42">
        <v>786</v>
      </c>
      <c r="C788" s="45" t="s">
        <v>979</v>
      </c>
      <c r="D788" t="str">
        <f>_xlfn.XLOOKUP($C788,銘柄リスト!$B$2:$B$10000,銘柄リスト!$C$2:$C$10000,,0,1)</f>
        <v>ティーライフ</v>
      </c>
      <c r="E788" s="10">
        <v>1</v>
      </c>
      <c r="G788" s="46">
        <v>45632</v>
      </c>
      <c r="H788" s="46">
        <v>45793</v>
      </c>
      <c r="J788" s="10" t="str">
        <f>_xlfn.XLOOKUP($C788,銘柄リスト!$B$2:$B$10000,銘柄リスト!$D$2:$D$10000,,0,1)</f>
        <v>スタンダード（内国株式）</v>
      </c>
    </row>
    <row r="789" spans="2:10" hidden="1">
      <c r="B789" s="42">
        <v>787</v>
      </c>
      <c r="C789" s="45" t="s">
        <v>980</v>
      </c>
      <c r="D789" t="str">
        <f>_xlfn.XLOOKUP($C789,銘柄リスト!$B$2:$B$10000,銘柄リスト!$C$2:$C$10000,,0,1)</f>
        <v>Ｃｏｍｉｎｉｘ</v>
      </c>
      <c r="E789" s="10">
        <v>1</v>
      </c>
      <c r="G789" s="46">
        <v>45632</v>
      </c>
      <c r="H789" s="46">
        <v>45793</v>
      </c>
      <c r="J789" s="10" t="str">
        <f>_xlfn.XLOOKUP($C789,銘柄リスト!$B$2:$B$10000,銘柄リスト!$D$2:$D$10000,,0,1)</f>
        <v>スタンダード（内国株式）</v>
      </c>
    </row>
    <row r="790" spans="2:10" hidden="1">
      <c r="B790" s="42">
        <v>788</v>
      </c>
      <c r="C790" s="45" t="s">
        <v>981</v>
      </c>
      <c r="D790" t="str">
        <f>_xlfn.XLOOKUP($C790,銘柄リスト!$B$2:$B$10000,銘柄リスト!$C$2:$C$10000,,0,1)</f>
        <v>ハピネス・アンド・ディ</v>
      </c>
      <c r="E790" s="10">
        <v>1</v>
      </c>
      <c r="G790" s="46">
        <v>45632</v>
      </c>
      <c r="H790" s="46">
        <v>45793</v>
      </c>
      <c r="J790" s="10" t="str">
        <f>_xlfn.XLOOKUP($C790,銘柄リスト!$B$2:$B$10000,銘柄リスト!$D$2:$D$10000,,0,1)</f>
        <v>スタンダード（内国株式）</v>
      </c>
    </row>
    <row r="791" spans="2:10" hidden="1">
      <c r="B791" s="42">
        <v>789</v>
      </c>
      <c r="C791" s="45" t="s">
        <v>982</v>
      </c>
      <c r="D791" t="str">
        <f>_xlfn.XLOOKUP($C791,銘柄リスト!$B$2:$B$10000,銘柄リスト!$C$2:$C$10000,,0,1)</f>
        <v>エー・ピーホールディングス</v>
      </c>
      <c r="E791" s="10">
        <v>1</v>
      </c>
      <c r="G791" s="46">
        <v>45632</v>
      </c>
      <c r="H791" s="46">
        <v>45793</v>
      </c>
      <c r="J791" s="10" t="str">
        <f>_xlfn.XLOOKUP($C791,銘柄リスト!$B$2:$B$10000,銘柄リスト!$D$2:$D$10000,,0,1)</f>
        <v>スタンダード（内国株式）</v>
      </c>
    </row>
    <row r="792" spans="2:10" hidden="1">
      <c r="B792" s="42">
        <v>790</v>
      </c>
      <c r="C792" s="45" t="s">
        <v>983</v>
      </c>
      <c r="D792" t="str">
        <f>_xlfn.XLOOKUP($C792,銘柄リスト!$B$2:$B$10000,銘柄リスト!$C$2:$C$10000,,0,1)</f>
        <v>三洋貿易</v>
      </c>
      <c r="E792" s="10">
        <v>1</v>
      </c>
      <c r="G792" s="46">
        <v>45632</v>
      </c>
      <c r="H792" s="46">
        <v>45793</v>
      </c>
      <c r="J792" s="10" t="str">
        <f>_xlfn.XLOOKUP($C792,銘柄リスト!$B$2:$B$10000,銘柄リスト!$D$2:$D$10000,,0,1)</f>
        <v>プライム（内国株式）</v>
      </c>
    </row>
    <row r="793" spans="2:10" hidden="1">
      <c r="B793" s="42">
        <v>791</v>
      </c>
      <c r="C793" s="45" t="s">
        <v>984</v>
      </c>
      <c r="D793" t="str">
        <f>_xlfn.XLOOKUP($C793,銘柄リスト!$B$2:$B$10000,銘柄リスト!$C$2:$C$10000,,0,1)</f>
        <v>ありがとうサービス</v>
      </c>
      <c r="E793" s="10">
        <v>1</v>
      </c>
      <c r="G793" s="46">
        <v>45632</v>
      </c>
      <c r="H793" s="46">
        <v>45793</v>
      </c>
      <c r="J793" s="10" t="str">
        <f>_xlfn.XLOOKUP($C793,銘柄リスト!$B$2:$B$10000,銘柄リスト!$D$2:$D$10000,,0,1)</f>
        <v>スタンダード（内国株式）</v>
      </c>
    </row>
    <row r="794" spans="2:10" hidden="1">
      <c r="B794" s="42">
        <v>792</v>
      </c>
      <c r="C794" s="45" t="s">
        <v>985</v>
      </c>
      <c r="D794" t="str">
        <f>_xlfn.XLOOKUP($C794,銘柄リスト!$B$2:$B$10000,銘柄リスト!$C$2:$C$10000,,0,1)</f>
        <v>チムニー</v>
      </c>
      <c r="E794" s="10">
        <v>1</v>
      </c>
      <c r="G794" s="46">
        <v>45632</v>
      </c>
      <c r="H794" s="46">
        <v>45793</v>
      </c>
      <c r="J794" s="10" t="str">
        <f>_xlfn.XLOOKUP($C794,銘柄リスト!$B$2:$B$10000,銘柄リスト!$D$2:$D$10000,,0,1)</f>
        <v>スタンダード（内国株式）</v>
      </c>
    </row>
    <row r="795" spans="2:10" hidden="1">
      <c r="B795" s="42">
        <v>793</v>
      </c>
      <c r="C795" s="45" t="s">
        <v>986</v>
      </c>
      <c r="D795" t="str">
        <f>_xlfn.XLOOKUP($C795,銘柄リスト!$B$2:$B$10000,銘柄リスト!$C$2:$C$10000,,0,1)</f>
        <v>シュッピン</v>
      </c>
      <c r="E795" s="10">
        <v>1</v>
      </c>
      <c r="G795" s="46">
        <v>45632</v>
      </c>
      <c r="H795" s="46">
        <v>45793</v>
      </c>
      <c r="J795" s="10" t="str">
        <f>_xlfn.XLOOKUP($C795,銘柄リスト!$B$2:$B$10000,銘柄リスト!$D$2:$D$10000,,0,1)</f>
        <v>プライム（内国株式）</v>
      </c>
    </row>
    <row r="796" spans="2:10" hidden="1">
      <c r="B796" s="42">
        <v>794</v>
      </c>
      <c r="C796" s="45" t="s">
        <v>987</v>
      </c>
      <c r="D796" t="str">
        <f>_xlfn.XLOOKUP($C796,銘柄リスト!$B$2:$B$10000,銘柄リスト!$C$2:$C$10000,,0,1)</f>
        <v>ビューティガレージ</v>
      </c>
      <c r="E796" s="10">
        <v>1</v>
      </c>
      <c r="G796" s="46">
        <v>45632</v>
      </c>
      <c r="H796" s="46">
        <v>45793</v>
      </c>
      <c r="J796" s="10" t="str">
        <f>_xlfn.XLOOKUP($C796,銘柄リスト!$B$2:$B$10000,銘柄リスト!$D$2:$D$10000,,0,1)</f>
        <v>プライム（内国株式）</v>
      </c>
    </row>
    <row r="797" spans="2:10" hidden="1">
      <c r="B797" s="42">
        <v>795</v>
      </c>
      <c r="C797" s="45" t="s">
        <v>988</v>
      </c>
      <c r="D797" t="str">
        <f>_xlfn.XLOOKUP($C797,銘柄リスト!$B$2:$B$10000,銘柄リスト!$C$2:$C$10000,,0,1)</f>
        <v>買取王国</v>
      </c>
      <c r="E797" s="10">
        <v>1</v>
      </c>
      <c r="G797" s="46">
        <v>45632</v>
      </c>
      <c r="H797" s="46">
        <v>45793</v>
      </c>
      <c r="J797" s="10" t="str">
        <f>_xlfn.XLOOKUP($C797,銘柄リスト!$B$2:$B$10000,銘柄リスト!$D$2:$D$10000,,0,1)</f>
        <v>スタンダード（内国株式）</v>
      </c>
    </row>
    <row r="798" spans="2:10" hidden="1">
      <c r="B798" s="42">
        <v>796</v>
      </c>
      <c r="C798" s="45" t="s">
        <v>989</v>
      </c>
      <c r="D798" t="str">
        <f>_xlfn.XLOOKUP($C798,銘柄リスト!$B$2:$B$10000,銘柄リスト!$C$2:$C$10000,,0,1)</f>
        <v>オイシックス・ラ・大地</v>
      </c>
      <c r="E798" s="10">
        <v>1</v>
      </c>
      <c r="G798" s="46">
        <v>45632</v>
      </c>
      <c r="H798" s="46">
        <v>45793</v>
      </c>
      <c r="J798" s="10" t="str">
        <f>_xlfn.XLOOKUP($C798,銘柄リスト!$B$2:$B$10000,銘柄リスト!$D$2:$D$10000,,0,1)</f>
        <v>プライム（内国株式）</v>
      </c>
    </row>
    <row r="799" spans="2:10" hidden="1">
      <c r="B799" s="42">
        <v>797</v>
      </c>
      <c r="C799" s="45" t="s">
        <v>990</v>
      </c>
      <c r="D799" t="str">
        <f>_xlfn.XLOOKUP($C799,銘柄リスト!$B$2:$B$10000,銘柄リスト!$C$2:$C$10000,,0,1)</f>
        <v>ウイン・パートナーズ</v>
      </c>
      <c r="E799" s="10">
        <v>1</v>
      </c>
      <c r="G799" s="46">
        <v>45632</v>
      </c>
      <c r="H799" s="46">
        <v>45793</v>
      </c>
      <c r="J799" s="10" t="str">
        <f>_xlfn.XLOOKUP($C799,銘柄リスト!$B$2:$B$10000,銘柄リスト!$D$2:$D$10000,,0,1)</f>
        <v>プライム（内国株式）</v>
      </c>
    </row>
    <row r="800" spans="2:10" hidden="1">
      <c r="B800" s="42">
        <v>798</v>
      </c>
      <c r="C800" s="45" t="s">
        <v>991</v>
      </c>
      <c r="D800" t="str">
        <f>_xlfn.XLOOKUP($C800,銘柄リスト!$B$2:$B$10000,銘柄リスト!$C$2:$C$10000,,0,1)</f>
        <v>ＩＣＤＡホールディングス</v>
      </c>
      <c r="E800" s="10">
        <v>1</v>
      </c>
      <c r="G800" s="46">
        <v>45632</v>
      </c>
      <c r="H800" s="46">
        <v>45793</v>
      </c>
      <c r="J800" s="10" t="str">
        <f>_xlfn.XLOOKUP($C800,銘柄リスト!$B$2:$B$10000,銘柄リスト!$D$2:$D$10000,,0,1)</f>
        <v>スタンダード（内国株式）</v>
      </c>
    </row>
    <row r="801" spans="2:10" hidden="1">
      <c r="B801" s="42">
        <v>799</v>
      </c>
      <c r="C801" s="45" t="s">
        <v>992</v>
      </c>
      <c r="D801" t="str">
        <f>_xlfn.XLOOKUP($C801,銘柄リスト!$B$2:$B$10000,銘柄リスト!$C$2:$C$10000,,0,1)</f>
        <v>夢展望</v>
      </c>
      <c r="E801" s="10">
        <v>1</v>
      </c>
      <c r="G801" s="46">
        <v>45632</v>
      </c>
      <c r="H801" s="46">
        <v>45645</v>
      </c>
      <c r="J801" s="10" t="str">
        <f>_xlfn.XLOOKUP($C801,銘柄リスト!$B$2:$B$10000,銘柄リスト!$D$2:$D$10000,,0,1)</f>
        <v>グロース（内国株式）</v>
      </c>
    </row>
    <row r="802" spans="2:10" hidden="1">
      <c r="B802" s="42">
        <v>800</v>
      </c>
      <c r="C802" s="45" t="s">
        <v>993</v>
      </c>
      <c r="D802" t="str">
        <f>_xlfn.XLOOKUP($C802,銘柄リスト!$B$2:$B$10000,銘柄リスト!$C$2:$C$10000,,0,1)</f>
        <v>ネクステージ</v>
      </c>
      <c r="E802" s="10">
        <v>1</v>
      </c>
      <c r="G802" s="46">
        <v>45632</v>
      </c>
      <c r="H802" s="46">
        <v>45793</v>
      </c>
      <c r="J802" s="10" t="str">
        <f>_xlfn.XLOOKUP($C802,銘柄リスト!$B$2:$B$10000,銘柄リスト!$D$2:$D$10000,,0,1)</f>
        <v>プライム（内国株式）</v>
      </c>
    </row>
    <row r="803" spans="2:10" hidden="1">
      <c r="B803" s="42">
        <v>801</v>
      </c>
      <c r="C803" s="45" t="s">
        <v>994</v>
      </c>
      <c r="D803" t="str">
        <f>_xlfn.XLOOKUP($C803,銘柄リスト!$B$2:$B$10000,銘柄リスト!$C$2:$C$10000,,0,1)</f>
        <v>ミラタップ</v>
      </c>
      <c r="E803" s="10">
        <v>1</v>
      </c>
      <c r="G803" s="46">
        <v>45632</v>
      </c>
      <c r="H803" s="46">
        <v>45645</v>
      </c>
      <c r="J803" s="10" t="str">
        <f>_xlfn.XLOOKUP($C803,銘柄リスト!$B$2:$B$10000,銘柄リスト!$D$2:$D$10000,,0,1)</f>
        <v>グロース（内国株式）</v>
      </c>
    </row>
    <row r="804" spans="2:10" hidden="1">
      <c r="B804" s="42">
        <v>802</v>
      </c>
      <c r="C804" s="45" t="s">
        <v>995</v>
      </c>
      <c r="D804" t="str">
        <f>_xlfn.XLOOKUP($C804,銘柄リスト!$B$2:$B$10000,銘柄リスト!$C$2:$C$10000,,0,1)</f>
        <v>ＡＮＡＰ</v>
      </c>
      <c r="E804" s="10">
        <v>1</v>
      </c>
      <c r="G804" s="46">
        <v>45632</v>
      </c>
      <c r="H804" s="46">
        <v>45793</v>
      </c>
      <c r="J804" s="10" t="str">
        <f>_xlfn.XLOOKUP($C804,銘柄リスト!$B$2:$B$10000,銘柄リスト!$D$2:$D$10000,,0,1)</f>
        <v>スタンダード（内国株式）</v>
      </c>
    </row>
    <row r="805" spans="2:10" hidden="1">
      <c r="B805" s="42">
        <v>803</v>
      </c>
      <c r="C805" s="45" t="s">
        <v>996</v>
      </c>
      <c r="D805" t="str">
        <f>_xlfn.XLOOKUP($C805,銘柄リスト!$B$2:$B$10000,銘柄リスト!$C$2:$C$10000,,0,1)</f>
        <v>ホットマン</v>
      </c>
      <c r="E805" s="10">
        <v>1</v>
      </c>
      <c r="G805" s="46">
        <v>45632</v>
      </c>
      <c r="H805" s="46">
        <v>45793</v>
      </c>
      <c r="J805" s="10" t="str">
        <f>_xlfn.XLOOKUP($C805,銘柄リスト!$B$2:$B$10000,銘柄リスト!$D$2:$D$10000,,0,1)</f>
        <v>スタンダード（内国株式）</v>
      </c>
    </row>
    <row r="806" spans="2:10" hidden="1">
      <c r="B806" s="42">
        <v>804</v>
      </c>
      <c r="C806" s="45" t="s">
        <v>997</v>
      </c>
      <c r="D806" t="str">
        <f>_xlfn.XLOOKUP($C806,銘柄リスト!$B$2:$B$10000,銘柄リスト!$C$2:$C$10000,,0,1)</f>
        <v>ジョイフル本田</v>
      </c>
      <c r="E806" s="10">
        <v>1</v>
      </c>
      <c r="G806" s="46">
        <v>45632</v>
      </c>
      <c r="H806" s="46">
        <v>45793</v>
      </c>
      <c r="J806" s="10" t="str">
        <f>_xlfn.XLOOKUP($C806,銘柄リスト!$B$2:$B$10000,銘柄リスト!$D$2:$D$10000,,0,1)</f>
        <v>プライム（内国株式）</v>
      </c>
    </row>
    <row r="807" spans="2:10" hidden="1">
      <c r="B807" s="42">
        <v>805</v>
      </c>
      <c r="C807" s="45" t="s">
        <v>998</v>
      </c>
      <c r="D807" t="str">
        <f>_xlfn.XLOOKUP($C807,銘柄リスト!$B$2:$B$10000,銘柄リスト!$C$2:$C$10000,,0,1)</f>
        <v>白鳩</v>
      </c>
      <c r="E807" s="10">
        <v>1</v>
      </c>
      <c r="G807" s="46">
        <v>45632</v>
      </c>
      <c r="H807" s="46">
        <v>45793</v>
      </c>
      <c r="J807" s="10" t="str">
        <f>_xlfn.XLOOKUP($C807,銘柄リスト!$B$2:$B$10000,銘柄リスト!$D$2:$D$10000,,0,1)</f>
        <v>スタンダード（内国株式）</v>
      </c>
    </row>
    <row r="808" spans="2:10" hidden="1">
      <c r="B808" s="42">
        <v>806</v>
      </c>
      <c r="C808" s="45" t="s">
        <v>185</v>
      </c>
      <c r="D808" t="str">
        <f>_xlfn.XLOOKUP($C808,銘柄リスト!$B$2:$B$10000,銘柄リスト!$C$2:$C$10000,,0,1)</f>
        <v>エターナルホスピタリティグループ</v>
      </c>
      <c r="E808" s="10">
        <v>1</v>
      </c>
      <c r="G808" s="46">
        <v>45632</v>
      </c>
      <c r="H808" s="46">
        <v>45793</v>
      </c>
      <c r="J808" s="10" t="str">
        <f>_xlfn.XLOOKUP($C808,銘柄リスト!$B$2:$B$10000,銘柄リスト!$D$2:$D$10000,,0,1)</f>
        <v>プライム（内国株式）</v>
      </c>
    </row>
    <row r="809" spans="2:10" hidden="1">
      <c r="B809" s="42">
        <v>807</v>
      </c>
      <c r="C809" s="45" t="s">
        <v>999</v>
      </c>
      <c r="D809" t="str">
        <f>_xlfn.XLOOKUP($C809,銘柄リスト!$B$2:$B$10000,銘柄リスト!$C$2:$C$10000,,0,1)</f>
        <v>ジェネレーションパス</v>
      </c>
      <c r="E809" s="10">
        <v>1</v>
      </c>
      <c r="G809" s="46">
        <v>45632</v>
      </c>
      <c r="H809" s="46">
        <v>45645</v>
      </c>
      <c r="J809" s="10" t="str">
        <f>_xlfn.XLOOKUP($C809,銘柄リスト!$B$2:$B$10000,銘柄リスト!$D$2:$D$10000,,0,1)</f>
        <v>グロース（内国株式）</v>
      </c>
    </row>
    <row r="810" spans="2:10" hidden="1">
      <c r="B810" s="42">
        <v>808</v>
      </c>
      <c r="C810" s="45" t="s">
        <v>1000</v>
      </c>
      <c r="D810" t="str">
        <f>_xlfn.XLOOKUP($C810,銘柄リスト!$B$2:$B$10000,銘柄リスト!$C$2:$C$10000,,0,1)</f>
        <v>ホットランド</v>
      </c>
      <c r="E810" s="10">
        <v>1</v>
      </c>
      <c r="G810" s="46">
        <v>45632</v>
      </c>
      <c r="H810" s="46">
        <v>45793</v>
      </c>
      <c r="J810" s="10" t="str">
        <f>_xlfn.XLOOKUP($C810,銘柄リスト!$B$2:$B$10000,銘柄リスト!$D$2:$D$10000,,0,1)</f>
        <v>プライム（内国株式）</v>
      </c>
    </row>
    <row r="811" spans="2:10" hidden="1">
      <c r="B811" s="42">
        <v>809</v>
      </c>
      <c r="C811" s="45" t="s">
        <v>1001</v>
      </c>
      <c r="D811" t="str">
        <f>_xlfn.XLOOKUP($C811,銘柄リスト!$B$2:$B$10000,銘柄リスト!$C$2:$C$10000,,0,1)</f>
        <v>すかいらーくホールディングス</v>
      </c>
      <c r="E811" s="10">
        <v>1</v>
      </c>
      <c r="G811" s="46">
        <v>45632</v>
      </c>
      <c r="H811" s="46">
        <v>45793</v>
      </c>
      <c r="J811" s="10" t="str">
        <f>_xlfn.XLOOKUP($C811,銘柄リスト!$B$2:$B$10000,銘柄リスト!$D$2:$D$10000,,0,1)</f>
        <v>プライム（内国株式）</v>
      </c>
    </row>
    <row r="812" spans="2:10" hidden="1">
      <c r="B812" s="42">
        <v>810</v>
      </c>
      <c r="C812" s="45" t="s">
        <v>1002</v>
      </c>
      <c r="D812" t="str">
        <f>_xlfn.XLOOKUP($C812,銘柄リスト!$B$2:$B$10000,銘柄リスト!$C$2:$C$10000,,0,1)</f>
        <v>綿半ホールディングス</v>
      </c>
      <c r="E812" s="10">
        <v>1</v>
      </c>
      <c r="G812" s="46">
        <v>45632</v>
      </c>
      <c r="H812" s="46">
        <v>45793</v>
      </c>
      <c r="J812" s="10" t="str">
        <f>_xlfn.XLOOKUP($C812,銘柄リスト!$B$2:$B$10000,銘柄リスト!$D$2:$D$10000,,0,1)</f>
        <v>プライム（内国株式）</v>
      </c>
    </row>
    <row r="813" spans="2:10" hidden="1">
      <c r="B813" s="42">
        <v>811</v>
      </c>
      <c r="C813" s="45" t="s">
        <v>1003</v>
      </c>
      <c r="D813" t="str">
        <f>_xlfn.XLOOKUP($C813,銘柄リスト!$B$2:$B$10000,銘柄リスト!$C$2:$C$10000,,0,1)</f>
        <v>日本毛織</v>
      </c>
      <c r="E813" s="10">
        <v>1</v>
      </c>
      <c r="G813" s="46">
        <v>45632</v>
      </c>
      <c r="H813" s="46">
        <v>45793</v>
      </c>
      <c r="J813" s="10" t="str">
        <f>_xlfn.XLOOKUP($C813,銘柄リスト!$B$2:$B$10000,銘柄リスト!$D$2:$D$10000,,0,1)</f>
        <v>プライム（内国株式）</v>
      </c>
    </row>
    <row r="814" spans="2:10" hidden="1">
      <c r="B814" s="42">
        <v>812</v>
      </c>
      <c r="C814" s="45" t="s">
        <v>1004</v>
      </c>
      <c r="D814" t="str">
        <f>_xlfn.XLOOKUP($C814,銘柄リスト!$B$2:$B$10000,銘柄リスト!$C$2:$C$10000,,0,1)</f>
        <v>ダイトウボウ</v>
      </c>
      <c r="E814" s="10">
        <v>1</v>
      </c>
      <c r="G814" s="46">
        <v>45632</v>
      </c>
      <c r="H814" s="46">
        <v>45793</v>
      </c>
      <c r="J814" s="10" t="str">
        <f>_xlfn.XLOOKUP($C814,銘柄リスト!$B$2:$B$10000,銘柄リスト!$D$2:$D$10000,,0,1)</f>
        <v>スタンダード（内国株式）</v>
      </c>
    </row>
    <row r="815" spans="2:10" hidden="1">
      <c r="B815" s="42">
        <v>813</v>
      </c>
      <c r="C815" s="45" t="s">
        <v>1005</v>
      </c>
      <c r="D815" t="str">
        <f>_xlfn.XLOOKUP($C815,銘柄リスト!$B$2:$B$10000,銘柄リスト!$C$2:$C$10000,,0,1)</f>
        <v>トーア紡コーポレーション</v>
      </c>
      <c r="E815" s="10">
        <v>1</v>
      </c>
      <c r="G815" s="46">
        <v>45632</v>
      </c>
      <c r="H815" s="46">
        <v>45793</v>
      </c>
      <c r="J815" s="10" t="str">
        <f>_xlfn.XLOOKUP($C815,銘柄リスト!$B$2:$B$10000,銘柄リスト!$D$2:$D$10000,,0,1)</f>
        <v>スタンダード（内国株式）</v>
      </c>
    </row>
    <row r="816" spans="2:10" hidden="1">
      <c r="B816" s="42">
        <v>814</v>
      </c>
      <c r="C816" s="45" t="s">
        <v>1006</v>
      </c>
      <c r="D816" t="str">
        <f>_xlfn.XLOOKUP($C816,銘柄リスト!$B$2:$B$10000,銘柄リスト!$C$2:$C$10000,,0,1)</f>
        <v>ダイドーリミテッド</v>
      </c>
      <c r="E816" s="10">
        <v>1</v>
      </c>
      <c r="G816" s="46">
        <v>45632</v>
      </c>
      <c r="H816" s="46">
        <v>45793</v>
      </c>
      <c r="J816" s="10" t="str">
        <f>_xlfn.XLOOKUP($C816,銘柄リスト!$B$2:$B$10000,銘柄リスト!$D$2:$D$10000,,0,1)</f>
        <v>スタンダード（内国株式）</v>
      </c>
    </row>
    <row r="817" spans="2:10" hidden="1">
      <c r="B817" s="42">
        <v>815</v>
      </c>
      <c r="C817" s="45" t="s">
        <v>1007</v>
      </c>
      <c r="D817" t="str">
        <f>_xlfn.XLOOKUP($C817,銘柄リスト!$B$2:$B$10000,銘柄リスト!$C$2:$C$10000,,0,1)</f>
        <v>ヨシックスホールディングス</v>
      </c>
      <c r="E817" s="10">
        <v>1</v>
      </c>
      <c r="G817" s="46">
        <v>45632</v>
      </c>
      <c r="H817" s="46">
        <v>45793</v>
      </c>
      <c r="J817" s="10" t="str">
        <f>_xlfn.XLOOKUP($C817,銘柄リスト!$B$2:$B$10000,銘柄リスト!$D$2:$D$10000,,0,1)</f>
        <v>プライム（内国株式）</v>
      </c>
    </row>
    <row r="818" spans="2:10" hidden="1">
      <c r="B818" s="42">
        <v>816</v>
      </c>
      <c r="C818" s="45" t="s">
        <v>1008</v>
      </c>
      <c r="D818" t="str">
        <f>_xlfn.XLOOKUP($C818,銘柄リスト!$B$2:$B$10000,銘柄リスト!$C$2:$C$10000,,0,1)</f>
        <v>エスエルディー</v>
      </c>
      <c r="E818" s="10">
        <v>1</v>
      </c>
      <c r="G818" s="46">
        <v>45632</v>
      </c>
      <c r="H818" s="46">
        <v>45793</v>
      </c>
      <c r="J818" s="10" t="str">
        <f>_xlfn.XLOOKUP($C818,銘柄リスト!$B$2:$B$10000,銘柄リスト!$D$2:$D$10000,,0,1)</f>
        <v>スタンダード（内国株式）</v>
      </c>
    </row>
    <row r="819" spans="2:10" hidden="1">
      <c r="B819" s="42">
        <v>817</v>
      </c>
      <c r="C819" s="45" t="s">
        <v>1009</v>
      </c>
      <c r="D819" t="str">
        <f>_xlfn.XLOOKUP($C819,銘柄リスト!$B$2:$B$10000,銘柄リスト!$C$2:$C$10000,,0,1)</f>
        <v>ゼネラル・オイスター</v>
      </c>
      <c r="E819" s="10">
        <v>1</v>
      </c>
      <c r="G819" s="46">
        <v>45632</v>
      </c>
      <c r="H819" s="46">
        <v>45645</v>
      </c>
      <c r="J819" s="10" t="str">
        <f>_xlfn.XLOOKUP($C819,銘柄リスト!$B$2:$B$10000,銘柄リスト!$D$2:$D$10000,,0,1)</f>
        <v>グロース（内国株式）</v>
      </c>
    </row>
    <row r="820" spans="2:10" hidden="1">
      <c r="B820" s="42">
        <v>818</v>
      </c>
      <c r="C820" s="45" t="s">
        <v>1010</v>
      </c>
      <c r="D820" t="str">
        <f>_xlfn.XLOOKUP($C820,銘柄リスト!$B$2:$B$10000,銘柄リスト!$C$2:$C$10000,,0,1)</f>
        <v>三重交通グループホールディングス</v>
      </c>
      <c r="E820" s="10">
        <v>1</v>
      </c>
      <c r="G820" s="46">
        <v>45632</v>
      </c>
      <c r="H820" s="46">
        <v>45793</v>
      </c>
      <c r="J820" s="10" t="str">
        <f>_xlfn.XLOOKUP($C820,銘柄リスト!$B$2:$B$10000,銘柄リスト!$D$2:$D$10000,,0,1)</f>
        <v>プライム（内国株式）</v>
      </c>
    </row>
    <row r="821" spans="2:10" hidden="1">
      <c r="B821" s="42">
        <v>819</v>
      </c>
      <c r="C821" s="45" t="s">
        <v>1011</v>
      </c>
      <c r="D821" t="str">
        <f>_xlfn.XLOOKUP($C821,銘柄リスト!$B$2:$B$10000,銘柄リスト!$C$2:$C$10000,,0,1)</f>
        <v>プロパスト</v>
      </c>
      <c r="E821" s="10">
        <v>1</v>
      </c>
      <c r="G821" s="46">
        <v>45632</v>
      </c>
      <c r="H821" s="46">
        <v>45793</v>
      </c>
      <c r="J821" s="10" t="str">
        <f>_xlfn.XLOOKUP($C821,銘柄リスト!$B$2:$B$10000,銘柄リスト!$D$2:$D$10000,,0,1)</f>
        <v>スタンダード（内国株式）</v>
      </c>
    </row>
    <row r="822" spans="2:10" hidden="1">
      <c r="B822" s="42">
        <v>820</v>
      </c>
      <c r="C822" s="45" t="s">
        <v>1012</v>
      </c>
      <c r="D822" t="str">
        <f>_xlfn.XLOOKUP($C822,銘柄リスト!$B$2:$B$10000,銘柄リスト!$C$2:$C$10000,,0,1)</f>
        <v>イントランス</v>
      </c>
      <c r="E822" s="10">
        <v>1</v>
      </c>
      <c r="G822" s="46">
        <v>45632</v>
      </c>
      <c r="H822" s="46">
        <v>45645</v>
      </c>
      <c r="J822" s="10" t="str">
        <f>_xlfn.XLOOKUP($C822,銘柄リスト!$B$2:$B$10000,銘柄リスト!$D$2:$D$10000,,0,1)</f>
        <v>グロース（内国株式）</v>
      </c>
    </row>
    <row r="823" spans="2:10" hidden="1">
      <c r="B823" s="42">
        <v>821</v>
      </c>
      <c r="C823" s="45" t="s">
        <v>1013</v>
      </c>
      <c r="D823" t="str">
        <f>_xlfn.XLOOKUP($C823,銘柄リスト!$B$2:$B$10000,銘柄リスト!$C$2:$C$10000,,0,1)</f>
        <v>セントラル総合開発</v>
      </c>
      <c r="E823" s="10">
        <v>1</v>
      </c>
      <c r="G823" s="46">
        <v>45632</v>
      </c>
      <c r="H823" s="46">
        <v>45793</v>
      </c>
      <c r="J823" s="10" t="str">
        <f>_xlfn.XLOOKUP($C823,銘柄リスト!$B$2:$B$10000,銘柄リスト!$D$2:$D$10000,,0,1)</f>
        <v>スタンダード（内国株式）</v>
      </c>
    </row>
    <row r="824" spans="2:10" hidden="1">
      <c r="B824" s="42">
        <v>822</v>
      </c>
      <c r="C824" s="45" t="s">
        <v>1014</v>
      </c>
      <c r="D824" t="str">
        <f>_xlfn.XLOOKUP($C824,銘柄リスト!$B$2:$B$10000,銘柄リスト!$C$2:$C$10000,,0,1)</f>
        <v>ウィル</v>
      </c>
      <c r="E824" s="10">
        <v>1</v>
      </c>
      <c r="G824" s="46">
        <v>45632</v>
      </c>
      <c r="H824" s="46">
        <v>45793</v>
      </c>
      <c r="J824" s="10" t="str">
        <f>_xlfn.XLOOKUP($C824,銘柄リスト!$B$2:$B$10000,銘柄リスト!$D$2:$D$10000,,0,1)</f>
        <v>スタンダード（内国株式）</v>
      </c>
    </row>
    <row r="825" spans="2:10" hidden="1">
      <c r="B825" s="42">
        <v>823</v>
      </c>
      <c r="C825" s="45" t="s">
        <v>1015</v>
      </c>
      <c r="D825" t="str">
        <f>_xlfn.XLOOKUP($C825,銘柄リスト!$B$2:$B$10000,銘柄リスト!$C$2:$C$10000,,0,1)</f>
        <v>アーバネットコーポレーション</v>
      </c>
      <c r="E825" s="10">
        <v>1</v>
      </c>
      <c r="G825" s="46">
        <v>45632</v>
      </c>
      <c r="H825" s="46">
        <v>45793</v>
      </c>
      <c r="J825" s="10" t="str">
        <f>_xlfn.XLOOKUP($C825,銘柄リスト!$B$2:$B$10000,銘柄リスト!$D$2:$D$10000,,0,1)</f>
        <v>スタンダード（内国株式）</v>
      </c>
    </row>
    <row r="826" spans="2:10" hidden="1">
      <c r="B826" s="42">
        <v>824</v>
      </c>
      <c r="C826" s="45" t="s">
        <v>1016</v>
      </c>
      <c r="D826" t="str">
        <f>_xlfn.XLOOKUP($C826,銘柄リスト!$B$2:$B$10000,銘柄リスト!$C$2:$C$10000,,0,1)</f>
        <v>ディア・ライフ</v>
      </c>
      <c r="E826" s="10">
        <v>1</v>
      </c>
      <c r="G826" s="46">
        <v>45632</v>
      </c>
      <c r="H826" s="46">
        <v>45793</v>
      </c>
      <c r="J826" s="10" t="str">
        <f>_xlfn.XLOOKUP($C826,銘柄リスト!$B$2:$B$10000,銘柄リスト!$D$2:$D$10000,,0,1)</f>
        <v>プライム（内国株式）</v>
      </c>
    </row>
    <row r="827" spans="2:10" hidden="1">
      <c r="B827" s="42">
        <v>825</v>
      </c>
      <c r="C827" s="45" t="s">
        <v>1017</v>
      </c>
      <c r="D827" t="str">
        <f>_xlfn.XLOOKUP($C827,銘柄リスト!$B$2:$B$10000,銘柄リスト!$C$2:$C$10000,,0,1)</f>
        <v>コーセーアールイー</v>
      </c>
      <c r="E827" s="10">
        <v>1</v>
      </c>
      <c r="G827" s="46">
        <v>45632</v>
      </c>
      <c r="H827" s="46">
        <v>45793</v>
      </c>
      <c r="J827" s="10" t="str">
        <f>_xlfn.XLOOKUP($C827,銘柄リスト!$B$2:$B$10000,銘柄リスト!$D$2:$D$10000,,0,1)</f>
        <v>スタンダード（内国株式）</v>
      </c>
    </row>
    <row r="828" spans="2:10" hidden="1">
      <c r="B828" s="42">
        <v>826</v>
      </c>
      <c r="C828" s="45" t="s">
        <v>1018</v>
      </c>
      <c r="D828" t="str">
        <f>_xlfn.XLOOKUP($C828,銘柄リスト!$B$2:$B$10000,銘柄リスト!$C$2:$C$10000,,0,1)</f>
        <v>アールエイジ</v>
      </c>
      <c r="E828" s="10">
        <v>1</v>
      </c>
      <c r="G828" s="46">
        <v>45632</v>
      </c>
      <c r="H828" s="46">
        <v>45793</v>
      </c>
      <c r="J828" s="10" t="str">
        <f>_xlfn.XLOOKUP($C828,銘柄リスト!$B$2:$B$10000,銘柄リスト!$D$2:$D$10000,,0,1)</f>
        <v>スタンダード（内国株式）</v>
      </c>
    </row>
    <row r="829" spans="2:10" hidden="1">
      <c r="B829" s="42">
        <v>827</v>
      </c>
      <c r="C829" s="45" t="s">
        <v>1019</v>
      </c>
      <c r="D829" t="str">
        <f>_xlfn.XLOOKUP($C829,銘柄リスト!$B$2:$B$10000,銘柄リスト!$C$2:$C$10000,,0,1)</f>
        <v>地主</v>
      </c>
      <c r="E829" s="10">
        <v>1</v>
      </c>
      <c r="G829" s="46">
        <v>45632</v>
      </c>
      <c r="H829" s="46">
        <v>45793</v>
      </c>
      <c r="J829" s="10" t="str">
        <f>_xlfn.XLOOKUP($C829,銘柄リスト!$B$2:$B$10000,銘柄リスト!$D$2:$D$10000,,0,1)</f>
        <v>プライム（内国株式）</v>
      </c>
    </row>
    <row r="830" spans="2:10" hidden="1">
      <c r="B830" s="42">
        <v>828</v>
      </c>
      <c r="C830" s="45" t="s">
        <v>1020</v>
      </c>
      <c r="D830" t="str">
        <f>_xlfn.XLOOKUP($C830,銘柄リスト!$B$2:$B$10000,銘柄リスト!$C$2:$C$10000,,0,1)</f>
        <v>プレサンスコーポレーション</v>
      </c>
      <c r="E830" s="10">
        <v>1</v>
      </c>
      <c r="G830" s="46">
        <v>45632</v>
      </c>
      <c r="H830" s="46">
        <v>45793</v>
      </c>
      <c r="J830" s="10" t="str">
        <f>_xlfn.XLOOKUP($C830,銘柄リスト!$B$2:$B$10000,銘柄リスト!$D$2:$D$10000,,0,1)</f>
        <v>スタンダード（内国株式）</v>
      </c>
    </row>
    <row r="831" spans="2:10" hidden="1">
      <c r="B831" s="42">
        <v>829</v>
      </c>
      <c r="C831" s="45" t="s">
        <v>1021</v>
      </c>
      <c r="D831" t="str">
        <f>_xlfn.XLOOKUP($C831,銘柄リスト!$B$2:$B$10000,銘柄リスト!$C$2:$C$10000,,0,1)</f>
        <v>アスコット</v>
      </c>
      <c r="E831" s="10">
        <v>1</v>
      </c>
      <c r="G831" s="46">
        <v>45632</v>
      </c>
      <c r="H831" s="46">
        <v>45793</v>
      </c>
      <c r="J831" s="10" t="str">
        <f>_xlfn.XLOOKUP($C831,銘柄リスト!$B$2:$B$10000,銘柄リスト!$D$2:$D$10000,,0,1)</f>
        <v>スタンダード（内国株式）</v>
      </c>
    </row>
    <row r="832" spans="2:10" hidden="1">
      <c r="B832" s="42">
        <v>830</v>
      </c>
      <c r="C832" s="45" t="s">
        <v>1022</v>
      </c>
      <c r="D832" t="str">
        <f>_xlfn.XLOOKUP($C832,銘柄リスト!$B$2:$B$10000,銘柄リスト!$C$2:$C$10000,,0,1)</f>
        <v>ファンドクリエーショングループ</v>
      </c>
      <c r="E832" s="10">
        <v>1</v>
      </c>
      <c r="G832" s="46">
        <v>45632</v>
      </c>
      <c r="H832" s="46">
        <v>45793</v>
      </c>
      <c r="J832" s="10" t="str">
        <f>_xlfn.XLOOKUP($C832,銘柄リスト!$B$2:$B$10000,銘柄リスト!$D$2:$D$10000,,0,1)</f>
        <v>スタンダード（内国株式）</v>
      </c>
    </row>
    <row r="833" spans="2:10" hidden="1">
      <c r="B833" s="42">
        <v>831</v>
      </c>
      <c r="C833" s="45" t="s">
        <v>1023</v>
      </c>
      <c r="D833" t="str">
        <f>_xlfn.XLOOKUP($C833,銘柄リスト!$B$2:$B$10000,銘柄リスト!$C$2:$C$10000,,0,1)</f>
        <v>フィル・カンパニー</v>
      </c>
      <c r="E833" s="10">
        <v>1</v>
      </c>
      <c r="G833" s="46">
        <v>45632</v>
      </c>
      <c r="H833" s="46">
        <v>45793</v>
      </c>
      <c r="J833" s="10" t="str">
        <f>_xlfn.XLOOKUP($C833,銘柄リスト!$B$2:$B$10000,銘柄リスト!$D$2:$D$10000,,0,1)</f>
        <v>スタンダード（内国株式）</v>
      </c>
    </row>
    <row r="834" spans="2:10" hidden="1">
      <c r="B834" s="42">
        <v>832</v>
      </c>
      <c r="C834" s="45" t="s">
        <v>1024</v>
      </c>
      <c r="D834" t="str">
        <f>_xlfn.XLOOKUP($C834,銘柄リスト!$B$2:$B$10000,銘柄リスト!$C$2:$C$10000,,0,1)</f>
        <v>ＴＨＥグローバル社</v>
      </c>
      <c r="E834" s="10">
        <v>1</v>
      </c>
      <c r="G834" s="46">
        <v>45632</v>
      </c>
      <c r="H834" s="46">
        <v>45793</v>
      </c>
      <c r="J834" s="10" t="str">
        <f>_xlfn.XLOOKUP($C834,銘柄リスト!$B$2:$B$10000,銘柄リスト!$D$2:$D$10000,,0,1)</f>
        <v>スタンダード（内国株式）</v>
      </c>
    </row>
    <row r="835" spans="2:10" hidden="1">
      <c r="B835" s="42">
        <v>833</v>
      </c>
      <c r="C835" s="45" t="s">
        <v>1025</v>
      </c>
      <c r="D835" t="e">
        <f>_xlfn.XLOOKUP($C835,銘柄リスト!$B$2:$B$10000,銘柄リスト!$C$2:$C$10000,,0,1)</f>
        <v>#N/A</v>
      </c>
      <c r="E835" s="10">
        <v>1</v>
      </c>
      <c r="G835" s="46">
        <v>45632</v>
      </c>
      <c r="H835" s="46">
        <v>45793</v>
      </c>
      <c r="J835" s="10" t="e">
        <f>_xlfn.XLOOKUP($C835,銘柄リスト!$B$2:$B$10000,銘柄リスト!$D$2:$D$10000,,0,1)</f>
        <v>#N/A</v>
      </c>
    </row>
    <row r="836" spans="2:10" hidden="1">
      <c r="B836" s="42">
        <v>834</v>
      </c>
      <c r="C836" s="45" t="s">
        <v>1026</v>
      </c>
      <c r="D836" t="str">
        <f>_xlfn.XLOOKUP($C836,銘柄リスト!$B$2:$B$10000,銘柄リスト!$C$2:$C$10000,,0,1)</f>
        <v>ＪＰＭＣ</v>
      </c>
      <c r="E836" s="10">
        <v>1</v>
      </c>
      <c r="G836" s="46">
        <v>45632</v>
      </c>
      <c r="H836" s="46">
        <v>45793</v>
      </c>
      <c r="J836" s="10" t="str">
        <f>_xlfn.XLOOKUP($C836,銘柄リスト!$B$2:$B$10000,銘柄リスト!$D$2:$D$10000,,0,1)</f>
        <v>プライム（内国株式）</v>
      </c>
    </row>
    <row r="837" spans="2:10" hidden="1">
      <c r="B837" s="42">
        <v>835</v>
      </c>
      <c r="C837" s="45" t="s">
        <v>1027</v>
      </c>
      <c r="D837" t="str">
        <f>_xlfn.XLOOKUP($C837,銘柄リスト!$B$2:$B$10000,銘柄リスト!$C$2:$C$10000,,0,1)</f>
        <v>サンセイランディック</v>
      </c>
      <c r="E837" s="10">
        <v>1</v>
      </c>
      <c r="G837" s="46">
        <v>45632</v>
      </c>
      <c r="H837" s="46">
        <v>45793</v>
      </c>
      <c r="J837" s="10" t="str">
        <f>_xlfn.XLOOKUP($C837,銘柄リスト!$B$2:$B$10000,銘柄リスト!$D$2:$D$10000,,0,1)</f>
        <v>スタンダード（内国株式）</v>
      </c>
    </row>
    <row r="838" spans="2:10" hidden="1">
      <c r="B838" s="42">
        <v>836</v>
      </c>
      <c r="C838" s="45" t="s">
        <v>1028</v>
      </c>
      <c r="D838" t="str">
        <f>_xlfn.XLOOKUP($C838,銘柄リスト!$B$2:$B$10000,銘柄リスト!$C$2:$C$10000,,0,1)</f>
        <v>エストラスト</v>
      </c>
      <c r="E838" s="10">
        <v>1</v>
      </c>
      <c r="G838" s="46">
        <v>45632</v>
      </c>
      <c r="H838" s="46">
        <v>45793</v>
      </c>
      <c r="J838" s="10" t="str">
        <f>_xlfn.XLOOKUP($C838,銘柄リスト!$B$2:$B$10000,銘柄リスト!$D$2:$D$10000,,0,1)</f>
        <v>スタンダード（内国株式）</v>
      </c>
    </row>
    <row r="839" spans="2:10" hidden="1">
      <c r="B839" s="42">
        <v>837</v>
      </c>
      <c r="C839" s="45" t="s">
        <v>1029</v>
      </c>
      <c r="D839" t="str">
        <f>_xlfn.XLOOKUP($C839,銘柄リスト!$B$2:$B$10000,銘柄リスト!$C$2:$C$10000,,0,1)</f>
        <v>フージャースホールディングス</v>
      </c>
      <c r="E839" s="10">
        <v>1</v>
      </c>
      <c r="G839" s="46">
        <v>45632</v>
      </c>
      <c r="H839" s="46">
        <v>45793</v>
      </c>
      <c r="J839" s="10" t="str">
        <f>_xlfn.XLOOKUP($C839,銘柄リスト!$B$2:$B$10000,銘柄リスト!$D$2:$D$10000,,0,1)</f>
        <v>プライム（内国株式）</v>
      </c>
    </row>
    <row r="840" spans="2:10" hidden="1">
      <c r="B840" s="42">
        <v>838</v>
      </c>
      <c r="C840" s="45" t="s">
        <v>1030</v>
      </c>
      <c r="D840" t="str">
        <f>_xlfn.XLOOKUP($C840,銘柄リスト!$B$2:$B$10000,銘柄リスト!$C$2:$C$10000,,0,1)</f>
        <v>トラストホールディングス</v>
      </c>
      <c r="E840" s="10">
        <v>1</v>
      </c>
      <c r="G840" s="46">
        <v>45632</v>
      </c>
      <c r="H840" s="46">
        <v>45645</v>
      </c>
      <c r="J840" s="10" t="str">
        <f>_xlfn.XLOOKUP($C840,銘柄リスト!$B$2:$B$10000,銘柄リスト!$D$2:$D$10000,,0,1)</f>
        <v>グロース（内国株式）</v>
      </c>
    </row>
    <row r="841" spans="2:10" hidden="1">
      <c r="B841" s="42">
        <v>839</v>
      </c>
      <c r="C841" s="45" t="s">
        <v>1031</v>
      </c>
      <c r="D841" t="str">
        <f>_xlfn.XLOOKUP($C841,銘柄リスト!$B$2:$B$10000,銘柄リスト!$C$2:$C$10000,,0,1)</f>
        <v>オープンハウスグループ</v>
      </c>
      <c r="E841" s="10">
        <v>1</v>
      </c>
      <c r="G841" s="46">
        <v>45632</v>
      </c>
      <c r="H841" s="46">
        <v>45793</v>
      </c>
      <c r="J841" s="10" t="str">
        <f>_xlfn.XLOOKUP($C841,銘柄リスト!$B$2:$B$10000,銘柄リスト!$D$2:$D$10000,,0,1)</f>
        <v>プライム（内国株式）</v>
      </c>
    </row>
    <row r="842" spans="2:10" hidden="1">
      <c r="B842" s="42">
        <v>840</v>
      </c>
      <c r="C842" s="45" t="s">
        <v>130</v>
      </c>
      <c r="D842" t="str">
        <f>_xlfn.XLOOKUP($C842,銘柄リスト!$B$2:$B$10000,銘柄リスト!$C$2:$C$10000,,0,1)</f>
        <v>東急不動産ホールディングス</v>
      </c>
      <c r="E842" s="10">
        <v>1</v>
      </c>
      <c r="G842" s="46">
        <v>45632</v>
      </c>
      <c r="H842" s="46">
        <v>45793</v>
      </c>
      <c r="J842" s="10" t="str">
        <f>_xlfn.XLOOKUP($C842,銘柄リスト!$B$2:$B$10000,銘柄リスト!$D$2:$D$10000,,0,1)</f>
        <v>プライム（内国株式）</v>
      </c>
    </row>
    <row r="843" spans="2:10" hidden="1">
      <c r="B843" s="42">
        <v>841</v>
      </c>
      <c r="C843" s="45" t="s">
        <v>1032</v>
      </c>
      <c r="D843" t="str">
        <f>_xlfn.XLOOKUP($C843,銘柄リスト!$B$2:$B$10000,銘柄リスト!$C$2:$C$10000,,0,1)</f>
        <v>飯田グループホールディングス</v>
      </c>
      <c r="E843" s="10">
        <v>1</v>
      </c>
      <c r="G843" s="46">
        <v>45632</v>
      </c>
      <c r="H843" s="46">
        <v>45793</v>
      </c>
      <c r="J843" s="10" t="str">
        <f>_xlfn.XLOOKUP($C843,銘柄リスト!$B$2:$B$10000,銘柄リスト!$D$2:$D$10000,,0,1)</f>
        <v>プライム（内国株式）</v>
      </c>
    </row>
    <row r="844" spans="2:10" hidden="1">
      <c r="B844" s="42">
        <v>842</v>
      </c>
      <c r="C844" s="45" t="s">
        <v>1033</v>
      </c>
      <c r="D844" t="str">
        <f>_xlfn.XLOOKUP($C844,銘柄リスト!$B$2:$B$10000,銘柄リスト!$C$2:$C$10000,,0,1)</f>
        <v>アズマハウス</v>
      </c>
      <c r="E844" s="10">
        <v>1</v>
      </c>
      <c r="G844" s="46">
        <v>45632</v>
      </c>
      <c r="H844" s="46">
        <v>45793</v>
      </c>
      <c r="J844" s="10" t="str">
        <f>_xlfn.XLOOKUP($C844,銘柄リスト!$B$2:$B$10000,銘柄リスト!$D$2:$D$10000,,0,1)</f>
        <v>スタンダード（内国株式）</v>
      </c>
    </row>
    <row r="845" spans="2:10" hidden="1">
      <c r="B845" s="42">
        <v>843</v>
      </c>
      <c r="C845" s="45" t="s">
        <v>1034</v>
      </c>
      <c r="D845" t="str">
        <f>_xlfn.XLOOKUP($C845,銘柄リスト!$B$2:$B$10000,銘柄リスト!$C$2:$C$10000,,0,1)</f>
        <v>イーグランド</v>
      </c>
      <c r="E845" s="10">
        <v>1</v>
      </c>
      <c r="G845" s="46">
        <v>45632</v>
      </c>
      <c r="H845" s="46">
        <v>45793</v>
      </c>
      <c r="J845" s="10" t="str">
        <f>_xlfn.XLOOKUP($C845,銘柄リスト!$B$2:$B$10000,銘柄リスト!$D$2:$D$10000,,0,1)</f>
        <v>スタンダード（内国株式）</v>
      </c>
    </row>
    <row r="846" spans="2:10" hidden="1">
      <c r="B846" s="42">
        <v>844</v>
      </c>
      <c r="C846" s="45" t="s">
        <v>1035</v>
      </c>
      <c r="D846" t="str">
        <f>_xlfn.XLOOKUP($C846,銘柄リスト!$B$2:$B$10000,銘柄リスト!$C$2:$C$10000,,0,1)</f>
        <v>東武住販</v>
      </c>
      <c r="E846" s="10">
        <v>1</v>
      </c>
      <c r="G846" s="46">
        <v>45632</v>
      </c>
      <c r="H846" s="46">
        <v>45793</v>
      </c>
      <c r="J846" s="10" t="str">
        <f>_xlfn.XLOOKUP($C846,銘柄リスト!$B$2:$B$10000,銘柄リスト!$D$2:$D$10000,,0,1)</f>
        <v>スタンダード（内国株式）</v>
      </c>
    </row>
    <row r="847" spans="2:10" hidden="1">
      <c r="B847" s="42">
        <v>845</v>
      </c>
      <c r="C847" s="45" t="s">
        <v>1036</v>
      </c>
      <c r="D847" t="str">
        <f>_xlfn.XLOOKUP($C847,銘柄リスト!$B$2:$B$10000,銘柄リスト!$C$2:$C$10000,,0,1)</f>
        <v>ムゲンエステート</v>
      </c>
      <c r="E847" s="10">
        <v>1</v>
      </c>
      <c r="G847" s="46">
        <v>45632</v>
      </c>
      <c r="H847" s="46">
        <v>45793</v>
      </c>
      <c r="J847" s="10" t="str">
        <f>_xlfn.XLOOKUP($C847,銘柄リスト!$B$2:$B$10000,銘柄リスト!$D$2:$D$10000,,0,1)</f>
        <v>スタンダード（内国株式）</v>
      </c>
    </row>
    <row r="848" spans="2:10" hidden="1">
      <c r="B848" s="42">
        <v>846</v>
      </c>
      <c r="C848" s="45" t="s">
        <v>1037</v>
      </c>
      <c r="D848" t="str">
        <f>_xlfn.XLOOKUP($C848,銘柄リスト!$B$2:$B$10000,銘柄リスト!$C$2:$C$10000,,0,1)</f>
        <v>アンビション　ＤＸ　ホールディングス</v>
      </c>
      <c r="E848" s="10">
        <v>1</v>
      </c>
      <c r="G848" s="46">
        <v>45632</v>
      </c>
      <c r="H848" s="46">
        <v>45645</v>
      </c>
      <c r="J848" s="10" t="str">
        <f>_xlfn.XLOOKUP($C848,銘柄リスト!$B$2:$B$10000,銘柄リスト!$D$2:$D$10000,,0,1)</f>
        <v>グロース（内国株式）</v>
      </c>
    </row>
    <row r="849" spans="2:10" hidden="1">
      <c r="B849" s="42">
        <v>847</v>
      </c>
      <c r="C849" s="45" t="s">
        <v>1038</v>
      </c>
      <c r="D849" t="str">
        <f>_xlfn.XLOOKUP($C849,銘柄リスト!$B$2:$B$10000,銘柄リスト!$C$2:$C$10000,,0,1)</f>
        <v>帝国繊維</v>
      </c>
      <c r="E849" s="10">
        <v>1</v>
      </c>
      <c r="G849" s="46">
        <v>45632</v>
      </c>
      <c r="H849" s="46">
        <v>45793</v>
      </c>
      <c r="J849" s="10" t="str">
        <f>_xlfn.XLOOKUP($C849,銘柄リスト!$B$2:$B$10000,銘柄リスト!$D$2:$D$10000,,0,1)</f>
        <v>プライム（内国株式）</v>
      </c>
    </row>
    <row r="850" spans="2:10" hidden="1">
      <c r="B850" s="42">
        <v>848</v>
      </c>
      <c r="C850" s="45" t="s">
        <v>1039</v>
      </c>
      <c r="D850" t="str">
        <f>_xlfn.XLOOKUP($C850,銘柄リスト!$B$2:$B$10000,銘柄リスト!$C$2:$C$10000,,0,1)</f>
        <v>日本製麻</v>
      </c>
      <c r="E850" s="10">
        <v>1</v>
      </c>
      <c r="G850" s="46">
        <v>45632</v>
      </c>
      <c r="H850" s="46">
        <v>45793</v>
      </c>
      <c r="J850" s="10" t="str">
        <f>_xlfn.XLOOKUP($C850,銘柄リスト!$B$2:$B$10000,銘柄リスト!$D$2:$D$10000,,0,1)</f>
        <v>スタンダード（内国株式）</v>
      </c>
    </row>
    <row r="851" spans="2:10" hidden="1">
      <c r="B851" s="42">
        <v>849</v>
      </c>
      <c r="C851" s="45" t="s">
        <v>1040</v>
      </c>
      <c r="D851" t="str">
        <f>_xlfn.XLOOKUP($C851,銘柄リスト!$B$2:$B$10000,銘柄リスト!$C$2:$C$10000,,0,1)</f>
        <v>日本コークス工業</v>
      </c>
      <c r="E851" s="10">
        <v>1</v>
      </c>
      <c r="G851" s="46">
        <v>45632</v>
      </c>
      <c r="H851" s="46">
        <v>45793</v>
      </c>
      <c r="J851" s="10" t="str">
        <f>_xlfn.XLOOKUP($C851,銘柄リスト!$B$2:$B$10000,銘柄リスト!$D$2:$D$10000,,0,1)</f>
        <v>プライム（内国株式）</v>
      </c>
    </row>
    <row r="852" spans="2:10" hidden="1">
      <c r="B852" s="42">
        <v>850</v>
      </c>
      <c r="C852" s="45" t="s">
        <v>1041</v>
      </c>
      <c r="D852" t="str">
        <f>_xlfn.XLOOKUP($C852,銘柄リスト!$B$2:$B$10000,銘柄リスト!$C$2:$C$10000,,0,1)</f>
        <v>フライングガーデン</v>
      </c>
      <c r="E852" s="10">
        <v>1</v>
      </c>
      <c r="G852" s="46">
        <v>45632</v>
      </c>
      <c r="H852" s="46">
        <v>45793</v>
      </c>
      <c r="J852" s="10" t="str">
        <f>_xlfn.XLOOKUP($C852,銘柄リスト!$B$2:$B$10000,銘柄リスト!$D$2:$D$10000,,0,1)</f>
        <v>スタンダード（内国株式）</v>
      </c>
    </row>
    <row r="853" spans="2:10" hidden="1">
      <c r="B853" s="42">
        <v>851</v>
      </c>
      <c r="C853" s="45" t="s">
        <v>1042</v>
      </c>
      <c r="D853" t="str">
        <f>_xlfn.XLOOKUP($C853,銘柄リスト!$B$2:$B$10000,銘柄リスト!$C$2:$C$10000,,0,1)</f>
        <v>ゴルフダイジェスト・オンライン</v>
      </c>
      <c r="E853" s="10">
        <v>1</v>
      </c>
      <c r="G853" s="46">
        <v>45632</v>
      </c>
      <c r="H853" s="46">
        <v>45793</v>
      </c>
      <c r="J853" s="10" t="str">
        <f>_xlfn.XLOOKUP($C853,銘柄リスト!$B$2:$B$10000,銘柄リスト!$D$2:$D$10000,,0,1)</f>
        <v>プライム（内国株式）</v>
      </c>
    </row>
    <row r="854" spans="2:10" hidden="1">
      <c r="B854" s="42">
        <v>852</v>
      </c>
      <c r="C854" s="45" t="s">
        <v>1043</v>
      </c>
      <c r="D854" t="str">
        <f>_xlfn.XLOOKUP($C854,銘柄リスト!$B$2:$B$10000,銘柄リスト!$C$2:$C$10000,,0,1)</f>
        <v>クロスプラス</v>
      </c>
      <c r="E854" s="10">
        <v>1</v>
      </c>
      <c r="G854" s="46">
        <v>45632</v>
      </c>
      <c r="H854" s="46">
        <v>45793</v>
      </c>
      <c r="J854" s="10" t="str">
        <f>_xlfn.XLOOKUP($C854,銘柄リスト!$B$2:$B$10000,銘柄リスト!$D$2:$D$10000,,0,1)</f>
        <v>スタンダード（内国株式）</v>
      </c>
    </row>
    <row r="855" spans="2:10" hidden="1">
      <c r="B855" s="42">
        <v>853</v>
      </c>
      <c r="C855" s="45" t="s">
        <v>1044</v>
      </c>
      <c r="D855" t="str">
        <f>_xlfn.XLOOKUP($C855,銘柄リスト!$B$2:$B$10000,銘柄リスト!$C$2:$C$10000,,0,1)</f>
        <v>ミタチ産業</v>
      </c>
      <c r="E855" s="10">
        <v>1</v>
      </c>
      <c r="G855" s="46">
        <v>45632</v>
      </c>
      <c r="H855" s="46">
        <v>45793</v>
      </c>
      <c r="J855" s="10" t="str">
        <f>_xlfn.XLOOKUP($C855,銘柄リスト!$B$2:$B$10000,銘柄リスト!$D$2:$D$10000,,0,1)</f>
        <v>スタンダード（内国株式）</v>
      </c>
    </row>
    <row r="856" spans="2:10" hidden="1">
      <c r="B856" s="42">
        <v>854</v>
      </c>
      <c r="C856" s="45" t="s">
        <v>1045</v>
      </c>
      <c r="D856" t="e">
        <f>_xlfn.XLOOKUP($C856,銘柄リスト!$B$2:$B$10000,銘柄リスト!$C$2:$C$10000,,0,1)</f>
        <v>#N/A</v>
      </c>
      <c r="E856" s="10">
        <v>1</v>
      </c>
      <c r="G856" s="46">
        <v>45632</v>
      </c>
      <c r="H856" s="46">
        <v>45793</v>
      </c>
      <c r="J856" s="10" t="e">
        <f>_xlfn.XLOOKUP($C856,銘柄リスト!$B$2:$B$10000,銘柄リスト!$D$2:$D$10000,,0,1)</f>
        <v>#N/A</v>
      </c>
    </row>
    <row r="857" spans="2:10" hidden="1">
      <c r="B857" s="42">
        <v>855</v>
      </c>
      <c r="C857" s="45" t="s">
        <v>1046</v>
      </c>
      <c r="D857" t="str">
        <f>_xlfn.XLOOKUP($C857,銘柄リスト!$B$2:$B$10000,銘柄リスト!$C$2:$C$10000,,0,1)</f>
        <v>レカム</v>
      </c>
      <c r="E857" s="10">
        <v>1</v>
      </c>
      <c r="G857" s="46">
        <v>45632</v>
      </c>
      <c r="H857" s="46">
        <v>45793</v>
      </c>
      <c r="J857" s="10" t="str">
        <f>_xlfn.XLOOKUP($C857,銘柄リスト!$B$2:$B$10000,銘柄リスト!$D$2:$D$10000,,0,1)</f>
        <v>スタンダード（内国株式）</v>
      </c>
    </row>
    <row r="858" spans="2:10" hidden="1">
      <c r="B858" s="42">
        <v>856</v>
      </c>
      <c r="C858" s="45" t="s">
        <v>1047</v>
      </c>
      <c r="D858" t="str">
        <f>_xlfn.XLOOKUP($C858,銘柄リスト!$B$2:$B$10000,銘柄リスト!$C$2:$C$10000,,0,1)</f>
        <v>ランシステム</v>
      </c>
      <c r="E858" s="10">
        <v>1</v>
      </c>
      <c r="G858" s="46">
        <v>45632</v>
      </c>
      <c r="H858" s="46">
        <v>45793</v>
      </c>
      <c r="J858" s="10" t="str">
        <f>_xlfn.XLOOKUP($C858,銘柄リスト!$B$2:$B$10000,銘柄リスト!$D$2:$D$10000,,0,1)</f>
        <v>スタンダード（内国株式）</v>
      </c>
    </row>
    <row r="859" spans="2:10" hidden="1">
      <c r="B859" s="42">
        <v>857</v>
      </c>
      <c r="C859" s="45" t="s">
        <v>1048</v>
      </c>
      <c r="D859" t="str">
        <f>_xlfn.XLOOKUP($C859,銘柄リスト!$B$2:$B$10000,銘柄リスト!$C$2:$C$10000,,0,1)</f>
        <v>ＢＥＥＮＯＳ</v>
      </c>
      <c r="E859" s="10">
        <v>1</v>
      </c>
      <c r="G859" s="46">
        <v>45632</v>
      </c>
      <c r="H859" s="46">
        <v>45793</v>
      </c>
      <c r="J859" s="10" t="str">
        <f>_xlfn.XLOOKUP($C859,銘柄リスト!$B$2:$B$10000,銘柄リスト!$D$2:$D$10000,,0,1)</f>
        <v>プライム（内国株式）</v>
      </c>
    </row>
    <row r="860" spans="2:10" hidden="1">
      <c r="B860" s="42">
        <v>858</v>
      </c>
      <c r="C860" s="45" t="s">
        <v>1049</v>
      </c>
      <c r="D860" t="str">
        <f>_xlfn.XLOOKUP($C860,銘柄リスト!$B$2:$B$10000,銘柄リスト!$C$2:$C$10000,,0,1)</f>
        <v>東和フードサービス</v>
      </c>
      <c r="E860" s="10">
        <v>1</v>
      </c>
      <c r="G860" s="46">
        <v>45632</v>
      </c>
      <c r="H860" s="46">
        <v>45793</v>
      </c>
      <c r="J860" s="10" t="str">
        <f>_xlfn.XLOOKUP($C860,銘柄リスト!$B$2:$B$10000,銘柄リスト!$D$2:$D$10000,,0,1)</f>
        <v>スタンダード（内国株式）</v>
      </c>
    </row>
    <row r="861" spans="2:10" hidden="1">
      <c r="B861" s="42">
        <v>859</v>
      </c>
      <c r="C861" s="45" t="s">
        <v>1050</v>
      </c>
      <c r="D861" t="str">
        <f>_xlfn.XLOOKUP($C861,銘柄リスト!$B$2:$B$10000,銘柄リスト!$C$2:$C$10000,,0,1)</f>
        <v>あさひ</v>
      </c>
      <c r="E861" s="10">
        <v>1</v>
      </c>
      <c r="G861" s="46">
        <v>45632</v>
      </c>
      <c r="H861" s="46">
        <v>45793</v>
      </c>
      <c r="J861" s="10" t="str">
        <f>_xlfn.XLOOKUP($C861,銘柄リスト!$B$2:$B$10000,銘柄リスト!$D$2:$D$10000,,0,1)</f>
        <v>プライム（内国株式）</v>
      </c>
    </row>
    <row r="862" spans="2:10" hidden="1">
      <c r="B862" s="42">
        <v>860</v>
      </c>
      <c r="C862" s="45" t="s">
        <v>1051</v>
      </c>
      <c r="D862" t="str">
        <f>_xlfn.XLOOKUP($C862,銘柄リスト!$B$2:$B$10000,銘柄リスト!$C$2:$C$10000,,0,1)</f>
        <v>日本調剤</v>
      </c>
      <c r="E862" s="10">
        <v>1</v>
      </c>
      <c r="G862" s="46">
        <v>45632</v>
      </c>
      <c r="H862" s="46">
        <v>45793</v>
      </c>
      <c r="J862" s="10" t="str">
        <f>_xlfn.XLOOKUP($C862,銘柄リスト!$B$2:$B$10000,銘柄リスト!$D$2:$D$10000,,0,1)</f>
        <v>プライム（内国株式）</v>
      </c>
    </row>
    <row r="863" spans="2:10" hidden="1">
      <c r="B863" s="42">
        <v>861</v>
      </c>
      <c r="C863" s="45" t="s">
        <v>1052</v>
      </c>
      <c r="D863" t="str">
        <f>_xlfn.XLOOKUP($C863,銘柄リスト!$B$2:$B$10000,銘柄リスト!$C$2:$C$10000,,0,1)</f>
        <v>トラスト</v>
      </c>
      <c r="E863" s="10">
        <v>1</v>
      </c>
      <c r="G863" s="46">
        <v>45632</v>
      </c>
      <c r="H863" s="46">
        <v>45793</v>
      </c>
      <c r="J863" s="10" t="str">
        <f>_xlfn.XLOOKUP($C863,銘柄リスト!$B$2:$B$10000,銘柄リスト!$D$2:$D$10000,,0,1)</f>
        <v>スタンダード（内国株式）</v>
      </c>
    </row>
    <row r="864" spans="2:10" hidden="1">
      <c r="B864" s="42">
        <v>862</v>
      </c>
      <c r="C864" s="45" t="s">
        <v>1053</v>
      </c>
      <c r="D864" t="str">
        <f>_xlfn.XLOOKUP($C864,銘柄リスト!$B$2:$B$10000,銘柄リスト!$C$2:$C$10000,,0,1)</f>
        <v>コスモス薬品</v>
      </c>
      <c r="E864" s="10">
        <v>1</v>
      </c>
      <c r="G864" s="46">
        <v>45632</v>
      </c>
      <c r="H864" s="46">
        <v>45793</v>
      </c>
      <c r="J864" s="10" t="str">
        <f>_xlfn.XLOOKUP($C864,銘柄リスト!$B$2:$B$10000,銘柄リスト!$D$2:$D$10000,,0,1)</f>
        <v>プライム（内国株式）</v>
      </c>
    </row>
    <row r="865" spans="2:10" hidden="1">
      <c r="B865" s="42">
        <v>863</v>
      </c>
      <c r="C865" s="45" t="s">
        <v>1054</v>
      </c>
      <c r="D865" t="str">
        <f>_xlfn.XLOOKUP($C865,銘柄リスト!$B$2:$B$10000,銘柄リスト!$C$2:$C$10000,,0,1)</f>
        <v>メタプラネット</v>
      </c>
      <c r="E865" s="10">
        <v>1</v>
      </c>
      <c r="G865" s="46">
        <v>45632</v>
      </c>
      <c r="H865" s="46">
        <v>45793</v>
      </c>
      <c r="J865" s="10" t="str">
        <f>_xlfn.XLOOKUP($C865,銘柄リスト!$B$2:$B$10000,銘柄リスト!$D$2:$D$10000,,0,1)</f>
        <v>スタンダード（内国株式）</v>
      </c>
    </row>
    <row r="866" spans="2:10" hidden="1">
      <c r="B866" s="42">
        <v>864</v>
      </c>
      <c r="C866" s="45" t="s">
        <v>1055</v>
      </c>
      <c r="D866" t="str">
        <f>_xlfn.XLOOKUP($C866,銘柄リスト!$B$2:$B$10000,銘柄リスト!$C$2:$C$10000,,0,1)</f>
        <v>バッファロー</v>
      </c>
      <c r="E866" s="10">
        <v>1</v>
      </c>
      <c r="G866" s="46">
        <v>45632</v>
      </c>
      <c r="H866" s="46">
        <v>45793</v>
      </c>
      <c r="J866" s="10" t="str">
        <f>_xlfn.XLOOKUP($C866,銘柄リスト!$B$2:$B$10000,銘柄リスト!$D$2:$D$10000,,0,1)</f>
        <v>スタンダード（内国株式）</v>
      </c>
    </row>
    <row r="867" spans="2:10" hidden="1">
      <c r="B867" s="42">
        <v>865</v>
      </c>
      <c r="C867" s="45" t="s">
        <v>1056</v>
      </c>
      <c r="D867" t="str">
        <f>_xlfn.XLOOKUP($C867,銘柄リスト!$B$2:$B$10000,銘柄リスト!$C$2:$C$10000,,0,1)</f>
        <v>メディカル一光グループ</v>
      </c>
      <c r="E867" s="10">
        <v>1</v>
      </c>
      <c r="G867" s="46">
        <v>45632</v>
      </c>
      <c r="H867" s="46">
        <v>45793</v>
      </c>
      <c r="J867" s="10" t="str">
        <f>_xlfn.XLOOKUP($C867,銘柄リスト!$B$2:$B$10000,銘柄リスト!$D$2:$D$10000,,0,1)</f>
        <v>スタンダード（内国株式）</v>
      </c>
    </row>
    <row r="868" spans="2:10" hidden="1">
      <c r="B868" s="42">
        <v>866</v>
      </c>
      <c r="C868" s="45" t="s">
        <v>1057</v>
      </c>
      <c r="D868" t="str">
        <f>_xlfn.XLOOKUP($C868,銘柄リスト!$B$2:$B$10000,銘柄リスト!$C$2:$C$10000,,0,1)</f>
        <v>クリヤマホールディングス</v>
      </c>
      <c r="E868" s="10">
        <v>1</v>
      </c>
      <c r="G868" s="46">
        <v>45632</v>
      </c>
      <c r="H868" s="46">
        <v>45793</v>
      </c>
      <c r="J868" s="10" t="str">
        <f>_xlfn.XLOOKUP($C868,銘柄リスト!$B$2:$B$10000,銘柄リスト!$D$2:$D$10000,,0,1)</f>
        <v>スタンダード（内国株式）</v>
      </c>
    </row>
    <row r="869" spans="2:10" hidden="1">
      <c r="B869" s="42">
        <v>867</v>
      </c>
      <c r="C869" s="45" t="s">
        <v>1058</v>
      </c>
      <c r="D869" t="str">
        <f>_xlfn.XLOOKUP($C869,銘柄リスト!$B$2:$B$10000,銘柄リスト!$C$2:$C$10000,,0,1)</f>
        <v>ワイエスフード</v>
      </c>
      <c r="E869" s="10">
        <v>1</v>
      </c>
      <c r="G869" s="46">
        <v>45632</v>
      </c>
      <c r="H869" s="46">
        <v>45793</v>
      </c>
      <c r="J869" s="10" t="str">
        <f>_xlfn.XLOOKUP($C869,銘柄リスト!$B$2:$B$10000,銘柄リスト!$D$2:$D$10000,,0,1)</f>
        <v>スタンダード（内国株式）</v>
      </c>
    </row>
    <row r="870" spans="2:10" hidden="1">
      <c r="B870" s="42">
        <v>868</v>
      </c>
      <c r="C870" s="45" t="s">
        <v>1059</v>
      </c>
      <c r="D870" t="str">
        <f>_xlfn.XLOOKUP($C870,銘柄リスト!$B$2:$B$10000,銘柄リスト!$C$2:$C$10000,,0,1)</f>
        <v>ｃｏｔｔａ</v>
      </c>
      <c r="E870" s="10">
        <v>1</v>
      </c>
      <c r="G870" s="46">
        <v>45632</v>
      </c>
      <c r="H870" s="46">
        <v>45645</v>
      </c>
      <c r="J870" s="10" t="str">
        <f>_xlfn.XLOOKUP($C870,銘柄リスト!$B$2:$B$10000,銘柄リスト!$D$2:$D$10000,,0,1)</f>
        <v>グロース（内国株式）</v>
      </c>
    </row>
    <row r="871" spans="2:10" hidden="1">
      <c r="B871" s="42">
        <v>869</v>
      </c>
      <c r="C871" s="45" t="s">
        <v>1060</v>
      </c>
      <c r="D871" t="str">
        <f>_xlfn.XLOOKUP($C871,銘柄リスト!$B$2:$B$10000,銘柄リスト!$C$2:$C$10000,,0,1)</f>
        <v>シップヘルスケアホールディングス</v>
      </c>
      <c r="E871" s="10">
        <v>1</v>
      </c>
      <c r="G871" s="46">
        <v>45632</v>
      </c>
      <c r="H871" s="46">
        <v>45793</v>
      </c>
      <c r="J871" s="10" t="str">
        <f>_xlfn.XLOOKUP($C871,銘柄リスト!$B$2:$B$10000,銘柄リスト!$D$2:$D$10000,,0,1)</f>
        <v>プライム（内国株式）</v>
      </c>
    </row>
    <row r="872" spans="2:10" hidden="1">
      <c r="B872" s="42">
        <v>870</v>
      </c>
      <c r="C872" s="45" t="s">
        <v>1061</v>
      </c>
      <c r="D872" t="str">
        <f>_xlfn.XLOOKUP($C872,銘柄リスト!$B$2:$B$10000,銘柄リスト!$C$2:$C$10000,,0,1)</f>
        <v>トーエル</v>
      </c>
      <c r="E872" s="10">
        <v>1</v>
      </c>
      <c r="G872" s="46">
        <v>45632</v>
      </c>
      <c r="H872" s="46">
        <v>45793</v>
      </c>
      <c r="J872" s="10" t="str">
        <f>_xlfn.XLOOKUP($C872,銘柄リスト!$B$2:$B$10000,銘柄リスト!$D$2:$D$10000,,0,1)</f>
        <v>スタンダード（内国株式）</v>
      </c>
    </row>
    <row r="873" spans="2:10" hidden="1">
      <c r="B873" s="42">
        <v>871</v>
      </c>
      <c r="C873" s="45" t="s">
        <v>1062</v>
      </c>
      <c r="D873" t="str">
        <f>_xlfn.XLOOKUP($C873,銘柄リスト!$B$2:$B$10000,銘柄リスト!$C$2:$C$10000,,0,1)</f>
        <v>フジタコーポレーション</v>
      </c>
      <c r="E873" s="10">
        <v>1</v>
      </c>
      <c r="G873" s="46">
        <v>45632</v>
      </c>
      <c r="H873" s="46">
        <v>45793</v>
      </c>
      <c r="J873" s="10" t="str">
        <f>_xlfn.XLOOKUP($C873,銘柄リスト!$B$2:$B$10000,銘柄リスト!$D$2:$D$10000,,0,1)</f>
        <v>スタンダード（内国株式）</v>
      </c>
    </row>
    <row r="874" spans="2:10" hidden="1">
      <c r="B874" s="42">
        <v>872</v>
      </c>
      <c r="C874" s="45" t="s">
        <v>1063</v>
      </c>
      <c r="D874" t="str">
        <f>_xlfn.XLOOKUP($C874,銘柄リスト!$B$2:$B$10000,銘柄リスト!$C$2:$C$10000,,0,1)</f>
        <v>ソフトクリエイトホールディングス</v>
      </c>
      <c r="E874" s="10">
        <v>1</v>
      </c>
      <c r="G874" s="46">
        <v>45632</v>
      </c>
      <c r="H874" s="46">
        <v>45793</v>
      </c>
      <c r="J874" s="10" t="str">
        <f>_xlfn.XLOOKUP($C874,銘柄リスト!$B$2:$B$10000,銘柄リスト!$D$2:$D$10000,,0,1)</f>
        <v>プライム（内国株式）</v>
      </c>
    </row>
    <row r="875" spans="2:10" hidden="1">
      <c r="B875" s="42">
        <v>873</v>
      </c>
      <c r="C875" s="45" t="s">
        <v>1064</v>
      </c>
      <c r="D875" t="str">
        <f>_xlfn.XLOOKUP($C875,銘柄リスト!$B$2:$B$10000,銘柄リスト!$C$2:$C$10000,,0,1)</f>
        <v>関門海</v>
      </c>
      <c r="E875" s="10">
        <v>1</v>
      </c>
      <c r="G875" s="46">
        <v>45632</v>
      </c>
      <c r="H875" s="46">
        <v>45793</v>
      </c>
      <c r="J875" s="10" t="str">
        <f>_xlfn.XLOOKUP($C875,銘柄リスト!$B$2:$B$10000,銘柄リスト!$D$2:$D$10000,,0,1)</f>
        <v>スタンダード（内国株式）</v>
      </c>
    </row>
    <row r="876" spans="2:10" hidden="1">
      <c r="B876" s="42">
        <v>874</v>
      </c>
      <c r="C876" s="45" t="s">
        <v>1065</v>
      </c>
      <c r="D876" t="str">
        <f>_xlfn.XLOOKUP($C876,銘柄リスト!$B$2:$B$10000,銘柄リスト!$C$2:$C$10000,,0,1)</f>
        <v>内外テック</v>
      </c>
      <c r="E876" s="10">
        <v>1</v>
      </c>
      <c r="G876" s="46">
        <v>45632</v>
      </c>
      <c r="H876" s="46">
        <v>45793</v>
      </c>
      <c r="J876" s="10" t="str">
        <f>_xlfn.XLOOKUP($C876,銘柄リスト!$B$2:$B$10000,銘柄リスト!$D$2:$D$10000,,0,1)</f>
        <v>スタンダード（内国株式）</v>
      </c>
    </row>
    <row r="877" spans="2:10" hidden="1">
      <c r="B877" s="42">
        <v>875</v>
      </c>
      <c r="C877" s="45" t="s">
        <v>1066</v>
      </c>
      <c r="D877" t="str">
        <f>_xlfn.XLOOKUP($C877,銘柄リスト!$B$2:$B$10000,銘柄リスト!$C$2:$C$10000,,0,1)</f>
        <v>ＺＯＡ</v>
      </c>
      <c r="E877" s="10">
        <v>1</v>
      </c>
      <c r="G877" s="46">
        <v>45632</v>
      </c>
      <c r="H877" s="46">
        <v>45793</v>
      </c>
      <c r="J877" s="10" t="str">
        <f>_xlfn.XLOOKUP($C877,銘柄リスト!$B$2:$B$10000,銘柄リスト!$D$2:$D$10000,,0,1)</f>
        <v>スタンダード（内国株式）</v>
      </c>
    </row>
    <row r="878" spans="2:10" hidden="1">
      <c r="B878" s="42">
        <v>876</v>
      </c>
      <c r="C878" s="45" t="s">
        <v>1067</v>
      </c>
      <c r="D878" t="str">
        <f>_xlfn.XLOOKUP($C878,銘柄リスト!$B$2:$B$10000,銘柄リスト!$C$2:$C$10000,,0,1)</f>
        <v>バイク王＆カンパニー</v>
      </c>
      <c r="E878" s="10">
        <v>1</v>
      </c>
      <c r="G878" s="46">
        <v>45632</v>
      </c>
      <c r="H878" s="46">
        <v>45793</v>
      </c>
      <c r="J878" s="10" t="str">
        <f>_xlfn.XLOOKUP($C878,銘柄リスト!$B$2:$B$10000,銘柄リスト!$D$2:$D$10000,,0,1)</f>
        <v>スタンダード（内国株式）</v>
      </c>
    </row>
    <row r="879" spans="2:10" hidden="1">
      <c r="B879" s="42">
        <v>877</v>
      </c>
      <c r="C879" s="45" t="s">
        <v>86</v>
      </c>
      <c r="D879" t="str">
        <f>_xlfn.XLOOKUP($C879,銘柄リスト!$B$2:$B$10000,銘柄リスト!$C$2:$C$10000,,0,1)</f>
        <v>セブン＆アイ・ホールディングス</v>
      </c>
      <c r="E879" s="10">
        <v>1</v>
      </c>
      <c r="G879" s="46">
        <v>45632</v>
      </c>
      <c r="H879" s="46">
        <v>45793</v>
      </c>
      <c r="J879" s="10" t="str">
        <f>_xlfn.XLOOKUP($C879,銘柄リスト!$B$2:$B$10000,銘柄リスト!$D$2:$D$10000,,0,1)</f>
        <v>プライム（内国株式）</v>
      </c>
    </row>
    <row r="880" spans="2:10" hidden="1">
      <c r="B880" s="42">
        <v>878</v>
      </c>
      <c r="C880" s="45" t="s">
        <v>1068</v>
      </c>
      <c r="D880" t="str">
        <f>_xlfn.XLOOKUP($C880,銘柄リスト!$B$2:$B$10000,銘柄リスト!$C$2:$C$10000,,0,1)</f>
        <v>コスモ・バイオ</v>
      </c>
      <c r="E880" s="10">
        <v>1</v>
      </c>
      <c r="G880" s="46">
        <v>45632</v>
      </c>
      <c r="H880" s="46">
        <v>45793</v>
      </c>
      <c r="J880" s="10" t="str">
        <f>_xlfn.XLOOKUP($C880,銘柄リスト!$B$2:$B$10000,銘柄リスト!$D$2:$D$10000,,0,1)</f>
        <v>スタンダード（内国株式）</v>
      </c>
    </row>
    <row r="881" spans="2:10" hidden="1">
      <c r="B881" s="42">
        <v>879</v>
      </c>
      <c r="C881" s="45" t="s">
        <v>232</v>
      </c>
      <c r="D881" t="str">
        <f>_xlfn.XLOOKUP($C881,銘柄リスト!$B$2:$B$10000,銘柄リスト!$C$2:$C$10000,,0,1)</f>
        <v>クリエイト・レストランツ・ホールディングス</v>
      </c>
      <c r="E881" s="10">
        <v>1</v>
      </c>
      <c r="G881" s="46">
        <v>45632</v>
      </c>
      <c r="H881" s="46">
        <v>45793</v>
      </c>
      <c r="J881" s="10" t="str">
        <f>_xlfn.XLOOKUP($C881,銘柄リスト!$B$2:$B$10000,銘柄リスト!$D$2:$D$10000,,0,1)</f>
        <v>プライム（内国株式）</v>
      </c>
    </row>
    <row r="882" spans="2:10" hidden="1">
      <c r="B882" s="42">
        <v>880</v>
      </c>
      <c r="C882" s="45" t="s">
        <v>1069</v>
      </c>
      <c r="D882" t="str">
        <f>_xlfn.XLOOKUP($C882,銘柄リスト!$B$2:$B$10000,銘柄リスト!$C$2:$C$10000,,0,1)</f>
        <v>明治電機工業</v>
      </c>
      <c r="E882" s="10">
        <v>1</v>
      </c>
      <c r="G882" s="46">
        <v>45632</v>
      </c>
      <c r="H882" s="46">
        <v>45793</v>
      </c>
      <c r="J882" s="10" t="str">
        <f>_xlfn.XLOOKUP($C882,銘柄リスト!$B$2:$B$10000,銘柄リスト!$D$2:$D$10000,,0,1)</f>
        <v>プライム（内国株式）</v>
      </c>
    </row>
    <row r="883" spans="2:10" hidden="1">
      <c r="B883" s="42">
        <v>881</v>
      </c>
      <c r="C883" s="45" t="s">
        <v>1070</v>
      </c>
      <c r="D883" t="str">
        <f>_xlfn.XLOOKUP($C883,銘柄リスト!$B$2:$B$10000,銘柄リスト!$C$2:$C$10000,,0,1)</f>
        <v>デリカフーズホールディングス</v>
      </c>
      <c r="E883" s="10">
        <v>1</v>
      </c>
      <c r="G883" s="46">
        <v>45632</v>
      </c>
      <c r="H883" s="46">
        <v>45793</v>
      </c>
      <c r="J883" s="10" t="str">
        <f>_xlfn.XLOOKUP($C883,銘柄リスト!$B$2:$B$10000,銘柄リスト!$D$2:$D$10000,,0,1)</f>
        <v>スタンダード（内国株式）</v>
      </c>
    </row>
    <row r="884" spans="2:10" hidden="1">
      <c r="B884" s="42">
        <v>882</v>
      </c>
      <c r="C884" s="45" t="s">
        <v>1071</v>
      </c>
      <c r="D884" t="str">
        <f>_xlfn.XLOOKUP($C884,銘柄リスト!$B$2:$B$10000,銘柄リスト!$C$2:$C$10000,,0,1)</f>
        <v>スターティアホールディングス</v>
      </c>
      <c r="E884" s="10">
        <v>1</v>
      </c>
      <c r="G884" s="46">
        <v>45632</v>
      </c>
      <c r="H884" s="46">
        <v>45793</v>
      </c>
      <c r="J884" s="10" t="str">
        <f>_xlfn.XLOOKUP($C884,銘柄リスト!$B$2:$B$10000,銘柄リスト!$D$2:$D$10000,,0,1)</f>
        <v>プライム（内国株式）</v>
      </c>
    </row>
    <row r="885" spans="2:10" hidden="1">
      <c r="B885" s="42">
        <v>883</v>
      </c>
      <c r="C885" s="45" t="s">
        <v>1072</v>
      </c>
      <c r="D885" t="str">
        <f>_xlfn.XLOOKUP($C885,銘柄リスト!$B$2:$B$10000,銘柄リスト!$C$2:$C$10000,,0,1)</f>
        <v>サンマルクホールディングス</v>
      </c>
      <c r="E885" s="10">
        <v>1</v>
      </c>
      <c r="G885" s="46">
        <v>45632</v>
      </c>
      <c r="H885" s="46">
        <v>45793</v>
      </c>
      <c r="J885" s="10" t="str">
        <f>_xlfn.XLOOKUP($C885,銘柄リスト!$B$2:$B$10000,銘柄リスト!$D$2:$D$10000,,0,1)</f>
        <v>プライム（内国株式）</v>
      </c>
    </row>
    <row r="886" spans="2:10" hidden="1">
      <c r="B886" s="42">
        <v>884</v>
      </c>
      <c r="C886" s="45" t="s">
        <v>1073</v>
      </c>
      <c r="D886" t="str">
        <f>_xlfn.XLOOKUP($C886,銘柄リスト!$B$2:$B$10000,銘柄リスト!$C$2:$C$10000,,0,1)</f>
        <v>フェリシモ</v>
      </c>
      <c r="E886" s="10">
        <v>1</v>
      </c>
      <c r="G886" s="46">
        <v>45632</v>
      </c>
      <c r="H886" s="46">
        <v>45793</v>
      </c>
      <c r="J886" s="10" t="str">
        <f>_xlfn.XLOOKUP($C886,銘柄リスト!$B$2:$B$10000,銘柄リスト!$D$2:$D$10000,,0,1)</f>
        <v>スタンダード（内国株式）</v>
      </c>
    </row>
    <row r="887" spans="2:10" hidden="1">
      <c r="B887" s="42">
        <v>885</v>
      </c>
      <c r="C887" s="45" t="s">
        <v>1074</v>
      </c>
      <c r="D887" t="str">
        <f>_xlfn.XLOOKUP($C887,銘柄リスト!$B$2:$B$10000,銘柄リスト!$C$2:$C$10000,,0,1)</f>
        <v>トリドールホールディングス</v>
      </c>
      <c r="E887" s="10">
        <v>1</v>
      </c>
      <c r="G887" s="46">
        <v>45632</v>
      </c>
      <c r="H887" s="46">
        <v>45793</v>
      </c>
      <c r="J887" s="10" t="str">
        <f>_xlfn.XLOOKUP($C887,銘柄リスト!$B$2:$B$10000,銘柄リスト!$D$2:$D$10000,,0,1)</f>
        <v>プライム（内国株式）</v>
      </c>
    </row>
    <row r="888" spans="2:10" hidden="1">
      <c r="B888" s="42">
        <v>886</v>
      </c>
      <c r="C888" s="45" t="s">
        <v>1075</v>
      </c>
      <c r="D888" t="str">
        <f>_xlfn.XLOOKUP($C888,銘柄リスト!$B$2:$B$10000,銘柄リスト!$C$2:$C$10000,,0,1)</f>
        <v>丸千代山岡家</v>
      </c>
      <c r="E888" s="10">
        <v>1</v>
      </c>
      <c r="G888" s="46">
        <v>45632</v>
      </c>
      <c r="H888" s="46">
        <v>45793</v>
      </c>
      <c r="J888" s="10" t="str">
        <f>_xlfn.XLOOKUP($C888,銘柄リスト!$B$2:$B$10000,銘柄リスト!$D$2:$D$10000,,0,1)</f>
        <v>スタンダード（内国株式）</v>
      </c>
    </row>
    <row r="889" spans="2:10" hidden="1">
      <c r="B889" s="42">
        <v>887</v>
      </c>
      <c r="C889" s="45" t="s">
        <v>1076</v>
      </c>
      <c r="D889" t="str">
        <f>_xlfn.XLOOKUP($C889,銘柄リスト!$B$2:$B$10000,銘柄リスト!$C$2:$C$10000,,0,1)</f>
        <v>帝人</v>
      </c>
      <c r="E889" s="10">
        <v>1</v>
      </c>
      <c r="G889" s="46">
        <v>45632</v>
      </c>
      <c r="H889" s="46">
        <v>45793</v>
      </c>
      <c r="J889" s="10" t="str">
        <f>_xlfn.XLOOKUP($C889,銘柄リスト!$B$2:$B$10000,銘柄リスト!$D$2:$D$10000,,0,1)</f>
        <v>プライム（内国株式）</v>
      </c>
    </row>
    <row r="890" spans="2:10" hidden="1">
      <c r="B890" s="42">
        <v>888</v>
      </c>
      <c r="C890" s="45" t="s">
        <v>1077</v>
      </c>
      <c r="D890" t="str">
        <f>_xlfn.XLOOKUP($C890,銘柄リスト!$B$2:$B$10000,銘柄リスト!$C$2:$C$10000,,0,1)</f>
        <v>東レ</v>
      </c>
      <c r="E890" s="10">
        <v>1</v>
      </c>
      <c r="G890" s="46">
        <v>45632</v>
      </c>
      <c r="H890" s="46">
        <v>45793</v>
      </c>
      <c r="J890" s="10" t="str">
        <f>_xlfn.XLOOKUP($C890,銘柄リスト!$B$2:$B$10000,銘柄リスト!$D$2:$D$10000,,0,1)</f>
        <v>プライム（内国株式）</v>
      </c>
    </row>
    <row r="891" spans="2:10" hidden="1">
      <c r="B891" s="42">
        <v>889</v>
      </c>
      <c r="C891" s="45" t="s">
        <v>1078</v>
      </c>
      <c r="D891" t="str">
        <f>_xlfn.XLOOKUP($C891,銘柄リスト!$B$2:$B$10000,銘柄リスト!$C$2:$C$10000,,0,1)</f>
        <v>クラレ</v>
      </c>
      <c r="E891" s="10">
        <v>1</v>
      </c>
      <c r="G891" s="46">
        <v>45632</v>
      </c>
      <c r="H891" s="46">
        <v>45793</v>
      </c>
      <c r="J891" s="10" t="str">
        <f>_xlfn.XLOOKUP($C891,銘柄リスト!$B$2:$B$10000,銘柄リスト!$D$2:$D$10000,,0,1)</f>
        <v>プライム（内国株式）</v>
      </c>
    </row>
    <row r="892" spans="2:10" hidden="1">
      <c r="B892" s="42">
        <v>890</v>
      </c>
      <c r="C892" s="45" t="s">
        <v>1079</v>
      </c>
      <c r="D892" t="str">
        <f>_xlfn.XLOOKUP($C892,銘柄リスト!$B$2:$B$10000,銘柄リスト!$C$2:$C$10000,,0,1)</f>
        <v>北日本紡績</v>
      </c>
      <c r="E892" s="10">
        <v>1</v>
      </c>
      <c r="G892" s="46">
        <v>45632</v>
      </c>
      <c r="H892" s="46">
        <v>45793</v>
      </c>
      <c r="J892" s="10" t="str">
        <f>_xlfn.XLOOKUP($C892,銘柄リスト!$B$2:$B$10000,銘柄リスト!$D$2:$D$10000,,0,1)</f>
        <v>スタンダード（内国株式）</v>
      </c>
    </row>
    <row r="893" spans="2:10" hidden="1">
      <c r="B893" s="42">
        <v>891</v>
      </c>
      <c r="C893" s="45" t="s">
        <v>1080</v>
      </c>
      <c r="D893" t="str">
        <f>_xlfn.XLOOKUP($C893,銘柄リスト!$B$2:$B$10000,銘柄リスト!$C$2:$C$10000,,0,1)</f>
        <v>ＴＯＫＹＯ　ＢＡＳＥ</v>
      </c>
      <c r="E893" s="10">
        <v>1</v>
      </c>
      <c r="G893" s="46">
        <v>45632</v>
      </c>
      <c r="H893" s="46">
        <v>45793</v>
      </c>
      <c r="J893" s="10" t="str">
        <f>_xlfn.XLOOKUP($C893,銘柄リスト!$B$2:$B$10000,銘柄リスト!$D$2:$D$10000,,0,1)</f>
        <v>プライム（内国株式）</v>
      </c>
    </row>
    <row r="894" spans="2:10" hidden="1">
      <c r="B894" s="42">
        <v>892</v>
      </c>
      <c r="C894" s="45" t="s">
        <v>1081</v>
      </c>
      <c r="D894" t="str">
        <f>_xlfn.XLOOKUP($C894,銘柄リスト!$B$2:$B$10000,銘柄リスト!$C$2:$C$10000,,0,1)</f>
        <v>ピクスタ</v>
      </c>
      <c r="E894" s="10">
        <v>1</v>
      </c>
      <c r="G894" s="46">
        <v>45632</v>
      </c>
      <c r="H894" s="46">
        <v>45645</v>
      </c>
      <c r="J894" s="10" t="str">
        <f>_xlfn.XLOOKUP($C894,銘柄リスト!$B$2:$B$10000,銘柄リスト!$D$2:$D$10000,,0,1)</f>
        <v>グロース（内国株式）</v>
      </c>
    </row>
    <row r="895" spans="2:10" hidden="1">
      <c r="B895" s="42">
        <v>893</v>
      </c>
      <c r="C895" s="45" t="s">
        <v>1082</v>
      </c>
      <c r="D895" t="str">
        <f>_xlfn.XLOOKUP($C895,銘柄リスト!$B$2:$B$10000,銘柄リスト!$C$2:$C$10000,,0,1)</f>
        <v>大木ヘルスケアホールディングス</v>
      </c>
      <c r="E895" s="10">
        <v>1</v>
      </c>
      <c r="G895" s="46">
        <v>45632</v>
      </c>
      <c r="H895" s="46">
        <v>45793</v>
      </c>
      <c r="J895" s="10" t="str">
        <f>_xlfn.XLOOKUP($C895,銘柄リスト!$B$2:$B$10000,銘柄リスト!$D$2:$D$10000,,0,1)</f>
        <v>スタンダード（内国株式）</v>
      </c>
    </row>
    <row r="896" spans="2:10" hidden="1">
      <c r="B896" s="42">
        <v>894</v>
      </c>
      <c r="C896" s="45" t="s">
        <v>1083</v>
      </c>
      <c r="D896" t="str">
        <f>_xlfn.XLOOKUP($C896,銘柄リスト!$B$2:$B$10000,銘柄リスト!$C$2:$C$10000,,0,1)</f>
        <v>バルニバービ</v>
      </c>
      <c r="E896" s="10">
        <v>1</v>
      </c>
      <c r="G896" s="46">
        <v>45632</v>
      </c>
      <c r="H896" s="46">
        <v>45645</v>
      </c>
      <c r="J896" s="10" t="str">
        <f>_xlfn.XLOOKUP($C896,銘柄リスト!$B$2:$B$10000,銘柄リスト!$D$2:$D$10000,,0,1)</f>
        <v>グロース（内国株式）</v>
      </c>
    </row>
    <row r="897" spans="2:10" hidden="1">
      <c r="B897" s="42">
        <v>895</v>
      </c>
      <c r="C897" s="45" t="s">
        <v>1084</v>
      </c>
      <c r="D897" t="str">
        <f>_xlfn.XLOOKUP($C897,銘柄リスト!$B$2:$B$10000,銘柄リスト!$C$2:$C$10000,,0,1)</f>
        <v>ケー・エフ・シー</v>
      </c>
      <c r="E897" s="10">
        <v>1</v>
      </c>
      <c r="G897" s="46">
        <v>45632</v>
      </c>
      <c r="H897" s="46">
        <v>45793</v>
      </c>
      <c r="J897" s="10" t="str">
        <f>_xlfn.XLOOKUP($C897,銘柄リスト!$B$2:$B$10000,銘柄リスト!$D$2:$D$10000,,0,1)</f>
        <v>スタンダード（内国株式）</v>
      </c>
    </row>
    <row r="898" spans="2:10" hidden="1">
      <c r="B898" s="42">
        <v>896</v>
      </c>
      <c r="C898" s="45" t="s">
        <v>1085</v>
      </c>
      <c r="D898" t="str">
        <f>_xlfn.XLOOKUP($C898,銘柄リスト!$B$2:$B$10000,銘柄リスト!$C$2:$C$10000,,0,1)</f>
        <v>稲葉製作所</v>
      </c>
      <c r="E898" s="10">
        <v>1</v>
      </c>
      <c r="G898" s="46">
        <v>45632</v>
      </c>
      <c r="H898" s="46">
        <v>45793</v>
      </c>
      <c r="J898" s="10" t="str">
        <f>_xlfn.XLOOKUP($C898,銘柄リスト!$B$2:$B$10000,銘柄リスト!$D$2:$D$10000,,0,1)</f>
        <v>スタンダード（内国株式）</v>
      </c>
    </row>
    <row r="899" spans="2:10" hidden="1">
      <c r="B899" s="42">
        <v>897</v>
      </c>
      <c r="C899" s="45" t="s">
        <v>1086</v>
      </c>
      <c r="D899" t="str">
        <f>_xlfn.XLOOKUP($C899,銘柄リスト!$B$2:$B$10000,銘柄リスト!$C$2:$C$10000,,0,1)</f>
        <v>Ｊ－ＭＡＸ</v>
      </c>
      <c r="E899" s="10">
        <v>1</v>
      </c>
      <c r="G899" s="46">
        <v>45632</v>
      </c>
      <c r="H899" s="46">
        <v>45793</v>
      </c>
      <c r="J899" s="10" t="str">
        <f>_xlfn.XLOOKUP($C899,銘柄リスト!$B$2:$B$10000,銘柄リスト!$D$2:$D$10000,,0,1)</f>
        <v>スタンダード（内国株式）</v>
      </c>
    </row>
    <row r="900" spans="2:10" hidden="1">
      <c r="B900" s="42">
        <v>898</v>
      </c>
      <c r="C900" s="45" t="s">
        <v>1087</v>
      </c>
      <c r="D900" t="str">
        <f>_xlfn.XLOOKUP($C900,銘柄リスト!$B$2:$B$10000,銘柄リスト!$C$2:$C$10000,,0,1)</f>
        <v>エスイー</v>
      </c>
      <c r="E900" s="10">
        <v>1</v>
      </c>
      <c r="G900" s="46">
        <v>45632</v>
      </c>
      <c r="H900" s="46">
        <v>45793</v>
      </c>
      <c r="J900" s="10" t="str">
        <f>_xlfn.XLOOKUP($C900,銘柄リスト!$B$2:$B$10000,銘柄リスト!$D$2:$D$10000,,0,1)</f>
        <v>スタンダード（内国株式）</v>
      </c>
    </row>
    <row r="901" spans="2:10" hidden="1">
      <c r="B901" s="42">
        <v>899</v>
      </c>
      <c r="C901" s="45" t="s">
        <v>1088</v>
      </c>
      <c r="D901" t="str">
        <f>_xlfn.XLOOKUP($C901,銘柄リスト!$B$2:$B$10000,銘柄リスト!$C$2:$C$10000,,0,1)</f>
        <v>アトムリビンテック</v>
      </c>
      <c r="E901" s="10">
        <v>1</v>
      </c>
      <c r="G901" s="46">
        <v>45632</v>
      </c>
      <c r="H901" s="46">
        <v>45793</v>
      </c>
      <c r="J901" s="10" t="str">
        <f>_xlfn.XLOOKUP($C901,銘柄リスト!$B$2:$B$10000,銘柄リスト!$D$2:$D$10000,,0,1)</f>
        <v>スタンダード（内国株式）</v>
      </c>
    </row>
    <row r="902" spans="2:10" hidden="1">
      <c r="B902" s="42">
        <v>900</v>
      </c>
      <c r="C902" s="45" t="s">
        <v>50</v>
      </c>
      <c r="D902" t="str">
        <f>_xlfn.XLOOKUP($C902,銘柄リスト!$B$2:$B$10000,銘柄リスト!$C$2:$C$10000,,0,1)</f>
        <v>宮地エンジニアリンググループ</v>
      </c>
      <c r="E902" s="10">
        <v>1</v>
      </c>
      <c r="G902" s="46">
        <v>45632</v>
      </c>
      <c r="H902" s="46">
        <v>45793</v>
      </c>
      <c r="J902" s="10" t="str">
        <f>_xlfn.XLOOKUP($C902,銘柄リスト!$B$2:$B$10000,銘柄リスト!$D$2:$D$10000,,0,1)</f>
        <v>プライム（内国株式）</v>
      </c>
    </row>
    <row r="903" spans="2:10" hidden="1">
      <c r="B903" s="42">
        <v>901</v>
      </c>
      <c r="C903" s="45" t="s">
        <v>1089</v>
      </c>
      <c r="D903" t="str">
        <f>_xlfn.XLOOKUP($C903,銘柄リスト!$B$2:$B$10000,銘柄リスト!$C$2:$C$10000,,0,1)</f>
        <v>トーカロ</v>
      </c>
      <c r="E903" s="10">
        <v>1</v>
      </c>
      <c r="G903" s="46">
        <v>45632</v>
      </c>
      <c r="H903" s="46">
        <v>45793</v>
      </c>
      <c r="J903" s="10" t="str">
        <f>_xlfn.XLOOKUP($C903,銘柄リスト!$B$2:$B$10000,銘柄リスト!$D$2:$D$10000,,0,1)</f>
        <v>プライム（内国株式）</v>
      </c>
    </row>
    <row r="904" spans="2:10" hidden="1">
      <c r="B904" s="42">
        <v>902</v>
      </c>
      <c r="C904" s="45" t="s">
        <v>1090</v>
      </c>
      <c r="D904" t="str">
        <f>_xlfn.XLOOKUP($C904,銘柄リスト!$B$2:$B$10000,銘柄リスト!$C$2:$C$10000,,0,1)</f>
        <v>アルファＣｏ</v>
      </c>
      <c r="E904" s="10">
        <v>1</v>
      </c>
      <c r="G904" s="46">
        <v>45632</v>
      </c>
      <c r="H904" s="46">
        <v>45793</v>
      </c>
      <c r="J904" s="10" t="str">
        <f>_xlfn.XLOOKUP($C904,銘柄リスト!$B$2:$B$10000,銘柄リスト!$D$2:$D$10000,,0,1)</f>
        <v>スタンダード（内国株式）</v>
      </c>
    </row>
    <row r="905" spans="2:10" hidden="1">
      <c r="B905" s="42">
        <v>903</v>
      </c>
      <c r="C905" s="45" t="s">
        <v>1091</v>
      </c>
      <c r="D905" t="str">
        <f>_xlfn.XLOOKUP($C905,銘柄リスト!$B$2:$B$10000,銘柄リスト!$C$2:$C$10000,,0,1)</f>
        <v>サンコーテクノ</v>
      </c>
      <c r="E905" s="10">
        <v>1</v>
      </c>
      <c r="G905" s="46">
        <v>45632</v>
      </c>
      <c r="H905" s="46">
        <v>45793</v>
      </c>
      <c r="J905" s="10" t="str">
        <f>_xlfn.XLOOKUP($C905,銘柄リスト!$B$2:$B$10000,銘柄リスト!$D$2:$D$10000,,0,1)</f>
        <v>スタンダード（内国株式）</v>
      </c>
    </row>
    <row r="906" spans="2:10" hidden="1">
      <c r="B906" s="42">
        <v>904</v>
      </c>
      <c r="C906" s="45" t="s">
        <v>1092</v>
      </c>
      <c r="D906" t="str">
        <f>_xlfn.XLOOKUP($C906,銘柄リスト!$B$2:$B$10000,銘柄リスト!$C$2:$C$10000,,0,1)</f>
        <v>ＳＵＭＣＯ</v>
      </c>
      <c r="E906" s="10">
        <v>1</v>
      </c>
      <c r="G906" s="46">
        <v>45632</v>
      </c>
      <c r="H906" s="46">
        <v>45793</v>
      </c>
      <c r="J906" s="10" t="str">
        <f>_xlfn.XLOOKUP($C906,銘柄リスト!$B$2:$B$10000,銘柄リスト!$D$2:$D$10000,,0,1)</f>
        <v>プライム（内国株式）</v>
      </c>
    </row>
    <row r="907" spans="2:10" hidden="1">
      <c r="B907" s="42">
        <v>905</v>
      </c>
      <c r="C907" s="45" t="s">
        <v>1093</v>
      </c>
      <c r="D907" t="str">
        <f>_xlfn.XLOOKUP($C907,銘柄リスト!$B$2:$B$10000,銘柄リスト!$C$2:$C$10000,,0,1)</f>
        <v>特殊電極</v>
      </c>
      <c r="E907" s="10">
        <v>1</v>
      </c>
      <c r="G907" s="46">
        <v>45632</v>
      </c>
      <c r="H907" s="46">
        <v>45793</v>
      </c>
      <c r="J907" s="10" t="str">
        <f>_xlfn.XLOOKUP($C907,銘柄リスト!$B$2:$B$10000,銘柄リスト!$D$2:$D$10000,,0,1)</f>
        <v>スタンダード（内国株式）</v>
      </c>
    </row>
    <row r="908" spans="2:10" hidden="1">
      <c r="B908" s="42">
        <v>906</v>
      </c>
      <c r="C908" s="45" t="s">
        <v>1094</v>
      </c>
      <c r="D908" t="str">
        <f>_xlfn.XLOOKUP($C908,銘柄リスト!$B$2:$B$10000,銘柄リスト!$C$2:$C$10000,,0,1)</f>
        <v>三ツ知</v>
      </c>
      <c r="E908" s="10">
        <v>1</v>
      </c>
      <c r="G908" s="46">
        <v>45632</v>
      </c>
      <c r="H908" s="46">
        <v>45793</v>
      </c>
      <c r="J908" s="10" t="str">
        <f>_xlfn.XLOOKUP($C908,銘柄リスト!$B$2:$B$10000,銘柄リスト!$D$2:$D$10000,,0,1)</f>
        <v>スタンダード（内国株式）</v>
      </c>
    </row>
    <row r="909" spans="2:10" hidden="1">
      <c r="B909" s="42">
        <v>907</v>
      </c>
      <c r="C909" s="45" t="s">
        <v>1095</v>
      </c>
      <c r="D909" t="str">
        <f>_xlfn.XLOOKUP($C909,銘柄リスト!$B$2:$B$10000,銘柄リスト!$C$2:$C$10000,,0,1)</f>
        <v>日創プロニティ</v>
      </c>
      <c r="E909" s="10">
        <v>1</v>
      </c>
      <c r="G909" s="46">
        <v>45632</v>
      </c>
      <c r="H909" s="46">
        <v>45793</v>
      </c>
      <c r="J909" s="10" t="str">
        <f>_xlfn.XLOOKUP($C909,銘柄リスト!$B$2:$B$10000,銘柄リスト!$D$2:$D$10000,,0,1)</f>
        <v>スタンダード（内国株式）</v>
      </c>
    </row>
    <row r="910" spans="2:10" hidden="1">
      <c r="B910" s="42">
        <v>908</v>
      </c>
      <c r="C910" s="45" t="s">
        <v>1096</v>
      </c>
      <c r="D910" t="str">
        <f>_xlfn.XLOOKUP($C910,銘柄リスト!$B$2:$B$10000,銘柄リスト!$C$2:$C$10000,,0,1)</f>
        <v>山王</v>
      </c>
      <c r="E910" s="10">
        <v>1</v>
      </c>
      <c r="G910" s="46">
        <v>45632</v>
      </c>
      <c r="H910" s="46">
        <v>45793</v>
      </c>
      <c r="J910" s="10" t="str">
        <f>_xlfn.XLOOKUP($C910,銘柄リスト!$B$2:$B$10000,銘柄リスト!$D$2:$D$10000,,0,1)</f>
        <v>スタンダード（内国株式）</v>
      </c>
    </row>
    <row r="911" spans="2:10" hidden="1">
      <c r="B911" s="42">
        <v>909</v>
      </c>
      <c r="C911" s="45" t="s">
        <v>1097</v>
      </c>
      <c r="D911" t="str">
        <f>_xlfn.XLOOKUP($C911,銘柄リスト!$B$2:$B$10000,銘柄リスト!$C$2:$C$10000,,0,1)</f>
        <v>川田テクノロジーズ</v>
      </c>
      <c r="E911" s="10">
        <v>1</v>
      </c>
      <c r="G911" s="46">
        <v>45632</v>
      </c>
      <c r="H911" s="46">
        <v>45793</v>
      </c>
      <c r="J911" s="10" t="str">
        <f>_xlfn.XLOOKUP($C911,銘柄リスト!$B$2:$B$10000,銘柄リスト!$D$2:$D$10000,,0,1)</f>
        <v>プライム（内国株式）</v>
      </c>
    </row>
    <row r="912" spans="2:10" hidden="1">
      <c r="B912" s="42">
        <v>910</v>
      </c>
      <c r="C912" s="45" t="s">
        <v>1098</v>
      </c>
      <c r="D912" t="str">
        <f>_xlfn.XLOOKUP($C912,銘柄リスト!$B$2:$B$10000,銘柄リスト!$C$2:$C$10000,,0,1)</f>
        <v>菊池製作所</v>
      </c>
      <c r="E912" s="10">
        <v>1</v>
      </c>
      <c r="G912" s="46">
        <v>45632</v>
      </c>
      <c r="H912" s="46">
        <v>45793</v>
      </c>
      <c r="J912" s="10" t="str">
        <f>_xlfn.XLOOKUP($C912,銘柄リスト!$B$2:$B$10000,銘柄リスト!$D$2:$D$10000,,0,1)</f>
        <v>スタンダード（内国株式）</v>
      </c>
    </row>
    <row r="913" spans="2:10" hidden="1">
      <c r="B913" s="42">
        <v>911</v>
      </c>
      <c r="C913" s="45" t="s">
        <v>1099</v>
      </c>
      <c r="D913" t="str">
        <f>_xlfn.XLOOKUP($C913,銘柄リスト!$B$2:$B$10000,銘柄リスト!$C$2:$C$10000,,0,1)</f>
        <v>ＲＳ　Ｔｅｃｈｎｏｌｏｇｉｅｓ</v>
      </c>
      <c r="E913" s="10">
        <v>1</v>
      </c>
      <c r="G913" s="46">
        <v>45632</v>
      </c>
      <c r="H913" s="46">
        <v>45793</v>
      </c>
      <c r="J913" s="10" t="str">
        <f>_xlfn.XLOOKUP($C913,銘柄リスト!$B$2:$B$10000,銘柄リスト!$D$2:$D$10000,,0,1)</f>
        <v>プライム（内国株式）</v>
      </c>
    </row>
    <row r="914" spans="2:10" hidden="1">
      <c r="B914" s="42">
        <v>912</v>
      </c>
      <c r="C914" s="45" t="s">
        <v>1100</v>
      </c>
      <c r="D914" t="str">
        <f>_xlfn.XLOOKUP($C914,銘柄リスト!$B$2:$B$10000,銘柄リスト!$C$2:$C$10000,,0,1)</f>
        <v>ジェイテックコーポレーション</v>
      </c>
      <c r="E914" s="10">
        <v>1</v>
      </c>
      <c r="G914" s="46">
        <v>45632</v>
      </c>
      <c r="H914" s="46">
        <v>45793</v>
      </c>
      <c r="J914" s="10" t="str">
        <f>_xlfn.XLOOKUP($C914,銘柄リスト!$B$2:$B$10000,銘柄リスト!$D$2:$D$10000,,0,1)</f>
        <v>プライム（内国株式）</v>
      </c>
    </row>
    <row r="915" spans="2:10" hidden="1">
      <c r="B915" s="42">
        <v>913</v>
      </c>
      <c r="C915" s="45" t="s">
        <v>1101</v>
      </c>
      <c r="D915" t="str">
        <f>_xlfn.XLOOKUP($C915,銘柄リスト!$B$2:$B$10000,銘柄リスト!$C$2:$C$10000,,0,1)</f>
        <v>信和</v>
      </c>
      <c r="E915" s="10">
        <v>1</v>
      </c>
      <c r="G915" s="46">
        <v>45632</v>
      </c>
      <c r="H915" s="46">
        <v>45793</v>
      </c>
      <c r="J915" s="10" t="str">
        <f>_xlfn.XLOOKUP($C915,銘柄リスト!$B$2:$B$10000,銘柄リスト!$D$2:$D$10000,,0,1)</f>
        <v>スタンダード（内国株式）</v>
      </c>
    </row>
    <row r="916" spans="2:10" hidden="1">
      <c r="B916" s="42">
        <v>914</v>
      </c>
      <c r="C916" s="45" t="s">
        <v>1102</v>
      </c>
      <c r="D916" t="str">
        <f>_xlfn.XLOOKUP($C916,銘柄リスト!$B$2:$B$10000,銘柄リスト!$C$2:$C$10000,,0,1)</f>
        <v>テクノフレックス</v>
      </c>
      <c r="E916" s="10">
        <v>1</v>
      </c>
      <c r="G916" s="46">
        <v>45632</v>
      </c>
      <c r="H916" s="46">
        <v>45793</v>
      </c>
      <c r="J916" s="10" t="str">
        <f>_xlfn.XLOOKUP($C916,銘柄リスト!$B$2:$B$10000,銘柄リスト!$D$2:$D$10000,,0,1)</f>
        <v>スタンダード（内国株式）</v>
      </c>
    </row>
    <row r="917" spans="2:10" hidden="1">
      <c r="B917" s="42">
        <v>915</v>
      </c>
      <c r="C917" s="45" t="s">
        <v>1103</v>
      </c>
      <c r="D917" t="str">
        <f>_xlfn.XLOOKUP($C917,銘柄リスト!$B$2:$B$10000,銘柄リスト!$C$2:$C$10000,,0,1)</f>
        <v>ビーロット</v>
      </c>
      <c r="E917" s="10">
        <v>1</v>
      </c>
      <c r="G917" s="46">
        <v>45632</v>
      </c>
      <c r="H917" s="46">
        <v>45793</v>
      </c>
      <c r="J917" s="10" t="str">
        <f>_xlfn.XLOOKUP($C917,銘柄リスト!$B$2:$B$10000,銘柄リスト!$D$2:$D$10000,,0,1)</f>
        <v>スタンダード（内国株式）</v>
      </c>
    </row>
    <row r="918" spans="2:10" hidden="1">
      <c r="B918" s="42">
        <v>916</v>
      </c>
      <c r="C918" s="45" t="s">
        <v>1104</v>
      </c>
      <c r="D918" t="str">
        <f>_xlfn.XLOOKUP($C918,銘柄リスト!$B$2:$B$10000,銘柄リスト!$C$2:$C$10000,,0,1)</f>
        <v>ファーストブラザーズ</v>
      </c>
      <c r="E918" s="10">
        <v>1</v>
      </c>
      <c r="G918" s="46">
        <v>45632</v>
      </c>
      <c r="H918" s="46">
        <v>45793</v>
      </c>
      <c r="J918" s="10" t="str">
        <f>_xlfn.XLOOKUP($C918,銘柄リスト!$B$2:$B$10000,銘柄リスト!$D$2:$D$10000,,0,1)</f>
        <v>スタンダード（内国株式）</v>
      </c>
    </row>
    <row r="919" spans="2:10" hidden="1">
      <c r="B919" s="42">
        <v>917</v>
      </c>
      <c r="C919" s="45" t="s">
        <v>1105</v>
      </c>
      <c r="D919" t="str">
        <f>_xlfn.XLOOKUP($C919,銘柄リスト!$B$2:$B$10000,銘柄リスト!$C$2:$C$10000,,0,1)</f>
        <v>Ａｎｄ　Ｄｏホールディングス</v>
      </c>
      <c r="E919" s="10">
        <v>1</v>
      </c>
      <c r="G919" s="46">
        <v>45632</v>
      </c>
      <c r="H919" s="46">
        <v>45793</v>
      </c>
      <c r="J919" s="10" t="str">
        <f>_xlfn.XLOOKUP($C919,銘柄リスト!$B$2:$B$10000,銘柄リスト!$D$2:$D$10000,,0,1)</f>
        <v>プライム（内国株式）</v>
      </c>
    </row>
    <row r="920" spans="2:10" hidden="1">
      <c r="B920" s="42">
        <v>918</v>
      </c>
      <c r="C920" s="45" t="s">
        <v>1106</v>
      </c>
      <c r="D920" t="str">
        <f>_xlfn.XLOOKUP($C920,銘柄リスト!$B$2:$B$10000,銘柄リスト!$C$2:$C$10000,,0,1)</f>
        <v>シーアールイー</v>
      </c>
      <c r="E920" s="10">
        <v>1</v>
      </c>
      <c r="G920" s="46">
        <v>45632</v>
      </c>
      <c r="H920" s="46">
        <v>45793</v>
      </c>
      <c r="J920" s="10" t="str">
        <f>_xlfn.XLOOKUP($C920,銘柄リスト!$B$2:$B$10000,銘柄リスト!$D$2:$D$10000,,0,1)</f>
        <v>プライム（内国株式）</v>
      </c>
    </row>
    <row r="921" spans="2:10" hidden="1">
      <c r="B921" s="42">
        <v>919</v>
      </c>
      <c r="C921" s="45" t="s">
        <v>1107</v>
      </c>
      <c r="D921" t="str">
        <f>_xlfn.XLOOKUP($C921,銘柄リスト!$B$2:$B$10000,銘柄リスト!$C$2:$C$10000,,0,1)</f>
        <v>パルマ</v>
      </c>
      <c r="E921" s="10">
        <v>1</v>
      </c>
      <c r="G921" s="46">
        <v>45632</v>
      </c>
      <c r="H921" s="46">
        <v>45645</v>
      </c>
      <c r="J921" s="10" t="str">
        <f>_xlfn.XLOOKUP($C921,銘柄リスト!$B$2:$B$10000,銘柄リスト!$D$2:$D$10000,,0,1)</f>
        <v>グロース（内国株式）</v>
      </c>
    </row>
    <row r="922" spans="2:10" hidden="1">
      <c r="B922" s="42">
        <v>920</v>
      </c>
      <c r="C922" s="45" t="s">
        <v>1108</v>
      </c>
      <c r="D922" t="str">
        <f>_xlfn.XLOOKUP($C922,銘柄リスト!$B$2:$B$10000,銘柄リスト!$C$2:$C$10000,,0,1)</f>
        <v>アグレ都市デザイン</v>
      </c>
      <c r="E922" s="10">
        <v>1</v>
      </c>
      <c r="G922" s="46">
        <v>45632</v>
      </c>
      <c r="H922" s="46">
        <v>45793</v>
      </c>
      <c r="J922" s="10" t="str">
        <f>_xlfn.XLOOKUP($C922,銘柄リスト!$B$2:$B$10000,銘柄リスト!$D$2:$D$10000,,0,1)</f>
        <v>スタンダード（内国株式）</v>
      </c>
    </row>
    <row r="923" spans="2:10" hidden="1">
      <c r="B923" s="42">
        <v>921</v>
      </c>
      <c r="C923" s="45" t="s">
        <v>1109</v>
      </c>
      <c r="D923" t="str">
        <f>_xlfn.XLOOKUP($C923,銘柄リスト!$B$2:$B$10000,銘柄リスト!$C$2:$C$10000,,0,1)</f>
        <v>デュアルタップ</v>
      </c>
      <c r="E923" s="10">
        <v>1</v>
      </c>
      <c r="G923" s="46">
        <v>45632</v>
      </c>
      <c r="H923" s="46">
        <v>45793</v>
      </c>
      <c r="J923" s="10" t="str">
        <f>_xlfn.XLOOKUP($C923,銘柄リスト!$B$2:$B$10000,銘柄リスト!$D$2:$D$10000,,0,1)</f>
        <v>スタンダード（内国株式）</v>
      </c>
    </row>
    <row r="924" spans="2:10" hidden="1">
      <c r="B924" s="42">
        <v>922</v>
      </c>
      <c r="C924" s="45" t="s">
        <v>1110</v>
      </c>
      <c r="D924" t="str">
        <f>_xlfn.XLOOKUP($C924,銘柄リスト!$B$2:$B$10000,銘柄リスト!$C$2:$C$10000,,0,1)</f>
        <v>Ｇ－ＦＡＣＴＯＲＹ</v>
      </c>
      <c r="E924" s="10">
        <v>1</v>
      </c>
      <c r="G924" s="46">
        <v>45632</v>
      </c>
      <c r="H924" s="46">
        <v>45645</v>
      </c>
      <c r="J924" s="10" t="str">
        <f>_xlfn.XLOOKUP($C924,銘柄リスト!$B$2:$B$10000,銘柄リスト!$D$2:$D$10000,,0,1)</f>
        <v>グロース（内国株式）</v>
      </c>
    </row>
    <row r="925" spans="2:10" hidden="1">
      <c r="B925" s="42">
        <v>923</v>
      </c>
      <c r="C925" s="45" t="s">
        <v>1111</v>
      </c>
      <c r="D925" t="str">
        <f>_xlfn.XLOOKUP($C925,銘柄リスト!$B$2:$B$10000,銘柄リスト!$C$2:$C$10000,,0,1)</f>
        <v>グッドコムアセット</v>
      </c>
      <c r="E925" s="10">
        <v>1</v>
      </c>
      <c r="G925" s="46">
        <v>45632</v>
      </c>
      <c r="H925" s="46">
        <v>45793</v>
      </c>
      <c r="J925" s="10" t="str">
        <f>_xlfn.XLOOKUP($C925,銘柄リスト!$B$2:$B$10000,銘柄リスト!$D$2:$D$10000,,0,1)</f>
        <v>プライム（内国株式）</v>
      </c>
    </row>
    <row r="926" spans="2:10" hidden="1">
      <c r="B926" s="42">
        <v>924</v>
      </c>
      <c r="C926" s="45" t="s">
        <v>1112</v>
      </c>
      <c r="D926" t="str">
        <f>_xlfn.XLOOKUP($C926,銘柄リスト!$B$2:$B$10000,銘柄リスト!$C$2:$C$10000,,0,1)</f>
        <v>フォーライフ</v>
      </c>
      <c r="E926" s="10">
        <v>1</v>
      </c>
      <c r="G926" s="46">
        <v>45632</v>
      </c>
      <c r="H926" s="46">
        <v>45645</v>
      </c>
      <c r="J926" s="10" t="str">
        <f>_xlfn.XLOOKUP($C926,銘柄リスト!$B$2:$B$10000,銘柄リスト!$D$2:$D$10000,,0,1)</f>
        <v>グロース（内国株式）</v>
      </c>
    </row>
    <row r="927" spans="2:10" hidden="1">
      <c r="B927" s="42">
        <v>925</v>
      </c>
      <c r="C927" s="45" t="s">
        <v>1113</v>
      </c>
      <c r="D927" t="str">
        <f>_xlfn.XLOOKUP($C927,銘柄リスト!$B$2:$B$10000,銘柄リスト!$C$2:$C$10000,,0,1)</f>
        <v>ティーケーピー</v>
      </c>
      <c r="E927" s="10">
        <v>1</v>
      </c>
      <c r="G927" s="46">
        <v>45632</v>
      </c>
      <c r="H927" s="46">
        <v>45645</v>
      </c>
      <c r="J927" s="10" t="str">
        <f>_xlfn.XLOOKUP($C927,銘柄リスト!$B$2:$B$10000,銘柄リスト!$D$2:$D$10000,,0,1)</f>
        <v>グロース（内国株式）</v>
      </c>
    </row>
    <row r="928" spans="2:10" hidden="1">
      <c r="B928" s="42">
        <v>926</v>
      </c>
      <c r="C928" s="45" t="s">
        <v>1114</v>
      </c>
      <c r="D928" t="str">
        <f>_xlfn.XLOOKUP($C928,銘柄リスト!$B$2:$B$10000,銘柄リスト!$C$2:$C$10000,,0,1)</f>
        <v>ジェイ・エス・ビー</v>
      </c>
      <c r="E928" s="10">
        <v>1</v>
      </c>
      <c r="G928" s="46">
        <v>45632</v>
      </c>
      <c r="H928" s="46">
        <v>45793</v>
      </c>
      <c r="J928" s="10" t="str">
        <f>_xlfn.XLOOKUP($C928,銘柄リスト!$B$2:$B$10000,銘柄リスト!$D$2:$D$10000,,0,1)</f>
        <v>プライム（内国株式）</v>
      </c>
    </row>
    <row r="929" spans="2:10" hidden="1">
      <c r="B929" s="42">
        <v>927</v>
      </c>
      <c r="C929" s="45" t="s">
        <v>1115</v>
      </c>
      <c r="D929" t="str">
        <f>_xlfn.XLOOKUP($C929,銘柄リスト!$B$2:$B$10000,銘柄リスト!$C$2:$C$10000,,0,1)</f>
        <v>ロードスターキャピタル</v>
      </c>
      <c r="E929" s="10">
        <v>1</v>
      </c>
      <c r="G929" s="46">
        <v>45632</v>
      </c>
      <c r="H929" s="46">
        <v>45793</v>
      </c>
      <c r="J929" s="10" t="str">
        <f>_xlfn.XLOOKUP($C929,銘柄リスト!$B$2:$B$10000,銘柄リスト!$D$2:$D$10000,,0,1)</f>
        <v>プライム（内国株式）</v>
      </c>
    </row>
    <row r="930" spans="2:10" hidden="1">
      <c r="B930" s="42">
        <v>928</v>
      </c>
      <c r="C930" s="45" t="s">
        <v>1116</v>
      </c>
      <c r="D930" t="str">
        <f>_xlfn.XLOOKUP($C930,銘柄リスト!$B$2:$B$10000,銘柄リスト!$C$2:$C$10000,,0,1)</f>
        <v>イノベーションホールディングス</v>
      </c>
      <c r="E930" s="10">
        <v>1</v>
      </c>
      <c r="G930" s="46">
        <v>45632</v>
      </c>
      <c r="H930" s="46">
        <v>45793</v>
      </c>
      <c r="J930" s="10" t="str">
        <f>_xlfn.XLOOKUP($C930,銘柄リスト!$B$2:$B$10000,銘柄リスト!$D$2:$D$10000,,0,1)</f>
        <v>プライム（内国株式）</v>
      </c>
    </row>
    <row r="931" spans="2:10" hidden="1">
      <c r="B931" s="42">
        <v>929</v>
      </c>
      <c r="C931" s="45" t="s">
        <v>1117</v>
      </c>
      <c r="D931" t="str">
        <f>_xlfn.XLOOKUP($C931,銘柄リスト!$B$2:$B$10000,銘柄リスト!$C$2:$C$10000,,0,1)</f>
        <v>グローバル・リンク・マネジメント</v>
      </c>
      <c r="E931" s="10">
        <v>1</v>
      </c>
      <c r="G931" s="46">
        <v>45632</v>
      </c>
      <c r="H931" s="46">
        <v>45793</v>
      </c>
      <c r="J931" s="10" t="str">
        <f>_xlfn.XLOOKUP($C931,銘柄リスト!$B$2:$B$10000,銘柄リスト!$D$2:$D$10000,,0,1)</f>
        <v>プライム（内国株式）</v>
      </c>
    </row>
    <row r="932" spans="2:10" hidden="1">
      <c r="B932" s="42">
        <v>930</v>
      </c>
      <c r="C932" s="45" t="s">
        <v>1118</v>
      </c>
      <c r="D932" t="str">
        <f>_xlfn.XLOOKUP($C932,銘柄リスト!$B$2:$B$10000,銘柄リスト!$C$2:$C$10000,,0,1)</f>
        <v>フェイスネットワーク</v>
      </c>
      <c r="E932" s="10">
        <v>1</v>
      </c>
      <c r="G932" s="46">
        <v>45632</v>
      </c>
      <c r="H932" s="46">
        <v>45793</v>
      </c>
      <c r="J932" s="10" t="str">
        <f>_xlfn.XLOOKUP($C932,銘柄リスト!$B$2:$B$10000,銘柄リスト!$D$2:$D$10000,,0,1)</f>
        <v>スタンダード（内国株式）</v>
      </c>
    </row>
    <row r="933" spans="2:10" hidden="1">
      <c r="B933" s="42">
        <v>931</v>
      </c>
      <c r="C933" s="45" t="s">
        <v>1119</v>
      </c>
      <c r="D933" t="str">
        <f>_xlfn.XLOOKUP($C933,銘柄リスト!$B$2:$B$10000,銘柄リスト!$C$2:$C$10000,,0,1)</f>
        <v>アズ企画設計</v>
      </c>
      <c r="E933" s="10">
        <v>1</v>
      </c>
      <c r="G933" s="46">
        <v>45632</v>
      </c>
      <c r="H933" s="46">
        <v>45793</v>
      </c>
      <c r="J933" s="10" t="str">
        <f>_xlfn.XLOOKUP($C933,銘柄リスト!$B$2:$B$10000,銘柄リスト!$D$2:$D$10000,,0,1)</f>
        <v>スタンダード（内国株式）</v>
      </c>
    </row>
    <row r="934" spans="2:10" hidden="1">
      <c r="B934" s="42">
        <v>932</v>
      </c>
      <c r="C934" s="45" t="s">
        <v>1120</v>
      </c>
      <c r="D934" t="str">
        <f>_xlfn.XLOOKUP($C934,銘柄リスト!$B$2:$B$10000,銘柄リスト!$C$2:$C$10000,,0,1)</f>
        <v>ＧＡ　ｔｅｃｈｎｏｌｏｇｉｅｓ</v>
      </c>
      <c r="E934" s="10">
        <v>1</v>
      </c>
      <c r="G934" s="46">
        <v>45632</v>
      </c>
      <c r="H934" s="46">
        <v>45645</v>
      </c>
      <c r="J934" s="10" t="str">
        <f>_xlfn.XLOOKUP($C934,銘柄リスト!$B$2:$B$10000,銘柄リスト!$D$2:$D$10000,,0,1)</f>
        <v>グロース（内国株式）</v>
      </c>
    </row>
    <row r="935" spans="2:10" hidden="1">
      <c r="B935" s="42">
        <v>933</v>
      </c>
      <c r="C935" s="45" t="s">
        <v>1121</v>
      </c>
      <c r="D935" t="str">
        <f>_xlfn.XLOOKUP($C935,銘柄リスト!$B$2:$B$10000,銘柄リスト!$C$2:$C$10000,,0,1)</f>
        <v>マリオン</v>
      </c>
      <c r="E935" s="10">
        <v>1</v>
      </c>
      <c r="G935" s="46">
        <v>45632</v>
      </c>
      <c r="H935" s="46">
        <v>45793</v>
      </c>
      <c r="J935" s="10" t="str">
        <f>_xlfn.XLOOKUP($C935,銘柄リスト!$B$2:$B$10000,銘柄リスト!$D$2:$D$10000,,0,1)</f>
        <v>スタンダード（内国株式）</v>
      </c>
    </row>
    <row r="936" spans="2:10" hidden="1">
      <c r="B936" s="42">
        <v>934</v>
      </c>
      <c r="C936" s="45" t="s">
        <v>1122</v>
      </c>
      <c r="D936" t="str">
        <f>_xlfn.XLOOKUP($C936,銘柄リスト!$B$2:$B$10000,銘柄リスト!$C$2:$C$10000,,0,1)</f>
        <v>香陵住販</v>
      </c>
      <c r="E936" s="10">
        <v>1</v>
      </c>
      <c r="G936" s="46">
        <v>45632</v>
      </c>
      <c r="H936" s="46">
        <v>45793</v>
      </c>
      <c r="J936" s="10" t="str">
        <f>_xlfn.XLOOKUP($C936,銘柄リスト!$B$2:$B$10000,銘柄リスト!$D$2:$D$10000,,0,1)</f>
        <v>スタンダード（内国株式）</v>
      </c>
    </row>
    <row r="937" spans="2:10" hidden="1">
      <c r="B937" s="42">
        <v>935</v>
      </c>
      <c r="C937" s="45" t="s">
        <v>1123</v>
      </c>
      <c r="D937" t="str">
        <f>_xlfn.XLOOKUP($C937,銘柄リスト!$B$2:$B$10000,銘柄リスト!$C$2:$C$10000,,0,1)</f>
        <v>アズーム</v>
      </c>
      <c r="E937" s="10">
        <v>1</v>
      </c>
      <c r="G937" s="46">
        <v>45632</v>
      </c>
      <c r="H937" s="46">
        <v>45645</v>
      </c>
      <c r="J937" s="10" t="str">
        <f>_xlfn.XLOOKUP($C937,銘柄リスト!$B$2:$B$10000,銘柄リスト!$D$2:$D$10000,,0,1)</f>
        <v>グロース（内国株式）</v>
      </c>
    </row>
    <row r="938" spans="2:10" hidden="1">
      <c r="B938" s="42">
        <v>936</v>
      </c>
      <c r="C938" s="45" t="s">
        <v>1124</v>
      </c>
      <c r="D938" t="str">
        <f>_xlfn.XLOOKUP($C938,銘柄リスト!$B$2:$B$10000,銘柄リスト!$C$2:$C$10000,,0,1)</f>
        <v>ＬｅＴｅｃｈ</v>
      </c>
      <c r="E938" s="10">
        <v>1</v>
      </c>
      <c r="G938" s="46">
        <v>45632</v>
      </c>
      <c r="H938" s="46">
        <v>45645</v>
      </c>
      <c r="J938" s="10" t="str">
        <f>_xlfn.XLOOKUP($C938,銘柄リスト!$B$2:$B$10000,銘柄リスト!$D$2:$D$10000,,0,1)</f>
        <v>グロース（内国株式）</v>
      </c>
    </row>
    <row r="939" spans="2:10" hidden="1">
      <c r="B939" s="42">
        <v>937</v>
      </c>
      <c r="C939" s="45" t="s">
        <v>1125</v>
      </c>
      <c r="D939" t="str">
        <f>_xlfn.XLOOKUP($C939,銘柄リスト!$B$2:$B$10000,銘柄リスト!$C$2:$C$10000,,0,1)</f>
        <v>霞ヶ関キャピタル</v>
      </c>
      <c r="E939" s="10">
        <v>1</v>
      </c>
      <c r="G939" s="46">
        <v>45632</v>
      </c>
      <c r="H939" s="46">
        <v>45793</v>
      </c>
      <c r="J939" s="10" t="str">
        <f>_xlfn.XLOOKUP($C939,銘柄リスト!$B$2:$B$10000,銘柄リスト!$D$2:$D$10000,,0,1)</f>
        <v>プライム（内国株式）</v>
      </c>
    </row>
    <row r="940" spans="2:10" hidden="1">
      <c r="B940" s="42">
        <v>938</v>
      </c>
      <c r="C940" s="45" t="s">
        <v>1126</v>
      </c>
      <c r="D940" t="str">
        <f>_xlfn.XLOOKUP($C940,銘柄リスト!$B$2:$B$10000,銘柄リスト!$C$2:$C$10000,,0,1)</f>
        <v>ＳＵＭＩＮＯＥ</v>
      </c>
      <c r="E940" s="10">
        <v>1</v>
      </c>
      <c r="G940" s="46">
        <v>45632</v>
      </c>
      <c r="H940" s="46">
        <v>45793</v>
      </c>
      <c r="J940" s="10" t="str">
        <f>_xlfn.XLOOKUP($C940,銘柄リスト!$B$2:$B$10000,銘柄リスト!$D$2:$D$10000,,0,1)</f>
        <v>プライム（内国株式）</v>
      </c>
    </row>
    <row r="941" spans="2:10" hidden="1">
      <c r="B941" s="42">
        <v>939</v>
      </c>
      <c r="C941" s="45" t="s">
        <v>1127</v>
      </c>
      <c r="D941" t="str">
        <f>_xlfn.XLOOKUP($C941,銘柄リスト!$B$2:$B$10000,銘柄リスト!$C$2:$C$10000,,0,1)</f>
        <v>日本フエルト</v>
      </c>
      <c r="E941" s="10">
        <v>1</v>
      </c>
      <c r="G941" s="46">
        <v>45632</v>
      </c>
      <c r="H941" s="46">
        <v>45793</v>
      </c>
      <c r="J941" s="10" t="str">
        <f>_xlfn.XLOOKUP($C941,銘柄リスト!$B$2:$B$10000,銘柄リスト!$D$2:$D$10000,,0,1)</f>
        <v>スタンダード（内国株式）</v>
      </c>
    </row>
    <row r="942" spans="2:10" hidden="1">
      <c r="B942" s="42">
        <v>940</v>
      </c>
      <c r="C942" s="45" t="s">
        <v>1128</v>
      </c>
      <c r="D942" t="str">
        <f>_xlfn.XLOOKUP($C942,銘柄リスト!$B$2:$B$10000,銘柄リスト!$C$2:$C$10000,,0,1)</f>
        <v>イチカワ</v>
      </c>
      <c r="E942" s="10">
        <v>1</v>
      </c>
      <c r="G942" s="46">
        <v>45632</v>
      </c>
      <c r="H942" s="46">
        <v>45793</v>
      </c>
      <c r="J942" s="10" t="str">
        <f>_xlfn.XLOOKUP($C942,銘柄リスト!$B$2:$B$10000,銘柄リスト!$D$2:$D$10000,,0,1)</f>
        <v>スタンダード（内国株式）</v>
      </c>
    </row>
    <row r="943" spans="2:10" hidden="1">
      <c r="B943" s="42">
        <v>941</v>
      </c>
      <c r="C943" s="45" t="s">
        <v>1129</v>
      </c>
      <c r="D943" t="str">
        <f>_xlfn.XLOOKUP($C943,銘柄リスト!$B$2:$B$10000,銘柄リスト!$C$2:$C$10000,,0,1)</f>
        <v>エコナックホールディングス</v>
      </c>
      <c r="E943" s="10">
        <v>1</v>
      </c>
      <c r="G943" s="46">
        <v>45632</v>
      </c>
      <c r="H943" s="46">
        <v>45793</v>
      </c>
      <c r="J943" s="10" t="str">
        <f>_xlfn.XLOOKUP($C943,銘柄リスト!$B$2:$B$10000,銘柄リスト!$D$2:$D$10000,,0,1)</f>
        <v>スタンダード（内国株式）</v>
      </c>
    </row>
    <row r="944" spans="2:10" hidden="1">
      <c r="B944" s="42">
        <v>942</v>
      </c>
      <c r="C944" s="45" t="s">
        <v>1130</v>
      </c>
      <c r="D944" t="str">
        <f>_xlfn.XLOOKUP($C944,銘柄リスト!$B$2:$B$10000,銘柄リスト!$C$2:$C$10000,,0,1)</f>
        <v>日東製網</v>
      </c>
      <c r="E944" s="10">
        <v>1</v>
      </c>
      <c r="G944" s="46">
        <v>45632</v>
      </c>
      <c r="H944" s="46">
        <v>45793</v>
      </c>
      <c r="J944" s="10" t="str">
        <f>_xlfn.XLOOKUP($C944,銘柄リスト!$B$2:$B$10000,銘柄リスト!$D$2:$D$10000,,0,1)</f>
        <v>スタンダード（内国株式）</v>
      </c>
    </row>
    <row r="945" spans="2:10" hidden="1">
      <c r="B945" s="42">
        <v>943</v>
      </c>
      <c r="C945" s="45" t="s">
        <v>1131</v>
      </c>
      <c r="D945" t="str">
        <f>_xlfn.XLOOKUP($C945,銘柄リスト!$B$2:$B$10000,銘柄リスト!$C$2:$C$10000,,0,1)</f>
        <v>芦森工業</v>
      </c>
      <c r="E945" s="10">
        <v>1</v>
      </c>
      <c r="G945" s="46">
        <v>45632</v>
      </c>
      <c r="H945" s="46">
        <v>45793</v>
      </c>
      <c r="J945" s="10" t="str">
        <f>_xlfn.XLOOKUP($C945,銘柄リスト!$B$2:$B$10000,銘柄リスト!$D$2:$D$10000,,0,1)</f>
        <v>スタンダード（内国株式）</v>
      </c>
    </row>
    <row r="946" spans="2:10" hidden="1">
      <c r="B946" s="42">
        <v>944</v>
      </c>
      <c r="C946" s="45" t="s">
        <v>1132</v>
      </c>
      <c r="D946" t="str">
        <f>_xlfn.XLOOKUP($C946,銘柄リスト!$B$2:$B$10000,銘柄リスト!$C$2:$C$10000,,0,1)</f>
        <v>アツギ</v>
      </c>
      <c r="E946" s="10">
        <v>1</v>
      </c>
      <c r="G946" s="46">
        <v>45632</v>
      </c>
      <c r="H946" s="46">
        <v>45793</v>
      </c>
      <c r="J946" s="10" t="str">
        <f>_xlfn.XLOOKUP($C946,銘柄リスト!$B$2:$B$10000,銘柄リスト!$D$2:$D$10000,,0,1)</f>
        <v>スタンダード（内国株式）</v>
      </c>
    </row>
    <row r="947" spans="2:10" hidden="1">
      <c r="B947" s="42">
        <v>945</v>
      </c>
      <c r="C947" s="45" t="s">
        <v>1133</v>
      </c>
      <c r="D947" t="str">
        <f>_xlfn.XLOOKUP($C947,銘柄リスト!$B$2:$B$10000,銘柄リスト!$C$2:$C$10000,,0,1)</f>
        <v>アクサスホールディングス</v>
      </c>
      <c r="E947" s="10">
        <v>1</v>
      </c>
      <c r="G947" s="46">
        <v>45632</v>
      </c>
      <c r="H947" s="46">
        <v>45793</v>
      </c>
      <c r="J947" s="10" t="str">
        <f>_xlfn.XLOOKUP($C947,銘柄リスト!$B$2:$B$10000,銘柄リスト!$D$2:$D$10000,,0,1)</f>
        <v>スタンダード（内国株式）</v>
      </c>
    </row>
    <row r="948" spans="2:10" hidden="1">
      <c r="B948" s="42">
        <v>946</v>
      </c>
      <c r="C948" s="45" t="s">
        <v>1134</v>
      </c>
      <c r="D948" t="str">
        <f>_xlfn.XLOOKUP($C948,銘柄リスト!$B$2:$B$10000,銘柄リスト!$C$2:$C$10000,,0,1)</f>
        <v>昭栄薬品</v>
      </c>
      <c r="E948" s="10">
        <v>1</v>
      </c>
      <c r="G948" s="46">
        <v>45632</v>
      </c>
      <c r="H948" s="46">
        <v>45793</v>
      </c>
      <c r="J948" s="10" t="str">
        <f>_xlfn.XLOOKUP($C948,銘柄リスト!$B$2:$B$10000,銘柄リスト!$D$2:$D$10000,,0,1)</f>
        <v>スタンダード（内国株式）</v>
      </c>
    </row>
    <row r="949" spans="2:10" hidden="1">
      <c r="B949" s="42">
        <v>947</v>
      </c>
      <c r="C949" s="45" t="s">
        <v>1135</v>
      </c>
      <c r="D949" t="str">
        <f>_xlfn.XLOOKUP($C949,銘柄リスト!$B$2:$B$10000,銘柄リスト!$C$2:$C$10000,,0,1)</f>
        <v>ウイルプラスホールディングス</v>
      </c>
      <c r="E949" s="10">
        <v>1</v>
      </c>
      <c r="G949" s="46">
        <v>45632</v>
      </c>
      <c r="H949" s="46">
        <v>45793</v>
      </c>
      <c r="J949" s="10" t="str">
        <f>_xlfn.XLOOKUP($C949,銘柄リスト!$B$2:$B$10000,銘柄リスト!$D$2:$D$10000,,0,1)</f>
        <v>スタンダード（内国株式）</v>
      </c>
    </row>
    <row r="950" spans="2:10" hidden="1">
      <c r="B950" s="42">
        <v>948</v>
      </c>
      <c r="C950" s="45" t="s">
        <v>1136</v>
      </c>
      <c r="D950" t="str">
        <f>_xlfn.XLOOKUP($C950,銘柄リスト!$B$2:$B$10000,銘柄リスト!$C$2:$C$10000,,0,1)</f>
        <v>ＪＭホールディングス</v>
      </c>
      <c r="E950" s="10">
        <v>1</v>
      </c>
      <c r="G950" s="46">
        <v>45632</v>
      </c>
      <c r="H950" s="46">
        <v>45793</v>
      </c>
      <c r="J950" s="10" t="str">
        <f>_xlfn.XLOOKUP($C950,銘柄リスト!$B$2:$B$10000,銘柄リスト!$D$2:$D$10000,,0,1)</f>
        <v>プライム（内国株式）</v>
      </c>
    </row>
    <row r="951" spans="2:10" hidden="1">
      <c r="B951" s="42">
        <v>949</v>
      </c>
      <c r="C951" s="45" t="s">
        <v>1137</v>
      </c>
      <c r="D951" t="str">
        <f>_xlfn.XLOOKUP($C951,銘柄リスト!$B$2:$B$10000,銘柄リスト!$C$2:$C$10000,,0,1)</f>
        <v>歯愛メディカル</v>
      </c>
      <c r="E951" s="10">
        <v>1</v>
      </c>
      <c r="G951" s="46">
        <v>45632</v>
      </c>
      <c r="H951" s="46">
        <v>45793</v>
      </c>
      <c r="J951" s="10" t="str">
        <f>_xlfn.XLOOKUP($C951,銘柄リスト!$B$2:$B$10000,銘柄リスト!$D$2:$D$10000,,0,1)</f>
        <v>スタンダード（内国株式）</v>
      </c>
    </row>
    <row r="952" spans="2:10" hidden="1">
      <c r="B952" s="42">
        <v>950</v>
      </c>
      <c r="C952" s="45" t="s">
        <v>1138</v>
      </c>
      <c r="D952" t="str">
        <f>_xlfn.XLOOKUP($C952,銘柄リスト!$B$2:$B$10000,銘柄リスト!$C$2:$C$10000,,0,1)</f>
        <v>農業総合研究所</v>
      </c>
      <c r="E952" s="10">
        <v>1</v>
      </c>
      <c r="G952" s="46">
        <v>45632</v>
      </c>
      <c r="H952" s="46">
        <v>45645</v>
      </c>
      <c r="J952" s="10" t="str">
        <f>_xlfn.XLOOKUP($C952,銘柄リスト!$B$2:$B$10000,銘柄リスト!$D$2:$D$10000,,0,1)</f>
        <v>グロース（内国株式）</v>
      </c>
    </row>
    <row r="953" spans="2:10" hidden="1">
      <c r="B953" s="42">
        <v>951</v>
      </c>
      <c r="C953" s="45" t="s">
        <v>1139</v>
      </c>
      <c r="D953" t="str">
        <f>_xlfn.XLOOKUP($C953,銘柄リスト!$B$2:$B$10000,銘柄リスト!$C$2:$C$10000,,0,1)</f>
        <v>ベガコーポレーション</v>
      </c>
      <c r="E953" s="10">
        <v>1</v>
      </c>
      <c r="G953" s="46">
        <v>45632</v>
      </c>
      <c r="H953" s="46">
        <v>45645</v>
      </c>
      <c r="J953" s="10" t="str">
        <f>_xlfn.XLOOKUP($C953,銘柄リスト!$B$2:$B$10000,銘柄リスト!$D$2:$D$10000,,0,1)</f>
        <v>グロース（内国株式）</v>
      </c>
    </row>
    <row r="954" spans="2:10" hidden="1">
      <c r="B954" s="42">
        <v>952</v>
      </c>
      <c r="C954" s="45" t="s">
        <v>1140</v>
      </c>
      <c r="D954" t="str">
        <f>_xlfn.XLOOKUP($C954,銘柄リスト!$B$2:$B$10000,銘柄リスト!$C$2:$C$10000,,0,1)</f>
        <v>サツドラホールディングス</v>
      </c>
      <c r="E954" s="10">
        <v>1</v>
      </c>
      <c r="G954" s="46">
        <v>45632</v>
      </c>
      <c r="H954" s="46">
        <v>45793</v>
      </c>
      <c r="J954" s="10" t="str">
        <f>_xlfn.XLOOKUP($C954,銘柄リスト!$B$2:$B$10000,銘柄リスト!$D$2:$D$10000,,0,1)</f>
        <v>スタンダード（内国株式）</v>
      </c>
    </row>
    <row r="955" spans="2:10" hidden="1">
      <c r="B955" s="42">
        <v>953</v>
      </c>
      <c r="C955" s="45" t="s">
        <v>1141</v>
      </c>
      <c r="D955" t="str">
        <f>_xlfn.XLOOKUP($C955,銘柄リスト!$B$2:$B$10000,銘柄リスト!$C$2:$C$10000,,0,1)</f>
        <v>アレンザホールディングス</v>
      </c>
      <c r="E955" s="10">
        <v>1</v>
      </c>
      <c r="G955" s="46">
        <v>45632</v>
      </c>
      <c r="H955" s="46">
        <v>45793</v>
      </c>
      <c r="J955" s="10" t="str">
        <f>_xlfn.XLOOKUP($C955,銘柄リスト!$B$2:$B$10000,銘柄リスト!$D$2:$D$10000,,0,1)</f>
        <v>プライム（内国株式）</v>
      </c>
    </row>
    <row r="956" spans="2:10" hidden="1">
      <c r="B956" s="42">
        <v>954</v>
      </c>
      <c r="C956" s="45" t="s">
        <v>1142</v>
      </c>
      <c r="D956" t="str">
        <f>_xlfn.XLOOKUP($C956,銘柄リスト!$B$2:$B$10000,銘柄リスト!$C$2:$C$10000,,0,1)</f>
        <v>串カツ田中ホールディングス</v>
      </c>
      <c r="E956" s="10">
        <v>1</v>
      </c>
      <c r="G956" s="46">
        <v>45632</v>
      </c>
      <c r="H956" s="46">
        <v>45793</v>
      </c>
      <c r="J956" s="10" t="str">
        <f>_xlfn.XLOOKUP($C956,銘柄リスト!$B$2:$B$10000,銘柄リスト!$D$2:$D$10000,,0,1)</f>
        <v>スタンダード（内国株式）</v>
      </c>
    </row>
    <row r="957" spans="2:10" hidden="1">
      <c r="B957" s="42">
        <v>955</v>
      </c>
      <c r="C957" s="45" t="s">
        <v>1143</v>
      </c>
      <c r="D957" t="str">
        <f>_xlfn.XLOOKUP($C957,銘柄リスト!$B$2:$B$10000,銘柄リスト!$C$2:$C$10000,,0,1)</f>
        <v>バロックジャパンリミテッド</v>
      </c>
      <c r="E957" s="10">
        <v>1</v>
      </c>
      <c r="G957" s="46">
        <v>45632</v>
      </c>
      <c r="H957" s="46">
        <v>45793</v>
      </c>
      <c r="J957" s="10" t="str">
        <f>_xlfn.XLOOKUP($C957,銘柄リスト!$B$2:$B$10000,銘柄リスト!$D$2:$D$10000,,0,1)</f>
        <v>プライム（内国株式）</v>
      </c>
    </row>
    <row r="958" spans="2:10" hidden="1">
      <c r="B958" s="42">
        <v>956</v>
      </c>
      <c r="C958" s="45" t="s">
        <v>1144</v>
      </c>
      <c r="D958" t="str">
        <f>_xlfn.XLOOKUP($C958,銘柄リスト!$B$2:$B$10000,銘柄リスト!$C$2:$C$10000,,0,1)</f>
        <v>クスリのアオキホールディングス</v>
      </c>
      <c r="E958" s="10">
        <v>1</v>
      </c>
      <c r="G958" s="46">
        <v>45632</v>
      </c>
      <c r="H958" s="46">
        <v>45793</v>
      </c>
      <c r="J958" s="10" t="str">
        <f>_xlfn.XLOOKUP($C958,銘柄リスト!$B$2:$B$10000,銘柄リスト!$D$2:$D$10000,,0,1)</f>
        <v>プライム（内国株式）</v>
      </c>
    </row>
    <row r="959" spans="2:10" hidden="1">
      <c r="B959" s="42">
        <v>957</v>
      </c>
      <c r="C959" s="45" t="s">
        <v>1145</v>
      </c>
      <c r="D959" t="str">
        <f>_xlfn.XLOOKUP($C959,銘柄リスト!$B$2:$B$10000,銘柄リスト!$C$2:$C$10000,,0,1)</f>
        <v>スタジオアタオ</v>
      </c>
      <c r="E959" s="10">
        <v>1</v>
      </c>
      <c r="G959" s="46">
        <v>45632</v>
      </c>
      <c r="H959" s="46">
        <v>45645</v>
      </c>
      <c r="J959" s="10" t="str">
        <f>_xlfn.XLOOKUP($C959,銘柄リスト!$B$2:$B$10000,銘柄リスト!$D$2:$D$10000,,0,1)</f>
        <v>グロース（内国株式）</v>
      </c>
    </row>
    <row r="960" spans="2:10" hidden="1">
      <c r="B960" s="42">
        <v>958</v>
      </c>
      <c r="C960" s="45" t="s">
        <v>1146</v>
      </c>
      <c r="D960" t="str">
        <f>_xlfn.XLOOKUP($C960,銘柄リスト!$B$2:$B$10000,銘柄リスト!$C$2:$C$10000,,0,1)</f>
        <v>ダイニック</v>
      </c>
      <c r="E960" s="10">
        <v>1</v>
      </c>
      <c r="G960" s="46">
        <v>45632</v>
      </c>
      <c r="H960" s="46">
        <v>45793</v>
      </c>
      <c r="J960" s="10" t="str">
        <f>_xlfn.XLOOKUP($C960,銘柄リスト!$B$2:$B$10000,銘柄リスト!$D$2:$D$10000,,0,1)</f>
        <v>スタンダード（内国株式）</v>
      </c>
    </row>
    <row r="961" spans="2:10" hidden="1">
      <c r="B961" s="42">
        <v>959</v>
      </c>
      <c r="C961" s="45" t="s">
        <v>1147</v>
      </c>
      <c r="D961" t="str">
        <f>_xlfn.XLOOKUP($C961,銘柄リスト!$B$2:$B$10000,銘柄リスト!$C$2:$C$10000,,0,1)</f>
        <v>共和レザー</v>
      </c>
      <c r="E961" s="10">
        <v>1</v>
      </c>
      <c r="G961" s="46">
        <v>45632</v>
      </c>
      <c r="H961" s="46">
        <v>45793</v>
      </c>
      <c r="J961" s="10" t="str">
        <f>_xlfn.XLOOKUP($C961,銘柄リスト!$B$2:$B$10000,銘柄リスト!$D$2:$D$10000,,0,1)</f>
        <v>スタンダード（内国株式）</v>
      </c>
    </row>
    <row r="962" spans="2:10" hidden="1">
      <c r="B962" s="42">
        <v>960</v>
      </c>
      <c r="C962" s="45" t="s">
        <v>1148</v>
      </c>
      <c r="D962" t="str">
        <f>_xlfn.XLOOKUP($C962,銘柄リスト!$B$2:$B$10000,銘柄リスト!$C$2:$C$10000,,0,1)</f>
        <v>リネットジャパングループ</v>
      </c>
      <c r="E962" s="10">
        <v>1</v>
      </c>
      <c r="G962" s="46">
        <v>45632</v>
      </c>
      <c r="H962" s="46">
        <v>45645</v>
      </c>
      <c r="J962" s="10" t="str">
        <f>_xlfn.XLOOKUP($C962,銘柄リスト!$B$2:$B$10000,銘柄リスト!$D$2:$D$10000,,0,1)</f>
        <v>グロース（内国株式）</v>
      </c>
    </row>
    <row r="963" spans="2:10" hidden="1">
      <c r="B963" s="42">
        <v>961</v>
      </c>
      <c r="C963" s="45" t="s">
        <v>245</v>
      </c>
      <c r="D963" t="str">
        <f>_xlfn.XLOOKUP($C963,銘柄リスト!$B$2:$B$10000,銘柄リスト!$C$2:$C$10000,,0,1)</f>
        <v>ユナイテッド＆コレクティブ</v>
      </c>
      <c r="E963" s="10">
        <v>1</v>
      </c>
      <c r="G963" s="46">
        <v>45632</v>
      </c>
      <c r="H963" s="46">
        <v>45793</v>
      </c>
      <c r="J963" s="10" t="str">
        <f>_xlfn.XLOOKUP($C963,銘柄リスト!$B$2:$B$10000,銘柄リスト!$D$2:$D$10000,,0,1)</f>
        <v>グロース（内国株式）</v>
      </c>
    </row>
    <row r="964" spans="2:10" hidden="1">
      <c r="B964" s="42">
        <v>962</v>
      </c>
      <c r="C964" s="45" t="s">
        <v>1149</v>
      </c>
      <c r="D964" t="str">
        <f>_xlfn.XLOOKUP($C964,銘柄リスト!$B$2:$B$10000,銘柄リスト!$C$2:$C$10000,,0,1)</f>
        <v>ジェイドグループ</v>
      </c>
      <c r="E964" s="10">
        <v>1</v>
      </c>
      <c r="G964" s="46">
        <v>45632</v>
      </c>
      <c r="H964" s="46">
        <v>45793</v>
      </c>
      <c r="I964" s="10" t="s">
        <v>8958</v>
      </c>
      <c r="J964" s="10" t="str">
        <f>_xlfn.XLOOKUP($C964,銘柄リスト!$B$2:$B$10000,銘柄リスト!$D$2:$D$10000,,0,1)</f>
        <v>グロース（内国株式）</v>
      </c>
    </row>
    <row r="965" spans="2:10" hidden="1">
      <c r="B965" s="42">
        <v>963</v>
      </c>
      <c r="C965" s="45" t="s">
        <v>1150</v>
      </c>
      <c r="D965" t="str">
        <f>_xlfn.XLOOKUP($C965,銘柄リスト!$B$2:$B$10000,銘柄リスト!$C$2:$C$10000,,0,1)</f>
        <v>ピーバンドットコム</v>
      </c>
      <c r="E965" s="10">
        <v>1</v>
      </c>
      <c r="G965" s="46">
        <v>45632</v>
      </c>
      <c r="H965" s="46">
        <v>45793</v>
      </c>
      <c r="J965" s="10" t="str">
        <f>_xlfn.XLOOKUP($C965,銘柄リスト!$B$2:$B$10000,銘柄リスト!$D$2:$D$10000,,0,1)</f>
        <v>スタンダード（内国株式）</v>
      </c>
    </row>
    <row r="966" spans="2:10" hidden="1">
      <c r="B966" s="42">
        <v>964</v>
      </c>
      <c r="C966" s="45" t="s">
        <v>1151</v>
      </c>
      <c r="D966" t="str">
        <f>_xlfn.XLOOKUP($C966,銘柄リスト!$B$2:$B$10000,銘柄リスト!$C$2:$C$10000,,0,1)</f>
        <v>ほぼ日</v>
      </c>
      <c r="E966" s="10">
        <v>1</v>
      </c>
      <c r="G966" s="46">
        <v>45632</v>
      </c>
      <c r="H966" s="46">
        <v>45793</v>
      </c>
      <c r="J966" s="10" t="str">
        <f>_xlfn.XLOOKUP($C966,銘柄リスト!$B$2:$B$10000,銘柄リスト!$D$2:$D$10000,,0,1)</f>
        <v>スタンダード（内国株式）</v>
      </c>
    </row>
    <row r="967" spans="2:10" hidden="1">
      <c r="B967" s="42">
        <v>965</v>
      </c>
      <c r="C967" s="45" t="s">
        <v>1152</v>
      </c>
      <c r="D967" t="str">
        <f>_xlfn.XLOOKUP($C967,銘柄リスト!$B$2:$B$10000,銘柄リスト!$C$2:$C$10000,,0,1)</f>
        <v>Ｎｏ．１</v>
      </c>
      <c r="E967" s="10">
        <v>1</v>
      </c>
      <c r="G967" s="46">
        <v>45632</v>
      </c>
      <c r="H967" s="46">
        <v>45793</v>
      </c>
      <c r="J967" s="10" t="str">
        <f>_xlfn.XLOOKUP($C967,銘柄リスト!$B$2:$B$10000,銘柄リスト!$D$2:$D$10000,,0,1)</f>
        <v>スタンダード（内国株式）</v>
      </c>
    </row>
    <row r="968" spans="2:10" hidden="1">
      <c r="B968" s="42">
        <v>966</v>
      </c>
      <c r="C968" s="45" t="s">
        <v>1153</v>
      </c>
      <c r="D968" t="str">
        <f>_xlfn.XLOOKUP($C968,銘柄リスト!$B$2:$B$10000,銘柄リスト!$C$2:$C$10000,,0,1)</f>
        <v>ＦＯＯＤ　＆　ＬＩＦＥ　ＣＯＭＰＡＮＩＥＳ</v>
      </c>
      <c r="E968" s="10">
        <v>1</v>
      </c>
      <c r="G968" s="46">
        <v>45632</v>
      </c>
      <c r="H968" s="46">
        <v>45793</v>
      </c>
      <c r="J968" s="10" t="str">
        <f>_xlfn.XLOOKUP($C968,銘柄リスト!$B$2:$B$10000,銘柄リスト!$D$2:$D$10000,,0,1)</f>
        <v>プライム（内国株式）</v>
      </c>
    </row>
    <row r="969" spans="2:10" hidden="1">
      <c r="B969" s="42">
        <v>967</v>
      </c>
      <c r="C969" s="45" t="s">
        <v>1154</v>
      </c>
      <c r="D969" t="str">
        <f>_xlfn.XLOOKUP($C969,銘柄リスト!$B$2:$B$10000,銘柄リスト!$C$2:$C$10000,,0,1)</f>
        <v>アセンテック</v>
      </c>
      <c r="E969" s="10">
        <v>1</v>
      </c>
      <c r="G969" s="46">
        <v>45632</v>
      </c>
      <c r="H969" s="46">
        <v>45793</v>
      </c>
      <c r="J969" s="10" t="str">
        <f>_xlfn.XLOOKUP($C969,銘柄リスト!$B$2:$B$10000,銘柄リスト!$D$2:$D$10000,,0,1)</f>
        <v>スタンダード（内国株式）</v>
      </c>
    </row>
    <row r="970" spans="2:10" hidden="1">
      <c r="B970" s="42">
        <v>968</v>
      </c>
      <c r="C970" s="45" t="s">
        <v>1155</v>
      </c>
      <c r="D970" t="str">
        <f>_xlfn.XLOOKUP($C970,銘柄リスト!$B$2:$B$10000,銘柄リスト!$C$2:$C$10000,,0,1)</f>
        <v>ユニフォームネクスト</v>
      </c>
      <c r="E970" s="10">
        <v>1</v>
      </c>
      <c r="G970" s="46">
        <v>45632</v>
      </c>
      <c r="H970" s="46">
        <v>45645</v>
      </c>
      <c r="J970" s="10" t="str">
        <f>_xlfn.XLOOKUP($C970,銘柄リスト!$B$2:$B$10000,銘柄リスト!$D$2:$D$10000,,0,1)</f>
        <v>グロース（内国株式）</v>
      </c>
    </row>
    <row r="971" spans="2:10" hidden="1">
      <c r="B971" s="42">
        <v>969</v>
      </c>
      <c r="C971" s="45" t="s">
        <v>1156</v>
      </c>
      <c r="D971" t="str">
        <f>_xlfn.XLOOKUP($C971,銘柄リスト!$B$2:$B$10000,銘柄リスト!$C$2:$C$10000,,0,1)</f>
        <v>セーレン</v>
      </c>
      <c r="E971" s="10">
        <v>1</v>
      </c>
      <c r="G971" s="46">
        <v>45632</v>
      </c>
      <c r="H971" s="46">
        <v>45793</v>
      </c>
      <c r="J971" s="10" t="str">
        <f>_xlfn.XLOOKUP($C971,銘柄リスト!$B$2:$B$10000,銘柄リスト!$D$2:$D$10000,,0,1)</f>
        <v>プライム（内国株式）</v>
      </c>
    </row>
    <row r="972" spans="2:10" hidden="1">
      <c r="B972" s="42">
        <v>970</v>
      </c>
      <c r="C972" s="45" t="s">
        <v>1157</v>
      </c>
      <c r="D972" t="str">
        <f>_xlfn.XLOOKUP($C972,銘柄リスト!$B$2:$B$10000,銘柄リスト!$C$2:$C$10000,,0,1)</f>
        <v>ソトー</v>
      </c>
      <c r="E972" s="10">
        <v>1</v>
      </c>
      <c r="G972" s="46">
        <v>45632</v>
      </c>
      <c r="H972" s="46">
        <v>45793</v>
      </c>
      <c r="J972" s="10" t="str">
        <f>_xlfn.XLOOKUP($C972,銘柄リスト!$B$2:$B$10000,銘柄リスト!$D$2:$D$10000,,0,1)</f>
        <v>スタンダード（内国株式）</v>
      </c>
    </row>
    <row r="973" spans="2:10" hidden="1">
      <c r="B973" s="42">
        <v>971</v>
      </c>
      <c r="C973" s="45" t="s">
        <v>1158</v>
      </c>
      <c r="D973" t="str">
        <f>_xlfn.XLOOKUP($C973,銘柄リスト!$B$2:$B$10000,銘柄リスト!$C$2:$C$10000,,0,1)</f>
        <v>東海染工</v>
      </c>
      <c r="E973" s="10">
        <v>1</v>
      </c>
      <c r="G973" s="46">
        <v>45632</v>
      </c>
      <c r="H973" s="46">
        <v>45793</v>
      </c>
      <c r="J973" s="10" t="str">
        <f>_xlfn.XLOOKUP($C973,銘柄リスト!$B$2:$B$10000,銘柄リスト!$D$2:$D$10000,,0,1)</f>
        <v>スタンダード（内国株式）</v>
      </c>
    </row>
    <row r="974" spans="2:10" hidden="1">
      <c r="B974" s="42">
        <v>972</v>
      </c>
      <c r="C974" s="45" t="s">
        <v>1159</v>
      </c>
      <c r="D974" t="str">
        <f>_xlfn.XLOOKUP($C974,銘柄リスト!$B$2:$B$10000,銘柄リスト!$C$2:$C$10000,,0,1)</f>
        <v>小松マテーレ</v>
      </c>
      <c r="E974" s="10">
        <v>1</v>
      </c>
      <c r="G974" s="46">
        <v>45632</v>
      </c>
      <c r="H974" s="46">
        <v>45793</v>
      </c>
      <c r="J974" s="10" t="str">
        <f>_xlfn.XLOOKUP($C974,銘柄リスト!$B$2:$B$10000,銘柄リスト!$D$2:$D$10000,,0,1)</f>
        <v>プライム（内国株式）</v>
      </c>
    </row>
    <row r="975" spans="2:10" hidden="1">
      <c r="B975" s="42">
        <v>973</v>
      </c>
      <c r="C975" s="45" t="s">
        <v>1160</v>
      </c>
      <c r="D975" t="str">
        <f>_xlfn.XLOOKUP($C975,銘柄リスト!$B$2:$B$10000,銘柄リスト!$C$2:$C$10000,,0,1)</f>
        <v>オーベクス</v>
      </c>
      <c r="E975" s="10">
        <v>1</v>
      </c>
      <c r="G975" s="46">
        <v>45632</v>
      </c>
      <c r="H975" s="46">
        <v>45793</v>
      </c>
      <c r="J975" s="10" t="str">
        <f>_xlfn.XLOOKUP($C975,銘柄リスト!$B$2:$B$10000,銘柄リスト!$D$2:$D$10000,,0,1)</f>
        <v>スタンダード（内国株式）</v>
      </c>
    </row>
    <row r="976" spans="2:10" hidden="1">
      <c r="B976" s="42">
        <v>974</v>
      </c>
      <c r="C976" s="45" t="s">
        <v>1161</v>
      </c>
      <c r="D976" t="str">
        <f>_xlfn.XLOOKUP($C976,銘柄リスト!$B$2:$B$10000,銘柄リスト!$C$2:$C$10000,,0,1)</f>
        <v>ワコールホールディングス</v>
      </c>
      <c r="E976" s="10">
        <v>1</v>
      </c>
      <c r="G976" s="46">
        <v>45632</v>
      </c>
      <c r="H976" s="46">
        <v>45793</v>
      </c>
      <c r="J976" s="10" t="str">
        <f>_xlfn.XLOOKUP($C976,銘柄リスト!$B$2:$B$10000,銘柄リスト!$D$2:$D$10000,,0,1)</f>
        <v>プライム（内国株式）</v>
      </c>
    </row>
    <row r="977" spans="2:10" hidden="1">
      <c r="B977" s="42">
        <v>975</v>
      </c>
      <c r="C977" s="45" t="s">
        <v>1162</v>
      </c>
      <c r="D977" t="str">
        <f>_xlfn.XLOOKUP($C977,銘柄リスト!$B$2:$B$10000,銘柄リスト!$C$2:$C$10000,,0,1)</f>
        <v>ホギメディカル</v>
      </c>
      <c r="E977" s="10">
        <v>1</v>
      </c>
      <c r="G977" s="46">
        <v>45632</v>
      </c>
      <c r="H977" s="46">
        <v>45793</v>
      </c>
      <c r="J977" s="10" t="str">
        <f>_xlfn.XLOOKUP($C977,銘柄リスト!$B$2:$B$10000,銘柄リスト!$D$2:$D$10000,,0,1)</f>
        <v>プライム（内国株式）</v>
      </c>
    </row>
    <row r="978" spans="2:10" hidden="1">
      <c r="B978" s="42">
        <v>976</v>
      </c>
      <c r="C978" s="45" t="s">
        <v>1163</v>
      </c>
      <c r="D978" t="str">
        <f>_xlfn.XLOOKUP($C978,銘柄リスト!$B$2:$B$10000,銘柄リスト!$C$2:$C$10000,,0,1)</f>
        <v>自重堂</v>
      </c>
      <c r="E978" s="10">
        <v>1</v>
      </c>
      <c r="G978" s="46">
        <v>45632</v>
      </c>
      <c r="H978" s="46">
        <v>45793</v>
      </c>
      <c r="J978" s="10" t="str">
        <f>_xlfn.XLOOKUP($C978,銘柄リスト!$B$2:$B$10000,銘柄リスト!$D$2:$D$10000,,0,1)</f>
        <v>スタンダード（内国株式）</v>
      </c>
    </row>
    <row r="979" spans="2:10" hidden="1">
      <c r="B979" s="42">
        <v>977</v>
      </c>
      <c r="C979" s="45" t="s">
        <v>1164</v>
      </c>
      <c r="D979" t="str">
        <f>_xlfn.XLOOKUP($C979,銘柄リスト!$B$2:$B$10000,銘柄リスト!$C$2:$C$10000,,0,1)</f>
        <v>山喜</v>
      </c>
      <c r="E979" s="10">
        <v>1</v>
      </c>
      <c r="G979" s="46">
        <v>45632</v>
      </c>
      <c r="H979" s="46">
        <v>45793</v>
      </c>
      <c r="J979" s="10" t="str">
        <f>_xlfn.XLOOKUP($C979,銘柄リスト!$B$2:$B$10000,銘柄リスト!$D$2:$D$10000,,0,1)</f>
        <v>スタンダード（内国株式）</v>
      </c>
    </row>
    <row r="980" spans="2:10" hidden="1">
      <c r="B980" s="42">
        <v>978</v>
      </c>
      <c r="C980" s="45" t="s">
        <v>1165</v>
      </c>
      <c r="D980" t="str">
        <f>_xlfn.XLOOKUP($C980,銘柄リスト!$B$2:$B$10000,銘柄リスト!$C$2:$C$10000,,0,1)</f>
        <v>フジックス</v>
      </c>
      <c r="E980" s="10">
        <v>1</v>
      </c>
      <c r="G980" s="46">
        <v>45632</v>
      </c>
      <c r="H980" s="46">
        <v>45793</v>
      </c>
      <c r="J980" s="10" t="str">
        <f>_xlfn.XLOOKUP($C980,銘柄リスト!$B$2:$B$10000,銘柄リスト!$D$2:$D$10000,,0,1)</f>
        <v>スタンダード（内国株式）</v>
      </c>
    </row>
    <row r="981" spans="2:10" hidden="1">
      <c r="B981" s="42">
        <v>979</v>
      </c>
      <c r="C981" s="45" t="s">
        <v>1166</v>
      </c>
      <c r="D981" t="str">
        <f>_xlfn.XLOOKUP($C981,銘柄リスト!$B$2:$B$10000,銘柄リスト!$C$2:$C$10000,,0,1)</f>
        <v>川本産業</v>
      </c>
      <c r="E981" s="10">
        <v>1</v>
      </c>
      <c r="G981" s="46">
        <v>45632</v>
      </c>
      <c r="H981" s="46">
        <v>45793</v>
      </c>
      <c r="J981" s="10" t="str">
        <f>_xlfn.XLOOKUP($C981,銘柄リスト!$B$2:$B$10000,銘柄リスト!$D$2:$D$10000,,0,1)</f>
        <v>スタンダード（内国株式）</v>
      </c>
    </row>
    <row r="982" spans="2:10" hidden="1">
      <c r="B982" s="42">
        <v>980</v>
      </c>
      <c r="C982" s="45" t="s">
        <v>1167</v>
      </c>
      <c r="D982" t="str">
        <f>_xlfn.XLOOKUP($C982,銘柄リスト!$B$2:$B$10000,銘柄リスト!$C$2:$C$10000,,0,1)</f>
        <v>クラウディアホールディングス</v>
      </c>
      <c r="E982" s="10">
        <v>1</v>
      </c>
      <c r="G982" s="46">
        <v>45632</v>
      </c>
      <c r="H982" s="46">
        <v>45793</v>
      </c>
      <c r="J982" s="10" t="str">
        <f>_xlfn.XLOOKUP($C982,銘柄リスト!$B$2:$B$10000,銘柄リスト!$D$2:$D$10000,,0,1)</f>
        <v>スタンダード（内国株式）</v>
      </c>
    </row>
    <row r="983" spans="2:10" hidden="1">
      <c r="B983" s="42">
        <v>981</v>
      </c>
      <c r="C983" s="45" t="s">
        <v>1168</v>
      </c>
      <c r="D983" t="str">
        <f>_xlfn.XLOOKUP($C983,銘柄リスト!$B$2:$B$10000,銘柄リスト!$C$2:$C$10000,,0,1)</f>
        <v>ＴＳＩホールディングス</v>
      </c>
      <c r="E983" s="10">
        <v>1</v>
      </c>
      <c r="G983" s="46">
        <v>45632</v>
      </c>
      <c r="H983" s="46">
        <v>45793</v>
      </c>
      <c r="J983" s="10" t="str">
        <f>_xlfn.XLOOKUP($C983,銘柄リスト!$B$2:$B$10000,銘柄リスト!$D$2:$D$10000,,0,1)</f>
        <v>プライム（内国株式）</v>
      </c>
    </row>
    <row r="984" spans="2:10" hidden="1">
      <c r="B984" s="42">
        <v>982</v>
      </c>
      <c r="C984" s="45" t="s">
        <v>1169</v>
      </c>
      <c r="D984" t="str">
        <f>_xlfn.XLOOKUP($C984,銘柄リスト!$B$2:$B$10000,銘柄リスト!$C$2:$C$10000,,0,1)</f>
        <v>マツオカコーポレーション</v>
      </c>
      <c r="E984" s="10">
        <v>1</v>
      </c>
      <c r="G984" s="46">
        <v>45632</v>
      </c>
      <c r="H984" s="46">
        <v>45793</v>
      </c>
      <c r="J984" s="10" t="str">
        <f>_xlfn.XLOOKUP($C984,銘柄リスト!$B$2:$B$10000,銘柄リスト!$D$2:$D$10000,,0,1)</f>
        <v>スタンダード（内国株式）</v>
      </c>
    </row>
    <row r="985" spans="2:10" hidden="1">
      <c r="B985" s="42">
        <v>983</v>
      </c>
      <c r="C985" s="45" t="s">
        <v>203</v>
      </c>
      <c r="D985" t="str">
        <f>_xlfn.XLOOKUP($C985,銘柄リスト!$B$2:$B$10000,銘柄リスト!$C$2:$C$10000,,0,1)</f>
        <v>ワールド</v>
      </c>
      <c r="E985" s="10">
        <v>1</v>
      </c>
      <c r="G985" s="46">
        <v>45632</v>
      </c>
      <c r="H985" s="46">
        <v>45793</v>
      </c>
      <c r="J985" s="10" t="str">
        <f>_xlfn.XLOOKUP($C985,銘柄リスト!$B$2:$B$10000,銘柄リスト!$D$2:$D$10000,,0,1)</f>
        <v>プライム（内国株式）</v>
      </c>
    </row>
    <row r="986" spans="2:10" hidden="1">
      <c r="B986" s="42">
        <v>984</v>
      </c>
      <c r="C986" s="45" t="s">
        <v>1170</v>
      </c>
      <c r="D986" t="str">
        <f>_xlfn.XLOOKUP($C986,銘柄リスト!$B$2:$B$10000,銘柄リスト!$C$2:$C$10000,,0,1)</f>
        <v>ネットイヤーグループ</v>
      </c>
      <c r="E986" s="10">
        <v>1</v>
      </c>
      <c r="G986" s="46">
        <v>45632</v>
      </c>
      <c r="H986" s="46">
        <v>45645</v>
      </c>
      <c r="J986" s="10" t="str">
        <f>_xlfn.XLOOKUP($C986,銘柄リスト!$B$2:$B$10000,銘柄リスト!$D$2:$D$10000,,0,1)</f>
        <v>グロース（内国株式）</v>
      </c>
    </row>
    <row r="987" spans="2:10" hidden="1">
      <c r="B987" s="42">
        <v>985</v>
      </c>
      <c r="C987" s="45" t="s">
        <v>1171</v>
      </c>
      <c r="D987" t="str">
        <f>_xlfn.XLOOKUP($C987,銘柄リスト!$B$2:$B$10000,銘柄リスト!$C$2:$C$10000,,0,1)</f>
        <v>ビリングシステム</v>
      </c>
      <c r="E987" s="10">
        <v>1</v>
      </c>
      <c r="G987" s="46">
        <v>45632</v>
      </c>
      <c r="H987" s="46">
        <v>45645</v>
      </c>
      <c r="J987" s="10" t="str">
        <f>_xlfn.XLOOKUP($C987,銘柄リスト!$B$2:$B$10000,銘柄リスト!$D$2:$D$10000,,0,1)</f>
        <v>グロース（内国株式）</v>
      </c>
    </row>
    <row r="988" spans="2:10" hidden="1">
      <c r="B988" s="42">
        <v>986</v>
      </c>
      <c r="C988" s="45" t="s">
        <v>1172</v>
      </c>
      <c r="D988" t="str">
        <f>_xlfn.XLOOKUP($C988,銘柄リスト!$B$2:$B$10000,銘柄リスト!$C$2:$C$10000,,0,1)</f>
        <v>アクセルマーク</v>
      </c>
      <c r="E988" s="10">
        <v>1</v>
      </c>
      <c r="G988" s="46">
        <v>45632</v>
      </c>
      <c r="H988" s="46">
        <v>45645</v>
      </c>
      <c r="J988" s="10" t="str">
        <f>_xlfn.XLOOKUP($C988,銘柄リスト!$B$2:$B$10000,銘柄リスト!$D$2:$D$10000,,0,1)</f>
        <v>グロース（内国株式）</v>
      </c>
    </row>
    <row r="989" spans="2:10" hidden="1">
      <c r="B989" s="42">
        <v>987</v>
      </c>
      <c r="C989" s="45" t="s">
        <v>1173</v>
      </c>
      <c r="D989" t="str">
        <f>_xlfn.XLOOKUP($C989,銘柄リスト!$B$2:$B$10000,銘柄リスト!$C$2:$C$10000,,0,1)</f>
        <v>テックファームホールディングス</v>
      </c>
      <c r="E989" s="10">
        <v>1</v>
      </c>
      <c r="G989" s="46">
        <v>45632</v>
      </c>
      <c r="H989" s="46">
        <v>45645</v>
      </c>
      <c r="J989" s="10" t="str">
        <f>_xlfn.XLOOKUP($C989,銘柄リスト!$B$2:$B$10000,銘柄リスト!$D$2:$D$10000,,0,1)</f>
        <v>グロース（内国株式）</v>
      </c>
    </row>
    <row r="990" spans="2:10" hidden="1">
      <c r="B990" s="42">
        <v>988</v>
      </c>
      <c r="C990" s="45" t="s">
        <v>1174</v>
      </c>
      <c r="D990" t="str">
        <f>_xlfn.XLOOKUP($C990,銘柄リスト!$B$2:$B$10000,銘柄リスト!$C$2:$C$10000,,0,1)</f>
        <v>ＴＩＳ</v>
      </c>
      <c r="E990" s="10">
        <v>1</v>
      </c>
      <c r="G990" s="46">
        <v>45632</v>
      </c>
      <c r="H990" s="46">
        <v>45793</v>
      </c>
      <c r="J990" s="10" t="str">
        <f>_xlfn.XLOOKUP($C990,銘柄リスト!$B$2:$B$10000,銘柄リスト!$D$2:$D$10000,,0,1)</f>
        <v>プライム（内国株式）</v>
      </c>
    </row>
    <row r="991" spans="2:10" hidden="1">
      <c r="B991" s="42">
        <v>989</v>
      </c>
      <c r="C991" s="45" t="s">
        <v>1175</v>
      </c>
      <c r="D991" t="str">
        <f>_xlfn.XLOOKUP($C991,銘柄リスト!$B$2:$B$10000,銘柄リスト!$C$2:$C$10000,,0,1)</f>
        <v>テクミラホールディングス</v>
      </c>
      <c r="E991" s="10">
        <v>1</v>
      </c>
      <c r="G991" s="46">
        <v>45632</v>
      </c>
      <c r="H991" s="46">
        <v>45793</v>
      </c>
      <c r="J991" s="10" t="str">
        <f>_xlfn.XLOOKUP($C991,銘柄リスト!$B$2:$B$10000,銘柄リスト!$D$2:$D$10000,,0,1)</f>
        <v>スタンダード（内国株式）</v>
      </c>
    </row>
    <row r="992" spans="2:10" hidden="1">
      <c r="B992" s="42">
        <v>990</v>
      </c>
      <c r="C992" s="45" t="s">
        <v>1176</v>
      </c>
      <c r="D992" t="str">
        <f>_xlfn.XLOOKUP($C992,銘柄リスト!$B$2:$B$10000,銘柄リスト!$C$2:$C$10000,,0,1)</f>
        <v>データホライゾン</v>
      </c>
      <c r="E992" s="10">
        <v>1</v>
      </c>
      <c r="G992" s="46">
        <v>45632</v>
      </c>
      <c r="H992" s="46">
        <v>45645</v>
      </c>
      <c r="J992" s="10" t="str">
        <f>_xlfn.XLOOKUP($C992,銘柄リスト!$B$2:$B$10000,銘柄リスト!$D$2:$D$10000,,0,1)</f>
        <v>グロース（内国株式）</v>
      </c>
    </row>
    <row r="993" spans="2:10" hidden="1">
      <c r="B993" s="42">
        <v>991</v>
      </c>
      <c r="C993" s="45" t="s">
        <v>1177</v>
      </c>
      <c r="D993" t="str">
        <f>_xlfn.XLOOKUP($C993,銘柄リスト!$B$2:$B$10000,銘柄リスト!$C$2:$C$10000,,0,1)</f>
        <v>グリーホールディングス</v>
      </c>
      <c r="E993" s="10">
        <v>1</v>
      </c>
      <c r="G993" s="46">
        <v>45632</v>
      </c>
      <c r="H993" s="46">
        <v>45793</v>
      </c>
      <c r="J993" s="10" t="str">
        <f>_xlfn.XLOOKUP($C993,銘柄リスト!$B$2:$B$10000,銘柄リスト!$D$2:$D$10000,,0,1)</f>
        <v>プライム（内国株式）</v>
      </c>
    </row>
    <row r="994" spans="2:10" hidden="1">
      <c r="B994" s="42">
        <v>992</v>
      </c>
      <c r="C994" s="45" t="s">
        <v>1178</v>
      </c>
      <c r="D994" t="str">
        <f>_xlfn.XLOOKUP($C994,銘柄リスト!$B$2:$B$10000,銘柄リスト!$C$2:$C$10000,,0,1)</f>
        <v>ＧＭＯペパボ</v>
      </c>
      <c r="E994" s="10">
        <v>1</v>
      </c>
      <c r="G994" s="46">
        <v>45632</v>
      </c>
      <c r="H994" s="46">
        <v>45793</v>
      </c>
      <c r="J994" s="10" t="str">
        <f>_xlfn.XLOOKUP($C994,銘柄リスト!$B$2:$B$10000,銘柄リスト!$D$2:$D$10000,,0,1)</f>
        <v>スタンダード（内国株式）</v>
      </c>
    </row>
    <row r="995" spans="2:10" hidden="1">
      <c r="B995" s="42">
        <v>993</v>
      </c>
      <c r="C995" s="45" t="s">
        <v>1179</v>
      </c>
      <c r="D995" t="str">
        <f>_xlfn.XLOOKUP($C995,銘柄リスト!$B$2:$B$10000,銘柄リスト!$C$2:$C$10000,,0,1)</f>
        <v>ソケッツ</v>
      </c>
      <c r="E995" s="10">
        <v>1</v>
      </c>
      <c r="G995" s="46">
        <v>45632</v>
      </c>
      <c r="H995" s="46">
        <v>45793</v>
      </c>
      <c r="J995" s="10" t="str">
        <f>_xlfn.XLOOKUP($C995,銘柄リスト!$B$2:$B$10000,銘柄リスト!$D$2:$D$10000,,0,1)</f>
        <v>スタンダード（内国株式）</v>
      </c>
    </row>
    <row r="996" spans="2:10" hidden="1">
      <c r="B996" s="42">
        <v>994</v>
      </c>
      <c r="C996" s="45" t="s">
        <v>1180</v>
      </c>
      <c r="D996" t="str">
        <f>_xlfn.XLOOKUP($C996,銘柄リスト!$B$2:$B$10000,銘柄リスト!$C$2:$C$10000,,0,1)</f>
        <v>コーエーテクモホールディングス</v>
      </c>
      <c r="E996" s="10">
        <v>1</v>
      </c>
      <c r="G996" s="46">
        <v>45632</v>
      </c>
      <c r="H996" s="46">
        <v>45793</v>
      </c>
      <c r="J996" s="10" t="str">
        <f>_xlfn.XLOOKUP($C996,銘柄リスト!$B$2:$B$10000,銘柄リスト!$D$2:$D$10000,,0,1)</f>
        <v>プライム（内国株式）</v>
      </c>
    </row>
    <row r="997" spans="2:10" hidden="1">
      <c r="B997" s="42">
        <v>995</v>
      </c>
      <c r="C997" s="45" t="s">
        <v>1181</v>
      </c>
      <c r="D997" t="str">
        <f>_xlfn.XLOOKUP($C997,銘柄リスト!$B$2:$B$10000,銘柄リスト!$C$2:$C$10000,,0,1)</f>
        <v>三菱総合研究所</v>
      </c>
      <c r="E997" s="10">
        <v>1</v>
      </c>
      <c r="G997" s="46">
        <v>45632</v>
      </c>
      <c r="H997" s="46">
        <v>45793</v>
      </c>
      <c r="J997" s="10" t="str">
        <f>_xlfn.XLOOKUP($C997,銘柄リスト!$B$2:$B$10000,銘柄リスト!$D$2:$D$10000,,0,1)</f>
        <v>プライム（内国株式）</v>
      </c>
    </row>
    <row r="998" spans="2:10" hidden="1">
      <c r="B998" s="42">
        <v>996</v>
      </c>
      <c r="C998" s="45" t="s">
        <v>1182</v>
      </c>
      <c r="D998" t="str">
        <f>_xlfn.XLOOKUP($C998,銘柄リスト!$B$2:$B$10000,銘柄リスト!$C$2:$C$10000,,0,1)</f>
        <v>ボルテージ</v>
      </c>
      <c r="E998" s="10">
        <v>1</v>
      </c>
      <c r="G998" s="46">
        <v>45632</v>
      </c>
      <c r="H998" s="46">
        <v>45793</v>
      </c>
      <c r="J998" s="10" t="str">
        <f>_xlfn.XLOOKUP($C998,銘柄リスト!$B$2:$B$10000,銘柄リスト!$D$2:$D$10000,,0,1)</f>
        <v>スタンダード（内国株式）</v>
      </c>
    </row>
    <row r="999" spans="2:10" hidden="1">
      <c r="B999" s="42">
        <v>997</v>
      </c>
      <c r="C999" s="45" t="s">
        <v>1183</v>
      </c>
      <c r="D999" t="str">
        <f>_xlfn.XLOOKUP($C999,銘柄リスト!$B$2:$B$10000,銘柄リスト!$C$2:$C$10000,,0,1)</f>
        <v>電算</v>
      </c>
      <c r="E999" s="10">
        <v>1</v>
      </c>
      <c r="G999" s="46">
        <v>45632</v>
      </c>
      <c r="H999" s="46">
        <v>45793</v>
      </c>
      <c r="J999" s="10" t="str">
        <f>_xlfn.XLOOKUP($C999,銘柄リスト!$B$2:$B$10000,銘柄リスト!$D$2:$D$10000,,0,1)</f>
        <v>スタンダード（内国株式）</v>
      </c>
    </row>
    <row r="1000" spans="2:10" hidden="1">
      <c r="B1000" s="42">
        <v>998</v>
      </c>
      <c r="C1000" s="45" t="s">
        <v>1184</v>
      </c>
      <c r="D1000" t="str">
        <f>_xlfn.XLOOKUP($C1000,銘柄リスト!$B$2:$B$10000,銘柄リスト!$C$2:$C$10000,,0,1)</f>
        <v>パピレス</v>
      </c>
      <c r="E1000" s="10">
        <v>1</v>
      </c>
      <c r="G1000" s="46">
        <v>45632</v>
      </c>
      <c r="H1000" s="46">
        <v>45793</v>
      </c>
      <c r="J1000" s="10" t="str">
        <f>_xlfn.XLOOKUP($C1000,銘柄リスト!$B$2:$B$10000,銘柄リスト!$D$2:$D$10000,,0,1)</f>
        <v>スタンダード（内国株式）</v>
      </c>
    </row>
    <row r="1001" spans="2:10" hidden="1">
      <c r="B1001" s="42">
        <v>999</v>
      </c>
      <c r="C1001" s="45" t="s">
        <v>1185</v>
      </c>
      <c r="D1001" t="str">
        <f>_xlfn.XLOOKUP($C1001,銘柄リスト!$B$2:$B$10000,銘柄リスト!$C$2:$C$10000,,0,1)</f>
        <v>メディカルネット</v>
      </c>
      <c r="E1001" s="10">
        <v>1</v>
      </c>
      <c r="G1001" s="46">
        <v>45632</v>
      </c>
      <c r="H1001" s="46">
        <v>45645</v>
      </c>
      <c r="J1001" s="10" t="str">
        <f>_xlfn.XLOOKUP($C1001,銘柄リスト!$B$2:$B$10000,銘柄リスト!$D$2:$D$10000,,0,1)</f>
        <v>グロース（内国株式）</v>
      </c>
    </row>
    <row r="1002" spans="2:10" hidden="1">
      <c r="B1002" s="42">
        <v>1000</v>
      </c>
      <c r="C1002" s="45" t="s">
        <v>1186</v>
      </c>
      <c r="D1002" t="str">
        <f>_xlfn.XLOOKUP($C1002,銘柄リスト!$B$2:$B$10000,銘柄リスト!$C$2:$C$10000,,0,1)</f>
        <v>駅探</v>
      </c>
      <c r="E1002" s="10">
        <v>1</v>
      </c>
      <c r="G1002" s="46">
        <v>45632</v>
      </c>
      <c r="H1002" s="46">
        <v>45645</v>
      </c>
      <c r="J1002" s="10" t="str">
        <f>_xlfn.XLOOKUP($C1002,銘柄リスト!$B$2:$B$10000,銘柄リスト!$D$2:$D$10000,,0,1)</f>
        <v>グロース（内国株式）</v>
      </c>
    </row>
    <row r="1003" spans="2:10" hidden="1">
      <c r="B1003" s="42">
        <v>1001</v>
      </c>
      <c r="C1003" s="45" t="s">
        <v>1187</v>
      </c>
      <c r="D1003" t="str">
        <f>_xlfn.XLOOKUP($C1003,銘柄リスト!$B$2:$B$10000,銘柄リスト!$C$2:$C$10000,,0,1)</f>
        <v>ジー・スリーホールディングス</v>
      </c>
      <c r="E1003" s="10">
        <v>1</v>
      </c>
      <c r="G1003" s="46">
        <v>45632</v>
      </c>
      <c r="H1003" s="46">
        <v>45793</v>
      </c>
      <c r="J1003" s="10" t="str">
        <f>_xlfn.XLOOKUP($C1003,銘柄リスト!$B$2:$B$10000,銘柄リスト!$D$2:$D$10000,,0,1)</f>
        <v>スタンダード（内国株式）</v>
      </c>
    </row>
    <row r="1004" spans="2:10" hidden="1">
      <c r="B1004" s="42">
        <v>1002</v>
      </c>
      <c r="C1004" s="45" t="s">
        <v>1188</v>
      </c>
      <c r="D1004" t="str">
        <f>_xlfn.XLOOKUP($C1004,銘柄リスト!$B$2:$B$10000,銘柄リスト!$C$2:$C$10000,,0,1)</f>
        <v>ＡＧＳ</v>
      </c>
      <c r="E1004" s="10">
        <v>1</v>
      </c>
      <c r="G1004" s="46">
        <v>45632</v>
      </c>
      <c r="H1004" s="46">
        <v>45793</v>
      </c>
      <c r="J1004" s="10" t="str">
        <f>_xlfn.XLOOKUP($C1004,銘柄リスト!$B$2:$B$10000,銘柄リスト!$D$2:$D$10000,,0,1)</f>
        <v>スタンダード（内国株式）</v>
      </c>
    </row>
    <row r="1005" spans="2:10" hidden="1">
      <c r="B1005" s="42">
        <v>1003</v>
      </c>
      <c r="C1005" s="45" t="s">
        <v>1189</v>
      </c>
      <c r="D1005" t="str">
        <f>_xlfn.XLOOKUP($C1005,銘柄リスト!$B$2:$B$10000,銘柄リスト!$C$2:$C$10000,,0,1)</f>
        <v>ファインデックス</v>
      </c>
      <c r="E1005" s="10">
        <v>1</v>
      </c>
      <c r="G1005" s="46">
        <v>45632</v>
      </c>
      <c r="H1005" s="46">
        <v>45793</v>
      </c>
      <c r="J1005" s="10" t="str">
        <f>_xlfn.XLOOKUP($C1005,銘柄リスト!$B$2:$B$10000,銘柄リスト!$D$2:$D$10000,,0,1)</f>
        <v>プライム（内国株式）</v>
      </c>
    </row>
    <row r="1006" spans="2:10" hidden="1">
      <c r="B1006" s="42">
        <v>1004</v>
      </c>
      <c r="C1006" s="45" t="s">
        <v>1190</v>
      </c>
      <c r="D1006" t="str">
        <f>_xlfn.XLOOKUP($C1006,銘柄リスト!$B$2:$B$10000,銘柄リスト!$C$2:$C$10000,,0,1)</f>
        <v>ディジタルメディアプロフェッショナル</v>
      </c>
      <c r="E1006" s="10">
        <v>1</v>
      </c>
      <c r="G1006" s="46">
        <v>45632</v>
      </c>
      <c r="H1006" s="46">
        <v>45645</v>
      </c>
      <c r="J1006" s="10" t="str">
        <f>_xlfn.XLOOKUP($C1006,銘柄リスト!$B$2:$B$10000,銘柄リスト!$D$2:$D$10000,,0,1)</f>
        <v>グロース（内国株式）</v>
      </c>
    </row>
    <row r="1007" spans="2:10" hidden="1">
      <c r="B1007" s="42">
        <v>1005</v>
      </c>
      <c r="C1007" s="45" t="s">
        <v>1191</v>
      </c>
      <c r="D1007" t="str">
        <f>_xlfn.XLOOKUP($C1007,銘柄リスト!$B$2:$B$10000,銘柄リスト!$C$2:$C$10000,,0,1)</f>
        <v>モルフォ</v>
      </c>
      <c r="E1007" s="10">
        <v>1</v>
      </c>
      <c r="G1007" s="46">
        <v>45632</v>
      </c>
      <c r="H1007" s="46">
        <v>45645</v>
      </c>
      <c r="J1007" s="10" t="str">
        <f>_xlfn.XLOOKUP($C1007,銘柄リスト!$B$2:$B$10000,銘柄リスト!$D$2:$D$10000,,0,1)</f>
        <v>グロース（内国株式）</v>
      </c>
    </row>
    <row r="1008" spans="2:10" hidden="1">
      <c r="B1008" s="42">
        <v>1006</v>
      </c>
      <c r="C1008" s="45" t="s">
        <v>1192</v>
      </c>
      <c r="D1008" t="str">
        <f>_xlfn.XLOOKUP($C1008,銘柄リスト!$B$2:$B$10000,銘柄リスト!$C$2:$C$10000,,0,1)</f>
        <v>ブレインパッド</v>
      </c>
      <c r="E1008" s="10">
        <v>1</v>
      </c>
      <c r="G1008" s="46">
        <v>45632</v>
      </c>
      <c r="H1008" s="46">
        <v>45793</v>
      </c>
      <c r="J1008" s="10" t="str">
        <f>_xlfn.XLOOKUP($C1008,銘柄リスト!$B$2:$B$10000,銘柄リスト!$D$2:$D$10000,,0,1)</f>
        <v>プライム（内国株式）</v>
      </c>
    </row>
    <row r="1009" spans="2:10" hidden="1">
      <c r="B1009" s="42">
        <v>1007</v>
      </c>
      <c r="C1009" s="45" t="s">
        <v>1193</v>
      </c>
      <c r="D1009" t="str">
        <f>_xlfn.XLOOKUP($C1009,銘柄リスト!$B$2:$B$10000,銘柄リスト!$C$2:$C$10000,,0,1)</f>
        <v>ＫＬａｂ</v>
      </c>
      <c r="E1009" s="10">
        <v>1</v>
      </c>
      <c r="G1009" s="46">
        <v>45632</v>
      </c>
      <c r="H1009" s="46">
        <v>45793</v>
      </c>
      <c r="J1009" s="10" t="str">
        <f>_xlfn.XLOOKUP($C1009,銘柄リスト!$B$2:$B$10000,銘柄リスト!$D$2:$D$10000,,0,1)</f>
        <v>プライム（内国株式）</v>
      </c>
    </row>
    <row r="1010" spans="2:10" hidden="1">
      <c r="B1010" s="42">
        <v>1008</v>
      </c>
      <c r="C1010" s="45" t="s">
        <v>1194</v>
      </c>
      <c r="D1010" t="str">
        <f>_xlfn.XLOOKUP($C1010,銘柄リスト!$B$2:$B$10000,銘柄リスト!$C$2:$C$10000,,0,1)</f>
        <v>ポールトゥウィンホールディングス</v>
      </c>
      <c r="E1010" s="10">
        <v>1</v>
      </c>
      <c r="G1010" s="46">
        <v>45632</v>
      </c>
      <c r="H1010" s="46">
        <v>45793</v>
      </c>
      <c r="J1010" s="10" t="str">
        <f>_xlfn.XLOOKUP($C1010,銘柄リスト!$B$2:$B$10000,銘柄リスト!$D$2:$D$10000,,0,1)</f>
        <v>プライム（内国株式）</v>
      </c>
    </row>
    <row r="1011" spans="2:10" hidden="1">
      <c r="B1011" s="42">
        <v>1009</v>
      </c>
      <c r="C1011" s="45" t="s">
        <v>1195</v>
      </c>
      <c r="D1011" t="str">
        <f>_xlfn.XLOOKUP($C1011,銘柄リスト!$B$2:$B$10000,銘柄リスト!$C$2:$C$10000,,0,1)</f>
        <v>ネクソン</v>
      </c>
      <c r="E1011" s="10">
        <v>1</v>
      </c>
      <c r="G1011" s="46">
        <v>45632</v>
      </c>
      <c r="H1011" s="46">
        <v>45793</v>
      </c>
      <c r="J1011" s="10" t="str">
        <f>_xlfn.XLOOKUP($C1011,銘柄リスト!$B$2:$B$10000,銘柄リスト!$D$2:$D$10000,,0,1)</f>
        <v>プライム（内国株式）</v>
      </c>
    </row>
    <row r="1012" spans="2:10" hidden="1">
      <c r="B1012" s="42">
        <v>1010</v>
      </c>
      <c r="C1012" s="45" t="s">
        <v>1196</v>
      </c>
      <c r="D1012" t="str">
        <f>_xlfn.XLOOKUP($C1012,銘柄リスト!$B$2:$B$10000,銘柄リスト!$C$2:$C$10000,,0,1)</f>
        <v>アイスタイル</v>
      </c>
      <c r="E1012" s="10">
        <v>1</v>
      </c>
      <c r="G1012" s="46">
        <v>45632</v>
      </c>
      <c r="H1012" s="46">
        <v>45793</v>
      </c>
      <c r="J1012" s="10" t="str">
        <f>_xlfn.XLOOKUP($C1012,銘柄リスト!$B$2:$B$10000,銘柄リスト!$D$2:$D$10000,,0,1)</f>
        <v>プライム（内国株式）</v>
      </c>
    </row>
    <row r="1013" spans="2:10" hidden="1">
      <c r="B1013" s="42">
        <v>1011</v>
      </c>
      <c r="C1013" s="45" t="s">
        <v>1197</v>
      </c>
      <c r="D1013" t="str">
        <f>_xlfn.XLOOKUP($C1013,銘柄リスト!$B$2:$B$10000,銘柄リスト!$C$2:$C$10000,,0,1)</f>
        <v>エムアップホールディングス</v>
      </c>
      <c r="E1013" s="10">
        <v>1</v>
      </c>
      <c r="G1013" s="46">
        <v>45632</v>
      </c>
      <c r="H1013" s="46">
        <v>45793</v>
      </c>
      <c r="J1013" s="10" t="str">
        <f>_xlfn.XLOOKUP($C1013,銘柄リスト!$B$2:$B$10000,銘柄リスト!$D$2:$D$10000,,0,1)</f>
        <v>プライム（内国株式）</v>
      </c>
    </row>
    <row r="1014" spans="2:10" hidden="1">
      <c r="B1014" s="42">
        <v>1012</v>
      </c>
      <c r="C1014" s="45" t="s">
        <v>1198</v>
      </c>
      <c r="D1014" t="str">
        <f>_xlfn.XLOOKUP($C1014,銘柄リスト!$B$2:$B$10000,銘柄リスト!$C$2:$C$10000,,0,1)</f>
        <v>セルシス</v>
      </c>
      <c r="E1014" s="10">
        <v>1</v>
      </c>
      <c r="G1014" s="46">
        <v>45632</v>
      </c>
      <c r="H1014" s="46">
        <v>45793</v>
      </c>
      <c r="J1014" s="10" t="str">
        <f>_xlfn.XLOOKUP($C1014,銘柄リスト!$B$2:$B$10000,銘柄リスト!$D$2:$D$10000,,0,1)</f>
        <v>プライム（内国株式）</v>
      </c>
    </row>
    <row r="1015" spans="2:10" hidden="1">
      <c r="B1015" s="42">
        <v>1013</v>
      </c>
      <c r="C1015" s="45" t="s">
        <v>1199</v>
      </c>
      <c r="D1015" t="str">
        <f>_xlfn.XLOOKUP($C1015,銘柄リスト!$B$2:$B$10000,銘柄リスト!$C$2:$C$10000,,0,1)</f>
        <v>モブキャストホールディングス</v>
      </c>
      <c r="E1015" s="10">
        <v>1</v>
      </c>
      <c r="G1015" s="46">
        <v>45632</v>
      </c>
      <c r="H1015" s="46">
        <v>45645</v>
      </c>
      <c r="J1015" s="10" t="str">
        <f>_xlfn.XLOOKUP($C1015,銘柄リスト!$B$2:$B$10000,銘柄リスト!$D$2:$D$10000,,0,1)</f>
        <v>グロース（内国株式）</v>
      </c>
    </row>
    <row r="1016" spans="2:10" hidden="1">
      <c r="B1016" s="42">
        <v>1014</v>
      </c>
      <c r="C1016" s="45" t="s">
        <v>1200</v>
      </c>
      <c r="D1016" t="str">
        <f>_xlfn.XLOOKUP($C1016,銘柄リスト!$B$2:$B$10000,銘柄リスト!$C$2:$C$10000,,0,1)</f>
        <v>エニグモ</v>
      </c>
      <c r="E1016" s="10">
        <v>1</v>
      </c>
      <c r="G1016" s="46">
        <v>45632</v>
      </c>
      <c r="H1016" s="46">
        <v>45793</v>
      </c>
      <c r="J1016" s="10" t="str">
        <f>_xlfn.XLOOKUP($C1016,銘柄リスト!$B$2:$B$10000,銘柄リスト!$D$2:$D$10000,,0,1)</f>
        <v>プライム（内国株式）</v>
      </c>
    </row>
    <row r="1017" spans="2:10" hidden="1">
      <c r="B1017" s="42">
        <v>1015</v>
      </c>
      <c r="C1017" s="45" t="s">
        <v>1201</v>
      </c>
      <c r="D1017" t="str">
        <f>_xlfn.XLOOKUP($C1017,銘柄リスト!$B$2:$B$10000,銘柄リスト!$C$2:$C$10000,,0,1)</f>
        <v>テクノスジャパン</v>
      </c>
      <c r="E1017" s="10">
        <v>1</v>
      </c>
      <c r="G1017" s="46">
        <v>45632</v>
      </c>
      <c r="H1017" s="46">
        <v>45793</v>
      </c>
      <c r="J1017" s="10" t="str">
        <f>_xlfn.XLOOKUP($C1017,銘柄リスト!$B$2:$B$10000,銘柄リスト!$D$2:$D$10000,,0,1)</f>
        <v>スタンダード（内国株式）</v>
      </c>
    </row>
    <row r="1018" spans="2:10" hidden="1">
      <c r="B1018" s="42">
        <v>1016</v>
      </c>
      <c r="C1018" s="45" t="s">
        <v>1202</v>
      </c>
      <c r="D1018" t="str">
        <f>_xlfn.XLOOKUP($C1018,銘柄リスト!$B$2:$B$10000,銘柄リスト!$C$2:$C$10000,,0,1)</f>
        <v>ｅｎｉｓｈ</v>
      </c>
      <c r="E1018" s="10">
        <v>1</v>
      </c>
      <c r="G1018" s="46">
        <v>45632</v>
      </c>
      <c r="H1018" s="46">
        <v>45793</v>
      </c>
      <c r="J1018" s="10" t="str">
        <f>_xlfn.XLOOKUP($C1018,銘柄リスト!$B$2:$B$10000,銘柄リスト!$D$2:$D$10000,,0,1)</f>
        <v>スタンダード（内国株式）</v>
      </c>
    </row>
    <row r="1019" spans="2:10" hidden="1">
      <c r="B1019" s="42">
        <v>1017</v>
      </c>
      <c r="C1019" s="45" t="s">
        <v>1203</v>
      </c>
      <c r="D1019" t="str">
        <f>_xlfn.XLOOKUP($C1019,銘柄リスト!$B$2:$B$10000,銘柄リスト!$C$2:$C$10000,,0,1)</f>
        <v>コロプラ</v>
      </c>
      <c r="E1019" s="10">
        <v>1</v>
      </c>
      <c r="G1019" s="46">
        <v>45632</v>
      </c>
      <c r="H1019" s="46">
        <v>45793</v>
      </c>
      <c r="J1019" s="10" t="str">
        <f>_xlfn.XLOOKUP($C1019,銘柄リスト!$B$2:$B$10000,銘柄リスト!$D$2:$D$10000,,0,1)</f>
        <v>プライム（内国株式）</v>
      </c>
    </row>
    <row r="1020" spans="2:10" hidden="1">
      <c r="B1020" s="42">
        <v>1018</v>
      </c>
      <c r="C1020" s="45" t="s">
        <v>1204</v>
      </c>
      <c r="D1020" t="str">
        <f>_xlfn.XLOOKUP($C1020,銘柄リスト!$B$2:$B$10000,銘柄リスト!$C$2:$C$10000,,0,1)</f>
        <v>協立情報通信</v>
      </c>
      <c r="E1020" s="10">
        <v>1</v>
      </c>
      <c r="G1020" s="46">
        <v>45632</v>
      </c>
      <c r="H1020" s="46">
        <v>45793</v>
      </c>
      <c r="J1020" s="10" t="str">
        <f>_xlfn.XLOOKUP($C1020,銘柄リスト!$B$2:$B$10000,銘柄リスト!$D$2:$D$10000,,0,1)</f>
        <v>スタンダード（内国株式）</v>
      </c>
    </row>
    <row r="1021" spans="2:10" hidden="1">
      <c r="B1021" s="42">
        <v>1019</v>
      </c>
      <c r="C1021" s="45" t="s">
        <v>1205</v>
      </c>
      <c r="D1021" t="str">
        <f>_xlfn.XLOOKUP($C1021,銘柄リスト!$B$2:$B$10000,銘柄リスト!$C$2:$C$10000,,0,1)</f>
        <v>ソフトマックス</v>
      </c>
      <c r="E1021" s="10">
        <v>1</v>
      </c>
      <c r="G1021" s="46">
        <v>45632</v>
      </c>
      <c r="H1021" s="46">
        <v>45645</v>
      </c>
      <c r="J1021" s="10" t="str">
        <f>_xlfn.XLOOKUP($C1021,銘柄リスト!$B$2:$B$10000,銘柄リスト!$D$2:$D$10000,,0,1)</f>
        <v>グロース（内国株式）</v>
      </c>
    </row>
    <row r="1022" spans="2:10" hidden="1">
      <c r="B1022" s="42">
        <v>1020</v>
      </c>
      <c r="C1022" s="45" t="s">
        <v>1206</v>
      </c>
      <c r="D1022" t="str">
        <f>_xlfn.XLOOKUP($C1022,銘柄リスト!$B$2:$B$10000,銘柄リスト!$C$2:$C$10000,,0,1)</f>
        <v>オルトプラス</v>
      </c>
      <c r="E1022" s="10">
        <v>1</v>
      </c>
      <c r="G1022" s="46">
        <v>45632</v>
      </c>
      <c r="H1022" s="46">
        <v>45793</v>
      </c>
      <c r="J1022" s="10" t="str">
        <f>_xlfn.XLOOKUP($C1022,銘柄リスト!$B$2:$B$10000,銘柄リスト!$D$2:$D$10000,,0,1)</f>
        <v>スタンダード（内国株式）</v>
      </c>
    </row>
    <row r="1023" spans="2:10" hidden="1">
      <c r="B1023" s="42">
        <v>1021</v>
      </c>
      <c r="C1023" s="45" t="s">
        <v>1207</v>
      </c>
      <c r="D1023" t="str">
        <f>_xlfn.XLOOKUP($C1023,銘柄リスト!$B$2:$B$10000,銘柄リスト!$C$2:$C$10000,,0,1)</f>
        <v>ブロードリーフ</v>
      </c>
      <c r="E1023" s="10">
        <v>1</v>
      </c>
      <c r="G1023" s="46">
        <v>45632</v>
      </c>
      <c r="H1023" s="46">
        <v>45793</v>
      </c>
      <c r="J1023" s="10" t="str">
        <f>_xlfn.XLOOKUP($C1023,銘柄リスト!$B$2:$B$10000,銘柄リスト!$D$2:$D$10000,,0,1)</f>
        <v>プライム（内国株式）</v>
      </c>
    </row>
    <row r="1024" spans="2:10" hidden="1">
      <c r="B1024" s="42">
        <v>1022</v>
      </c>
      <c r="C1024" s="45" t="s">
        <v>1208</v>
      </c>
      <c r="D1024" t="str">
        <f>_xlfn.XLOOKUP($C1024,銘柄リスト!$B$2:$B$10000,銘柄リスト!$C$2:$C$10000,,0,1)</f>
        <v>オークファン</v>
      </c>
      <c r="E1024" s="10">
        <v>1</v>
      </c>
      <c r="G1024" s="46">
        <v>45632</v>
      </c>
      <c r="H1024" s="46">
        <v>45645</v>
      </c>
      <c r="J1024" s="10" t="str">
        <f>_xlfn.XLOOKUP($C1024,銘柄リスト!$B$2:$B$10000,銘柄リスト!$D$2:$D$10000,,0,1)</f>
        <v>グロース（内国株式）</v>
      </c>
    </row>
    <row r="1025" spans="2:10" hidden="1">
      <c r="B1025" s="42">
        <v>1023</v>
      </c>
      <c r="C1025" s="45" t="s">
        <v>1209</v>
      </c>
      <c r="D1025" t="str">
        <f>_xlfn.XLOOKUP($C1025,銘柄リスト!$B$2:$B$10000,銘柄リスト!$C$2:$C$10000,,0,1)</f>
        <v>クロス・マーケティンググループ</v>
      </c>
      <c r="E1025" s="10">
        <v>1</v>
      </c>
      <c r="G1025" s="46">
        <v>45632</v>
      </c>
      <c r="H1025" s="46">
        <v>45793</v>
      </c>
      <c r="J1025" s="10" t="str">
        <f>_xlfn.XLOOKUP($C1025,銘柄リスト!$B$2:$B$10000,銘柄リスト!$D$2:$D$10000,,0,1)</f>
        <v>プライム（内国株式）</v>
      </c>
    </row>
    <row r="1026" spans="2:10" hidden="1">
      <c r="B1026" s="42">
        <v>1024</v>
      </c>
      <c r="C1026" s="45" t="s">
        <v>1210</v>
      </c>
      <c r="D1026" t="str">
        <f>_xlfn.XLOOKUP($C1026,銘柄リスト!$B$2:$B$10000,銘柄リスト!$C$2:$C$10000,,0,1)</f>
        <v>デジタルハーツホールディングス</v>
      </c>
      <c r="E1026" s="10">
        <v>1</v>
      </c>
      <c r="G1026" s="46">
        <v>45632</v>
      </c>
      <c r="H1026" s="46">
        <v>45793</v>
      </c>
      <c r="J1026" s="10" t="str">
        <f>_xlfn.XLOOKUP($C1026,銘柄リスト!$B$2:$B$10000,銘柄リスト!$D$2:$D$10000,,0,1)</f>
        <v>プライム（内国株式）</v>
      </c>
    </row>
    <row r="1027" spans="2:10" hidden="1">
      <c r="B1027" s="42">
        <v>1025</v>
      </c>
      <c r="C1027" s="45" t="s">
        <v>1211</v>
      </c>
      <c r="D1027" t="str">
        <f>_xlfn.XLOOKUP($C1027,銘柄リスト!$B$2:$B$10000,銘柄リスト!$C$2:$C$10000,,0,1)</f>
        <v>メディアドゥ</v>
      </c>
      <c r="E1027" s="10">
        <v>1</v>
      </c>
      <c r="G1027" s="46">
        <v>45632</v>
      </c>
      <c r="H1027" s="46">
        <v>45793</v>
      </c>
      <c r="J1027" s="10" t="str">
        <f>_xlfn.XLOOKUP($C1027,銘柄リスト!$B$2:$B$10000,銘柄リスト!$D$2:$D$10000,,0,1)</f>
        <v>プライム（内国株式）</v>
      </c>
    </row>
    <row r="1028" spans="2:10" hidden="1">
      <c r="B1028" s="42">
        <v>1026</v>
      </c>
      <c r="C1028" s="45" t="s">
        <v>1212</v>
      </c>
      <c r="D1028" t="str">
        <f>_xlfn.XLOOKUP($C1028,銘柄リスト!$B$2:$B$10000,銘柄リスト!$C$2:$C$10000,,0,1)</f>
        <v>じげん</v>
      </c>
      <c r="E1028" s="10">
        <v>1</v>
      </c>
      <c r="G1028" s="46">
        <v>45632</v>
      </c>
      <c r="H1028" s="46">
        <v>45793</v>
      </c>
      <c r="J1028" s="10" t="str">
        <f>_xlfn.XLOOKUP($C1028,銘柄リスト!$B$2:$B$10000,銘柄リスト!$D$2:$D$10000,,0,1)</f>
        <v>プライム（内国株式）</v>
      </c>
    </row>
    <row r="1029" spans="2:10" hidden="1">
      <c r="B1029" s="42">
        <v>1027</v>
      </c>
      <c r="C1029" s="45" t="s">
        <v>1213</v>
      </c>
      <c r="D1029" t="str">
        <f>_xlfn.XLOOKUP($C1029,銘柄リスト!$B$2:$B$10000,銘柄リスト!$C$2:$C$10000,,0,1)</f>
        <v>ホットリンク</v>
      </c>
      <c r="E1029" s="10">
        <v>1</v>
      </c>
      <c r="G1029" s="46">
        <v>45632</v>
      </c>
      <c r="H1029" s="46">
        <v>45645</v>
      </c>
      <c r="J1029" s="10" t="str">
        <f>_xlfn.XLOOKUP($C1029,銘柄リスト!$B$2:$B$10000,銘柄リスト!$D$2:$D$10000,,0,1)</f>
        <v>グロース（内国株式）</v>
      </c>
    </row>
    <row r="1030" spans="2:10" hidden="1">
      <c r="B1030" s="42">
        <v>1028</v>
      </c>
      <c r="C1030" s="45" t="s">
        <v>1214</v>
      </c>
      <c r="D1030" t="str">
        <f>_xlfn.XLOOKUP($C1030,銘柄リスト!$B$2:$B$10000,銘柄リスト!$C$2:$C$10000,,0,1)</f>
        <v>ブイキューブ</v>
      </c>
      <c r="E1030" s="10">
        <v>1</v>
      </c>
      <c r="G1030" s="46">
        <v>45632</v>
      </c>
      <c r="H1030" s="46">
        <v>45793</v>
      </c>
      <c r="J1030" s="10" t="str">
        <f>_xlfn.XLOOKUP($C1030,銘柄リスト!$B$2:$B$10000,銘柄リスト!$D$2:$D$10000,,0,1)</f>
        <v>プライム（内国株式）</v>
      </c>
    </row>
    <row r="1031" spans="2:10" hidden="1">
      <c r="B1031" s="42">
        <v>1029</v>
      </c>
      <c r="C1031" s="45" t="s">
        <v>1215</v>
      </c>
      <c r="D1031" t="str">
        <f>_xlfn.XLOOKUP($C1031,銘柄リスト!$B$2:$B$10000,銘柄リスト!$C$2:$C$10000,,0,1)</f>
        <v>エンカレッジ・テクノロジ</v>
      </c>
      <c r="E1031" s="10">
        <v>1</v>
      </c>
      <c r="G1031" s="46">
        <v>45632</v>
      </c>
      <c r="H1031" s="46">
        <v>45793</v>
      </c>
      <c r="J1031" s="10" t="str">
        <f>_xlfn.XLOOKUP($C1031,銘柄リスト!$B$2:$B$10000,銘柄リスト!$D$2:$D$10000,,0,1)</f>
        <v>スタンダード（内国株式）</v>
      </c>
    </row>
    <row r="1032" spans="2:10" hidden="1">
      <c r="B1032" s="42">
        <v>1030</v>
      </c>
      <c r="C1032" s="45" t="s">
        <v>1216</v>
      </c>
      <c r="D1032" t="str">
        <f>_xlfn.XLOOKUP($C1032,銘柄リスト!$B$2:$B$10000,銘柄リスト!$C$2:$C$10000,,0,1)</f>
        <v>サイバーリンクス</v>
      </c>
      <c r="E1032" s="10">
        <v>1</v>
      </c>
      <c r="G1032" s="46">
        <v>45632</v>
      </c>
      <c r="H1032" s="46">
        <v>45793</v>
      </c>
      <c r="J1032" s="10" t="str">
        <f>_xlfn.XLOOKUP($C1032,銘柄リスト!$B$2:$B$10000,銘柄リスト!$D$2:$D$10000,,0,1)</f>
        <v>スタンダード（内国株式）</v>
      </c>
    </row>
    <row r="1033" spans="2:10" hidden="1">
      <c r="B1033" s="42">
        <v>1031</v>
      </c>
      <c r="C1033" s="45" t="s">
        <v>1217</v>
      </c>
      <c r="D1033" t="str">
        <f>_xlfn.XLOOKUP($C1033,銘柄リスト!$B$2:$B$10000,銘柄リスト!$C$2:$C$10000,,0,1)</f>
        <v>ディー・エル・イー</v>
      </c>
      <c r="E1033" s="10">
        <v>1</v>
      </c>
      <c r="G1033" s="46">
        <v>45632</v>
      </c>
      <c r="H1033" s="46">
        <v>45793</v>
      </c>
      <c r="J1033" s="10" t="str">
        <f>_xlfn.XLOOKUP($C1033,銘柄リスト!$B$2:$B$10000,銘柄リスト!$D$2:$D$10000,,0,1)</f>
        <v>スタンダード（内国株式）</v>
      </c>
    </row>
    <row r="1034" spans="2:10" hidden="1">
      <c r="B1034" s="42">
        <v>1032</v>
      </c>
      <c r="C1034" s="45" t="s">
        <v>1218</v>
      </c>
      <c r="D1034" t="str">
        <f>_xlfn.XLOOKUP($C1034,銘柄リスト!$B$2:$B$10000,銘柄リスト!$C$2:$C$10000,,0,1)</f>
        <v>フィックスターズ</v>
      </c>
      <c r="E1034" s="10">
        <v>1</v>
      </c>
      <c r="G1034" s="46">
        <v>45632</v>
      </c>
      <c r="H1034" s="46">
        <v>45793</v>
      </c>
      <c r="J1034" s="10" t="str">
        <f>_xlfn.XLOOKUP($C1034,銘柄リスト!$B$2:$B$10000,銘柄リスト!$D$2:$D$10000,,0,1)</f>
        <v>プライム（内国株式）</v>
      </c>
    </row>
    <row r="1035" spans="2:10" hidden="1">
      <c r="B1035" s="42">
        <v>1033</v>
      </c>
      <c r="C1035" s="45" t="s">
        <v>1219</v>
      </c>
      <c r="D1035" t="str">
        <f>_xlfn.XLOOKUP($C1035,銘柄リスト!$B$2:$B$10000,銘柄リスト!$C$2:$C$10000,,0,1)</f>
        <v>ＣＡＲＴＡ　ＨＯＬＤＩＮＧＳ</v>
      </c>
      <c r="E1035" s="10">
        <v>1</v>
      </c>
      <c r="G1035" s="46">
        <v>45632</v>
      </c>
      <c r="H1035" s="46">
        <v>45793</v>
      </c>
      <c r="J1035" s="10" t="str">
        <f>_xlfn.XLOOKUP($C1035,銘柄リスト!$B$2:$B$10000,銘柄リスト!$D$2:$D$10000,,0,1)</f>
        <v>プライム（内国株式）</v>
      </c>
    </row>
    <row r="1036" spans="2:10" hidden="1">
      <c r="B1036" s="42">
        <v>1034</v>
      </c>
      <c r="C1036" s="45" t="s">
        <v>1220</v>
      </c>
      <c r="D1036" t="str">
        <f>_xlfn.XLOOKUP($C1036,銘柄リスト!$B$2:$B$10000,銘柄リスト!$C$2:$C$10000,,0,1)</f>
        <v>イルグルム</v>
      </c>
      <c r="E1036" s="10">
        <v>1</v>
      </c>
      <c r="G1036" s="46">
        <v>45632</v>
      </c>
      <c r="H1036" s="46">
        <v>45645</v>
      </c>
      <c r="J1036" s="10" t="str">
        <f>_xlfn.XLOOKUP($C1036,銘柄リスト!$B$2:$B$10000,銘柄リスト!$D$2:$D$10000,,0,1)</f>
        <v>グロース（内国株式）</v>
      </c>
    </row>
    <row r="1037" spans="2:10" hidden="1">
      <c r="B1037" s="42">
        <v>1035</v>
      </c>
      <c r="C1037" s="45" t="s">
        <v>1221</v>
      </c>
      <c r="D1037" t="str">
        <f>_xlfn.XLOOKUP($C1037,銘柄リスト!$B$2:$B$10000,銘柄リスト!$C$2:$C$10000,,0,1)</f>
        <v>デジタルプラス</v>
      </c>
      <c r="E1037" s="10">
        <v>1</v>
      </c>
      <c r="G1037" s="46">
        <v>45632</v>
      </c>
      <c r="H1037" s="46">
        <v>45645</v>
      </c>
      <c r="J1037" s="10" t="str">
        <f>_xlfn.XLOOKUP($C1037,銘柄リスト!$B$2:$B$10000,銘柄リスト!$D$2:$D$10000,,0,1)</f>
        <v>グロース（内国株式）</v>
      </c>
    </row>
    <row r="1038" spans="2:10" hidden="1">
      <c r="B1038" s="42">
        <v>1036</v>
      </c>
      <c r="C1038" s="45" t="s">
        <v>1222</v>
      </c>
      <c r="D1038" t="str">
        <f>_xlfn.XLOOKUP($C1038,銘柄リスト!$B$2:$B$10000,銘柄リスト!$C$2:$C$10000,,0,1)</f>
        <v>ＦＦＲＩセキュリティ</v>
      </c>
      <c r="E1038" s="10">
        <v>1</v>
      </c>
      <c r="G1038" s="46">
        <v>45632</v>
      </c>
      <c r="H1038" s="46">
        <v>45645</v>
      </c>
      <c r="J1038" s="10" t="str">
        <f>_xlfn.XLOOKUP($C1038,銘柄リスト!$B$2:$B$10000,銘柄リスト!$D$2:$D$10000,,0,1)</f>
        <v>グロース（内国株式）</v>
      </c>
    </row>
    <row r="1039" spans="2:10" hidden="1">
      <c r="B1039" s="42">
        <v>1037</v>
      </c>
      <c r="C1039" s="45" t="s">
        <v>1223</v>
      </c>
      <c r="D1039" t="str">
        <f>_xlfn.XLOOKUP($C1039,銘柄リスト!$B$2:$B$10000,銘柄リスト!$C$2:$C$10000,,0,1)</f>
        <v>オプティム</v>
      </c>
      <c r="E1039" s="10">
        <v>1</v>
      </c>
      <c r="G1039" s="46">
        <v>45632</v>
      </c>
      <c r="H1039" s="46">
        <v>45793</v>
      </c>
      <c r="J1039" s="10" t="str">
        <f>_xlfn.XLOOKUP($C1039,銘柄リスト!$B$2:$B$10000,銘柄リスト!$D$2:$D$10000,,0,1)</f>
        <v>プライム（内国株式）</v>
      </c>
    </row>
    <row r="1040" spans="2:10" hidden="1">
      <c r="B1040" s="42">
        <v>1038</v>
      </c>
      <c r="C1040" s="45" t="s">
        <v>1224</v>
      </c>
      <c r="D1040" t="str">
        <f>_xlfn.XLOOKUP($C1040,銘柄リスト!$B$2:$B$10000,銘柄リスト!$C$2:$C$10000,,0,1)</f>
        <v>ＧＭＯリサーチ＆ＡＩ</v>
      </c>
      <c r="E1040" s="10">
        <v>1</v>
      </c>
      <c r="G1040" s="46">
        <v>45632</v>
      </c>
      <c r="H1040" s="46">
        <v>45645</v>
      </c>
      <c r="J1040" s="10" t="str">
        <f>_xlfn.XLOOKUP($C1040,銘柄リスト!$B$2:$B$10000,銘柄リスト!$D$2:$D$10000,,0,1)</f>
        <v>グロース（内国株式）</v>
      </c>
    </row>
    <row r="1041" spans="2:10" hidden="1">
      <c r="B1041" s="42">
        <v>1039</v>
      </c>
      <c r="C1041" s="45" t="s">
        <v>1225</v>
      </c>
      <c r="D1041" t="str">
        <f>_xlfn.XLOOKUP($C1041,銘柄リスト!$B$2:$B$10000,銘柄リスト!$C$2:$C$10000,,0,1)</f>
        <v>セレス</v>
      </c>
      <c r="E1041" s="10">
        <v>1</v>
      </c>
      <c r="G1041" s="46">
        <v>45632</v>
      </c>
      <c r="H1041" s="46">
        <v>45793</v>
      </c>
      <c r="J1041" s="10" t="str">
        <f>_xlfn.XLOOKUP($C1041,銘柄リスト!$B$2:$B$10000,銘柄リスト!$D$2:$D$10000,,0,1)</f>
        <v>プライム（内国株式）</v>
      </c>
    </row>
    <row r="1042" spans="2:10" hidden="1">
      <c r="B1042" s="42">
        <v>1040</v>
      </c>
      <c r="C1042" s="45" t="s">
        <v>1226</v>
      </c>
      <c r="D1042" t="str">
        <f>_xlfn.XLOOKUP($C1042,銘柄リスト!$B$2:$B$10000,銘柄リスト!$C$2:$C$10000,,0,1)</f>
        <v>ＳＨＩＦＴ</v>
      </c>
      <c r="E1042" s="10">
        <v>1</v>
      </c>
      <c r="G1042" s="46">
        <v>45632</v>
      </c>
      <c r="H1042" s="46">
        <v>45793</v>
      </c>
      <c r="J1042" s="10" t="str">
        <f>_xlfn.XLOOKUP($C1042,銘柄リスト!$B$2:$B$10000,銘柄リスト!$D$2:$D$10000,,0,1)</f>
        <v>プライム（内国株式）</v>
      </c>
    </row>
    <row r="1043" spans="2:10" hidden="1">
      <c r="B1043" s="42">
        <v>1041</v>
      </c>
      <c r="C1043" s="45" t="s">
        <v>1227</v>
      </c>
      <c r="D1043" t="str">
        <f>_xlfn.XLOOKUP($C1043,銘柄リスト!$B$2:$B$10000,銘柄リスト!$C$2:$C$10000,,0,1)</f>
        <v>ＣＲＩ・ミドルウェア</v>
      </c>
      <c r="E1043" s="10">
        <v>1</v>
      </c>
      <c r="G1043" s="46">
        <v>45632</v>
      </c>
      <c r="H1043" s="46">
        <v>45645</v>
      </c>
      <c r="J1043" s="10" t="str">
        <f>_xlfn.XLOOKUP($C1043,銘柄リスト!$B$2:$B$10000,銘柄リスト!$D$2:$D$10000,,0,1)</f>
        <v>グロース（内国株式）</v>
      </c>
    </row>
    <row r="1044" spans="2:10" hidden="1">
      <c r="B1044" s="42">
        <v>1042</v>
      </c>
      <c r="C1044" s="45" t="s">
        <v>1228</v>
      </c>
      <c r="D1044" t="str">
        <f>_xlfn.XLOOKUP($C1044,銘柄リスト!$B$2:$B$10000,銘柄リスト!$C$2:$C$10000,,0,1)</f>
        <v>特種東海製紙</v>
      </c>
      <c r="E1044" s="10">
        <v>1</v>
      </c>
      <c r="G1044" s="46">
        <v>45632</v>
      </c>
      <c r="H1044" s="46">
        <v>45793</v>
      </c>
      <c r="J1044" s="10" t="str">
        <f>_xlfn.XLOOKUP($C1044,銘柄リスト!$B$2:$B$10000,銘柄リスト!$D$2:$D$10000,,0,1)</f>
        <v>プライム（内国株式）</v>
      </c>
    </row>
    <row r="1045" spans="2:10" hidden="1">
      <c r="B1045" s="42">
        <v>1043</v>
      </c>
      <c r="C1045" s="45" t="s">
        <v>1229</v>
      </c>
      <c r="D1045" t="str">
        <f>_xlfn.XLOOKUP($C1045,銘柄リスト!$B$2:$B$10000,銘柄リスト!$C$2:$C$10000,,0,1)</f>
        <v>ジョルダン</v>
      </c>
      <c r="E1045" s="10">
        <v>1</v>
      </c>
      <c r="G1045" s="46">
        <v>45632</v>
      </c>
      <c r="H1045" s="46">
        <v>45793</v>
      </c>
      <c r="J1045" s="10" t="str">
        <f>_xlfn.XLOOKUP($C1045,銘柄リスト!$B$2:$B$10000,銘柄リスト!$D$2:$D$10000,,0,1)</f>
        <v>スタンダード（内国株式）</v>
      </c>
    </row>
    <row r="1046" spans="2:10" hidden="1">
      <c r="B1046" s="42">
        <v>1044</v>
      </c>
      <c r="C1046" s="45" t="s">
        <v>1230</v>
      </c>
      <c r="D1046" t="str">
        <f>_xlfn.XLOOKUP($C1046,銘柄リスト!$B$2:$B$10000,銘柄リスト!$C$2:$C$10000,,0,1)</f>
        <v>情報企画</v>
      </c>
      <c r="E1046" s="10">
        <v>1</v>
      </c>
      <c r="G1046" s="46">
        <v>45632</v>
      </c>
      <c r="H1046" s="46">
        <v>45793</v>
      </c>
      <c r="J1046" s="10" t="str">
        <f>_xlfn.XLOOKUP($C1046,銘柄リスト!$B$2:$B$10000,銘柄リスト!$D$2:$D$10000,,0,1)</f>
        <v>スタンダード（内国株式）</v>
      </c>
    </row>
    <row r="1047" spans="2:10" hidden="1">
      <c r="B1047" s="42">
        <v>1045</v>
      </c>
      <c r="C1047" s="45" t="s">
        <v>1231</v>
      </c>
      <c r="D1047" t="str">
        <f>_xlfn.XLOOKUP($C1047,銘柄リスト!$B$2:$B$10000,銘柄リスト!$C$2:$C$10000,,0,1)</f>
        <v>ジェクシード</v>
      </c>
      <c r="E1047" s="10">
        <v>1</v>
      </c>
      <c r="G1047" s="46">
        <v>45632</v>
      </c>
      <c r="H1047" s="46">
        <v>45793</v>
      </c>
      <c r="J1047" s="10" t="str">
        <f>_xlfn.XLOOKUP($C1047,銘柄リスト!$B$2:$B$10000,銘柄リスト!$D$2:$D$10000,,0,1)</f>
        <v>スタンダード（内国株式）</v>
      </c>
    </row>
    <row r="1048" spans="2:10" hidden="1">
      <c r="B1048" s="42">
        <v>1046</v>
      </c>
      <c r="C1048" s="45" t="s">
        <v>1232</v>
      </c>
      <c r="D1048" t="str">
        <f>_xlfn.XLOOKUP($C1048,銘柄リスト!$B$2:$B$10000,銘柄リスト!$C$2:$C$10000,,0,1)</f>
        <v>日本ファルコム</v>
      </c>
      <c r="E1048" s="10">
        <v>1</v>
      </c>
      <c r="G1048" s="46">
        <v>45632</v>
      </c>
      <c r="H1048" s="46">
        <v>45645</v>
      </c>
      <c r="J1048" s="10" t="str">
        <f>_xlfn.XLOOKUP($C1048,銘柄リスト!$B$2:$B$10000,銘柄リスト!$D$2:$D$10000,,0,1)</f>
        <v>グロース（内国株式）</v>
      </c>
    </row>
    <row r="1049" spans="2:10" hidden="1">
      <c r="B1049" s="42">
        <v>1047</v>
      </c>
      <c r="C1049" s="45" t="s">
        <v>1233</v>
      </c>
      <c r="D1049" t="str">
        <f>_xlfn.XLOOKUP($C1049,銘柄リスト!$B$2:$B$10000,銘柄リスト!$C$2:$C$10000,,0,1)</f>
        <v>フォーシーズＨＤ</v>
      </c>
      <c r="E1049" s="10">
        <v>1</v>
      </c>
      <c r="G1049" s="46">
        <v>45632</v>
      </c>
      <c r="H1049" s="46">
        <v>45793</v>
      </c>
      <c r="J1049" s="10" t="str">
        <f>_xlfn.XLOOKUP($C1049,銘柄リスト!$B$2:$B$10000,銘柄リスト!$D$2:$D$10000,,0,1)</f>
        <v>スタンダード（内国株式）</v>
      </c>
    </row>
    <row r="1050" spans="2:10" hidden="1">
      <c r="B1050" s="42">
        <v>1048</v>
      </c>
      <c r="C1050" s="45" t="s">
        <v>1234</v>
      </c>
      <c r="D1050" t="str">
        <f>_xlfn.XLOOKUP($C1050,銘柄リスト!$B$2:$B$10000,銘柄リスト!$C$2:$C$10000,,0,1)</f>
        <v>アプリックス</v>
      </c>
      <c r="E1050" s="10">
        <v>1</v>
      </c>
      <c r="G1050" s="46">
        <v>45632</v>
      </c>
      <c r="H1050" s="46">
        <v>45645</v>
      </c>
      <c r="J1050" s="10" t="str">
        <f>_xlfn.XLOOKUP($C1050,銘柄リスト!$B$2:$B$10000,銘柄リスト!$D$2:$D$10000,,0,1)</f>
        <v>グロース（内国株式）</v>
      </c>
    </row>
    <row r="1051" spans="2:10" hidden="1">
      <c r="B1051" s="42">
        <v>1049</v>
      </c>
      <c r="C1051" s="45" t="s">
        <v>1235</v>
      </c>
      <c r="D1051" t="str">
        <f>_xlfn.XLOOKUP($C1051,銘柄リスト!$B$2:$B$10000,銘柄リスト!$C$2:$C$10000,,0,1)</f>
        <v>ソフトウェア・サービス</v>
      </c>
      <c r="E1051" s="10">
        <v>1</v>
      </c>
      <c r="G1051" s="46">
        <v>45632</v>
      </c>
      <c r="H1051" s="46">
        <v>45793</v>
      </c>
      <c r="J1051" s="10" t="str">
        <f>_xlfn.XLOOKUP($C1051,銘柄リスト!$B$2:$B$10000,銘柄リスト!$D$2:$D$10000,,0,1)</f>
        <v>スタンダード（内国株式）</v>
      </c>
    </row>
    <row r="1052" spans="2:10" hidden="1">
      <c r="B1052" s="42">
        <v>1050</v>
      </c>
      <c r="C1052" s="45" t="s">
        <v>1236</v>
      </c>
      <c r="D1052" t="str">
        <f>_xlfn.XLOOKUP($C1052,銘柄リスト!$B$2:$B$10000,銘柄リスト!$C$2:$C$10000,,0,1)</f>
        <v>ティーガイア</v>
      </c>
      <c r="E1052" s="10">
        <v>1</v>
      </c>
      <c r="G1052" s="46">
        <v>45632</v>
      </c>
      <c r="H1052" s="46">
        <v>45793</v>
      </c>
      <c r="J1052" s="10" t="str">
        <f>_xlfn.XLOOKUP($C1052,銘柄リスト!$B$2:$B$10000,銘柄リスト!$D$2:$D$10000,,0,1)</f>
        <v>プライム（内国株式）</v>
      </c>
    </row>
    <row r="1053" spans="2:10" hidden="1">
      <c r="B1053" s="42">
        <v>1051</v>
      </c>
      <c r="C1053" s="45" t="s">
        <v>1237</v>
      </c>
      <c r="D1053" t="str">
        <f>_xlfn.XLOOKUP($C1053,銘柄リスト!$B$2:$B$10000,銘柄リスト!$C$2:$C$10000,,0,1)</f>
        <v>セック</v>
      </c>
      <c r="E1053" s="10">
        <v>1</v>
      </c>
      <c r="G1053" s="46">
        <v>45632</v>
      </c>
      <c r="H1053" s="46">
        <v>45793</v>
      </c>
      <c r="J1053" s="10" t="str">
        <f>_xlfn.XLOOKUP($C1053,銘柄リスト!$B$2:$B$10000,銘柄リスト!$D$2:$D$10000,,0,1)</f>
        <v>プライム（内国株式）</v>
      </c>
    </row>
    <row r="1054" spans="2:10" hidden="1">
      <c r="B1054" s="42">
        <v>1052</v>
      </c>
      <c r="C1054" s="45" t="s">
        <v>1238</v>
      </c>
      <c r="D1054" t="str">
        <f>_xlfn.XLOOKUP($C1054,銘柄リスト!$B$2:$B$10000,銘柄リスト!$C$2:$C$10000,,0,1)</f>
        <v>サイオス</v>
      </c>
      <c r="E1054" s="10">
        <v>1</v>
      </c>
      <c r="G1054" s="46">
        <v>45632</v>
      </c>
      <c r="H1054" s="46">
        <v>45793</v>
      </c>
      <c r="J1054" s="10" t="str">
        <f>_xlfn.XLOOKUP($C1054,銘柄リスト!$B$2:$B$10000,銘柄リスト!$D$2:$D$10000,,0,1)</f>
        <v>スタンダード（内国株式）</v>
      </c>
    </row>
    <row r="1055" spans="2:10" hidden="1">
      <c r="B1055" s="42">
        <v>1053</v>
      </c>
      <c r="C1055" s="45" t="s">
        <v>1239</v>
      </c>
      <c r="D1055" t="str">
        <f>_xlfn.XLOOKUP($C1055,銘柄リスト!$B$2:$B$10000,銘柄リスト!$C$2:$C$10000,,0,1)</f>
        <v>インタートレード</v>
      </c>
      <c r="E1055" s="10">
        <v>1</v>
      </c>
      <c r="G1055" s="46">
        <v>45632</v>
      </c>
      <c r="H1055" s="46">
        <v>45793</v>
      </c>
      <c r="J1055" s="10" t="str">
        <f>_xlfn.XLOOKUP($C1055,銘柄リスト!$B$2:$B$10000,銘柄リスト!$D$2:$D$10000,,0,1)</f>
        <v>スタンダード（内国株式）</v>
      </c>
    </row>
    <row r="1056" spans="2:10" hidden="1">
      <c r="B1056" s="42">
        <v>1054</v>
      </c>
      <c r="C1056" s="45" t="s">
        <v>1240</v>
      </c>
      <c r="D1056" t="str">
        <f>_xlfn.XLOOKUP($C1056,銘柄リスト!$B$2:$B$10000,銘柄リスト!$C$2:$C$10000,,0,1)</f>
        <v>サイトリ細胞研究所</v>
      </c>
      <c r="E1056" s="10">
        <v>1</v>
      </c>
      <c r="G1056" s="46">
        <v>45632</v>
      </c>
      <c r="H1056" s="46">
        <v>45793</v>
      </c>
      <c r="J1056" s="10" t="str">
        <f>_xlfn.XLOOKUP($C1056,銘柄リスト!$B$2:$B$10000,銘柄リスト!$D$2:$D$10000,,0,1)</f>
        <v>スタンダード（内国株式）</v>
      </c>
    </row>
    <row r="1057" spans="2:10" hidden="1">
      <c r="B1057" s="42">
        <v>1055</v>
      </c>
      <c r="C1057" s="45" t="s">
        <v>1241</v>
      </c>
      <c r="D1057" t="str">
        <f>_xlfn.XLOOKUP($C1057,銘柄リスト!$B$2:$B$10000,銘柄リスト!$C$2:$C$10000,,0,1)</f>
        <v>フライトソリューションズ</v>
      </c>
      <c r="E1057" s="10">
        <v>1</v>
      </c>
      <c r="G1057" s="46">
        <v>45632</v>
      </c>
      <c r="H1057" s="46">
        <v>45793</v>
      </c>
      <c r="J1057" s="10" t="str">
        <f>_xlfn.XLOOKUP($C1057,銘柄リスト!$B$2:$B$10000,銘柄リスト!$D$2:$D$10000,,0,1)</f>
        <v>スタンダード（内国株式）</v>
      </c>
    </row>
    <row r="1058" spans="2:10" hidden="1">
      <c r="B1058" s="42">
        <v>1056</v>
      </c>
      <c r="C1058" s="45" t="s">
        <v>1242</v>
      </c>
      <c r="D1058" t="str">
        <f>_xlfn.XLOOKUP($C1058,銘柄リスト!$B$2:$B$10000,銘柄リスト!$C$2:$C$10000,,0,1)</f>
        <v>アエリア</v>
      </c>
      <c r="E1058" s="10">
        <v>1</v>
      </c>
      <c r="G1058" s="46">
        <v>45632</v>
      </c>
      <c r="H1058" s="46">
        <v>45793</v>
      </c>
      <c r="J1058" s="10" t="str">
        <f>_xlfn.XLOOKUP($C1058,銘柄リスト!$B$2:$B$10000,銘柄リスト!$D$2:$D$10000,,0,1)</f>
        <v>スタンダード（内国株式）</v>
      </c>
    </row>
    <row r="1059" spans="2:10" hidden="1">
      <c r="B1059" s="42">
        <v>1057</v>
      </c>
      <c r="C1059" s="45" t="s">
        <v>1243</v>
      </c>
      <c r="D1059" t="str">
        <f>_xlfn.XLOOKUP($C1059,銘柄リスト!$B$2:$B$10000,銘柄リスト!$C$2:$C$10000,,0,1)</f>
        <v>ケイブ</v>
      </c>
      <c r="E1059" s="10">
        <v>1</v>
      </c>
      <c r="G1059" s="46">
        <v>45632</v>
      </c>
      <c r="H1059" s="46">
        <v>45793</v>
      </c>
      <c r="J1059" s="10" t="str">
        <f>_xlfn.XLOOKUP($C1059,銘柄リスト!$B$2:$B$10000,銘柄リスト!$D$2:$D$10000,,0,1)</f>
        <v>スタンダード（内国株式）</v>
      </c>
    </row>
    <row r="1060" spans="2:10" hidden="1">
      <c r="B1060" s="42">
        <v>1058</v>
      </c>
      <c r="C1060" s="45" t="s">
        <v>1244</v>
      </c>
      <c r="D1060" t="str">
        <f>_xlfn.XLOOKUP($C1060,銘柄リスト!$B$2:$B$10000,銘柄リスト!$C$2:$C$10000,,0,1)</f>
        <v>テクマトリックス</v>
      </c>
      <c r="E1060" s="10">
        <v>1</v>
      </c>
      <c r="G1060" s="46">
        <v>45632</v>
      </c>
      <c r="H1060" s="46">
        <v>45793</v>
      </c>
      <c r="J1060" s="10" t="str">
        <f>_xlfn.XLOOKUP($C1060,銘柄リスト!$B$2:$B$10000,銘柄リスト!$D$2:$D$10000,,0,1)</f>
        <v>プライム（内国株式）</v>
      </c>
    </row>
    <row r="1061" spans="2:10" hidden="1">
      <c r="B1061" s="42">
        <v>1059</v>
      </c>
      <c r="C1061" s="45" t="s">
        <v>1245</v>
      </c>
      <c r="D1061" t="str">
        <f>_xlfn.XLOOKUP($C1061,銘柄リスト!$B$2:$B$10000,銘柄リスト!$C$2:$C$10000,,0,1)</f>
        <v>プロシップ</v>
      </c>
      <c r="E1061" s="10">
        <v>1</v>
      </c>
      <c r="G1061" s="46">
        <v>45632</v>
      </c>
      <c r="H1061" s="46">
        <v>45793</v>
      </c>
      <c r="J1061" s="10" t="str">
        <f>_xlfn.XLOOKUP($C1061,銘柄リスト!$B$2:$B$10000,銘柄リスト!$D$2:$D$10000,,0,1)</f>
        <v>プライム（内国株式）</v>
      </c>
    </row>
    <row r="1062" spans="2:10" hidden="1">
      <c r="B1062" s="42">
        <v>1060</v>
      </c>
      <c r="C1062" s="45" t="s">
        <v>42</v>
      </c>
      <c r="D1062" t="str">
        <f>_xlfn.XLOOKUP($C1062,銘柄リスト!$B$2:$B$10000,銘柄リスト!$C$2:$C$10000,,0,1)</f>
        <v>ガンホー・オンライン・エンターテイメント</v>
      </c>
      <c r="E1062" s="10">
        <v>1</v>
      </c>
      <c r="G1062" s="46">
        <v>45632</v>
      </c>
      <c r="H1062" s="46">
        <v>45793</v>
      </c>
      <c r="J1062" s="10" t="str">
        <f>_xlfn.XLOOKUP($C1062,銘柄リスト!$B$2:$B$10000,銘柄リスト!$D$2:$D$10000,,0,1)</f>
        <v>プライム（内国株式）</v>
      </c>
    </row>
    <row r="1063" spans="2:10" hidden="1">
      <c r="B1063" s="42">
        <v>1061</v>
      </c>
      <c r="C1063" s="45" t="s">
        <v>1246</v>
      </c>
      <c r="D1063" t="str">
        <f>_xlfn.XLOOKUP($C1063,銘柄リスト!$B$2:$B$10000,銘柄リスト!$C$2:$C$10000,,0,1)</f>
        <v>システムズ・デザイン</v>
      </c>
      <c r="E1063" s="10">
        <v>1</v>
      </c>
      <c r="G1063" s="46">
        <v>45632</v>
      </c>
      <c r="H1063" s="46">
        <v>45793</v>
      </c>
      <c r="J1063" s="10" t="str">
        <f>_xlfn.XLOOKUP($C1063,銘柄リスト!$B$2:$B$10000,銘柄リスト!$D$2:$D$10000,,0,1)</f>
        <v>スタンダード（内国株式）</v>
      </c>
    </row>
    <row r="1064" spans="2:10" hidden="1">
      <c r="B1064" s="42">
        <v>1062</v>
      </c>
      <c r="C1064" s="45" t="s">
        <v>1247</v>
      </c>
      <c r="D1064" t="str">
        <f>_xlfn.XLOOKUP($C1064,銘柄リスト!$B$2:$B$10000,銘柄リスト!$C$2:$C$10000,,0,1)</f>
        <v>リスクモンスター</v>
      </c>
      <c r="E1064" s="10">
        <v>1</v>
      </c>
      <c r="G1064" s="46">
        <v>45632</v>
      </c>
      <c r="H1064" s="46">
        <v>45793</v>
      </c>
      <c r="J1064" s="10" t="str">
        <f>_xlfn.XLOOKUP($C1064,銘柄リスト!$B$2:$B$10000,銘柄リスト!$D$2:$D$10000,,0,1)</f>
        <v>スタンダード（内国株式）</v>
      </c>
    </row>
    <row r="1065" spans="2:10" hidden="1">
      <c r="B1065" s="42">
        <v>1063</v>
      </c>
      <c r="C1065" s="45" t="s">
        <v>1248</v>
      </c>
      <c r="D1065" t="str">
        <f>_xlfn.XLOOKUP($C1065,銘柄リスト!$B$2:$B$10000,銘柄リスト!$C$2:$C$10000,,0,1)</f>
        <v>ＧＭＯペイメントゲートウェイ</v>
      </c>
      <c r="E1065" s="10">
        <v>1</v>
      </c>
      <c r="G1065" s="46">
        <v>45632</v>
      </c>
      <c r="H1065" s="46">
        <v>45793</v>
      </c>
      <c r="J1065" s="10" t="str">
        <f>_xlfn.XLOOKUP($C1065,銘柄リスト!$B$2:$B$10000,銘柄リスト!$D$2:$D$10000,,0,1)</f>
        <v>プライム（内国株式）</v>
      </c>
    </row>
    <row r="1066" spans="2:10" hidden="1">
      <c r="B1066" s="42">
        <v>1064</v>
      </c>
      <c r="C1066" s="45" t="s">
        <v>1249</v>
      </c>
      <c r="D1066" t="str">
        <f>_xlfn.XLOOKUP($C1066,銘柄リスト!$B$2:$B$10000,銘柄リスト!$C$2:$C$10000,,0,1)</f>
        <v>ザッパラス</v>
      </c>
      <c r="E1066" s="10">
        <v>1</v>
      </c>
      <c r="G1066" s="46">
        <v>45632</v>
      </c>
      <c r="H1066" s="46">
        <v>45793</v>
      </c>
      <c r="J1066" s="10" t="str">
        <f>_xlfn.XLOOKUP($C1066,銘柄リスト!$B$2:$B$10000,銘柄リスト!$D$2:$D$10000,,0,1)</f>
        <v>スタンダード（内国株式）</v>
      </c>
    </row>
    <row r="1067" spans="2:10" hidden="1">
      <c r="B1067" s="42">
        <v>1065</v>
      </c>
      <c r="C1067" s="45" t="s">
        <v>1250</v>
      </c>
      <c r="D1067" t="str">
        <f>_xlfn.XLOOKUP($C1067,銘柄リスト!$B$2:$B$10000,銘柄リスト!$C$2:$C$10000,,0,1)</f>
        <v>システムリサーチ</v>
      </c>
      <c r="E1067" s="10">
        <v>1</v>
      </c>
      <c r="G1067" s="46">
        <v>45632</v>
      </c>
      <c r="H1067" s="46">
        <v>45793</v>
      </c>
      <c r="J1067" s="10" t="str">
        <f>_xlfn.XLOOKUP($C1067,銘柄リスト!$B$2:$B$10000,銘柄リスト!$D$2:$D$10000,,0,1)</f>
        <v>プライム（内国株式）</v>
      </c>
    </row>
    <row r="1068" spans="2:10" hidden="1">
      <c r="B1068" s="42">
        <v>1066</v>
      </c>
      <c r="C1068" s="45" t="s">
        <v>1251</v>
      </c>
      <c r="D1068" t="str">
        <f>_xlfn.XLOOKUP($C1068,銘柄リスト!$B$2:$B$10000,銘柄リスト!$C$2:$C$10000,,0,1)</f>
        <v>ウェルス・マネジメント</v>
      </c>
      <c r="E1068" s="10">
        <v>1</v>
      </c>
      <c r="G1068" s="46">
        <v>45632</v>
      </c>
      <c r="H1068" s="46">
        <v>45793</v>
      </c>
      <c r="J1068" s="10" t="str">
        <f>_xlfn.XLOOKUP($C1068,銘柄リスト!$B$2:$B$10000,銘柄リスト!$D$2:$D$10000,,0,1)</f>
        <v>スタンダード（内国株式）</v>
      </c>
    </row>
    <row r="1069" spans="2:10" hidden="1">
      <c r="B1069" s="42">
        <v>1067</v>
      </c>
      <c r="C1069" s="45" t="s">
        <v>1252</v>
      </c>
      <c r="D1069" t="str">
        <f>_xlfn.XLOOKUP($C1069,銘柄リスト!$B$2:$B$10000,銘柄リスト!$C$2:$C$10000,,0,1)</f>
        <v>アドバンスト・メディア</v>
      </c>
      <c r="E1069" s="10">
        <v>1</v>
      </c>
      <c r="G1069" s="46">
        <v>45632</v>
      </c>
      <c r="H1069" s="46">
        <v>45645</v>
      </c>
      <c r="J1069" s="10" t="str">
        <f>_xlfn.XLOOKUP($C1069,銘柄リスト!$B$2:$B$10000,銘柄リスト!$D$2:$D$10000,,0,1)</f>
        <v>グロース（内国株式）</v>
      </c>
    </row>
    <row r="1070" spans="2:10" hidden="1">
      <c r="B1070" s="42">
        <v>1068</v>
      </c>
      <c r="C1070" s="45" t="s">
        <v>1253</v>
      </c>
      <c r="D1070" t="str">
        <f>_xlfn.XLOOKUP($C1070,銘柄リスト!$B$2:$B$10000,銘柄リスト!$C$2:$C$10000,,0,1)</f>
        <v>インターネットイニシアティブ</v>
      </c>
      <c r="E1070" s="10">
        <v>1</v>
      </c>
      <c r="G1070" s="46">
        <v>45632</v>
      </c>
      <c r="H1070" s="46">
        <v>45793</v>
      </c>
      <c r="J1070" s="10" t="str">
        <f>_xlfn.XLOOKUP($C1070,銘柄リスト!$B$2:$B$10000,銘柄リスト!$D$2:$D$10000,,0,1)</f>
        <v>プライム（内国株式）</v>
      </c>
    </row>
    <row r="1071" spans="2:10" hidden="1">
      <c r="B1071" s="42">
        <v>1069</v>
      </c>
      <c r="C1071" s="45" t="s">
        <v>1254</v>
      </c>
      <c r="D1071" t="str">
        <f>_xlfn.XLOOKUP($C1071,銘柄リスト!$B$2:$B$10000,銘柄リスト!$C$2:$C$10000,,0,1)</f>
        <v>ブロードバンドタワー</v>
      </c>
      <c r="E1071" s="10">
        <v>1</v>
      </c>
      <c r="G1071" s="46">
        <v>45632</v>
      </c>
      <c r="H1071" s="46">
        <v>45793</v>
      </c>
      <c r="J1071" s="10" t="str">
        <f>_xlfn.XLOOKUP($C1071,銘柄リスト!$B$2:$B$10000,銘柄リスト!$D$2:$D$10000,,0,1)</f>
        <v>スタンダード（内国株式）</v>
      </c>
    </row>
    <row r="1072" spans="2:10" hidden="1">
      <c r="B1072" s="42">
        <v>1070</v>
      </c>
      <c r="C1072" s="45" t="s">
        <v>1255</v>
      </c>
      <c r="D1072" t="str">
        <f>_xlfn.XLOOKUP($C1072,銘柄リスト!$B$2:$B$10000,銘柄リスト!$C$2:$C$10000,,0,1)</f>
        <v>環境フレンドリーホールディングス</v>
      </c>
      <c r="E1072" s="10">
        <v>1</v>
      </c>
      <c r="G1072" s="46">
        <v>45632</v>
      </c>
      <c r="H1072" s="46">
        <v>45645</v>
      </c>
      <c r="J1072" s="10" t="str">
        <f>_xlfn.XLOOKUP($C1072,銘柄リスト!$B$2:$B$10000,銘柄リスト!$D$2:$D$10000,,0,1)</f>
        <v>グロース（内国株式）</v>
      </c>
    </row>
    <row r="1073" spans="2:10" hidden="1">
      <c r="B1073" s="42">
        <v>1071</v>
      </c>
      <c r="C1073" s="45" t="s">
        <v>1256</v>
      </c>
      <c r="D1073" t="str">
        <f>_xlfn.XLOOKUP($C1073,銘柄リスト!$B$2:$B$10000,銘柄リスト!$C$2:$C$10000,,0,1)</f>
        <v>さくらインターネット</v>
      </c>
      <c r="E1073" s="10">
        <v>1</v>
      </c>
      <c r="G1073" s="46">
        <v>45632</v>
      </c>
      <c r="H1073" s="46">
        <v>45793</v>
      </c>
      <c r="J1073" s="10" t="str">
        <f>_xlfn.XLOOKUP($C1073,銘柄リスト!$B$2:$B$10000,銘柄リスト!$D$2:$D$10000,,0,1)</f>
        <v>プライム（内国株式）</v>
      </c>
    </row>
    <row r="1074" spans="2:10" hidden="1">
      <c r="B1074" s="42">
        <v>1072</v>
      </c>
      <c r="C1074" s="45" t="s">
        <v>1257</v>
      </c>
      <c r="D1074" t="str">
        <f>_xlfn.XLOOKUP($C1074,銘柄リスト!$B$2:$B$10000,銘柄リスト!$C$2:$C$10000,,0,1)</f>
        <v>ジェイ・エスコムホールディングス</v>
      </c>
      <c r="E1074" s="10">
        <v>1</v>
      </c>
      <c r="G1074" s="46">
        <v>45632</v>
      </c>
      <c r="H1074" s="46">
        <v>45793</v>
      </c>
      <c r="J1074" s="10" t="str">
        <f>_xlfn.XLOOKUP($C1074,銘柄リスト!$B$2:$B$10000,銘柄リスト!$D$2:$D$10000,,0,1)</f>
        <v>スタンダード（内国株式）</v>
      </c>
    </row>
    <row r="1075" spans="2:10" hidden="1">
      <c r="B1075" s="42">
        <v>1073</v>
      </c>
      <c r="C1075" s="45" t="s">
        <v>1258</v>
      </c>
      <c r="D1075" t="str">
        <f>_xlfn.XLOOKUP($C1075,銘柄リスト!$B$2:$B$10000,銘柄リスト!$C$2:$C$10000,,0,1)</f>
        <v>テクノマセマティカル</v>
      </c>
      <c r="E1075" s="10">
        <v>1</v>
      </c>
      <c r="G1075" s="46">
        <v>45632</v>
      </c>
      <c r="H1075" s="46">
        <v>45793</v>
      </c>
      <c r="J1075" s="10" t="str">
        <f>_xlfn.XLOOKUP($C1075,銘柄リスト!$B$2:$B$10000,銘柄リスト!$D$2:$D$10000,,0,1)</f>
        <v>スタンダード（内国株式）</v>
      </c>
    </row>
    <row r="1076" spans="2:10" hidden="1">
      <c r="B1076" s="42">
        <v>1074</v>
      </c>
      <c r="C1076" s="45" t="s">
        <v>1259</v>
      </c>
      <c r="D1076" t="str">
        <f>_xlfn.XLOOKUP($C1076,銘柄リスト!$B$2:$B$10000,銘柄リスト!$C$2:$C$10000,,0,1)</f>
        <v>ＧＭＯグローバルサイン・ホールディングス</v>
      </c>
      <c r="E1076" s="10">
        <v>1</v>
      </c>
      <c r="G1076" s="46">
        <v>45632</v>
      </c>
      <c r="H1076" s="46">
        <v>45793</v>
      </c>
      <c r="J1076" s="10" t="str">
        <f>_xlfn.XLOOKUP($C1076,銘柄リスト!$B$2:$B$10000,銘柄リスト!$D$2:$D$10000,,0,1)</f>
        <v>プライム（内国株式）</v>
      </c>
    </row>
    <row r="1077" spans="2:10" hidden="1">
      <c r="B1077" s="42">
        <v>1075</v>
      </c>
      <c r="C1077" s="45" t="s">
        <v>1260</v>
      </c>
      <c r="D1077" t="str">
        <f>_xlfn.XLOOKUP($C1077,銘柄リスト!$B$2:$B$10000,銘柄リスト!$C$2:$C$10000,,0,1)</f>
        <v>ＩＧポート</v>
      </c>
      <c r="E1077" s="10">
        <v>1</v>
      </c>
      <c r="G1077" s="46">
        <v>45632</v>
      </c>
      <c r="H1077" s="46">
        <v>45793</v>
      </c>
      <c r="J1077" s="10" t="str">
        <f>_xlfn.XLOOKUP($C1077,銘柄リスト!$B$2:$B$10000,銘柄リスト!$D$2:$D$10000,,0,1)</f>
        <v>スタンダード（内国株式）</v>
      </c>
    </row>
    <row r="1078" spans="2:10" hidden="1">
      <c r="B1078" s="42">
        <v>1076</v>
      </c>
      <c r="C1078" s="45" t="s">
        <v>1261</v>
      </c>
      <c r="D1078" t="str">
        <f>_xlfn.XLOOKUP($C1078,銘柄リスト!$B$2:$B$10000,銘柄リスト!$C$2:$C$10000,,0,1)</f>
        <v>ドリコム</v>
      </c>
      <c r="E1078" s="10">
        <v>1</v>
      </c>
      <c r="G1078" s="46">
        <v>45632</v>
      </c>
      <c r="H1078" s="46">
        <v>45645</v>
      </c>
      <c r="J1078" s="10" t="str">
        <f>_xlfn.XLOOKUP($C1078,銘柄リスト!$B$2:$B$10000,銘柄リスト!$D$2:$D$10000,,0,1)</f>
        <v>グロース（内国株式）</v>
      </c>
    </row>
    <row r="1079" spans="2:10" hidden="1">
      <c r="B1079" s="42">
        <v>1077</v>
      </c>
      <c r="C1079" s="45" t="s">
        <v>1262</v>
      </c>
      <c r="D1079" t="str">
        <f>_xlfn.XLOOKUP($C1079,銘柄リスト!$B$2:$B$10000,銘柄リスト!$C$2:$C$10000,,0,1)</f>
        <v>いい生活</v>
      </c>
      <c r="E1079" s="10">
        <v>1</v>
      </c>
      <c r="G1079" s="46">
        <v>45632</v>
      </c>
      <c r="H1079" s="46">
        <v>45793</v>
      </c>
      <c r="J1079" s="10" t="str">
        <f>_xlfn.XLOOKUP($C1079,銘柄リスト!$B$2:$B$10000,銘柄リスト!$D$2:$D$10000,,0,1)</f>
        <v>スタンダード（内国株式）</v>
      </c>
    </row>
    <row r="1080" spans="2:10" hidden="1">
      <c r="B1080" s="42">
        <v>1078</v>
      </c>
      <c r="C1080" s="45" t="s">
        <v>1263</v>
      </c>
      <c r="D1080" t="str">
        <f>_xlfn.XLOOKUP($C1080,銘柄リスト!$B$2:$B$10000,銘柄リスト!$C$2:$C$10000,,0,1)</f>
        <v>ＵＬＳグループ</v>
      </c>
      <c r="E1080" s="10">
        <v>1</v>
      </c>
      <c r="G1080" s="46">
        <v>45632</v>
      </c>
      <c r="H1080" s="46">
        <v>45793</v>
      </c>
      <c r="J1080" s="10" t="str">
        <f>_xlfn.XLOOKUP($C1080,銘柄リスト!$B$2:$B$10000,銘柄リスト!$D$2:$D$10000,,0,1)</f>
        <v>スタンダード（内国株式）</v>
      </c>
    </row>
    <row r="1081" spans="2:10" hidden="1">
      <c r="B1081" s="42">
        <v>1079</v>
      </c>
      <c r="C1081" s="45" t="s">
        <v>1264</v>
      </c>
      <c r="D1081" t="str">
        <f>_xlfn.XLOOKUP($C1081,銘柄リスト!$B$2:$B$10000,銘柄リスト!$C$2:$C$10000,,0,1)</f>
        <v>キーウェアソリューションズ</v>
      </c>
      <c r="E1081" s="10">
        <v>1</v>
      </c>
      <c r="G1081" s="46">
        <v>45632</v>
      </c>
      <c r="H1081" s="46">
        <v>45793</v>
      </c>
      <c r="J1081" s="10" t="str">
        <f>_xlfn.XLOOKUP($C1081,銘柄リスト!$B$2:$B$10000,銘柄リスト!$D$2:$D$10000,,0,1)</f>
        <v>スタンダード（内国株式）</v>
      </c>
    </row>
    <row r="1082" spans="2:10" hidden="1">
      <c r="B1082" s="42">
        <v>1080</v>
      </c>
      <c r="C1082" s="45" t="s">
        <v>1265</v>
      </c>
      <c r="D1082" t="str">
        <f>_xlfn.XLOOKUP($C1082,銘柄リスト!$B$2:$B$10000,銘柄リスト!$C$2:$C$10000,,0,1)</f>
        <v>ユニリタ</v>
      </c>
      <c r="E1082" s="10">
        <v>1</v>
      </c>
      <c r="G1082" s="46">
        <v>45632</v>
      </c>
      <c r="H1082" s="46">
        <v>45793</v>
      </c>
      <c r="J1082" s="10" t="str">
        <f>_xlfn.XLOOKUP($C1082,銘柄リスト!$B$2:$B$10000,銘柄リスト!$D$2:$D$10000,,0,1)</f>
        <v>スタンダード（内国株式）</v>
      </c>
    </row>
    <row r="1083" spans="2:10" hidden="1">
      <c r="B1083" s="42">
        <v>1081</v>
      </c>
      <c r="C1083" s="45" t="s">
        <v>1266</v>
      </c>
      <c r="D1083" t="str">
        <f>_xlfn.XLOOKUP($C1083,銘柄リスト!$B$2:$B$10000,銘柄リスト!$C$2:$C$10000,,0,1)</f>
        <v>エコミック</v>
      </c>
      <c r="E1083" s="10">
        <v>1</v>
      </c>
      <c r="G1083" s="46">
        <v>45632</v>
      </c>
      <c r="H1083" s="46">
        <v>45793</v>
      </c>
      <c r="J1083" s="10" t="str">
        <f>_xlfn.XLOOKUP($C1083,銘柄リスト!$B$2:$B$10000,銘柄リスト!$D$2:$D$10000,,0,1)</f>
        <v>スタンダード（内国株式）</v>
      </c>
    </row>
    <row r="1084" spans="2:10" hidden="1">
      <c r="B1084" s="42">
        <v>1082</v>
      </c>
      <c r="C1084" s="45" t="s">
        <v>1267</v>
      </c>
      <c r="D1084" t="str">
        <f>_xlfn.XLOOKUP($C1084,銘柄リスト!$B$2:$B$10000,銘柄リスト!$C$2:$C$10000,,0,1)</f>
        <v>イメージ情報開発</v>
      </c>
      <c r="E1084" s="10">
        <v>1</v>
      </c>
      <c r="G1084" s="46">
        <v>45632</v>
      </c>
      <c r="H1084" s="46">
        <v>45645</v>
      </c>
      <c r="J1084" s="10" t="str">
        <f>_xlfn.XLOOKUP($C1084,銘柄リスト!$B$2:$B$10000,銘柄リスト!$D$2:$D$10000,,0,1)</f>
        <v>グロース（内国株式）</v>
      </c>
    </row>
    <row r="1085" spans="2:10" hidden="1">
      <c r="B1085" s="42">
        <v>1083</v>
      </c>
      <c r="C1085" s="45" t="s">
        <v>1268</v>
      </c>
      <c r="D1085" t="str">
        <f>_xlfn.XLOOKUP($C1085,銘柄リスト!$B$2:$B$10000,銘柄リスト!$C$2:$C$10000,,0,1)</f>
        <v>システム　ディ</v>
      </c>
      <c r="E1085" s="10">
        <v>1</v>
      </c>
      <c r="G1085" s="46">
        <v>45632</v>
      </c>
      <c r="H1085" s="46">
        <v>45793</v>
      </c>
      <c r="J1085" s="10" t="str">
        <f>_xlfn.XLOOKUP($C1085,銘柄リスト!$B$2:$B$10000,銘柄リスト!$D$2:$D$10000,,0,1)</f>
        <v>スタンダード（内国株式）</v>
      </c>
    </row>
    <row r="1086" spans="2:10" hidden="1">
      <c r="B1086" s="42">
        <v>1084</v>
      </c>
      <c r="C1086" s="45" t="s">
        <v>1269</v>
      </c>
      <c r="D1086" t="str">
        <f>_xlfn.XLOOKUP($C1086,銘柄リスト!$B$2:$B$10000,銘柄リスト!$C$2:$C$10000,,0,1)</f>
        <v>フィスコ</v>
      </c>
      <c r="E1086" s="10">
        <v>1</v>
      </c>
      <c r="G1086" s="46">
        <v>45632</v>
      </c>
      <c r="H1086" s="46">
        <v>45645</v>
      </c>
      <c r="J1086" s="10" t="str">
        <f>_xlfn.XLOOKUP($C1086,銘柄リスト!$B$2:$B$10000,銘柄リスト!$D$2:$D$10000,,0,1)</f>
        <v>グロース（内国株式）</v>
      </c>
    </row>
    <row r="1087" spans="2:10" hidden="1">
      <c r="B1087" s="42">
        <v>1085</v>
      </c>
      <c r="C1087" s="45" t="s">
        <v>1270</v>
      </c>
      <c r="D1087" t="str">
        <f>_xlfn.XLOOKUP($C1087,銘柄リスト!$B$2:$B$10000,銘柄リスト!$C$2:$C$10000,,0,1)</f>
        <v>サイバーステップ</v>
      </c>
      <c r="E1087" s="10">
        <v>1</v>
      </c>
      <c r="G1087" s="46">
        <v>45632</v>
      </c>
      <c r="H1087" s="46">
        <v>45793</v>
      </c>
      <c r="J1087" s="10" t="str">
        <f>_xlfn.XLOOKUP($C1087,銘柄リスト!$B$2:$B$10000,銘柄リスト!$D$2:$D$10000,,0,1)</f>
        <v>スタンダード（内国株式）</v>
      </c>
    </row>
    <row r="1088" spans="2:10" hidden="1">
      <c r="B1088" s="42">
        <v>1086</v>
      </c>
      <c r="C1088" s="45" t="s">
        <v>1271</v>
      </c>
      <c r="D1088" t="str">
        <f>_xlfn.XLOOKUP($C1088,銘柄リスト!$B$2:$B$10000,銘柄リスト!$C$2:$C$10000,,0,1)</f>
        <v>アルファクス・フード・システム</v>
      </c>
      <c r="E1088" s="10">
        <v>1</v>
      </c>
      <c r="G1088" s="46">
        <v>45632</v>
      </c>
      <c r="H1088" s="46">
        <v>45645</v>
      </c>
      <c r="J1088" s="10" t="str">
        <f>_xlfn.XLOOKUP($C1088,銘柄リスト!$B$2:$B$10000,銘柄リスト!$D$2:$D$10000,,0,1)</f>
        <v>グロース（内国株式）</v>
      </c>
    </row>
    <row r="1089" spans="2:10" hidden="1">
      <c r="B1089" s="42">
        <v>1087</v>
      </c>
      <c r="C1089" s="45" t="s">
        <v>1272</v>
      </c>
      <c r="D1089" t="str">
        <f>_xlfn.XLOOKUP($C1089,銘柄リスト!$B$2:$B$10000,銘柄リスト!$C$2:$C$10000,,0,1)</f>
        <v>メディア工房</v>
      </c>
      <c r="E1089" s="10">
        <v>1</v>
      </c>
      <c r="G1089" s="46">
        <v>45632</v>
      </c>
      <c r="H1089" s="46">
        <v>45645</v>
      </c>
      <c r="J1089" s="10" t="str">
        <f>_xlfn.XLOOKUP($C1089,銘柄リスト!$B$2:$B$10000,銘柄リスト!$D$2:$D$10000,,0,1)</f>
        <v>グロース（内国株式）</v>
      </c>
    </row>
    <row r="1090" spans="2:10" hidden="1">
      <c r="B1090" s="42">
        <v>1088</v>
      </c>
      <c r="C1090" s="45" t="s">
        <v>1273</v>
      </c>
      <c r="D1090" t="str">
        <f>_xlfn.XLOOKUP($C1090,銘柄リスト!$B$2:$B$10000,銘柄リスト!$C$2:$C$10000,,0,1)</f>
        <v>大和コンピューター</v>
      </c>
      <c r="E1090" s="10">
        <v>1</v>
      </c>
      <c r="G1090" s="46">
        <v>45632</v>
      </c>
      <c r="H1090" s="46">
        <v>45793</v>
      </c>
      <c r="J1090" s="10" t="str">
        <f>_xlfn.XLOOKUP($C1090,銘柄リスト!$B$2:$B$10000,銘柄リスト!$D$2:$D$10000,,0,1)</f>
        <v>スタンダード（内国株式）</v>
      </c>
    </row>
    <row r="1091" spans="2:10" hidden="1">
      <c r="B1091" s="42">
        <v>1089</v>
      </c>
      <c r="C1091" s="45" t="s">
        <v>1274</v>
      </c>
      <c r="D1091" t="str">
        <f>_xlfn.XLOOKUP($C1091,銘柄リスト!$B$2:$B$10000,銘柄リスト!$C$2:$C$10000,,0,1)</f>
        <v>ＳＲＡホールディングス</v>
      </c>
      <c r="E1091" s="10">
        <v>1</v>
      </c>
      <c r="G1091" s="46">
        <v>45632</v>
      </c>
      <c r="H1091" s="46">
        <v>45793</v>
      </c>
      <c r="J1091" s="10" t="str">
        <f>_xlfn.XLOOKUP($C1091,銘柄リスト!$B$2:$B$10000,銘柄リスト!$D$2:$D$10000,,0,1)</f>
        <v>プライム（内国株式）</v>
      </c>
    </row>
    <row r="1092" spans="2:10" hidden="1">
      <c r="B1092" s="42">
        <v>1090</v>
      </c>
      <c r="C1092" s="45" t="s">
        <v>1275</v>
      </c>
      <c r="D1092" t="str">
        <f>_xlfn.XLOOKUP($C1092,銘柄リスト!$B$2:$B$10000,銘柄リスト!$C$2:$C$10000,,0,1)</f>
        <v>ＴＨＥ　ＷＨＹ　ＨＯＷ　ＤＯ　ＣＯＭＰＡＮＹ</v>
      </c>
      <c r="E1092" s="10">
        <v>1</v>
      </c>
      <c r="G1092" s="46">
        <v>45632</v>
      </c>
      <c r="H1092" s="46">
        <v>45793</v>
      </c>
      <c r="J1092" s="10" t="str">
        <f>_xlfn.XLOOKUP($C1092,銘柄リスト!$B$2:$B$10000,銘柄リスト!$D$2:$D$10000,,0,1)</f>
        <v>スタンダード（内国株式）</v>
      </c>
    </row>
    <row r="1093" spans="2:10" hidden="1">
      <c r="B1093" s="42">
        <v>1091</v>
      </c>
      <c r="C1093" s="45" t="s">
        <v>1276</v>
      </c>
      <c r="D1093" t="str">
        <f>_xlfn.XLOOKUP($C1093,銘柄リスト!$B$2:$B$10000,銘柄リスト!$C$2:$C$10000,,0,1)</f>
        <v>リミックスポイント</v>
      </c>
      <c r="E1093" s="10">
        <v>1</v>
      </c>
      <c r="G1093" s="46">
        <v>45632</v>
      </c>
      <c r="H1093" s="46">
        <v>45793</v>
      </c>
      <c r="J1093" s="10" t="str">
        <f>_xlfn.XLOOKUP($C1093,銘柄リスト!$B$2:$B$10000,銘柄リスト!$D$2:$D$10000,,0,1)</f>
        <v>スタンダード（内国株式）</v>
      </c>
    </row>
    <row r="1094" spans="2:10" hidden="1">
      <c r="B1094" s="42">
        <v>1092</v>
      </c>
      <c r="C1094" s="45" t="s">
        <v>1277</v>
      </c>
      <c r="D1094" t="str">
        <f>_xlfn.XLOOKUP($C1094,銘柄リスト!$B$2:$B$10000,銘柄リスト!$C$2:$C$10000,,0,1)</f>
        <v>システムインテグレータ</v>
      </c>
      <c r="E1094" s="10">
        <v>1</v>
      </c>
      <c r="G1094" s="46">
        <v>45632</v>
      </c>
      <c r="H1094" s="46">
        <v>45793</v>
      </c>
      <c r="J1094" s="10" t="str">
        <f>_xlfn.XLOOKUP($C1094,銘柄リスト!$B$2:$B$10000,銘柄リスト!$D$2:$D$10000,,0,1)</f>
        <v>スタンダード（内国株式）</v>
      </c>
    </row>
    <row r="1095" spans="2:10" hidden="1">
      <c r="B1095" s="42">
        <v>1093</v>
      </c>
      <c r="C1095" s="45" t="s">
        <v>1278</v>
      </c>
      <c r="D1095" t="str">
        <f>_xlfn.XLOOKUP($C1095,銘柄リスト!$B$2:$B$10000,銘柄リスト!$C$2:$C$10000,,0,1)</f>
        <v>朝日ネット</v>
      </c>
      <c r="E1095" s="10">
        <v>1</v>
      </c>
      <c r="G1095" s="46">
        <v>45632</v>
      </c>
      <c r="H1095" s="46">
        <v>45793</v>
      </c>
      <c r="J1095" s="10" t="str">
        <f>_xlfn.XLOOKUP($C1095,銘柄リスト!$B$2:$B$10000,銘柄リスト!$D$2:$D$10000,,0,1)</f>
        <v>プライム（内国株式）</v>
      </c>
    </row>
    <row r="1096" spans="2:10" hidden="1">
      <c r="B1096" s="42">
        <v>1094</v>
      </c>
      <c r="C1096" s="45" t="s">
        <v>1279</v>
      </c>
      <c r="D1096" t="str">
        <f>_xlfn.XLOOKUP($C1096,銘柄リスト!$B$2:$B$10000,銘柄リスト!$C$2:$C$10000,,0,1)</f>
        <v>ｅＢＡＳＥ</v>
      </c>
      <c r="E1096" s="10">
        <v>1</v>
      </c>
      <c r="G1096" s="46">
        <v>45632</v>
      </c>
      <c r="H1096" s="46">
        <v>45793</v>
      </c>
      <c r="J1096" s="10" t="str">
        <f>_xlfn.XLOOKUP($C1096,銘柄リスト!$B$2:$B$10000,銘柄リスト!$D$2:$D$10000,,0,1)</f>
        <v>プライム（内国株式）</v>
      </c>
    </row>
    <row r="1097" spans="2:10" hidden="1">
      <c r="B1097" s="42">
        <v>1095</v>
      </c>
      <c r="C1097" s="45" t="s">
        <v>1280</v>
      </c>
      <c r="D1097" t="str">
        <f>_xlfn.XLOOKUP($C1097,銘柄リスト!$B$2:$B$10000,銘柄リスト!$C$2:$C$10000,,0,1)</f>
        <v>アバントグループ</v>
      </c>
      <c r="E1097" s="10">
        <v>1</v>
      </c>
      <c r="G1097" s="46">
        <v>45632</v>
      </c>
      <c r="H1097" s="46">
        <v>45793</v>
      </c>
      <c r="J1097" s="10" t="str">
        <f>_xlfn.XLOOKUP($C1097,銘柄リスト!$B$2:$B$10000,銘柄リスト!$D$2:$D$10000,,0,1)</f>
        <v>プライム（内国株式）</v>
      </c>
    </row>
    <row r="1098" spans="2:10" hidden="1">
      <c r="B1098" s="42">
        <v>1096</v>
      </c>
      <c r="C1098" s="45" t="s">
        <v>1281</v>
      </c>
      <c r="D1098" t="str">
        <f>_xlfn.XLOOKUP($C1098,銘柄リスト!$B$2:$B$10000,銘柄リスト!$C$2:$C$10000,,0,1)</f>
        <v>アドソル日進</v>
      </c>
      <c r="E1098" s="10">
        <v>1</v>
      </c>
      <c r="G1098" s="46">
        <v>45632</v>
      </c>
      <c r="H1098" s="46">
        <v>45793</v>
      </c>
      <c r="J1098" s="10" t="str">
        <f>_xlfn.XLOOKUP($C1098,銘柄リスト!$B$2:$B$10000,銘柄リスト!$D$2:$D$10000,,0,1)</f>
        <v>プライム（内国株式）</v>
      </c>
    </row>
    <row r="1099" spans="2:10" hidden="1">
      <c r="B1099" s="42">
        <v>1097</v>
      </c>
      <c r="C1099" s="45" t="s">
        <v>1282</v>
      </c>
      <c r="D1099" t="str">
        <f>_xlfn.XLOOKUP($C1099,銘柄リスト!$B$2:$B$10000,銘柄リスト!$C$2:$C$10000,,0,1)</f>
        <v>ＯＤＫソリューションズ</v>
      </c>
      <c r="E1099" s="10">
        <v>1</v>
      </c>
      <c r="G1099" s="46">
        <v>45632</v>
      </c>
      <c r="H1099" s="46">
        <v>45793</v>
      </c>
      <c r="J1099" s="10" t="str">
        <f>_xlfn.XLOOKUP($C1099,銘柄リスト!$B$2:$B$10000,銘柄リスト!$D$2:$D$10000,,0,1)</f>
        <v>スタンダード（内国株式）</v>
      </c>
    </row>
    <row r="1100" spans="2:10" hidden="1">
      <c r="B1100" s="42">
        <v>1098</v>
      </c>
      <c r="C1100" s="45" t="s">
        <v>1283</v>
      </c>
      <c r="D1100" t="str">
        <f>_xlfn.XLOOKUP($C1100,銘柄リスト!$B$2:$B$10000,銘柄リスト!$C$2:$C$10000,,0,1)</f>
        <v>パス</v>
      </c>
      <c r="E1100" s="10">
        <v>1</v>
      </c>
      <c r="G1100" s="46">
        <v>45632</v>
      </c>
      <c r="H1100" s="46">
        <v>45793</v>
      </c>
      <c r="J1100" s="10" t="str">
        <f>_xlfn.XLOOKUP($C1100,銘柄リスト!$B$2:$B$10000,銘柄リスト!$D$2:$D$10000,,0,1)</f>
        <v>スタンダード（内国株式）</v>
      </c>
    </row>
    <row r="1101" spans="2:10" hidden="1">
      <c r="B1101" s="42">
        <v>1099</v>
      </c>
      <c r="C1101" s="45" t="s">
        <v>1284</v>
      </c>
      <c r="D1101" t="str">
        <f>_xlfn.XLOOKUP($C1101,銘柄リスト!$B$2:$B$10000,銘柄リスト!$C$2:$C$10000,,0,1)</f>
        <v>ジーダット</v>
      </c>
      <c r="E1101" s="10">
        <v>1</v>
      </c>
      <c r="G1101" s="46">
        <v>45632</v>
      </c>
      <c r="H1101" s="46">
        <v>45793</v>
      </c>
      <c r="J1101" s="10" t="str">
        <f>_xlfn.XLOOKUP($C1101,銘柄リスト!$B$2:$B$10000,銘柄リスト!$D$2:$D$10000,,0,1)</f>
        <v>スタンダード（内国株式）</v>
      </c>
    </row>
    <row r="1102" spans="2:10" hidden="1">
      <c r="B1102" s="42">
        <v>1100</v>
      </c>
      <c r="C1102" s="45" t="s">
        <v>1285</v>
      </c>
      <c r="D1102" t="str">
        <f>_xlfn.XLOOKUP($C1102,銘柄リスト!$B$2:$B$10000,銘柄リスト!$C$2:$C$10000,,0,1)</f>
        <v>ネクストジェン</v>
      </c>
      <c r="E1102" s="10">
        <v>1</v>
      </c>
      <c r="G1102" s="46">
        <v>45632</v>
      </c>
      <c r="H1102" s="46">
        <v>45645</v>
      </c>
      <c r="J1102" s="10" t="str">
        <f>_xlfn.XLOOKUP($C1102,銘柄リスト!$B$2:$B$10000,銘柄リスト!$D$2:$D$10000,,0,1)</f>
        <v>スタンダード（内国株式）</v>
      </c>
    </row>
    <row r="1103" spans="2:10" hidden="1">
      <c r="B1103" s="42">
        <v>1101</v>
      </c>
      <c r="C1103" s="45" t="s">
        <v>1286</v>
      </c>
      <c r="D1103" t="str">
        <f>_xlfn.XLOOKUP($C1103,銘柄リスト!$B$2:$B$10000,銘柄リスト!$C$2:$C$10000,,0,1)</f>
        <v>フリービット</v>
      </c>
      <c r="E1103" s="10">
        <v>1</v>
      </c>
      <c r="G1103" s="46">
        <v>45632</v>
      </c>
      <c r="H1103" s="46">
        <v>45793</v>
      </c>
      <c r="J1103" s="10" t="str">
        <f>_xlfn.XLOOKUP($C1103,銘柄リスト!$B$2:$B$10000,銘柄リスト!$D$2:$D$10000,,0,1)</f>
        <v>プライム（内国株式）</v>
      </c>
    </row>
    <row r="1104" spans="2:10" hidden="1">
      <c r="B1104" s="42">
        <v>1102</v>
      </c>
      <c r="C1104" s="45" t="s">
        <v>1287</v>
      </c>
      <c r="D1104" t="str">
        <f>_xlfn.XLOOKUP($C1104,銘柄リスト!$B$2:$B$10000,銘柄リスト!$C$2:$C$10000,,0,1)</f>
        <v>コムチュア</v>
      </c>
      <c r="E1104" s="10">
        <v>1</v>
      </c>
      <c r="G1104" s="46">
        <v>45632</v>
      </c>
      <c r="H1104" s="46">
        <v>45793</v>
      </c>
      <c r="J1104" s="10" t="str">
        <f>_xlfn.XLOOKUP($C1104,銘柄リスト!$B$2:$B$10000,銘柄リスト!$D$2:$D$10000,,0,1)</f>
        <v>プライム（内国株式）</v>
      </c>
    </row>
    <row r="1105" spans="2:10" hidden="1">
      <c r="B1105" s="42">
        <v>1103</v>
      </c>
      <c r="C1105" s="45" t="s">
        <v>1288</v>
      </c>
      <c r="D1105" t="str">
        <f>_xlfn.XLOOKUP($C1105,銘柄リスト!$B$2:$B$10000,銘柄リスト!$C$2:$C$10000,,0,1)</f>
        <v>アイフリークモバイル</v>
      </c>
      <c r="E1105" s="10">
        <v>1</v>
      </c>
      <c r="G1105" s="46">
        <v>45632</v>
      </c>
      <c r="H1105" s="46">
        <v>45793</v>
      </c>
      <c r="J1105" s="10" t="str">
        <f>_xlfn.XLOOKUP($C1105,銘柄リスト!$B$2:$B$10000,銘柄リスト!$D$2:$D$10000,,0,1)</f>
        <v>スタンダード（内国株式）</v>
      </c>
    </row>
    <row r="1106" spans="2:10" hidden="1">
      <c r="B1106" s="42">
        <v>1104</v>
      </c>
      <c r="C1106" s="45" t="s">
        <v>1289</v>
      </c>
      <c r="D1106" t="str">
        <f>_xlfn.XLOOKUP($C1106,銘柄リスト!$B$2:$B$10000,銘柄リスト!$C$2:$C$10000,,0,1)</f>
        <v>パシフィックシステム</v>
      </c>
      <c r="E1106" s="10">
        <v>1</v>
      </c>
      <c r="G1106" s="46">
        <v>45632</v>
      </c>
      <c r="H1106" s="46">
        <v>45793</v>
      </c>
      <c r="J1106" s="10" t="str">
        <f>_xlfn.XLOOKUP($C1106,銘柄リスト!$B$2:$B$10000,銘柄リスト!$D$2:$D$10000,,0,1)</f>
        <v>スタンダード（内国株式）</v>
      </c>
    </row>
    <row r="1107" spans="2:10" hidden="1">
      <c r="B1107" s="42">
        <v>1105</v>
      </c>
      <c r="C1107" s="45" t="s">
        <v>1290</v>
      </c>
      <c r="D1107" t="str">
        <f>_xlfn.XLOOKUP($C1107,銘柄リスト!$B$2:$B$10000,銘柄リスト!$C$2:$C$10000,,0,1)</f>
        <v>データ・アプリケーション</v>
      </c>
      <c r="E1107" s="10">
        <v>1</v>
      </c>
      <c r="G1107" s="46">
        <v>45632</v>
      </c>
      <c r="H1107" s="46">
        <v>45793</v>
      </c>
      <c r="J1107" s="10" t="str">
        <f>_xlfn.XLOOKUP($C1107,銘柄リスト!$B$2:$B$10000,銘柄リスト!$D$2:$D$10000,,0,1)</f>
        <v>スタンダード（内国株式）</v>
      </c>
    </row>
    <row r="1108" spans="2:10" hidden="1">
      <c r="B1108" s="42">
        <v>1106</v>
      </c>
      <c r="C1108" s="45" t="s">
        <v>1291</v>
      </c>
      <c r="D1108" t="str">
        <f>_xlfn.XLOOKUP($C1108,銘柄リスト!$B$2:$B$10000,銘柄リスト!$C$2:$C$10000,,0,1)</f>
        <v>エヌ・ティ・ティ・データ・イントラマート</v>
      </c>
      <c r="E1108" s="10">
        <v>1</v>
      </c>
      <c r="G1108" s="46">
        <v>45632</v>
      </c>
      <c r="H1108" s="46">
        <v>45793</v>
      </c>
      <c r="J1108" s="10" t="str">
        <f>_xlfn.XLOOKUP($C1108,銘柄リスト!$B$2:$B$10000,銘柄リスト!$D$2:$D$10000,,0,1)</f>
        <v>スタンダード（内国株式）</v>
      </c>
    </row>
    <row r="1109" spans="2:10" hidden="1">
      <c r="B1109" s="42">
        <v>1107</v>
      </c>
      <c r="C1109" s="45" t="s">
        <v>1292</v>
      </c>
      <c r="D1109" t="str">
        <f>_xlfn.XLOOKUP($C1109,銘柄リスト!$B$2:$B$10000,銘柄リスト!$C$2:$C$10000,,0,1)</f>
        <v>日本一ソフトウェア</v>
      </c>
      <c r="E1109" s="10">
        <v>1</v>
      </c>
      <c r="G1109" s="46">
        <v>45632</v>
      </c>
      <c r="H1109" s="46">
        <v>45793</v>
      </c>
      <c r="J1109" s="10" t="str">
        <f>_xlfn.XLOOKUP($C1109,銘柄リスト!$B$2:$B$10000,銘柄リスト!$D$2:$D$10000,,0,1)</f>
        <v>スタンダード（内国株式）</v>
      </c>
    </row>
    <row r="1110" spans="2:10" hidden="1">
      <c r="B1110" s="42">
        <v>1108</v>
      </c>
      <c r="C1110" s="45" t="s">
        <v>48</v>
      </c>
      <c r="D1110" t="str">
        <f>_xlfn.XLOOKUP($C1110,銘柄リスト!$B$2:$B$10000,銘柄リスト!$C$2:$C$10000,,0,1)</f>
        <v>アステリア</v>
      </c>
      <c r="E1110" s="10">
        <v>1</v>
      </c>
      <c r="G1110" s="46">
        <v>45632</v>
      </c>
      <c r="H1110" s="46">
        <v>45793</v>
      </c>
      <c r="J1110" s="10" t="str">
        <f>_xlfn.XLOOKUP($C1110,銘柄リスト!$B$2:$B$10000,銘柄リスト!$D$2:$D$10000,,0,1)</f>
        <v>プライム（内国株式）</v>
      </c>
    </row>
    <row r="1111" spans="2:10" hidden="1">
      <c r="B1111" s="42">
        <v>1109</v>
      </c>
      <c r="C1111" s="45" t="s">
        <v>1293</v>
      </c>
      <c r="D1111" t="str">
        <f>_xlfn.XLOOKUP($C1111,銘柄リスト!$B$2:$B$10000,銘柄リスト!$C$2:$C$10000,,0,1)</f>
        <v>アイル</v>
      </c>
      <c r="E1111" s="10">
        <v>1</v>
      </c>
      <c r="G1111" s="46">
        <v>45632</v>
      </c>
      <c r="H1111" s="46">
        <v>45793</v>
      </c>
      <c r="J1111" s="10" t="str">
        <f>_xlfn.XLOOKUP($C1111,銘柄リスト!$B$2:$B$10000,銘柄リスト!$D$2:$D$10000,,0,1)</f>
        <v>プライム（内国株式）</v>
      </c>
    </row>
    <row r="1112" spans="2:10" hidden="1">
      <c r="B1112" s="42">
        <v>1110</v>
      </c>
      <c r="C1112" s="45" t="s">
        <v>1294</v>
      </c>
      <c r="D1112" t="str">
        <f>_xlfn.XLOOKUP($C1112,銘柄リスト!$B$2:$B$10000,銘柄リスト!$C$2:$C$10000,,0,1)</f>
        <v>Ａｂａｌａｎｃｅ</v>
      </c>
      <c r="E1112" s="10">
        <v>1</v>
      </c>
      <c r="G1112" s="46">
        <v>45632</v>
      </c>
      <c r="H1112" s="46">
        <v>45793</v>
      </c>
      <c r="J1112" s="10" t="str">
        <f>_xlfn.XLOOKUP($C1112,銘柄リスト!$B$2:$B$10000,銘柄リスト!$D$2:$D$10000,,0,1)</f>
        <v>スタンダード（内国株式）</v>
      </c>
    </row>
    <row r="1113" spans="2:10" hidden="1">
      <c r="B1113" s="42">
        <v>1111</v>
      </c>
      <c r="C1113" s="45" t="s">
        <v>1295</v>
      </c>
      <c r="D1113" t="e">
        <f>_xlfn.XLOOKUP($C1113,銘柄リスト!$B$2:$B$10000,銘柄リスト!$C$2:$C$10000,,0,1)</f>
        <v>#N/A</v>
      </c>
      <c r="E1113" s="10">
        <v>1</v>
      </c>
      <c r="G1113" s="46">
        <v>45632</v>
      </c>
      <c r="H1113" s="46">
        <v>45793</v>
      </c>
      <c r="J1113" s="10" t="e">
        <f>_xlfn.XLOOKUP($C1113,銘柄リスト!$B$2:$B$10000,銘柄リスト!$D$2:$D$10000,,0,1)</f>
        <v>#N/A</v>
      </c>
    </row>
    <row r="1114" spans="2:10" hidden="1">
      <c r="B1114" s="42">
        <v>1112</v>
      </c>
      <c r="C1114" s="45" t="s">
        <v>1296</v>
      </c>
      <c r="D1114" t="str">
        <f>_xlfn.XLOOKUP($C1114,銘柄リスト!$B$2:$B$10000,銘柄リスト!$C$2:$C$10000,,0,1)</f>
        <v>ユビキタスＡＩ</v>
      </c>
      <c r="E1114" s="10">
        <v>1</v>
      </c>
      <c r="G1114" s="46">
        <v>45632</v>
      </c>
      <c r="H1114" s="46">
        <v>45793</v>
      </c>
      <c r="J1114" s="10" t="str">
        <f>_xlfn.XLOOKUP($C1114,銘柄リスト!$B$2:$B$10000,銘柄リスト!$D$2:$D$10000,,0,1)</f>
        <v>スタンダード（内国株式）</v>
      </c>
    </row>
    <row r="1115" spans="2:10" hidden="1">
      <c r="B1115" s="42">
        <v>1113</v>
      </c>
      <c r="C1115" s="45" t="s">
        <v>1297</v>
      </c>
      <c r="D1115" t="str">
        <f>_xlfn.XLOOKUP($C1115,銘柄リスト!$B$2:$B$10000,銘柄リスト!$C$2:$C$10000,,0,1)</f>
        <v>王子ホールディングス</v>
      </c>
      <c r="E1115" s="10">
        <v>1</v>
      </c>
      <c r="G1115" s="46">
        <v>45632</v>
      </c>
      <c r="H1115" s="46">
        <v>45793</v>
      </c>
      <c r="J1115" s="10" t="str">
        <f>_xlfn.XLOOKUP($C1115,銘柄リスト!$B$2:$B$10000,銘柄リスト!$D$2:$D$10000,,0,1)</f>
        <v>プライム（内国株式）</v>
      </c>
    </row>
    <row r="1116" spans="2:10" hidden="1">
      <c r="B1116" s="42">
        <v>1114</v>
      </c>
      <c r="C1116" s="45" t="s">
        <v>1298</v>
      </c>
      <c r="D1116" t="str">
        <f>_xlfn.XLOOKUP($C1116,銘柄リスト!$B$2:$B$10000,銘柄リスト!$C$2:$C$10000,,0,1)</f>
        <v>日本製紙</v>
      </c>
      <c r="E1116" s="10">
        <v>1</v>
      </c>
      <c r="G1116" s="46">
        <v>45632</v>
      </c>
      <c r="H1116" s="46">
        <v>45793</v>
      </c>
      <c r="J1116" s="10" t="str">
        <f>_xlfn.XLOOKUP($C1116,銘柄リスト!$B$2:$B$10000,銘柄リスト!$D$2:$D$10000,,0,1)</f>
        <v>プライム（内国株式）</v>
      </c>
    </row>
    <row r="1117" spans="2:10" hidden="1">
      <c r="B1117" s="42">
        <v>1115</v>
      </c>
      <c r="C1117" s="45" t="s">
        <v>1299</v>
      </c>
      <c r="D1117" t="str">
        <f>_xlfn.XLOOKUP($C1117,銘柄リスト!$B$2:$B$10000,銘柄リスト!$C$2:$C$10000,,0,1)</f>
        <v>三菱製紙</v>
      </c>
      <c r="E1117" s="10">
        <v>1</v>
      </c>
      <c r="G1117" s="46">
        <v>45632</v>
      </c>
      <c r="H1117" s="46">
        <v>45793</v>
      </c>
      <c r="J1117" s="10" t="str">
        <f>_xlfn.XLOOKUP($C1117,銘柄リスト!$B$2:$B$10000,銘柄リスト!$D$2:$D$10000,,0,1)</f>
        <v>プライム（内国株式）</v>
      </c>
    </row>
    <row r="1118" spans="2:10" hidden="1">
      <c r="B1118" s="42">
        <v>1116</v>
      </c>
      <c r="C1118" s="45" t="s">
        <v>1300</v>
      </c>
      <c r="D1118" t="str">
        <f>_xlfn.XLOOKUP($C1118,銘柄リスト!$B$2:$B$10000,銘柄リスト!$C$2:$C$10000,,0,1)</f>
        <v>北越コーポレーション</v>
      </c>
      <c r="E1118" s="10">
        <v>1</v>
      </c>
      <c r="G1118" s="46">
        <v>45632</v>
      </c>
      <c r="H1118" s="46">
        <v>45793</v>
      </c>
      <c r="J1118" s="10" t="str">
        <f>_xlfn.XLOOKUP($C1118,銘柄リスト!$B$2:$B$10000,銘柄リスト!$D$2:$D$10000,,0,1)</f>
        <v>プライム（内国株式）</v>
      </c>
    </row>
    <row r="1119" spans="2:10" hidden="1">
      <c r="B1119" s="42">
        <v>1117</v>
      </c>
      <c r="C1119" s="45" t="s">
        <v>1301</v>
      </c>
      <c r="D1119" t="str">
        <f>_xlfn.XLOOKUP($C1119,銘柄リスト!$B$2:$B$10000,銘柄リスト!$C$2:$C$10000,,0,1)</f>
        <v>中越パルプ工業</v>
      </c>
      <c r="E1119" s="10">
        <v>1</v>
      </c>
      <c r="G1119" s="46">
        <v>45632</v>
      </c>
      <c r="H1119" s="46">
        <v>45793</v>
      </c>
      <c r="J1119" s="10" t="str">
        <f>_xlfn.XLOOKUP($C1119,銘柄リスト!$B$2:$B$10000,銘柄リスト!$D$2:$D$10000,,0,1)</f>
        <v>プライム（内国株式）</v>
      </c>
    </row>
    <row r="1120" spans="2:10" hidden="1">
      <c r="B1120" s="42">
        <v>1118</v>
      </c>
      <c r="C1120" s="45" t="s">
        <v>1302</v>
      </c>
      <c r="D1120" t="str">
        <f>_xlfn.XLOOKUP($C1120,銘柄リスト!$B$2:$B$10000,銘柄リスト!$C$2:$C$10000,,0,1)</f>
        <v>巴川コーポレーション</v>
      </c>
      <c r="E1120" s="10">
        <v>1</v>
      </c>
      <c r="G1120" s="46">
        <v>45632</v>
      </c>
      <c r="H1120" s="46">
        <v>45793</v>
      </c>
      <c r="J1120" s="10" t="str">
        <f>_xlfn.XLOOKUP($C1120,銘柄リスト!$B$2:$B$10000,銘柄リスト!$D$2:$D$10000,,0,1)</f>
        <v>スタンダード（内国株式）</v>
      </c>
    </row>
    <row r="1121" spans="2:10" hidden="1">
      <c r="B1121" s="42">
        <v>1119</v>
      </c>
      <c r="C1121" s="45" t="s">
        <v>82</v>
      </c>
      <c r="D1121" t="str">
        <f>_xlfn.XLOOKUP($C1121,銘柄リスト!$B$2:$B$10000,銘柄リスト!$C$2:$C$10000,,0,1)</f>
        <v>大王製紙</v>
      </c>
      <c r="E1121" s="10">
        <v>1</v>
      </c>
      <c r="G1121" s="46">
        <v>45632</v>
      </c>
      <c r="H1121" s="46">
        <v>45793</v>
      </c>
      <c r="J1121" s="10" t="str">
        <f>_xlfn.XLOOKUP($C1121,銘柄リスト!$B$2:$B$10000,銘柄リスト!$D$2:$D$10000,,0,1)</f>
        <v>プライム（内国株式）</v>
      </c>
    </row>
    <row r="1122" spans="2:10" hidden="1">
      <c r="B1122" s="42">
        <v>1120</v>
      </c>
      <c r="C1122" s="45" t="s">
        <v>1303</v>
      </c>
      <c r="D1122" t="str">
        <f>_xlfn.XLOOKUP($C1122,銘柄リスト!$B$2:$B$10000,銘柄リスト!$C$2:$C$10000,,0,1)</f>
        <v>ニッポン高度紙工業</v>
      </c>
      <c r="E1122" s="10">
        <v>1</v>
      </c>
      <c r="G1122" s="46">
        <v>45632</v>
      </c>
      <c r="H1122" s="46">
        <v>45793</v>
      </c>
      <c r="J1122" s="10" t="str">
        <f>_xlfn.XLOOKUP($C1122,銘柄リスト!$B$2:$B$10000,銘柄リスト!$D$2:$D$10000,,0,1)</f>
        <v>スタンダード（内国株式）</v>
      </c>
    </row>
    <row r="1123" spans="2:10" hidden="1">
      <c r="B1123" s="42">
        <v>1121</v>
      </c>
      <c r="C1123" s="45" t="s">
        <v>1304</v>
      </c>
      <c r="D1123" t="str">
        <f>_xlfn.XLOOKUP($C1123,銘柄リスト!$B$2:$B$10000,銘柄リスト!$C$2:$C$10000,,0,1)</f>
        <v>岡山製紙</v>
      </c>
      <c r="E1123" s="10">
        <v>1</v>
      </c>
      <c r="G1123" s="46">
        <v>45632</v>
      </c>
      <c r="H1123" s="46">
        <v>45793</v>
      </c>
      <c r="J1123" s="10" t="str">
        <f>_xlfn.XLOOKUP($C1123,銘柄リスト!$B$2:$B$10000,銘柄リスト!$D$2:$D$10000,,0,1)</f>
        <v>スタンダード（内国株式）</v>
      </c>
    </row>
    <row r="1124" spans="2:10" hidden="1">
      <c r="B1124" s="42">
        <v>1122</v>
      </c>
      <c r="C1124" s="45" t="s">
        <v>1305</v>
      </c>
      <c r="D1124" t="str">
        <f>_xlfn.XLOOKUP($C1124,銘柄リスト!$B$2:$B$10000,銘柄リスト!$C$2:$C$10000,,0,1)</f>
        <v>ハビックス</v>
      </c>
      <c r="E1124" s="10">
        <v>1</v>
      </c>
      <c r="G1124" s="46">
        <v>45632</v>
      </c>
      <c r="H1124" s="46">
        <v>45793</v>
      </c>
      <c r="J1124" s="10" t="str">
        <f>_xlfn.XLOOKUP($C1124,銘柄リスト!$B$2:$B$10000,銘柄リスト!$D$2:$D$10000,,0,1)</f>
        <v>スタンダード（内国株式）</v>
      </c>
    </row>
    <row r="1125" spans="2:10" hidden="1">
      <c r="B1125" s="42">
        <v>1123</v>
      </c>
      <c r="C1125" s="45" t="s">
        <v>1306</v>
      </c>
      <c r="D1125" t="str">
        <f>_xlfn.XLOOKUP($C1125,銘柄リスト!$B$2:$B$10000,銘柄リスト!$C$2:$C$10000,,0,1)</f>
        <v>阿波製紙</v>
      </c>
      <c r="E1125" s="10">
        <v>1</v>
      </c>
      <c r="G1125" s="46">
        <v>45632</v>
      </c>
      <c r="H1125" s="46">
        <v>45793</v>
      </c>
      <c r="J1125" s="10" t="str">
        <f>_xlfn.XLOOKUP($C1125,銘柄リスト!$B$2:$B$10000,銘柄リスト!$D$2:$D$10000,,0,1)</f>
        <v>スタンダード（内国株式）</v>
      </c>
    </row>
    <row r="1126" spans="2:10" hidden="1">
      <c r="B1126" s="42">
        <v>1124</v>
      </c>
      <c r="C1126" s="45" t="s">
        <v>1307</v>
      </c>
      <c r="D1126" t="str">
        <f>_xlfn.XLOOKUP($C1126,銘柄リスト!$B$2:$B$10000,銘柄リスト!$C$2:$C$10000,,0,1)</f>
        <v>クラウドワークス</v>
      </c>
      <c r="E1126" s="10">
        <v>1</v>
      </c>
      <c r="G1126" s="46">
        <v>45632</v>
      </c>
      <c r="H1126" s="46">
        <v>45645</v>
      </c>
      <c r="J1126" s="10" t="str">
        <f>_xlfn.XLOOKUP($C1126,銘柄リスト!$B$2:$B$10000,銘柄リスト!$D$2:$D$10000,,0,1)</f>
        <v>グロース（内国株式）</v>
      </c>
    </row>
    <row r="1127" spans="2:10" hidden="1">
      <c r="B1127" s="42">
        <v>1125</v>
      </c>
      <c r="C1127" s="45" t="s">
        <v>1308</v>
      </c>
      <c r="D1127" t="str">
        <f>_xlfn.XLOOKUP($C1127,銘柄リスト!$B$2:$B$10000,銘柄リスト!$C$2:$C$10000,,0,1)</f>
        <v>マークラインズ</v>
      </c>
      <c r="E1127" s="10">
        <v>1</v>
      </c>
      <c r="G1127" s="46">
        <v>45632</v>
      </c>
      <c r="H1127" s="46">
        <v>45793</v>
      </c>
      <c r="J1127" s="10" t="str">
        <f>_xlfn.XLOOKUP($C1127,銘柄リスト!$B$2:$B$10000,銘柄リスト!$D$2:$D$10000,,0,1)</f>
        <v>プライム（内国株式）</v>
      </c>
    </row>
    <row r="1128" spans="2:10" hidden="1">
      <c r="B1128" s="42">
        <v>1126</v>
      </c>
      <c r="C1128" s="45" t="s">
        <v>1309</v>
      </c>
      <c r="D1128" t="str">
        <f>_xlfn.XLOOKUP($C1128,銘柄リスト!$B$2:$B$10000,銘柄リスト!$C$2:$C$10000,,0,1)</f>
        <v>メディカル・データ・ビジョン</v>
      </c>
      <c r="E1128" s="10">
        <v>1</v>
      </c>
      <c r="G1128" s="46">
        <v>45632</v>
      </c>
      <c r="H1128" s="46">
        <v>45793</v>
      </c>
      <c r="J1128" s="10" t="str">
        <f>_xlfn.XLOOKUP($C1128,銘柄リスト!$B$2:$B$10000,銘柄リスト!$D$2:$D$10000,,0,1)</f>
        <v>プライム（内国株式）</v>
      </c>
    </row>
    <row r="1129" spans="2:10" hidden="1">
      <c r="B1129" s="42">
        <v>1127</v>
      </c>
      <c r="C1129" s="45" t="s">
        <v>1310</v>
      </c>
      <c r="D1129" t="str">
        <f>_xlfn.XLOOKUP($C1129,銘柄リスト!$B$2:$B$10000,銘柄リスト!$C$2:$C$10000,,0,1)</f>
        <v>ｇｕｍｉ</v>
      </c>
      <c r="E1129" s="10">
        <v>1</v>
      </c>
      <c r="G1129" s="46">
        <v>45632</v>
      </c>
      <c r="H1129" s="46">
        <v>45793</v>
      </c>
      <c r="J1129" s="10" t="str">
        <f>_xlfn.XLOOKUP($C1129,銘柄リスト!$B$2:$B$10000,銘柄リスト!$D$2:$D$10000,,0,1)</f>
        <v>プライム（内国株式）</v>
      </c>
    </row>
    <row r="1130" spans="2:10" hidden="1">
      <c r="B1130" s="42">
        <v>1128</v>
      </c>
      <c r="C1130" s="45" t="s">
        <v>1311</v>
      </c>
      <c r="D1130" t="str">
        <f>_xlfn.XLOOKUP($C1130,銘柄リスト!$B$2:$B$10000,銘柄リスト!$C$2:$C$10000,,0,1)</f>
        <v>カヤック</v>
      </c>
      <c r="E1130" s="10">
        <v>1</v>
      </c>
      <c r="G1130" s="46">
        <v>45632</v>
      </c>
      <c r="H1130" s="46">
        <v>45645</v>
      </c>
      <c r="J1130" s="10" t="str">
        <f>_xlfn.XLOOKUP($C1130,銘柄リスト!$B$2:$B$10000,銘柄リスト!$D$2:$D$10000,,0,1)</f>
        <v>グロース（内国株式）</v>
      </c>
    </row>
    <row r="1131" spans="2:10" hidden="1">
      <c r="B1131" s="42">
        <v>1129</v>
      </c>
      <c r="C1131" s="45" t="s">
        <v>1312</v>
      </c>
      <c r="D1131" t="str">
        <f>_xlfn.XLOOKUP($C1131,銘柄リスト!$B$2:$B$10000,銘柄リスト!$C$2:$C$10000,,0,1)</f>
        <v>データセクション</v>
      </c>
      <c r="E1131" s="10">
        <v>1</v>
      </c>
      <c r="G1131" s="46">
        <v>45632</v>
      </c>
      <c r="H1131" s="46">
        <v>45645</v>
      </c>
      <c r="J1131" s="10" t="str">
        <f>_xlfn.XLOOKUP($C1131,銘柄リスト!$B$2:$B$10000,銘柄リスト!$D$2:$D$10000,,0,1)</f>
        <v>グロース（内国株式）</v>
      </c>
    </row>
    <row r="1132" spans="2:10" hidden="1">
      <c r="B1132" s="42">
        <v>1130</v>
      </c>
      <c r="C1132" s="45" t="s">
        <v>1313</v>
      </c>
      <c r="D1132" t="str">
        <f>_xlfn.XLOOKUP($C1132,銘柄リスト!$B$2:$B$10000,銘柄リスト!$C$2:$C$10000,,0,1)</f>
        <v>シリコンスタジオ</v>
      </c>
      <c r="E1132" s="10">
        <v>1</v>
      </c>
      <c r="G1132" s="46">
        <v>45632</v>
      </c>
      <c r="H1132" s="46">
        <v>45645</v>
      </c>
      <c r="J1132" s="10" t="str">
        <f>_xlfn.XLOOKUP($C1132,銘柄リスト!$B$2:$B$10000,銘柄リスト!$D$2:$D$10000,,0,1)</f>
        <v>グロース（内国株式）</v>
      </c>
    </row>
    <row r="1133" spans="2:10" hidden="1">
      <c r="B1133" s="42">
        <v>1131</v>
      </c>
      <c r="C1133" s="45" t="s">
        <v>1314</v>
      </c>
      <c r="D1133" t="str">
        <f>_xlfn.XLOOKUP($C1133,銘柄リスト!$B$2:$B$10000,銘柄リスト!$C$2:$C$10000,,0,1)</f>
        <v>コラボス</v>
      </c>
      <c r="E1133" s="10">
        <v>1</v>
      </c>
      <c r="G1133" s="46">
        <v>45632</v>
      </c>
      <c r="H1133" s="46">
        <v>45645</v>
      </c>
      <c r="J1133" s="10" t="str">
        <f>_xlfn.XLOOKUP($C1133,銘柄リスト!$B$2:$B$10000,銘柄リスト!$D$2:$D$10000,,0,1)</f>
        <v>グロース（内国株式）</v>
      </c>
    </row>
    <row r="1134" spans="2:10" hidden="1">
      <c r="B1134" s="42">
        <v>1132</v>
      </c>
      <c r="C1134" s="45" t="s">
        <v>1315</v>
      </c>
      <c r="D1134" t="str">
        <f>_xlfn.XLOOKUP($C1134,銘柄リスト!$B$2:$B$10000,銘柄リスト!$C$2:$C$10000,,0,1)</f>
        <v>ショーケース</v>
      </c>
      <c r="E1134" s="10">
        <v>1</v>
      </c>
      <c r="G1134" s="46">
        <v>45632</v>
      </c>
      <c r="H1134" s="46">
        <v>45793</v>
      </c>
      <c r="J1134" s="10" t="str">
        <f>_xlfn.XLOOKUP($C1134,銘柄リスト!$B$2:$B$10000,銘柄リスト!$D$2:$D$10000,,0,1)</f>
        <v>スタンダード（内国株式）</v>
      </c>
    </row>
    <row r="1135" spans="2:10" hidden="1">
      <c r="B1135" s="42">
        <v>1133</v>
      </c>
      <c r="C1135" s="45" t="s">
        <v>1316</v>
      </c>
      <c r="D1135" t="str">
        <f>_xlfn.XLOOKUP($C1135,銘柄リスト!$B$2:$B$10000,銘柄リスト!$C$2:$C$10000,,0,1)</f>
        <v>エムケイシステム</v>
      </c>
      <c r="E1135" s="10">
        <v>1</v>
      </c>
      <c r="G1135" s="46">
        <v>45632</v>
      </c>
      <c r="H1135" s="46">
        <v>45793</v>
      </c>
      <c r="J1135" s="10" t="str">
        <f>_xlfn.XLOOKUP($C1135,銘柄リスト!$B$2:$B$10000,銘柄リスト!$D$2:$D$10000,,0,1)</f>
        <v>スタンダード（内国株式）</v>
      </c>
    </row>
    <row r="1136" spans="2:10" hidden="1">
      <c r="B1136" s="42">
        <v>1134</v>
      </c>
      <c r="C1136" s="45" t="s">
        <v>1317</v>
      </c>
      <c r="D1136" t="str">
        <f>_xlfn.XLOOKUP($C1136,銘柄リスト!$B$2:$B$10000,銘柄リスト!$C$2:$C$10000,,0,1)</f>
        <v>Ａｉｍｉｎｇ</v>
      </c>
      <c r="E1136" s="10">
        <v>1</v>
      </c>
      <c r="G1136" s="46">
        <v>45632</v>
      </c>
      <c r="H1136" s="46">
        <v>45645</v>
      </c>
      <c r="J1136" s="10" t="str">
        <f>_xlfn.XLOOKUP($C1136,銘柄リスト!$B$2:$B$10000,銘柄リスト!$D$2:$D$10000,,0,1)</f>
        <v>グロース（内国株式）</v>
      </c>
    </row>
    <row r="1137" spans="2:10" hidden="1">
      <c r="B1137" s="42">
        <v>1135</v>
      </c>
      <c r="C1137" s="45" t="s">
        <v>1318</v>
      </c>
      <c r="D1137" t="str">
        <f>_xlfn.XLOOKUP($C1137,銘柄リスト!$B$2:$B$10000,銘柄リスト!$C$2:$C$10000,,0,1)</f>
        <v>ＧｒｅｅｎＢｅｅ</v>
      </c>
      <c r="E1137" s="10">
        <v>1</v>
      </c>
      <c r="G1137" s="46">
        <v>45632</v>
      </c>
      <c r="H1137" s="46">
        <v>45645</v>
      </c>
      <c r="J1137" s="10" t="str">
        <f>_xlfn.XLOOKUP($C1137,銘柄リスト!$B$2:$B$10000,銘柄リスト!$D$2:$D$10000,,0,1)</f>
        <v>グロース（内国株式）</v>
      </c>
    </row>
    <row r="1138" spans="2:10" hidden="1">
      <c r="B1138" s="42">
        <v>1136</v>
      </c>
      <c r="C1138" s="45" t="s">
        <v>1319</v>
      </c>
      <c r="D1138" t="str">
        <f>_xlfn.XLOOKUP($C1138,銘柄リスト!$B$2:$B$10000,銘柄リスト!$C$2:$C$10000,,0,1)</f>
        <v>ＪＩＧ－ＳＡＷ</v>
      </c>
      <c r="E1138" s="10">
        <v>1</v>
      </c>
      <c r="G1138" s="46">
        <v>45632</v>
      </c>
      <c r="H1138" s="46">
        <v>45645</v>
      </c>
      <c r="J1138" s="10" t="str">
        <f>_xlfn.XLOOKUP($C1138,銘柄リスト!$B$2:$B$10000,銘柄リスト!$D$2:$D$10000,,0,1)</f>
        <v>グロース（内国株式）</v>
      </c>
    </row>
    <row r="1139" spans="2:10" hidden="1">
      <c r="B1139" s="42">
        <v>1137</v>
      </c>
      <c r="C1139" s="45" t="s">
        <v>1320</v>
      </c>
      <c r="D1139" t="str">
        <f>_xlfn.XLOOKUP($C1139,銘柄リスト!$B$2:$B$10000,銘柄リスト!$C$2:$C$10000,,0,1)</f>
        <v>テラスカイ</v>
      </c>
      <c r="E1139" s="10">
        <v>1</v>
      </c>
      <c r="G1139" s="46">
        <v>45632</v>
      </c>
      <c r="H1139" s="46">
        <v>45793</v>
      </c>
      <c r="J1139" s="10" t="str">
        <f>_xlfn.XLOOKUP($C1139,銘柄リスト!$B$2:$B$10000,銘柄リスト!$D$2:$D$10000,,0,1)</f>
        <v>プライム（内国株式）</v>
      </c>
    </row>
    <row r="1140" spans="2:10" hidden="1">
      <c r="B1140" s="42">
        <v>1138</v>
      </c>
      <c r="C1140" s="45" t="s">
        <v>1321</v>
      </c>
      <c r="D1140" t="str">
        <f>_xlfn.XLOOKUP($C1140,銘柄リスト!$B$2:$B$10000,銘柄リスト!$C$2:$C$10000,,0,1)</f>
        <v>デジタル・インフォメーション・テクノロジー</v>
      </c>
      <c r="E1140" s="10">
        <v>1</v>
      </c>
      <c r="G1140" s="46">
        <v>45632</v>
      </c>
      <c r="H1140" s="46">
        <v>45793</v>
      </c>
      <c r="J1140" s="10" t="str">
        <f>_xlfn.XLOOKUP($C1140,銘柄リスト!$B$2:$B$10000,銘柄リスト!$D$2:$D$10000,,0,1)</f>
        <v>プライム（内国株式）</v>
      </c>
    </row>
    <row r="1141" spans="2:10" hidden="1">
      <c r="B1141" s="42">
        <v>1139</v>
      </c>
      <c r="C1141" s="45" t="s">
        <v>1322</v>
      </c>
      <c r="D1141" t="str">
        <f>_xlfn.XLOOKUP($C1141,銘柄リスト!$B$2:$B$10000,銘柄リスト!$C$2:$C$10000,,0,1)</f>
        <v>アイリッジ</v>
      </c>
      <c r="E1141" s="10">
        <v>1</v>
      </c>
      <c r="G1141" s="46">
        <v>45632</v>
      </c>
      <c r="H1141" s="46">
        <v>45645</v>
      </c>
      <c r="J1141" s="10" t="str">
        <f>_xlfn.XLOOKUP($C1141,銘柄リスト!$B$2:$B$10000,銘柄リスト!$D$2:$D$10000,,0,1)</f>
        <v>グロース（内国株式）</v>
      </c>
    </row>
    <row r="1142" spans="2:10" hidden="1">
      <c r="B1142" s="42">
        <v>1140</v>
      </c>
      <c r="C1142" s="45" t="s">
        <v>1323</v>
      </c>
      <c r="D1142" t="str">
        <f>_xlfn.XLOOKUP($C1142,銘柄リスト!$B$2:$B$10000,銘柄リスト!$C$2:$C$10000,,0,1)</f>
        <v>ＰＣＩホールディングス</v>
      </c>
      <c r="E1142" s="10">
        <v>1</v>
      </c>
      <c r="G1142" s="46">
        <v>45632</v>
      </c>
      <c r="H1142" s="46">
        <v>45793</v>
      </c>
      <c r="J1142" s="10" t="str">
        <f>_xlfn.XLOOKUP($C1142,銘柄リスト!$B$2:$B$10000,銘柄リスト!$D$2:$D$10000,,0,1)</f>
        <v>スタンダード（内国株式）</v>
      </c>
    </row>
    <row r="1143" spans="2:10" hidden="1">
      <c r="B1143" s="42">
        <v>1141</v>
      </c>
      <c r="C1143" s="45" t="s">
        <v>1324</v>
      </c>
      <c r="D1143" t="str">
        <f>_xlfn.XLOOKUP($C1143,銘柄リスト!$B$2:$B$10000,銘柄リスト!$C$2:$C$10000,,0,1)</f>
        <v>アイビーシー</v>
      </c>
      <c r="E1143" s="10">
        <v>1</v>
      </c>
      <c r="G1143" s="46">
        <v>45632</v>
      </c>
      <c r="H1143" s="46">
        <v>45793</v>
      </c>
      <c r="J1143" s="10" t="str">
        <f>_xlfn.XLOOKUP($C1143,銘柄リスト!$B$2:$B$10000,銘柄リスト!$D$2:$D$10000,,0,1)</f>
        <v>スタンダード（内国株式）</v>
      </c>
    </row>
    <row r="1144" spans="2:10" hidden="1">
      <c r="B1144" s="42">
        <v>1142</v>
      </c>
      <c r="C1144" s="45" t="s">
        <v>1325</v>
      </c>
      <c r="D1144" t="str">
        <f>_xlfn.XLOOKUP($C1144,銘柄リスト!$B$2:$B$10000,銘柄リスト!$C$2:$C$10000,,0,1)</f>
        <v>ネオジャパン</v>
      </c>
      <c r="E1144" s="10">
        <v>1</v>
      </c>
      <c r="G1144" s="46">
        <v>45632</v>
      </c>
      <c r="H1144" s="46">
        <v>45793</v>
      </c>
      <c r="J1144" s="10" t="str">
        <f>_xlfn.XLOOKUP($C1144,銘柄リスト!$B$2:$B$10000,銘柄リスト!$D$2:$D$10000,,0,1)</f>
        <v>プライム（内国株式）</v>
      </c>
    </row>
    <row r="1145" spans="2:10" hidden="1">
      <c r="B1145" s="42">
        <v>1143</v>
      </c>
      <c r="C1145" s="45" t="s">
        <v>1326</v>
      </c>
      <c r="D1145" t="str">
        <f>_xlfn.XLOOKUP($C1145,銘柄リスト!$B$2:$B$10000,銘柄リスト!$C$2:$C$10000,,0,1)</f>
        <v>ＰＲ　ＴＩＭＥＳ</v>
      </c>
      <c r="E1145" s="10">
        <v>1</v>
      </c>
      <c r="G1145" s="46">
        <v>45632</v>
      </c>
      <c r="H1145" s="46">
        <v>45793</v>
      </c>
      <c r="J1145" s="10" t="str">
        <f>_xlfn.XLOOKUP($C1145,銘柄リスト!$B$2:$B$10000,銘柄リスト!$D$2:$D$10000,,0,1)</f>
        <v>プライム（内国株式）</v>
      </c>
    </row>
    <row r="1146" spans="2:10" hidden="1">
      <c r="B1146" s="42">
        <v>1144</v>
      </c>
      <c r="C1146" s="45" t="s">
        <v>1327</v>
      </c>
      <c r="D1146" t="str">
        <f>_xlfn.XLOOKUP($C1146,銘柄リスト!$B$2:$B$10000,銘柄リスト!$C$2:$C$10000,,0,1)</f>
        <v>ラクス</v>
      </c>
      <c r="E1146" s="10">
        <v>1</v>
      </c>
      <c r="G1146" s="46">
        <v>45632</v>
      </c>
      <c r="H1146" s="46">
        <v>45793</v>
      </c>
      <c r="J1146" s="10" t="str">
        <f>_xlfn.XLOOKUP($C1146,銘柄リスト!$B$2:$B$10000,銘柄リスト!$D$2:$D$10000,,0,1)</f>
        <v>プライム（内国株式）</v>
      </c>
    </row>
    <row r="1147" spans="2:10" hidden="1">
      <c r="B1147" s="42">
        <v>1145</v>
      </c>
      <c r="C1147" s="45" t="s">
        <v>1328</v>
      </c>
      <c r="D1147" t="str">
        <f>_xlfn.XLOOKUP($C1147,銘柄リスト!$B$2:$B$10000,銘柄リスト!$C$2:$C$10000,,0,1)</f>
        <v>ランドコンピュータ</v>
      </c>
      <c r="E1147" s="10">
        <v>1</v>
      </c>
      <c r="G1147" s="46">
        <v>45632</v>
      </c>
      <c r="H1147" s="46">
        <v>45793</v>
      </c>
      <c r="J1147" s="10" t="str">
        <f>_xlfn.XLOOKUP($C1147,銘柄リスト!$B$2:$B$10000,銘柄リスト!$D$2:$D$10000,,0,1)</f>
        <v>プライム（内国株式）</v>
      </c>
    </row>
    <row r="1148" spans="2:10" hidden="1">
      <c r="B1148" s="42">
        <v>1146</v>
      </c>
      <c r="C1148" s="45" t="s">
        <v>1329</v>
      </c>
      <c r="D1148" t="str">
        <f>_xlfn.XLOOKUP($C1148,銘柄リスト!$B$2:$B$10000,銘柄リスト!$C$2:$C$10000,,0,1)</f>
        <v>ダブルスタンダード</v>
      </c>
      <c r="E1148" s="10">
        <v>1</v>
      </c>
      <c r="G1148" s="46">
        <v>45632</v>
      </c>
      <c r="H1148" s="46">
        <v>45793</v>
      </c>
      <c r="J1148" s="10" t="str">
        <f>_xlfn.XLOOKUP($C1148,銘柄リスト!$B$2:$B$10000,銘柄リスト!$D$2:$D$10000,,0,1)</f>
        <v>プライム（内国株式）</v>
      </c>
    </row>
    <row r="1149" spans="2:10" hidden="1">
      <c r="B1149" s="42">
        <v>1147</v>
      </c>
      <c r="C1149" s="45" t="s">
        <v>1330</v>
      </c>
      <c r="D1149" t="str">
        <f>_xlfn.XLOOKUP($C1149,銘柄リスト!$B$2:$B$10000,銘柄リスト!$C$2:$C$10000,,0,1)</f>
        <v>オープンドア</v>
      </c>
      <c r="E1149" s="10">
        <v>1</v>
      </c>
      <c r="G1149" s="46">
        <v>45632</v>
      </c>
      <c r="H1149" s="46">
        <v>45793</v>
      </c>
      <c r="J1149" s="10" t="str">
        <f>_xlfn.XLOOKUP($C1149,銘柄リスト!$B$2:$B$10000,銘柄リスト!$D$2:$D$10000,,0,1)</f>
        <v>プライム（内国株式）</v>
      </c>
    </row>
    <row r="1150" spans="2:10" hidden="1">
      <c r="B1150" s="42">
        <v>1148</v>
      </c>
      <c r="C1150" s="45" t="s">
        <v>1331</v>
      </c>
      <c r="D1150" t="str">
        <f>_xlfn.XLOOKUP($C1150,銘柄リスト!$B$2:$B$10000,銘柄リスト!$C$2:$C$10000,,0,1)</f>
        <v>フーバーブレイン</v>
      </c>
      <c r="E1150" s="10">
        <v>1</v>
      </c>
      <c r="G1150" s="46">
        <v>45632</v>
      </c>
      <c r="H1150" s="46">
        <v>45645</v>
      </c>
      <c r="J1150" s="10" t="str">
        <f>_xlfn.XLOOKUP($C1150,銘柄リスト!$B$2:$B$10000,銘柄リスト!$D$2:$D$10000,,0,1)</f>
        <v>グロース（内国株式）</v>
      </c>
    </row>
    <row r="1151" spans="2:10" hidden="1">
      <c r="B1151" s="42">
        <v>1149</v>
      </c>
      <c r="C1151" s="45" t="s">
        <v>1332</v>
      </c>
      <c r="D1151" t="str">
        <f>_xlfn.XLOOKUP($C1151,銘柄リスト!$B$2:$B$10000,銘柄リスト!$C$2:$C$10000,,0,1)</f>
        <v>マイネット</v>
      </c>
      <c r="E1151" s="10">
        <v>1</v>
      </c>
      <c r="G1151" s="46">
        <v>45632</v>
      </c>
      <c r="H1151" s="46">
        <v>45793</v>
      </c>
      <c r="J1151" s="10" t="str">
        <f>_xlfn.XLOOKUP($C1151,銘柄リスト!$B$2:$B$10000,銘柄リスト!$D$2:$D$10000,,0,1)</f>
        <v>スタンダード（内国株式）</v>
      </c>
    </row>
    <row r="1152" spans="2:10" hidden="1">
      <c r="B1152" s="42">
        <v>1150</v>
      </c>
      <c r="C1152" s="45" t="s">
        <v>1333</v>
      </c>
      <c r="D1152" t="str">
        <f>_xlfn.XLOOKUP($C1152,銘柄リスト!$B$2:$B$10000,銘柄リスト!$C$2:$C$10000,,0,1)</f>
        <v>ソーシャルワイヤー</v>
      </c>
      <c r="E1152" s="10">
        <v>1</v>
      </c>
      <c r="G1152" s="46">
        <v>45632</v>
      </c>
      <c r="H1152" s="46">
        <v>45645</v>
      </c>
      <c r="J1152" s="10" t="str">
        <f>_xlfn.XLOOKUP($C1152,銘柄リスト!$B$2:$B$10000,銘柄リスト!$D$2:$D$10000,,0,1)</f>
        <v>グロース（内国株式）</v>
      </c>
    </row>
    <row r="1153" spans="2:10" hidden="1">
      <c r="B1153" s="42">
        <v>1151</v>
      </c>
      <c r="C1153" s="45" t="s">
        <v>1334</v>
      </c>
      <c r="D1153" t="str">
        <f>_xlfn.XLOOKUP($C1153,銘柄リスト!$B$2:$B$10000,銘柄リスト!$C$2:$C$10000,,0,1)</f>
        <v>はてな</v>
      </c>
      <c r="E1153" s="10">
        <v>1</v>
      </c>
      <c r="G1153" s="46">
        <v>45632</v>
      </c>
      <c r="H1153" s="46">
        <v>45645</v>
      </c>
      <c r="J1153" s="10" t="str">
        <f>_xlfn.XLOOKUP($C1153,銘柄リスト!$B$2:$B$10000,銘柄リスト!$D$2:$D$10000,,0,1)</f>
        <v>グロース（内国株式）</v>
      </c>
    </row>
    <row r="1154" spans="2:10" hidden="1">
      <c r="B1154" s="42">
        <v>1152</v>
      </c>
      <c r="C1154" s="45" t="s">
        <v>1335</v>
      </c>
      <c r="D1154" t="str">
        <f>_xlfn.XLOOKUP($C1154,銘柄リスト!$B$2:$B$10000,銘柄リスト!$C$2:$C$10000,,0,1)</f>
        <v>バリューゴルフ</v>
      </c>
      <c r="E1154" s="10">
        <v>1</v>
      </c>
      <c r="G1154" s="46">
        <v>45632</v>
      </c>
      <c r="H1154" s="46">
        <v>45645</v>
      </c>
      <c r="J1154" s="10" t="str">
        <f>_xlfn.XLOOKUP($C1154,銘柄リスト!$B$2:$B$10000,銘柄リスト!$D$2:$D$10000,,0,1)</f>
        <v>グロース（内国株式）</v>
      </c>
    </row>
    <row r="1155" spans="2:10" hidden="1">
      <c r="B1155" s="42">
        <v>1153</v>
      </c>
      <c r="C1155" s="45" t="s">
        <v>1336</v>
      </c>
      <c r="D1155" t="str">
        <f>_xlfn.XLOOKUP($C1155,銘柄リスト!$B$2:$B$10000,銘柄リスト!$C$2:$C$10000,,0,1)</f>
        <v>アカツキ</v>
      </c>
      <c r="E1155" s="10">
        <v>1</v>
      </c>
      <c r="G1155" s="46">
        <v>45632</v>
      </c>
      <c r="H1155" s="46">
        <v>45793</v>
      </c>
      <c r="J1155" s="10" t="str">
        <f>_xlfn.XLOOKUP($C1155,銘柄リスト!$B$2:$B$10000,銘柄リスト!$D$2:$D$10000,,0,1)</f>
        <v>プライム（内国株式）</v>
      </c>
    </row>
    <row r="1156" spans="2:10" hidden="1">
      <c r="B1156" s="42">
        <v>1154</v>
      </c>
      <c r="C1156" s="45" t="s">
        <v>1337</v>
      </c>
      <c r="D1156" t="str">
        <f>_xlfn.XLOOKUP($C1156,銘柄リスト!$B$2:$B$10000,銘柄リスト!$C$2:$C$10000,,0,1)</f>
        <v>チエル</v>
      </c>
      <c r="E1156" s="10">
        <v>1</v>
      </c>
      <c r="G1156" s="46">
        <v>45632</v>
      </c>
      <c r="H1156" s="46">
        <v>45793</v>
      </c>
      <c r="J1156" s="10" t="str">
        <f>_xlfn.XLOOKUP($C1156,銘柄リスト!$B$2:$B$10000,銘柄リスト!$D$2:$D$10000,,0,1)</f>
        <v>スタンダード（内国株式）</v>
      </c>
    </row>
    <row r="1157" spans="2:10" hidden="1">
      <c r="B1157" s="42">
        <v>1155</v>
      </c>
      <c r="C1157" s="45" t="s">
        <v>1338</v>
      </c>
      <c r="D1157" t="str">
        <f>_xlfn.XLOOKUP($C1157,銘柄リスト!$B$2:$B$10000,銘柄リスト!$C$2:$C$10000,,0,1)</f>
        <v>ベネフィットジャパン</v>
      </c>
      <c r="E1157" s="10">
        <v>1</v>
      </c>
      <c r="G1157" s="46">
        <v>45632</v>
      </c>
      <c r="H1157" s="46">
        <v>45793</v>
      </c>
      <c r="J1157" s="10" t="str">
        <f>_xlfn.XLOOKUP($C1157,銘柄リスト!$B$2:$B$10000,銘柄リスト!$D$2:$D$10000,,0,1)</f>
        <v>スタンダード（内国株式）</v>
      </c>
    </row>
    <row r="1158" spans="2:10" hidden="1">
      <c r="B1158" s="42">
        <v>1156</v>
      </c>
      <c r="C1158" s="45" t="s">
        <v>1339</v>
      </c>
      <c r="D1158" t="str">
        <f>_xlfn.XLOOKUP($C1158,銘柄リスト!$B$2:$B$10000,銘柄リスト!$C$2:$C$10000,,0,1)</f>
        <v>エディア</v>
      </c>
      <c r="E1158" s="10">
        <v>1</v>
      </c>
      <c r="G1158" s="46">
        <v>45632</v>
      </c>
      <c r="H1158" s="46">
        <v>45793</v>
      </c>
      <c r="J1158" s="10" t="str">
        <f>_xlfn.XLOOKUP($C1158,銘柄リスト!$B$2:$B$10000,銘柄リスト!$D$2:$D$10000,,0,1)</f>
        <v>スタンダード（内国株式）</v>
      </c>
    </row>
    <row r="1159" spans="2:10" hidden="1">
      <c r="B1159" s="42">
        <v>1157</v>
      </c>
      <c r="C1159" s="45" t="s">
        <v>1340</v>
      </c>
      <c r="D1159" t="str">
        <f>_xlfn.XLOOKUP($C1159,銘柄リスト!$B$2:$B$10000,銘柄リスト!$C$2:$C$10000,,0,1)</f>
        <v>グローバルウェイ</v>
      </c>
      <c r="E1159" s="10">
        <v>1</v>
      </c>
      <c r="G1159" s="46">
        <v>45632</v>
      </c>
      <c r="H1159" s="46">
        <v>45645</v>
      </c>
      <c r="J1159" s="10" t="str">
        <f>_xlfn.XLOOKUP($C1159,銘柄リスト!$B$2:$B$10000,銘柄リスト!$D$2:$D$10000,,0,1)</f>
        <v>グロース（内国株式）</v>
      </c>
    </row>
    <row r="1160" spans="2:10" hidden="1">
      <c r="B1160" s="42">
        <v>1158</v>
      </c>
      <c r="C1160" s="45" t="s">
        <v>1341</v>
      </c>
      <c r="D1160" t="str">
        <f>_xlfn.XLOOKUP($C1160,銘柄リスト!$B$2:$B$10000,銘柄リスト!$C$2:$C$10000,,0,1)</f>
        <v>Ｕｂｉｃｏｍホールディングス</v>
      </c>
      <c r="E1160" s="10">
        <v>1</v>
      </c>
      <c r="G1160" s="46">
        <v>45632</v>
      </c>
      <c r="H1160" s="46">
        <v>45793</v>
      </c>
      <c r="J1160" s="10" t="str">
        <f>_xlfn.XLOOKUP($C1160,銘柄リスト!$B$2:$B$10000,銘柄リスト!$D$2:$D$10000,,0,1)</f>
        <v>プライム（内国株式）</v>
      </c>
    </row>
    <row r="1161" spans="2:10" hidden="1">
      <c r="B1161" s="42">
        <v>1159</v>
      </c>
      <c r="C1161" s="45" t="s">
        <v>1342</v>
      </c>
      <c r="D1161" t="str">
        <f>_xlfn.XLOOKUP($C1161,銘柄リスト!$B$2:$B$10000,銘柄リスト!$C$2:$C$10000,,0,1)</f>
        <v>カナミックネットワーク</v>
      </c>
      <c r="E1161" s="10">
        <v>1</v>
      </c>
      <c r="G1161" s="46">
        <v>45632</v>
      </c>
      <c r="H1161" s="46">
        <v>45793</v>
      </c>
      <c r="J1161" s="10" t="str">
        <f>_xlfn.XLOOKUP($C1161,銘柄リスト!$B$2:$B$10000,銘柄リスト!$D$2:$D$10000,,0,1)</f>
        <v>プライム（内国株式）</v>
      </c>
    </row>
    <row r="1162" spans="2:10" hidden="1">
      <c r="B1162" s="42">
        <v>1160</v>
      </c>
      <c r="C1162" s="45" t="s">
        <v>1343</v>
      </c>
      <c r="D1162" t="str">
        <f>_xlfn.XLOOKUP($C1162,銘柄リスト!$B$2:$B$10000,銘柄リスト!$C$2:$C$10000,,0,1)</f>
        <v>ノムラシステムコーポレーション</v>
      </c>
      <c r="E1162" s="10">
        <v>1</v>
      </c>
      <c r="G1162" s="46">
        <v>45632</v>
      </c>
      <c r="H1162" s="46">
        <v>45793</v>
      </c>
      <c r="J1162" s="10" t="str">
        <f>_xlfn.XLOOKUP($C1162,銘柄リスト!$B$2:$B$10000,銘柄リスト!$D$2:$D$10000,,0,1)</f>
        <v>スタンダード（内国株式）</v>
      </c>
    </row>
    <row r="1163" spans="2:10" hidden="1">
      <c r="B1163" s="42">
        <v>1161</v>
      </c>
      <c r="C1163" s="45" t="s">
        <v>1344</v>
      </c>
      <c r="D1163" t="str">
        <f>_xlfn.XLOOKUP($C1163,銘柄リスト!$B$2:$B$10000,銘柄リスト!$C$2:$C$10000,,0,1)</f>
        <v>レンゴー</v>
      </c>
      <c r="E1163" s="10">
        <v>1</v>
      </c>
      <c r="G1163" s="46">
        <v>45632</v>
      </c>
      <c r="H1163" s="46">
        <v>45793</v>
      </c>
      <c r="J1163" s="10" t="str">
        <f>_xlfn.XLOOKUP($C1163,銘柄リスト!$B$2:$B$10000,銘柄リスト!$D$2:$D$10000,,0,1)</f>
        <v>プライム（内国株式）</v>
      </c>
    </row>
    <row r="1164" spans="2:10" hidden="1">
      <c r="B1164" s="42">
        <v>1162</v>
      </c>
      <c r="C1164" s="45" t="s">
        <v>1345</v>
      </c>
      <c r="D1164" t="str">
        <f>_xlfn.XLOOKUP($C1164,銘柄リスト!$B$2:$B$10000,銘柄リスト!$C$2:$C$10000,,0,1)</f>
        <v>大石産業</v>
      </c>
      <c r="E1164" s="10">
        <v>1</v>
      </c>
      <c r="G1164" s="46">
        <v>45632</v>
      </c>
      <c r="H1164" s="46">
        <v>45793</v>
      </c>
      <c r="J1164" s="10" t="str">
        <f>_xlfn.XLOOKUP($C1164,銘柄リスト!$B$2:$B$10000,銘柄リスト!$D$2:$D$10000,,0,1)</f>
        <v>スタンダード（内国株式）</v>
      </c>
    </row>
    <row r="1165" spans="2:10" hidden="1">
      <c r="B1165" s="42">
        <v>1163</v>
      </c>
      <c r="C1165" s="45" t="s">
        <v>1346</v>
      </c>
      <c r="D1165" t="str">
        <f>_xlfn.XLOOKUP($C1165,銘柄リスト!$B$2:$B$10000,銘柄リスト!$C$2:$C$10000,,0,1)</f>
        <v>古林紙工</v>
      </c>
      <c r="E1165" s="10">
        <v>1</v>
      </c>
      <c r="G1165" s="46">
        <v>45632</v>
      </c>
      <c r="H1165" s="46">
        <v>45793</v>
      </c>
      <c r="J1165" s="10" t="str">
        <f>_xlfn.XLOOKUP($C1165,銘柄リスト!$B$2:$B$10000,銘柄リスト!$D$2:$D$10000,,0,1)</f>
        <v>スタンダード（内国株式）</v>
      </c>
    </row>
    <row r="1166" spans="2:10" hidden="1">
      <c r="B1166" s="42">
        <v>1164</v>
      </c>
      <c r="C1166" s="45" t="s">
        <v>1347</v>
      </c>
      <c r="D1166" t="str">
        <f>_xlfn.XLOOKUP($C1166,銘柄リスト!$B$2:$B$10000,銘柄リスト!$C$2:$C$10000,,0,1)</f>
        <v>スーパーバッグ</v>
      </c>
      <c r="E1166" s="10">
        <v>1</v>
      </c>
      <c r="G1166" s="46">
        <v>45632</v>
      </c>
      <c r="H1166" s="46">
        <v>45793</v>
      </c>
      <c r="J1166" s="10" t="str">
        <f>_xlfn.XLOOKUP($C1166,銘柄リスト!$B$2:$B$10000,銘柄リスト!$D$2:$D$10000,,0,1)</f>
        <v>スタンダード（内国株式）</v>
      </c>
    </row>
    <row r="1167" spans="2:10" hidden="1">
      <c r="B1167" s="42">
        <v>1165</v>
      </c>
      <c r="C1167" s="45" t="s">
        <v>1348</v>
      </c>
      <c r="D1167" t="str">
        <f>_xlfn.XLOOKUP($C1167,銘柄リスト!$B$2:$B$10000,銘柄リスト!$C$2:$C$10000,,0,1)</f>
        <v>トーモク</v>
      </c>
      <c r="E1167" s="10">
        <v>1</v>
      </c>
      <c r="G1167" s="46">
        <v>45632</v>
      </c>
      <c r="H1167" s="46">
        <v>45793</v>
      </c>
      <c r="J1167" s="10" t="str">
        <f>_xlfn.XLOOKUP($C1167,銘柄リスト!$B$2:$B$10000,銘柄リスト!$D$2:$D$10000,,0,1)</f>
        <v>プライム（内国株式）</v>
      </c>
    </row>
    <row r="1168" spans="2:10" hidden="1">
      <c r="B1168" s="42">
        <v>1166</v>
      </c>
      <c r="C1168" s="45" t="s">
        <v>1349</v>
      </c>
      <c r="D1168" t="str">
        <f>_xlfn.XLOOKUP($C1168,銘柄リスト!$B$2:$B$10000,銘柄リスト!$C$2:$C$10000,,0,1)</f>
        <v>ダイナパック</v>
      </c>
      <c r="E1168" s="10">
        <v>1</v>
      </c>
      <c r="G1168" s="46">
        <v>45632</v>
      </c>
      <c r="H1168" s="46">
        <v>45793</v>
      </c>
      <c r="J1168" s="10" t="str">
        <f>_xlfn.XLOOKUP($C1168,銘柄リスト!$B$2:$B$10000,銘柄リスト!$D$2:$D$10000,,0,1)</f>
        <v>スタンダード（内国株式）</v>
      </c>
    </row>
    <row r="1169" spans="2:10" hidden="1">
      <c r="B1169" s="42">
        <v>1167</v>
      </c>
      <c r="C1169" s="45" t="s">
        <v>1350</v>
      </c>
      <c r="D1169" t="str">
        <f>_xlfn.XLOOKUP($C1169,銘柄リスト!$B$2:$B$10000,銘柄リスト!$C$2:$C$10000,,0,1)</f>
        <v>光ビジネスフォーム</v>
      </c>
      <c r="E1169" s="10">
        <v>1</v>
      </c>
      <c r="G1169" s="46">
        <v>45632</v>
      </c>
      <c r="H1169" s="46">
        <v>45793</v>
      </c>
      <c r="J1169" s="10" t="str">
        <f>_xlfn.XLOOKUP($C1169,銘柄リスト!$B$2:$B$10000,銘柄リスト!$D$2:$D$10000,,0,1)</f>
        <v>スタンダード（内国株式）</v>
      </c>
    </row>
    <row r="1170" spans="2:10" hidden="1">
      <c r="B1170" s="42">
        <v>1168</v>
      </c>
      <c r="C1170" s="45" t="s">
        <v>1351</v>
      </c>
      <c r="D1170" t="str">
        <f>_xlfn.XLOOKUP($C1170,銘柄リスト!$B$2:$B$10000,銘柄リスト!$C$2:$C$10000,,0,1)</f>
        <v>ザ・パック</v>
      </c>
      <c r="E1170" s="10">
        <v>1</v>
      </c>
      <c r="G1170" s="46">
        <v>45632</v>
      </c>
      <c r="H1170" s="46">
        <v>45793</v>
      </c>
      <c r="J1170" s="10" t="str">
        <f>_xlfn.XLOOKUP($C1170,銘柄リスト!$B$2:$B$10000,銘柄リスト!$D$2:$D$10000,,0,1)</f>
        <v>プライム（内国株式）</v>
      </c>
    </row>
    <row r="1171" spans="2:10" hidden="1">
      <c r="B1171" s="42">
        <v>1169</v>
      </c>
      <c r="C1171" s="45" t="s">
        <v>1352</v>
      </c>
      <c r="D1171" t="str">
        <f>_xlfn.XLOOKUP($C1171,銘柄リスト!$B$2:$B$10000,銘柄リスト!$C$2:$C$10000,,0,1)</f>
        <v>朝日印刷</v>
      </c>
      <c r="E1171" s="10">
        <v>1</v>
      </c>
      <c r="G1171" s="46">
        <v>45632</v>
      </c>
      <c r="H1171" s="46">
        <v>45793</v>
      </c>
      <c r="J1171" s="10" t="str">
        <f>_xlfn.XLOOKUP($C1171,銘柄リスト!$B$2:$B$10000,銘柄リスト!$D$2:$D$10000,,0,1)</f>
        <v>スタンダード（内国株式）</v>
      </c>
    </row>
    <row r="1172" spans="2:10" hidden="1">
      <c r="B1172" s="42">
        <v>1170</v>
      </c>
      <c r="C1172" s="45" t="s">
        <v>1353</v>
      </c>
      <c r="D1172" t="str">
        <f>_xlfn.XLOOKUP($C1172,銘柄リスト!$B$2:$B$10000,銘柄リスト!$C$2:$C$10000,,0,1)</f>
        <v>大村紙業</v>
      </c>
      <c r="E1172" s="10">
        <v>1</v>
      </c>
      <c r="G1172" s="46">
        <v>45632</v>
      </c>
      <c r="H1172" s="46">
        <v>45793</v>
      </c>
      <c r="J1172" s="10" t="str">
        <f>_xlfn.XLOOKUP($C1172,銘柄リスト!$B$2:$B$10000,銘柄リスト!$D$2:$D$10000,,0,1)</f>
        <v>スタンダード（内国株式）</v>
      </c>
    </row>
    <row r="1173" spans="2:10" hidden="1">
      <c r="B1173" s="42">
        <v>1171</v>
      </c>
      <c r="C1173" s="45" t="s">
        <v>1354</v>
      </c>
      <c r="D1173" t="str">
        <f>_xlfn.XLOOKUP($C1173,銘柄リスト!$B$2:$B$10000,銘柄リスト!$C$2:$C$10000,,0,1)</f>
        <v>昭和パックス</v>
      </c>
      <c r="E1173" s="10">
        <v>1</v>
      </c>
      <c r="G1173" s="46">
        <v>45632</v>
      </c>
      <c r="H1173" s="46">
        <v>45793</v>
      </c>
      <c r="J1173" s="10" t="str">
        <f>_xlfn.XLOOKUP($C1173,銘柄リスト!$B$2:$B$10000,銘柄リスト!$D$2:$D$10000,,0,1)</f>
        <v>スタンダード（内国株式）</v>
      </c>
    </row>
    <row r="1174" spans="2:10" hidden="1">
      <c r="B1174" s="42">
        <v>1172</v>
      </c>
      <c r="C1174" s="45" t="s">
        <v>1355</v>
      </c>
      <c r="D1174" t="str">
        <f>_xlfn.XLOOKUP($C1174,銘柄リスト!$B$2:$B$10000,銘柄リスト!$C$2:$C$10000,,0,1)</f>
        <v>イムラ</v>
      </c>
      <c r="E1174" s="10">
        <v>1</v>
      </c>
      <c r="G1174" s="46">
        <v>45632</v>
      </c>
      <c r="H1174" s="46">
        <v>45793</v>
      </c>
      <c r="J1174" s="10" t="str">
        <f>_xlfn.XLOOKUP($C1174,銘柄リスト!$B$2:$B$10000,銘柄リスト!$D$2:$D$10000,,0,1)</f>
        <v>スタンダード（内国株式）</v>
      </c>
    </row>
    <row r="1175" spans="2:10" hidden="1">
      <c r="B1175" s="42">
        <v>1173</v>
      </c>
      <c r="C1175" s="45" t="s">
        <v>1356</v>
      </c>
      <c r="D1175" t="str">
        <f>_xlfn.XLOOKUP($C1175,銘柄リスト!$B$2:$B$10000,銘柄リスト!$C$2:$C$10000,,0,1)</f>
        <v>笹徳印刷</v>
      </c>
      <c r="E1175" s="10">
        <v>1</v>
      </c>
      <c r="G1175" s="46">
        <v>45632</v>
      </c>
      <c r="H1175" s="46">
        <v>45793</v>
      </c>
      <c r="J1175" s="10" t="str">
        <f>_xlfn.XLOOKUP($C1175,銘柄リスト!$B$2:$B$10000,銘柄リスト!$D$2:$D$10000,,0,1)</f>
        <v>スタンダード（内国株式）</v>
      </c>
    </row>
    <row r="1176" spans="2:10" hidden="1">
      <c r="B1176" s="42">
        <v>1174</v>
      </c>
      <c r="C1176" s="45" t="s">
        <v>1357</v>
      </c>
      <c r="D1176" t="str">
        <f>_xlfn.XLOOKUP($C1176,銘柄リスト!$B$2:$B$10000,銘柄リスト!$C$2:$C$10000,,0,1)</f>
        <v>シルバーエッグ・テクノロジー</v>
      </c>
      <c r="E1176" s="10">
        <v>1</v>
      </c>
      <c r="G1176" s="46">
        <v>45632</v>
      </c>
      <c r="H1176" s="46">
        <v>45645</v>
      </c>
      <c r="J1176" s="10" t="str">
        <f>_xlfn.XLOOKUP($C1176,銘柄リスト!$B$2:$B$10000,銘柄リスト!$D$2:$D$10000,,0,1)</f>
        <v>グロース（内国株式）</v>
      </c>
    </row>
    <row r="1177" spans="2:10" hidden="1">
      <c r="B1177" s="42">
        <v>1175</v>
      </c>
      <c r="C1177" s="45" t="s">
        <v>1358</v>
      </c>
      <c r="D1177" t="str">
        <f>_xlfn.XLOOKUP($C1177,銘柄リスト!$B$2:$B$10000,銘柄リスト!$C$2:$C$10000,,0,1)</f>
        <v>チェンジホールディングス</v>
      </c>
      <c r="E1177" s="10">
        <v>1</v>
      </c>
      <c r="G1177" s="46">
        <v>45632</v>
      </c>
      <c r="H1177" s="46">
        <v>45793</v>
      </c>
      <c r="J1177" s="10" t="str">
        <f>_xlfn.XLOOKUP($C1177,銘柄リスト!$B$2:$B$10000,銘柄リスト!$D$2:$D$10000,,0,1)</f>
        <v>プライム（内国株式）</v>
      </c>
    </row>
    <row r="1178" spans="2:10" hidden="1">
      <c r="B1178" s="42">
        <v>1176</v>
      </c>
      <c r="C1178" s="45" t="s">
        <v>1359</v>
      </c>
      <c r="D1178" t="str">
        <f>_xlfn.XLOOKUP($C1178,銘柄リスト!$B$2:$B$10000,銘柄リスト!$C$2:$C$10000,,0,1)</f>
        <v>シンクロ・フード</v>
      </c>
      <c r="E1178" s="10">
        <v>1</v>
      </c>
      <c r="G1178" s="46">
        <v>45632</v>
      </c>
      <c r="H1178" s="46">
        <v>45793</v>
      </c>
      <c r="J1178" s="10" t="str">
        <f>_xlfn.XLOOKUP($C1178,銘柄リスト!$B$2:$B$10000,銘柄リスト!$D$2:$D$10000,,0,1)</f>
        <v>プライム（内国株式）</v>
      </c>
    </row>
    <row r="1179" spans="2:10" hidden="1">
      <c r="B1179" s="42">
        <v>1177</v>
      </c>
      <c r="C1179" s="45" t="s">
        <v>1360</v>
      </c>
      <c r="D1179" t="str">
        <f>_xlfn.XLOOKUP($C1179,銘柄リスト!$B$2:$B$10000,銘柄リスト!$C$2:$C$10000,,0,1)</f>
        <v>オークネット</v>
      </c>
      <c r="E1179" s="10">
        <v>1</v>
      </c>
      <c r="G1179" s="46">
        <v>45632</v>
      </c>
      <c r="H1179" s="46">
        <v>45793</v>
      </c>
      <c r="J1179" s="10" t="str">
        <f>_xlfn.XLOOKUP($C1179,銘柄リスト!$B$2:$B$10000,銘柄リスト!$D$2:$D$10000,,0,1)</f>
        <v>プライム（内国株式）</v>
      </c>
    </row>
    <row r="1180" spans="2:10" hidden="1">
      <c r="B1180" s="42">
        <v>1178</v>
      </c>
      <c r="C1180" s="45" t="s">
        <v>1361</v>
      </c>
      <c r="D1180" t="str">
        <f>_xlfn.XLOOKUP($C1180,銘柄リスト!$B$2:$B$10000,銘柄リスト!$C$2:$C$10000,,0,1)</f>
        <v>キャピタル・アセット・プランニング</v>
      </c>
      <c r="E1180" s="10">
        <v>1</v>
      </c>
      <c r="G1180" s="46">
        <v>45632</v>
      </c>
      <c r="H1180" s="46">
        <v>45793</v>
      </c>
      <c r="J1180" s="10" t="str">
        <f>_xlfn.XLOOKUP($C1180,銘柄リスト!$B$2:$B$10000,銘柄リスト!$D$2:$D$10000,,0,1)</f>
        <v>スタンダード（内国株式）</v>
      </c>
    </row>
    <row r="1181" spans="2:10" hidden="1">
      <c r="B1181" s="42">
        <v>1179</v>
      </c>
      <c r="C1181" s="45" t="s">
        <v>1362</v>
      </c>
      <c r="D1181" t="str">
        <f>_xlfn.XLOOKUP($C1181,銘柄リスト!$B$2:$B$10000,銘柄リスト!$C$2:$C$10000,,0,1)</f>
        <v>エルテス</v>
      </c>
      <c r="E1181" s="10">
        <v>1</v>
      </c>
      <c r="G1181" s="46">
        <v>45632</v>
      </c>
      <c r="H1181" s="46">
        <v>45645</v>
      </c>
      <c r="J1181" s="10" t="str">
        <f>_xlfn.XLOOKUP($C1181,銘柄リスト!$B$2:$B$10000,銘柄リスト!$D$2:$D$10000,,0,1)</f>
        <v>グロース（内国株式）</v>
      </c>
    </row>
    <row r="1182" spans="2:10" hidden="1">
      <c r="B1182" s="42">
        <v>1180</v>
      </c>
      <c r="C1182" s="45" t="s">
        <v>1363</v>
      </c>
      <c r="D1182" t="str">
        <f>_xlfn.XLOOKUP($C1182,銘柄リスト!$B$2:$B$10000,銘柄リスト!$C$2:$C$10000,,0,1)</f>
        <v>エイトレッド</v>
      </c>
      <c r="E1182" s="10">
        <v>1</v>
      </c>
      <c r="G1182" s="46">
        <v>45632</v>
      </c>
      <c r="H1182" s="46">
        <v>45793</v>
      </c>
      <c r="J1182" s="10" t="str">
        <f>_xlfn.XLOOKUP($C1182,銘柄リスト!$B$2:$B$10000,銘柄リスト!$D$2:$D$10000,,0,1)</f>
        <v>スタンダード（内国株式）</v>
      </c>
    </row>
    <row r="1183" spans="2:10" hidden="1">
      <c r="B1183" s="42">
        <v>1181</v>
      </c>
      <c r="C1183" s="45" t="s">
        <v>1364</v>
      </c>
      <c r="D1183" t="str">
        <f>_xlfn.XLOOKUP($C1183,銘柄リスト!$B$2:$B$10000,銘柄リスト!$C$2:$C$10000,,0,1)</f>
        <v>イノベーション</v>
      </c>
      <c r="E1183" s="10">
        <v>1</v>
      </c>
      <c r="G1183" s="46">
        <v>45632</v>
      </c>
      <c r="H1183" s="46">
        <v>45645</v>
      </c>
      <c r="J1183" s="10" t="str">
        <f>_xlfn.XLOOKUP($C1183,銘柄リスト!$B$2:$B$10000,銘柄リスト!$D$2:$D$10000,,0,1)</f>
        <v>グロース（内国株式）</v>
      </c>
    </row>
    <row r="1184" spans="2:10" hidden="1">
      <c r="B1184" s="42">
        <v>1182</v>
      </c>
      <c r="C1184" s="45" t="s">
        <v>1365</v>
      </c>
      <c r="D1184" t="str">
        <f>_xlfn.XLOOKUP($C1184,銘柄リスト!$B$2:$B$10000,銘柄リスト!$C$2:$C$10000,,0,1)</f>
        <v>ＳＣＡＴ</v>
      </c>
      <c r="E1184" s="10">
        <v>1</v>
      </c>
      <c r="G1184" s="46">
        <v>45632</v>
      </c>
      <c r="H1184" s="46">
        <v>45793</v>
      </c>
      <c r="J1184" s="10" t="str">
        <f>_xlfn.XLOOKUP($C1184,銘柄リスト!$B$2:$B$10000,銘柄リスト!$D$2:$D$10000,,0,1)</f>
        <v>スタンダード（内国株式）</v>
      </c>
    </row>
    <row r="1185" spans="2:10" hidden="1">
      <c r="B1185" s="42">
        <v>1183</v>
      </c>
      <c r="C1185" s="45" t="s">
        <v>1366</v>
      </c>
      <c r="D1185" t="str">
        <f>_xlfn.XLOOKUP($C1185,銘柄リスト!$B$2:$B$10000,銘柄リスト!$C$2:$C$10000,,0,1)</f>
        <v>シャノン</v>
      </c>
      <c r="E1185" s="10">
        <v>1</v>
      </c>
      <c r="G1185" s="46">
        <v>45632</v>
      </c>
      <c r="H1185" s="46">
        <v>45645</v>
      </c>
      <c r="J1185" s="10" t="str">
        <f>_xlfn.XLOOKUP($C1185,銘柄リスト!$B$2:$B$10000,銘柄リスト!$D$2:$D$10000,,0,1)</f>
        <v>グロース（内国株式）</v>
      </c>
    </row>
    <row r="1186" spans="2:10" hidden="1">
      <c r="B1186" s="42">
        <v>1184</v>
      </c>
      <c r="C1186" s="45" t="s">
        <v>1367</v>
      </c>
      <c r="D1186" t="str">
        <f>_xlfn.XLOOKUP($C1186,銘柄リスト!$B$2:$B$10000,銘柄リスト!$C$2:$C$10000,,0,1)</f>
        <v>マクロミル</v>
      </c>
      <c r="E1186" s="10">
        <v>1</v>
      </c>
      <c r="G1186" s="46">
        <v>45632</v>
      </c>
      <c r="H1186" s="46">
        <v>45793</v>
      </c>
      <c r="J1186" s="10" t="str">
        <f>_xlfn.XLOOKUP($C1186,銘柄リスト!$B$2:$B$10000,銘柄リスト!$D$2:$D$10000,,0,1)</f>
        <v>プライム（内国株式）</v>
      </c>
    </row>
    <row r="1187" spans="2:10" hidden="1">
      <c r="B1187" s="42">
        <v>1185</v>
      </c>
      <c r="C1187" s="45" t="s">
        <v>1368</v>
      </c>
      <c r="D1187" t="str">
        <f>_xlfn.XLOOKUP($C1187,銘柄リスト!$B$2:$B$10000,銘柄リスト!$C$2:$C$10000,,0,1)</f>
        <v>うるる</v>
      </c>
      <c r="E1187" s="10">
        <v>1</v>
      </c>
      <c r="G1187" s="46">
        <v>45632</v>
      </c>
      <c r="H1187" s="46">
        <v>45645</v>
      </c>
      <c r="J1187" s="10" t="str">
        <f>_xlfn.XLOOKUP($C1187,銘柄リスト!$B$2:$B$10000,銘柄リスト!$D$2:$D$10000,,0,1)</f>
        <v>グロース（内国株式）</v>
      </c>
    </row>
    <row r="1188" spans="2:10" hidden="1">
      <c r="B1188" s="42">
        <v>1186</v>
      </c>
      <c r="C1188" s="45" t="s">
        <v>1369</v>
      </c>
      <c r="D1188" t="str">
        <f>_xlfn.XLOOKUP($C1188,銘柄リスト!$B$2:$B$10000,銘柄リスト!$C$2:$C$10000,,0,1)</f>
        <v>ビーグリー</v>
      </c>
      <c r="E1188" s="10">
        <v>1</v>
      </c>
      <c r="G1188" s="46">
        <v>45632</v>
      </c>
      <c r="H1188" s="46">
        <v>45793</v>
      </c>
      <c r="J1188" s="10" t="str">
        <f>_xlfn.XLOOKUP($C1188,銘柄リスト!$B$2:$B$10000,銘柄リスト!$D$2:$D$10000,,0,1)</f>
        <v>スタンダード（内国株式）</v>
      </c>
    </row>
    <row r="1189" spans="2:10" hidden="1">
      <c r="B1189" s="42">
        <v>1187</v>
      </c>
      <c r="C1189" s="45" t="s">
        <v>83</v>
      </c>
      <c r="D1189" t="str">
        <f>_xlfn.XLOOKUP($C1189,銘柄リスト!$B$2:$B$10000,銘柄リスト!$C$2:$C$10000,,0,1)</f>
        <v>オロ</v>
      </c>
      <c r="E1189" s="10">
        <v>1</v>
      </c>
      <c r="G1189" s="46">
        <v>45632</v>
      </c>
      <c r="H1189" s="46">
        <v>45793</v>
      </c>
      <c r="J1189" s="10" t="str">
        <f>_xlfn.XLOOKUP($C1189,銘柄リスト!$B$2:$B$10000,銘柄リスト!$D$2:$D$10000,,0,1)</f>
        <v>プライム（内国株式）</v>
      </c>
    </row>
    <row r="1190" spans="2:10" hidden="1">
      <c r="B1190" s="42">
        <v>1188</v>
      </c>
      <c r="C1190" s="45" t="s">
        <v>1370</v>
      </c>
      <c r="D1190" t="str">
        <f>_xlfn.XLOOKUP($C1190,銘柄リスト!$B$2:$B$10000,銘柄リスト!$C$2:$C$10000,,0,1)</f>
        <v>ユーザーローカル</v>
      </c>
      <c r="E1190" s="10">
        <v>1</v>
      </c>
      <c r="G1190" s="46">
        <v>45632</v>
      </c>
      <c r="H1190" s="46">
        <v>45793</v>
      </c>
      <c r="J1190" s="10" t="str">
        <f>_xlfn.XLOOKUP($C1190,銘柄リスト!$B$2:$B$10000,銘柄リスト!$D$2:$D$10000,,0,1)</f>
        <v>プライム（内国株式）</v>
      </c>
    </row>
    <row r="1191" spans="2:10" hidden="1">
      <c r="B1191" s="42">
        <v>1189</v>
      </c>
      <c r="C1191" s="45" t="s">
        <v>1371</v>
      </c>
      <c r="D1191" t="str">
        <f>_xlfn.XLOOKUP($C1191,銘柄リスト!$B$2:$B$10000,銘柄リスト!$C$2:$C$10000,,0,1)</f>
        <v>テモナ</v>
      </c>
      <c r="E1191" s="10">
        <v>1</v>
      </c>
      <c r="G1191" s="46">
        <v>45632</v>
      </c>
      <c r="H1191" s="46">
        <v>45793</v>
      </c>
      <c r="J1191" s="10" t="str">
        <f>_xlfn.XLOOKUP($C1191,銘柄リスト!$B$2:$B$10000,銘柄リスト!$D$2:$D$10000,,0,1)</f>
        <v>スタンダード（内国株式）</v>
      </c>
    </row>
    <row r="1192" spans="2:10" hidden="1">
      <c r="B1192" s="42">
        <v>1190</v>
      </c>
      <c r="C1192" s="45" t="s">
        <v>1372</v>
      </c>
      <c r="D1192" t="str">
        <f>_xlfn.XLOOKUP($C1192,銘柄リスト!$B$2:$B$10000,銘柄リスト!$C$2:$C$10000,,0,1)</f>
        <v>ビーブレイクシステムズ</v>
      </c>
      <c r="E1192" s="10">
        <v>1</v>
      </c>
      <c r="G1192" s="46">
        <v>45632</v>
      </c>
      <c r="H1192" s="46">
        <v>45645</v>
      </c>
      <c r="J1192" s="10" t="str">
        <f>_xlfn.XLOOKUP($C1192,銘柄リスト!$B$2:$B$10000,銘柄リスト!$D$2:$D$10000,,0,1)</f>
        <v>グロース（内国株式）</v>
      </c>
    </row>
    <row r="1193" spans="2:10" hidden="1">
      <c r="B1193" s="42">
        <v>1191</v>
      </c>
      <c r="C1193" s="45" t="s">
        <v>1373</v>
      </c>
      <c r="D1193" t="str">
        <f>_xlfn.XLOOKUP($C1193,銘柄リスト!$B$2:$B$10000,銘柄リスト!$C$2:$C$10000,,0,1)</f>
        <v>エコモット</v>
      </c>
      <c r="E1193" s="10">
        <v>1</v>
      </c>
      <c r="G1193" s="46">
        <v>45632</v>
      </c>
      <c r="H1193" s="46">
        <v>45645</v>
      </c>
      <c r="J1193" s="10" t="str">
        <f>_xlfn.XLOOKUP($C1193,銘柄リスト!$B$2:$B$10000,銘柄リスト!$D$2:$D$10000,,0,1)</f>
        <v>グロース（内国株式）</v>
      </c>
    </row>
    <row r="1194" spans="2:10" hidden="1">
      <c r="B1194" s="42">
        <v>1192</v>
      </c>
      <c r="C1194" s="45" t="s">
        <v>1374</v>
      </c>
      <c r="D1194" t="str">
        <f>_xlfn.XLOOKUP($C1194,銘柄リスト!$B$2:$B$10000,銘柄リスト!$C$2:$C$10000,,0,1)</f>
        <v>ＳＹＳホールディングス</v>
      </c>
      <c r="E1194" s="10">
        <v>1</v>
      </c>
      <c r="G1194" s="46">
        <v>45632</v>
      </c>
      <c r="H1194" s="46">
        <v>45793</v>
      </c>
      <c r="J1194" s="10" t="str">
        <f>_xlfn.XLOOKUP($C1194,銘柄リスト!$B$2:$B$10000,銘柄リスト!$D$2:$D$10000,,0,1)</f>
        <v>スタンダード（内国株式）</v>
      </c>
    </row>
    <row r="1195" spans="2:10" hidden="1">
      <c r="B1195" s="42">
        <v>1193</v>
      </c>
      <c r="C1195" s="45" t="s">
        <v>1375</v>
      </c>
      <c r="D1195" t="str">
        <f>_xlfn.XLOOKUP($C1195,銘柄リスト!$B$2:$B$10000,銘柄リスト!$C$2:$C$10000,,0,1)</f>
        <v>シェアリングテクノロジー</v>
      </c>
      <c r="E1195" s="10">
        <v>1</v>
      </c>
      <c r="G1195" s="46">
        <v>45632</v>
      </c>
      <c r="H1195" s="46">
        <v>45645</v>
      </c>
      <c r="J1195" s="10" t="str">
        <f>_xlfn.XLOOKUP($C1195,銘柄リスト!$B$2:$B$10000,銘柄リスト!$D$2:$D$10000,,0,1)</f>
        <v>グロース（内国株式）</v>
      </c>
    </row>
    <row r="1196" spans="2:10" hidden="1">
      <c r="B1196" s="42">
        <v>1194</v>
      </c>
      <c r="C1196" s="45" t="s">
        <v>1376</v>
      </c>
      <c r="D1196" t="e">
        <f>_xlfn.XLOOKUP($C1196,銘柄リスト!$B$2:$B$10000,銘柄リスト!$C$2:$C$10000,,0,1)</f>
        <v>#N/A</v>
      </c>
      <c r="E1196" s="10">
        <v>1</v>
      </c>
      <c r="G1196" s="46">
        <v>45632</v>
      </c>
      <c r="H1196" s="46">
        <v>45645</v>
      </c>
      <c r="J1196" s="10" t="e">
        <f>_xlfn.XLOOKUP($C1196,銘柄リスト!$B$2:$B$10000,銘柄リスト!$D$2:$D$10000,,0,1)</f>
        <v>#N/A</v>
      </c>
    </row>
    <row r="1197" spans="2:10" hidden="1">
      <c r="B1197" s="42">
        <v>1195</v>
      </c>
      <c r="C1197" s="45" t="s">
        <v>1377</v>
      </c>
      <c r="D1197" t="str">
        <f>_xlfn.XLOOKUP($C1197,銘柄リスト!$B$2:$B$10000,銘柄リスト!$C$2:$C$10000,,0,1)</f>
        <v>ウォンテッドリー</v>
      </c>
      <c r="E1197" s="10">
        <v>1</v>
      </c>
      <c r="G1197" s="46">
        <v>45632</v>
      </c>
      <c r="H1197" s="46">
        <v>45645</v>
      </c>
      <c r="J1197" s="10" t="str">
        <f>_xlfn.XLOOKUP($C1197,銘柄リスト!$B$2:$B$10000,銘柄リスト!$D$2:$D$10000,,0,1)</f>
        <v>グロース（内国株式）</v>
      </c>
    </row>
    <row r="1198" spans="2:10" hidden="1">
      <c r="B1198" s="42">
        <v>1196</v>
      </c>
      <c r="C1198" s="45" t="s">
        <v>1378</v>
      </c>
      <c r="D1198" t="str">
        <f>_xlfn.XLOOKUP($C1198,銘柄リスト!$B$2:$B$10000,銘柄リスト!$C$2:$C$10000,,0,1)</f>
        <v>ニーズウェル</v>
      </c>
      <c r="E1198" s="10">
        <v>1</v>
      </c>
      <c r="G1198" s="46">
        <v>45632</v>
      </c>
      <c r="H1198" s="46">
        <v>45793</v>
      </c>
      <c r="J1198" s="10" t="str">
        <f>_xlfn.XLOOKUP($C1198,銘柄リスト!$B$2:$B$10000,銘柄リスト!$D$2:$D$10000,,0,1)</f>
        <v>プライム（内国株式）</v>
      </c>
    </row>
    <row r="1199" spans="2:10" hidden="1">
      <c r="B1199" s="42">
        <v>1197</v>
      </c>
      <c r="C1199" s="45" t="s">
        <v>1379</v>
      </c>
      <c r="D1199" t="str">
        <f>_xlfn.XLOOKUP($C1199,銘柄リスト!$B$2:$B$10000,銘柄リスト!$C$2:$C$10000,,0,1)</f>
        <v>ＰＫＳＨＡ　Ｔｅｃｈｎｏｌｏｇｙ</v>
      </c>
      <c r="E1199" s="10">
        <v>1</v>
      </c>
      <c r="G1199" s="46">
        <v>45632</v>
      </c>
      <c r="H1199" s="46">
        <v>45793</v>
      </c>
      <c r="J1199" s="10" t="str">
        <f>_xlfn.XLOOKUP($C1199,銘柄リスト!$B$2:$B$10000,銘柄リスト!$D$2:$D$10000,,0,1)</f>
        <v>プライム（内国株式）</v>
      </c>
    </row>
    <row r="1200" spans="2:10" hidden="1">
      <c r="B1200" s="42">
        <v>1198</v>
      </c>
      <c r="C1200" s="45" t="s">
        <v>1380</v>
      </c>
      <c r="D1200" t="str">
        <f>_xlfn.XLOOKUP($C1200,銘柄リスト!$B$2:$B$10000,銘柄リスト!$C$2:$C$10000,,0,1)</f>
        <v>マネーフォワード</v>
      </c>
      <c r="E1200" s="10">
        <v>1</v>
      </c>
      <c r="G1200" s="46">
        <v>45632</v>
      </c>
      <c r="H1200" s="46">
        <v>45793</v>
      </c>
      <c r="J1200" s="10" t="str">
        <f>_xlfn.XLOOKUP($C1200,銘柄リスト!$B$2:$B$10000,銘柄リスト!$D$2:$D$10000,,0,1)</f>
        <v>プライム（内国株式）</v>
      </c>
    </row>
    <row r="1201" spans="2:10" hidden="1">
      <c r="B1201" s="42">
        <v>1199</v>
      </c>
      <c r="C1201" s="45" t="s">
        <v>1381</v>
      </c>
      <c r="D1201" t="str">
        <f>_xlfn.XLOOKUP($C1201,銘柄リスト!$B$2:$B$10000,銘柄リスト!$C$2:$C$10000,,0,1)</f>
        <v>サインポスト</v>
      </c>
      <c r="E1201" s="10">
        <v>1</v>
      </c>
      <c r="G1201" s="46">
        <v>45632</v>
      </c>
      <c r="H1201" s="46">
        <v>45793</v>
      </c>
      <c r="J1201" s="10" t="str">
        <f>_xlfn.XLOOKUP($C1201,銘柄リスト!$B$2:$B$10000,銘柄リスト!$D$2:$D$10000,,0,1)</f>
        <v>スタンダード（内国株式）</v>
      </c>
    </row>
    <row r="1202" spans="2:10" hidden="1">
      <c r="B1202" s="42">
        <v>1200</v>
      </c>
      <c r="C1202" s="45" t="s">
        <v>1382</v>
      </c>
      <c r="D1202" t="str">
        <f>_xlfn.XLOOKUP($C1202,銘柄リスト!$B$2:$B$10000,銘柄リスト!$C$2:$C$10000,,0,1)</f>
        <v>トレードワークス</v>
      </c>
      <c r="E1202" s="10">
        <v>1</v>
      </c>
      <c r="G1202" s="46">
        <v>45632</v>
      </c>
      <c r="H1202" s="46">
        <v>45793</v>
      </c>
      <c r="J1202" s="10" t="str">
        <f>_xlfn.XLOOKUP($C1202,銘柄リスト!$B$2:$B$10000,銘柄リスト!$D$2:$D$10000,,0,1)</f>
        <v>スタンダード（内国株式）</v>
      </c>
    </row>
    <row r="1203" spans="2:10" hidden="1">
      <c r="B1203" s="42">
        <v>1201</v>
      </c>
      <c r="C1203" s="45" t="s">
        <v>1383</v>
      </c>
      <c r="D1203" t="str">
        <f>_xlfn.XLOOKUP($C1203,銘柄リスト!$B$2:$B$10000,銘柄リスト!$C$2:$C$10000,,0,1)</f>
        <v>すららネット</v>
      </c>
      <c r="E1203" s="10">
        <v>1</v>
      </c>
      <c r="G1203" s="46">
        <v>45632</v>
      </c>
      <c r="H1203" s="46">
        <v>45645</v>
      </c>
      <c r="J1203" s="10" t="str">
        <f>_xlfn.XLOOKUP($C1203,銘柄リスト!$B$2:$B$10000,銘柄リスト!$D$2:$D$10000,,0,1)</f>
        <v>グロース（内国株式）</v>
      </c>
    </row>
    <row r="1204" spans="2:10" hidden="1">
      <c r="B1204" s="42">
        <v>1202</v>
      </c>
      <c r="C1204" s="45" t="s">
        <v>1384</v>
      </c>
      <c r="D1204" t="str">
        <f>_xlfn.XLOOKUP($C1204,銘柄リスト!$B$2:$B$10000,銘柄リスト!$C$2:$C$10000,,0,1)</f>
        <v>レゾナック・ホールディングス</v>
      </c>
      <c r="E1204" s="10">
        <v>1</v>
      </c>
      <c r="G1204" s="46">
        <v>45632</v>
      </c>
      <c r="H1204" s="46">
        <v>45793</v>
      </c>
      <c r="J1204" s="10" t="str">
        <f>_xlfn.XLOOKUP($C1204,銘柄リスト!$B$2:$B$10000,銘柄リスト!$D$2:$D$10000,,0,1)</f>
        <v>プライム（内国株式）</v>
      </c>
    </row>
    <row r="1205" spans="2:10" hidden="1">
      <c r="B1205" s="42">
        <v>1203</v>
      </c>
      <c r="C1205" s="45" t="s">
        <v>1385</v>
      </c>
      <c r="D1205" t="str">
        <f>_xlfn.XLOOKUP($C1205,銘柄リスト!$B$2:$B$10000,銘柄リスト!$C$2:$C$10000,,0,1)</f>
        <v>住友化学</v>
      </c>
      <c r="E1205" s="10">
        <v>1</v>
      </c>
      <c r="G1205" s="46">
        <v>45632</v>
      </c>
      <c r="H1205" s="46">
        <v>45793</v>
      </c>
      <c r="J1205" s="10" t="str">
        <f>_xlfn.XLOOKUP($C1205,銘柄リスト!$B$2:$B$10000,銘柄リスト!$D$2:$D$10000,,0,1)</f>
        <v>プライム（内国株式）</v>
      </c>
    </row>
    <row r="1206" spans="2:10" hidden="1">
      <c r="B1206" s="42">
        <v>1204</v>
      </c>
      <c r="C1206" s="45" t="s">
        <v>1386</v>
      </c>
      <c r="D1206" t="str">
        <f>_xlfn.XLOOKUP($C1206,銘柄リスト!$B$2:$B$10000,銘柄リスト!$C$2:$C$10000,,0,1)</f>
        <v>住友精化</v>
      </c>
      <c r="E1206" s="10">
        <v>1</v>
      </c>
      <c r="G1206" s="46">
        <v>45632</v>
      </c>
      <c r="H1206" s="46">
        <v>45793</v>
      </c>
      <c r="J1206" s="10" t="str">
        <f>_xlfn.XLOOKUP($C1206,銘柄リスト!$B$2:$B$10000,銘柄リスト!$D$2:$D$10000,,0,1)</f>
        <v>プライム（内国株式）</v>
      </c>
    </row>
    <row r="1207" spans="2:10" hidden="1">
      <c r="B1207" s="42">
        <v>1205</v>
      </c>
      <c r="C1207" s="45" t="s">
        <v>1387</v>
      </c>
      <c r="D1207" t="str">
        <f>_xlfn.XLOOKUP($C1207,銘柄リスト!$B$2:$B$10000,銘柄リスト!$C$2:$C$10000,,0,1)</f>
        <v>ヘッドウォータース</v>
      </c>
      <c r="E1207" s="10">
        <v>1</v>
      </c>
      <c r="G1207" s="46">
        <v>45632</v>
      </c>
      <c r="H1207" s="46">
        <v>45645</v>
      </c>
      <c r="J1207" s="10" t="str">
        <f>_xlfn.XLOOKUP($C1207,銘柄リスト!$B$2:$B$10000,銘柄リスト!$D$2:$D$10000,,0,1)</f>
        <v>グロース（内国株式）</v>
      </c>
    </row>
    <row r="1208" spans="2:10" hidden="1">
      <c r="B1208" s="42">
        <v>1206</v>
      </c>
      <c r="C1208" s="45" t="s">
        <v>1388</v>
      </c>
      <c r="D1208" t="str">
        <f>_xlfn.XLOOKUP($C1208,銘柄リスト!$B$2:$B$10000,銘柄リスト!$C$2:$C$10000,,0,1)</f>
        <v>アクシス</v>
      </c>
      <c r="E1208" s="10">
        <v>1</v>
      </c>
      <c r="G1208" s="46">
        <v>45632</v>
      </c>
      <c r="H1208" s="46">
        <v>45793</v>
      </c>
      <c r="J1208" s="10" t="str">
        <f>_xlfn.XLOOKUP($C1208,銘柄リスト!$B$2:$B$10000,銘柄リスト!$D$2:$D$10000,,0,1)</f>
        <v>スタンダード（内国株式）</v>
      </c>
    </row>
    <row r="1209" spans="2:10" hidden="1">
      <c r="B1209" s="42">
        <v>1207</v>
      </c>
      <c r="C1209" s="45" t="s">
        <v>1389</v>
      </c>
      <c r="D1209" t="str">
        <f>_xlfn.XLOOKUP($C1209,銘柄リスト!$B$2:$B$10000,銘柄リスト!$C$2:$C$10000,,0,1)</f>
        <v>勤次郎</v>
      </c>
      <c r="E1209" s="10">
        <v>1</v>
      </c>
      <c r="G1209" s="46">
        <v>45632</v>
      </c>
      <c r="H1209" s="46">
        <v>45645</v>
      </c>
      <c r="J1209" s="10" t="str">
        <f>_xlfn.XLOOKUP($C1209,銘柄リスト!$B$2:$B$10000,銘柄リスト!$D$2:$D$10000,,0,1)</f>
        <v>グロース（内国株式）</v>
      </c>
    </row>
    <row r="1210" spans="2:10" hidden="1">
      <c r="B1210" s="42">
        <v>1208</v>
      </c>
      <c r="C1210" s="45" t="s">
        <v>1390</v>
      </c>
      <c r="D1210" t="str">
        <f>_xlfn.XLOOKUP($C1210,銘柄リスト!$B$2:$B$10000,銘柄リスト!$C$2:$C$10000,,0,1)</f>
        <v>カラダノート</v>
      </c>
      <c r="E1210" s="10">
        <v>1</v>
      </c>
      <c r="G1210" s="46">
        <v>45632</v>
      </c>
      <c r="H1210" s="46">
        <v>45645</v>
      </c>
      <c r="J1210" s="10" t="str">
        <f>_xlfn.XLOOKUP($C1210,銘柄リスト!$B$2:$B$10000,銘柄リスト!$D$2:$D$10000,,0,1)</f>
        <v>グロース（内国株式）</v>
      </c>
    </row>
    <row r="1211" spans="2:10" hidden="1">
      <c r="B1211" s="42">
        <v>1209</v>
      </c>
      <c r="C1211" s="45" t="s">
        <v>1391</v>
      </c>
      <c r="D1211" t="str">
        <f>_xlfn.XLOOKUP($C1211,銘柄リスト!$B$2:$B$10000,銘柄リスト!$C$2:$C$10000,,0,1)</f>
        <v>ペイクラウドホールディングス</v>
      </c>
      <c r="E1211" s="10">
        <v>1</v>
      </c>
      <c r="G1211" s="46">
        <v>45632</v>
      </c>
      <c r="H1211" s="46">
        <v>45645</v>
      </c>
      <c r="J1211" s="10" t="str">
        <f>_xlfn.XLOOKUP($C1211,銘柄リスト!$B$2:$B$10000,銘柄リスト!$D$2:$D$10000,,0,1)</f>
        <v>グロース（内国株式）</v>
      </c>
    </row>
    <row r="1212" spans="2:10" hidden="1">
      <c r="B1212" s="42">
        <v>1210</v>
      </c>
      <c r="C1212" s="45" t="s">
        <v>1392</v>
      </c>
      <c r="D1212" t="str">
        <f>_xlfn.XLOOKUP($C1212,銘柄リスト!$B$2:$B$10000,銘柄リスト!$C$2:$C$10000,,0,1)</f>
        <v>ＭＩＴホールディングス</v>
      </c>
      <c r="E1212" s="10">
        <v>1</v>
      </c>
      <c r="G1212" s="46">
        <v>45632</v>
      </c>
      <c r="H1212" s="46">
        <v>45793</v>
      </c>
      <c r="J1212" s="10" t="str">
        <f>_xlfn.XLOOKUP($C1212,銘柄リスト!$B$2:$B$10000,銘柄リスト!$D$2:$D$10000,,0,1)</f>
        <v>スタンダード（内国株式）</v>
      </c>
    </row>
    <row r="1213" spans="2:10" hidden="1">
      <c r="B1213" s="42">
        <v>1211</v>
      </c>
      <c r="C1213" s="45" t="s">
        <v>1393</v>
      </c>
      <c r="D1213" t="str">
        <f>_xlfn.XLOOKUP($C1213,銘柄リスト!$B$2:$B$10000,銘柄リスト!$C$2:$C$10000,,0,1)</f>
        <v>クリーマ</v>
      </c>
      <c r="E1213" s="10">
        <v>1</v>
      </c>
      <c r="G1213" s="46">
        <v>45632</v>
      </c>
      <c r="H1213" s="46">
        <v>45645</v>
      </c>
      <c r="J1213" s="10" t="str">
        <f>_xlfn.XLOOKUP($C1213,銘柄リスト!$B$2:$B$10000,銘柄リスト!$D$2:$D$10000,,0,1)</f>
        <v>グロース（内国株式）</v>
      </c>
    </row>
    <row r="1214" spans="2:10" hidden="1">
      <c r="B1214" s="42">
        <v>1212</v>
      </c>
      <c r="C1214" s="45" t="s">
        <v>1394</v>
      </c>
      <c r="D1214" t="str">
        <f>_xlfn.XLOOKUP($C1214,銘柄リスト!$B$2:$B$10000,銘柄リスト!$C$2:$C$10000,,0,1)</f>
        <v>スタメン</v>
      </c>
      <c r="E1214" s="10">
        <v>1</v>
      </c>
      <c r="G1214" s="46">
        <v>45632</v>
      </c>
      <c r="H1214" s="46">
        <v>45645</v>
      </c>
      <c r="J1214" s="10" t="str">
        <f>_xlfn.XLOOKUP($C1214,銘柄リスト!$B$2:$B$10000,銘柄リスト!$D$2:$D$10000,,0,1)</f>
        <v>グロース（内国株式）</v>
      </c>
    </row>
    <row r="1215" spans="2:10" hidden="1">
      <c r="B1215" s="42">
        <v>1213</v>
      </c>
      <c r="C1215" s="45" t="s">
        <v>1395</v>
      </c>
      <c r="D1215" t="str">
        <f>_xlfn.XLOOKUP($C1215,銘柄リスト!$B$2:$B$10000,銘柄リスト!$C$2:$C$10000,,0,1)</f>
        <v>ビートレンド</v>
      </c>
      <c r="E1215" s="10">
        <v>1</v>
      </c>
      <c r="G1215" s="46">
        <v>45632</v>
      </c>
      <c r="H1215" s="46">
        <v>45645</v>
      </c>
      <c r="J1215" s="10" t="str">
        <f>_xlfn.XLOOKUP($C1215,銘柄リスト!$B$2:$B$10000,銘柄リスト!$D$2:$D$10000,,0,1)</f>
        <v>グロース（内国株式）</v>
      </c>
    </row>
    <row r="1216" spans="2:10" hidden="1">
      <c r="B1216" s="42">
        <v>1214</v>
      </c>
      <c r="C1216" s="45" t="s">
        <v>1396</v>
      </c>
      <c r="D1216" t="str">
        <f>_xlfn.XLOOKUP($C1216,銘柄リスト!$B$2:$B$10000,銘柄リスト!$C$2:$C$10000,,0,1)</f>
        <v>日産化学</v>
      </c>
      <c r="E1216" s="10">
        <v>1</v>
      </c>
      <c r="G1216" s="46">
        <v>45632</v>
      </c>
      <c r="H1216" s="46">
        <v>45793</v>
      </c>
      <c r="J1216" s="10" t="str">
        <f>_xlfn.XLOOKUP($C1216,銘柄リスト!$B$2:$B$10000,銘柄リスト!$D$2:$D$10000,,0,1)</f>
        <v>プライム（内国株式）</v>
      </c>
    </row>
    <row r="1217" spans="2:10" hidden="1">
      <c r="B1217" s="42">
        <v>1215</v>
      </c>
      <c r="C1217" s="45" t="s">
        <v>1397</v>
      </c>
      <c r="D1217" t="str">
        <f>_xlfn.XLOOKUP($C1217,銘柄リスト!$B$2:$B$10000,銘柄リスト!$C$2:$C$10000,,0,1)</f>
        <v>ラサ工業</v>
      </c>
      <c r="E1217" s="10">
        <v>1</v>
      </c>
      <c r="G1217" s="46">
        <v>45632</v>
      </c>
      <c r="H1217" s="46">
        <v>45793</v>
      </c>
      <c r="J1217" s="10" t="str">
        <f>_xlfn.XLOOKUP($C1217,銘柄リスト!$B$2:$B$10000,銘柄リスト!$D$2:$D$10000,,0,1)</f>
        <v>プライム（内国株式）</v>
      </c>
    </row>
    <row r="1218" spans="2:10" hidden="1">
      <c r="B1218" s="42">
        <v>1216</v>
      </c>
      <c r="C1218" s="45" t="s">
        <v>1398</v>
      </c>
      <c r="D1218" t="str">
        <f>_xlfn.XLOOKUP($C1218,銘柄リスト!$B$2:$B$10000,銘柄リスト!$C$2:$C$10000,,0,1)</f>
        <v>クレハ</v>
      </c>
      <c r="E1218" s="10">
        <v>1</v>
      </c>
      <c r="G1218" s="46">
        <v>45632</v>
      </c>
      <c r="H1218" s="46">
        <v>45793</v>
      </c>
      <c r="J1218" s="10" t="str">
        <f>_xlfn.XLOOKUP($C1218,銘柄リスト!$B$2:$B$10000,銘柄リスト!$D$2:$D$10000,,0,1)</f>
        <v>プライム（内国株式）</v>
      </c>
    </row>
    <row r="1219" spans="2:10" hidden="1">
      <c r="B1219" s="42">
        <v>1217</v>
      </c>
      <c r="C1219" s="45" t="s">
        <v>1399</v>
      </c>
      <c r="D1219" t="str">
        <f>_xlfn.XLOOKUP($C1219,銘柄リスト!$B$2:$B$10000,銘柄リスト!$C$2:$C$10000,,0,1)</f>
        <v>多木化学</v>
      </c>
      <c r="E1219" s="10">
        <v>1</v>
      </c>
      <c r="G1219" s="46">
        <v>45632</v>
      </c>
      <c r="H1219" s="46">
        <v>45793</v>
      </c>
      <c r="J1219" s="10" t="str">
        <f>_xlfn.XLOOKUP($C1219,銘柄リスト!$B$2:$B$10000,銘柄リスト!$D$2:$D$10000,,0,1)</f>
        <v>プライム（内国株式）</v>
      </c>
    </row>
    <row r="1220" spans="2:10" hidden="1">
      <c r="B1220" s="42">
        <v>1218</v>
      </c>
      <c r="C1220" s="45" t="s">
        <v>1400</v>
      </c>
      <c r="D1220" t="str">
        <f>_xlfn.XLOOKUP($C1220,銘柄リスト!$B$2:$B$10000,銘柄リスト!$C$2:$C$10000,,0,1)</f>
        <v>神島化学工業</v>
      </c>
      <c r="E1220" s="10">
        <v>1</v>
      </c>
      <c r="G1220" s="46">
        <v>45632</v>
      </c>
      <c r="H1220" s="46">
        <v>45793</v>
      </c>
      <c r="J1220" s="10" t="str">
        <f>_xlfn.XLOOKUP($C1220,銘柄リスト!$B$2:$B$10000,銘柄リスト!$D$2:$D$10000,,0,1)</f>
        <v>スタンダード（内国株式）</v>
      </c>
    </row>
    <row r="1221" spans="2:10" hidden="1">
      <c r="B1221" s="42">
        <v>1219</v>
      </c>
      <c r="C1221" s="45" t="s">
        <v>1401</v>
      </c>
      <c r="D1221" t="str">
        <f>_xlfn.XLOOKUP($C1221,銘柄リスト!$B$2:$B$10000,銘柄リスト!$C$2:$C$10000,,0,1)</f>
        <v>テイカ</v>
      </c>
      <c r="E1221" s="10">
        <v>1</v>
      </c>
      <c r="G1221" s="46">
        <v>45632</v>
      </c>
      <c r="H1221" s="46">
        <v>45793</v>
      </c>
      <c r="J1221" s="10" t="str">
        <f>_xlfn.XLOOKUP($C1221,銘柄リスト!$B$2:$B$10000,銘柄リスト!$D$2:$D$10000,,0,1)</f>
        <v>プライム（内国株式）</v>
      </c>
    </row>
    <row r="1222" spans="2:10" hidden="1">
      <c r="B1222" s="42">
        <v>1220</v>
      </c>
      <c r="C1222" s="45" t="s">
        <v>1402</v>
      </c>
      <c r="D1222" t="str">
        <f>_xlfn.XLOOKUP($C1222,銘柄リスト!$B$2:$B$10000,銘柄リスト!$C$2:$C$10000,,0,1)</f>
        <v>石原産業</v>
      </c>
      <c r="E1222" s="10">
        <v>1</v>
      </c>
      <c r="G1222" s="46">
        <v>45632</v>
      </c>
      <c r="H1222" s="46">
        <v>45793</v>
      </c>
      <c r="J1222" s="10" t="str">
        <f>_xlfn.XLOOKUP($C1222,銘柄リスト!$B$2:$B$10000,銘柄リスト!$D$2:$D$10000,,0,1)</f>
        <v>プライム（内国株式）</v>
      </c>
    </row>
    <row r="1223" spans="2:10" hidden="1">
      <c r="B1223" s="42">
        <v>1221</v>
      </c>
      <c r="C1223" s="45" t="s">
        <v>1403</v>
      </c>
      <c r="D1223" t="str">
        <f>_xlfn.XLOOKUP($C1223,銘柄リスト!$B$2:$B$10000,銘柄リスト!$C$2:$C$10000,,0,1)</f>
        <v>片倉コープアグリ</v>
      </c>
      <c r="E1223" s="10">
        <v>1</v>
      </c>
      <c r="G1223" s="46">
        <v>45632</v>
      </c>
      <c r="H1223" s="46">
        <v>45793</v>
      </c>
      <c r="J1223" s="10" t="str">
        <f>_xlfn.XLOOKUP($C1223,銘柄リスト!$B$2:$B$10000,銘柄リスト!$D$2:$D$10000,,0,1)</f>
        <v>スタンダード（内国株式）</v>
      </c>
    </row>
    <row r="1224" spans="2:10" hidden="1">
      <c r="B1224" s="42">
        <v>1222</v>
      </c>
      <c r="C1224" s="45" t="s">
        <v>1404</v>
      </c>
      <c r="D1224" t="str">
        <f>_xlfn.XLOOKUP($C1224,銘柄リスト!$B$2:$B$10000,銘柄リスト!$C$2:$C$10000,,0,1)</f>
        <v>南海化学</v>
      </c>
      <c r="E1224" s="10">
        <v>1</v>
      </c>
      <c r="G1224" s="46">
        <v>45632</v>
      </c>
      <c r="H1224" s="46">
        <v>45793</v>
      </c>
      <c r="J1224" s="10" t="str">
        <f>_xlfn.XLOOKUP($C1224,銘柄リスト!$B$2:$B$10000,銘柄リスト!$D$2:$D$10000,,0,1)</f>
        <v>スタンダード（内国株式）</v>
      </c>
    </row>
    <row r="1225" spans="2:10" hidden="1">
      <c r="B1225" s="42">
        <v>1223</v>
      </c>
      <c r="C1225" s="45" t="s">
        <v>1405</v>
      </c>
      <c r="D1225" t="str">
        <f>_xlfn.XLOOKUP($C1225,銘柄リスト!$B$2:$B$10000,銘柄リスト!$C$2:$C$10000,,0,1)</f>
        <v>日本曹達</v>
      </c>
      <c r="E1225" s="10">
        <v>1</v>
      </c>
      <c r="G1225" s="46">
        <v>45632</v>
      </c>
      <c r="H1225" s="46">
        <v>45793</v>
      </c>
      <c r="J1225" s="10" t="str">
        <f>_xlfn.XLOOKUP($C1225,銘柄リスト!$B$2:$B$10000,銘柄リスト!$D$2:$D$10000,,0,1)</f>
        <v>プライム（内国株式）</v>
      </c>
    </row>
    <row r="1226" spans="2:10" hidden="1">
      <c r="B1226" s="42">
        <v>1224</v>
      </c>
      <c r="C1226" s="45" t="s">
        <v>1406</v>
      </c>
      <c r="D1226" t="str">
        <f>_xlfn.XLOOKUP($C1226,銘柄リスト!$B$2:$B$10000,銘柄リスト!$C$2:$C$10000,,0,1)</f>
        <v>トクヤマ</v>
      </c>
      <c r="E1226" s="10">
        <v>1</v>
      </c>
      <c r="G1226" s="46">
        <v>45632</v>
      </c>
      <c r="H1226" s="46">
        <v>45793</v>
      </c>
      <c r="J1226" s="10" t="str">
        <f>_xlfn.XLOOKUP($C1226,銘柄リスト!$B$2:$B$10000,銘柄リスト!$D$2:$D$10000,,0,1)</f>
        <v>プライム（内国株式）</v>
      </c>
    </row>
    <row r="1227" spans="2:10" hidden="1">
      <c r="B1227" s="42">
        <v>1225</v>
      </c>
      <c r="C1227" s="45" t="s">
        <v>1407</v>
      </c>
      <c r="D1227" t="str">
        <f>_xlfn.XLOOKUP($C1227,銘柄リスト!$B$2:$B$10000,銘柄リスト!$C$2:$C$10000,,0,1)</f>
        <v>セントラル硝子</v>
      </c>
      <c r="E1227" s="10">
        <v>1</v>
      </c>
      <c r="G1227" s="46">
        <v>45632</v>
      </c>
      <c r="H1227" s="46">
        <v>45793</v>
      </c>
      <c r="J1227" s="10" t="str">
        <f>_xlfn.XLOOKUP($C1227,銘柄リスト!$B$2:$B$10000,銘柄リスト!$D$2:$D$10000,,0,1)</f>
        <v>プライム（内国株式）</v>
      </c>
    </row>
    <row r="1228" spans="2:10" hidden="1">
      <c r="B1228" s="42">
        <v>1226</v>
      </c>
      <c r="C1228" s="45" t="s">
        <v>1408</v>
      </c>
      <c r="D1228" t="str">
        <f>_xlfn.XLOOKUP($C1228,銘柄リスト!$B$2:$B$10000,銘柄リスト!$C$2:$C$10000,,0,1)</f>
        <v>東亞合成</v>
      </c>
      <c r="E1228" s="10">
        <v>1</v>
      </c>
      <c r="G1228" s="46">
        <v>45632</v>
      </c>
      <c r="H1228" s="46">
        <v>45793</v>
      </c>
      <c r="J1228" s="10" t="str">
        <f>_xlfn.XLOOKUP($C1228,銘柄リスト!$B$2:$B$10000,銘柄リスト!$D$2:$D$10000,,0,1)</f>
        <v>プライム（内国株式）</v>
      </c>
    </row>
    <row r="1229" spans="2:10" hidden="1">
      <c r="B1229" s="42">
        <v>1227</v>
      </c>
      <c r="C1229" s="45" t="s">
        <v>1409</v>
      </c>
      <c r="D1229" t="str">
        <f>_xlfn.XLOOKUP($C1229,銘柄リスト!$B$2:$B$10000,銘柄リスト!$C$2:$C$10000,,0,1)</f>
        <v>大阪ソーダ</v>
      </c>
      <c r="E1229" s="10">
        <v>1</v>
      </c>
      <c r="G1229" s="46">
        <v>45632</v>
      </c>
      <c r="H1229" s="46">
        <v>45793</v>
      </c>
      <c r="J1229" s="10" t="str">
        <f>_xlfn.XLOOKUP($C1229,銘柄リスト!$B$2:$B$10000,銘柄リスト!$D$2:$D$10000,,0,1)</f>
        <v>プライム（内国株式）</v>
      </c>
    </row>
    <row r="1230" spans="2:10" hidden="1">
      <c r="B1230" s="42">
        <v>1228</v>
      </c>
      <c r="C1230" s="45" t="s">
        <v>1410</v>
      </c>
      <c r="D1230" t="str">
        <f>_xlfn.XLOOKUP($C1230,銘柄リスト!$B$2:$B$10000,銘柄リスト!$C$2:$C$10000,,0,1)</f>
        <v>関東電化工業</v>
      </c>
      <c r="E1230" s="10">
        <v>1</v>
      </c>
      <c r="G1230" s="46">
        <v>45632</v>
      </c>
      <c r="H1230" s="46">
        <v>45793</v>
      </c>
      <c r="J1230" s="10" t="str">
        <f>_xlfn.XLOOKUP($C1230,銘柄リスト!$B$2:$B$10000,銘柄リスト!$D$2:$D$10000,,0,1)</f>
        <v>プライム（内国株式）</v>
      </c>
    </row>
    <row r="1231" spans="2:10" hidden="1">
      <c r="B1231" s="42">
        <v>1229</v>
      </c>
      <c r="C1231" s="45" t="s">
        <v>1411</v>
      </c>
      <c r="D1231" t="str">
        <f>_xlfn.XLOOKUP($C1231,銘柄リスト!$B$2:$B$10000,銘柄リスト!$C$2:$C$10000,,0,1)</f>
        <v>ＧＭＯフィナンシャルゲート</v>
      </c>
      <c r="E1231" s="10">
        <v>1</v>
      </c>
      <c r="G1231" s="46">
        <v>45632</v>
      </c>
      <c r="H1231" s="46">
        <v>45645</v>
      </c>
      <c r="J1231" s="10" t="str">
        <f>_xlfn.XLOOKUP($C1231,銘柄リスト!$B$2:$B$10000,銘柄リスト!$D$2:$D$10000,,0,1)</f>
        <v>グロース（内国株式）</v>
      </c>
    </row>
    <row r="1232" spans="2:10" hidden="1">
      <c r="B1232" s="42">
        <v>1230</v>
      </c>
      <c r="C1232" s="45" t="s">
        <v>1412</v>
      </c>
      <c r="D1232" t="str">
        <f>_xlfn.XLOOKUP($C1232,銘柄リスト!$B$2:$B$10000,銘柄リスト!$C$2:$C$10000,,0,1)</f>
        <v>フィーチャ</v>
      </c>
      <c r="E1232" s="10">
        <v>1</v>
      </c>
      <c r="G1232" s="46">
        <v>45632</v>
      </c>
      <c r="H1232" s="46">
        <v>45645</v>
      </c>
      <c r="J1232" s="10" t="str">
        <f>_xlfn.XLOOKUP($C1232,銘柄リスト!$B$2:$B$10000,銘柄リスト!$D$2:$D$10000,,0,1)</f>
        <v>グロース（内国株式）</v>
      </c>
    </row>
    <row r="1233" spans="2:10" hidden="1">
      <c r="B1233" s="42">
        <v>1231</v>
      </c>
      <c r="C1233" s="45" t="s">
        <v>1413</v>
      </c>
      <c r="D1233" t="str">
        <f>_xlfn.XLOOKUP($C1233,銘柄リスト!$B$2:$B$10000,銘柄リスト!$C$2:$C$10000,,0,1)</f>
        <v>Ｓｕｎ　Ａｓｔｅｒｉｓｋ</v>
      </c>
      <c r="E1233" s="10">
        <v>1</v>
      </c>
      <c r="G1233" s="46">
        <v>45632</v>
      </c>
      <c r="H1233" s="46">
        <v>45793</v>
      </c>
      <c r="J1233" s="10" t="str">
        <f>_xlfn.XLOOKUP($C1233,銘柄リスト!$B$2:$B$10000,銘柄リスト!$D$2:$D$10000,,0,1)</f>
        <v>プライム（内国株式）</v>
      </c>
    </row>
    <row r="1234" spans="2:10" hidden="1">
      <c r="B1234" s="42">
        <v>1232</v>
      </c>
      <c r="C1234" s="45" t="s">
        <v>1414</v>
      </c>
      <c r="D1234" t="str">
        <f>_xlfn.XLOOKUP($C1234,銘柄リスト!$B$2:$B$10000,銘柄リスト!$C$2:$C$10000,,0,1)</f>
        <v>日本情報クリエイト</v>
      </c>
      <c r="E1234" s="10">
        <v>1</v>
      </c>
      <c r="G1234" s="46">
        <v>45632</v>
      </c>
      <c r="H1234" s="46">
        <v>45645</v>
      </c>
      <c r="J1234" s="10" t="str">
        <f>_xlfn.XLOOKUP($C1234,銘柄リスト!$B$2:$B$10000,銘柄リスト!$D$2:$D$10000,,0,1)</f>
        <v>グロース（内国株式）</v>
      </c>
    </row>
    <row r="1235" spans="2:10" hidden="1">
      <c r="B1235" s="42">
        <v>1233</v>
      </c>
      <c r="C1235" s="45" t="s">
        <v>1415</v>
      </c>
      <c r="D1235" t="str">
        <f>_xlfn.XLOOKUP($C1235,銘柄リスト!$B$2:$B$10000,銘柄リスト!$C$2:$C$10000,,0,1)</f>
        <v>ティアンドエスグループ</v>
      </c>
      <c r="E1235" s="10">
        <v>1</v>
      </c>
      <c r="G1235" s="46">
        <v>45632</v>
      </c>
      <c r="H1235" s="46">
        <v>45645</v>
      </c>
      <c r="J1235" s="10" t="str">
        <f>_xlfn.XLOOKUP($C1235,銘柄リスト!$B$2:$B$10000,銘柄リスト!$D$2:$D$10000,,0,1)</f>
        <v>グロース（内国株式）</v>
      </c>
    </row>
    <row r="1236" spans="2:10" hidden="1">
      <c r="B1236" s="42">
        <v>1234</v>
      </c>
      <c r="C1236" s="45" t="s">
        <v>1416</v>
      </c>
      <c r="D1236" t="str">
        <f>_xlfn.XLOOKUP($C1236,銘柄リスト!$B$2:$B$10000,銘柄リスト!$C$2:$C$10000,,0,1)</f>
        <v>ニューラルグループ</v>
      </c>
      <c r="E1236" s="10">
        <v>1</v>
      </c>
      <c r="G1236" s="46">
        <v>45632</v>
      </c>
      <c r="H1236" s="46">
        <v>45645</v>
      </c>
      <c r="J1236" s="10" t="str">
        <f>_xlfn.XLOOKUP($C1236,銘柄リスト!$B$2:$B$10000,銘柄リスト!$D$2:$D$10000,,0,1)</f>
        <v>グロース（内国株式）</v>
      </c>
    </row>
    <row r="1237" spans="2:10" hidden="1">
      <c r="B1237" s="42">
        <v>1235</v>
      </c>
      <c r="C1237" s="45" t="s">
        <v>1417</v>
      </c>
      <c r="D1237" t="str">
        <f>_xlfn.XLOOKUP($C1237,銘柄リスト!$B$2:$B$10000,銘柄リスト!$C$2:$C$10000,,0,1)</f>
        <v>インターファクトリー</v>
      </c>
      <c r="E1237" s="10">
        <v>1</v>
      </c>
      <c r="G1237" s="46">
        <v>45632</v>
      </c>
      <c r="H1237" s="46">
        <v>45645</v>
      </c>
      <c r="J1237" s="10" t="str">
        <f>_xlfn.XLOOKUP($C1237,銘柄リスト!$B$2:$B$10000,銘柄リスト!$D$2:$D$10000,,0,1)</f>
        <v>グロース（内国株式）</v>
      </c>
    </row>
    <row r="1238" spans="2:10" hidden="1">
      <c r="B1238" s="42">
        <v>1236</v>
      </c>
      <c r="C1238" s="45" t="s">
        <v>1418</v>
      </c>
      <c r="D1238" t="str">
        <f>_xlfn.XLOOKUP($C1238,銘柄リスト!$B$2:$B$10000,銘柄リスト!$C$2:$C$10000,,0,1)</f>
        <v>トヨクモ</v>
      </c>
      <c r="E1238" s="10">
        <v>1</v>
      </c>
      <c r="G1238" s="46">
        <v>45632</v>
      </c>
      <c r="H1238" s="46">
        <v>45645</v>
      </c>
      <c r="J1238" s="10" t="str">
        <f>_xlfn.XLOOKUP($C1238,銘柄リスト!$B$2:$B$10000,銘柄リスト!$D$2:$D$10000,,0,1)</f>
        <v>グロース（内国株式）</v>
      </c>
    </row>
    <row r="1239" spans="2:10" hidden="1">
      <c r="B1239" s="42">
        <v>1237</v>
      </c>
      <c r="C1239" s="45" t="s">
        <v>1419</v>
      </c>
      <c r="D1239" t="str">
        <f>_xlfn.XLOOKUP($C1239,銘柄リスト!$B$2:$B$10000,銘柄リスト!$C$2:$C$10000,,0,1)</f>
        <v>まぐまぐ</v>
      </c>
      <c r="E1239" s="10">
        <v>1</v>
      </c>
      <c r="G1239" s="46">
        <v>45632</v>
      </c>
      <c r="H1239" s="46">
        <v>45793</v>
      </c>
      <c r="J1239" s="10" t="str">
        <f>_xlfn.XLOOKUP($C1239,銘柄リスト!$B$2:$B$10000,銘柄リスト!$D$2:$D$10000,,0,1)</f>
        <v>スタンダード（内国株式）</v>
      </c>
    </row>
    <row r="1240" spans="2:10" hidden="1">
      <c r="B1240" s="42">
        <v>1238</v>
      </c>
      <c r="C1240" s="45" t="s">
        <v>1420</v>
      </c>
      <c r="D1240" t="str">
        <f>_xlfn.XLOOKUP($C1240,銘柄リスト!$B$2:$B$10000,銘柄リスト!$C$2:$C$10000,,0,1)</f>
        <v>ｒａｋｕｍｏ</v>
      </c>
      <c r="E1240" s="10">
        <v>1</v>
      </c>
      <c r="G1240" s="46">
        <v>45632</v>
      </c>
      <c r="H1240" s="46">
        <v>45645</v>
      </c>
      <c r="J1240" s="10" t="str">
        <f>_xlfn.XLOOKUP($C1240,銘柄リスト!$B$2:$B$10000,銘柄リスト!$D$2:$D$10000,,0,1)</f>
        <v>グロース（内国株式）</v>
      </c>
    </row>
    <row r="1241" spans="2:10" hidden="1">
      <c r="B1241" s="42">
        <v>1239</v>
      </c>
      <c r="C1241" s="45" t="s">
        <v>1421</v>
      </c>
      <c r="D1241" t="str">
        <f>_xlfn.XLOOKUP($C1241,銘柄リスト!$B$2:$B$10000,銘柄リスト!$C$2:$C$10000,,0,1)</f>
        <v>イビデン</v>
      </c>
      <c r="E1241" s="10">
        <v>1</v>
      </c>
      <c r="G1241" s="46">
        <v>45632</v>
      </c>
      <c r="H1241" s="46">
        <v>45793</v>
      </c>
      <c r="J1241" s="10" t="str">
        <f>_xlfn.XLOOKUP($C1241,銘柄リスト!$B$2:$B$10000,銘柄リスト!$D$2:$D$10000,,0,1)</f>
        <v>プライム（内国株式）</v>
      </c>
    </row>
    <row r="1242" spans="2:10" hidden="1">
      <c r="B1242" s="42">
        <v>1240</v>
      </c>
      <c r="C1242" s="45" t="s">
        <v>1422</v>
      </c>
      <c r="D1242" t="str">
        <f>_xlfn.XLOOKUP($C1242,銘柄リスト!$B$2:$B$10000,銘柄リスト!$C$2:$C$10000,,0,1)</f>
        <v>信越化学工業</v>
      </c>
      <c r="E1242" s="10">
        <v>1</v>
      </c>
      <c r="G1242" s="46">
        <v>45632</v>
      </c>
      <c r="H1242" s="46">
        <v>45793</v>
      </c>
      <c r="J1242" s="10" t="str">
        <f>_xlfn.XLOOKUP($C1242,銘柄リスト!$B$2:$B$10000,銘柄リスト!$D$2:$D$10000,,0,1)</f>
        <v>プライム（内国株式）</v>
      </c>
    </row>
    <row r="1243" spans="2:10" hidden="1">
      <c r="B1243" s="42">
        <v>1241</v>
      </c>
      <c r="C1243" s="45" t="s">
        <v>1423</v>
      </c>
      <c r="D1243" t="str">
        <f>_xlfn.XLOOKUP($C1243,銘柄リスト!$B$2:$B$10000,銘柄リスト!$C$2:$C$10000,,0,1)</f>
        <v>日本カーバイド工業</v>
      </c>
      <c r="E1243" s="10">
        <v>1</v>
      </c>
      <c r="G1243" s="46">
        <v>45632</v>
      </c>
      <c r="H1243" s="46">
        <v>45793</v>
      </c>
      <c r="J1243" s="10" t="str">
        <f>_xlfn.XLOOKUP($C1243,銘柄リスト!$B$2:$B$10000,銘柄リスト!$D$2:$D$10000,,0,1)</f>
        <v>プライム（内国株式）</v>
      </c>
    </row>
    <row r="1244" spans="2:10" hidden="1">
      <c r="B1244" s="42">
        <v>1242</v>
      </c>
      <c r="C1244" s="45" t="s">
        <v>1424</v>
      </c>
      <c r="D1244" t="str">
        <f>_xlfn.XLOOKUP($C1244,銘柄リスト!$B$2:$B$10000,銘柄リスト!$C$2:$C$10000,,0,1)</f>
        <v>ベイシス</v>
      </c>
      <c r="E1244" s="10">
        <v>1</v>
      </c>
      <c r="G1244" s="46">
        <v>45632</v>
      </c>
      <c r="H1244" s="46">
        <v>45645</v>
      </c>
      <c r="J1244" s="10" t="str">
        <f>_xlfn.XLOOKUP($C1244,銘柄リスト!$B$2:$B$10000,銘柄リスト!$D$2:$D$10000,,0,1)</f>
        <v>グロース（内国株式）</v>
      </c>
    </row>
    <row r="1245" spans="2:10" hidden="1">
      <c r="B1245" s="42">
        <v>1243</v>
      </c>
      <c r="C1245" s="45" t="s">
        <v>1425</v>
      </c>
      <c r="D1245" t="str">
        <f>_xlfn.XLOOKUP($C1245,銘柄リスト!$B$2:$B$10000,銘柄リスト!$C$2:$C$10000,,0,1)</f>
        <v>ＢｌｕｅＭｅｍｅ</v>
      </c>
      <c r="E1245" s="10">
        <v>1</v>
      </c>
      <c r="G1245" s="46">
        <v>45632</v>
      </c>
      <c r="H1245" s="46">
        <v>45645</v>
      </c>
      <c r="J1245" s="10" t="str">
        <f>_xlfn.XLOOKUP($C1245,銘柄リスト!$B$2:$B$10000,銘柄リスト!$D$2:$D$10000,,0,1)</f>
        <v>グロース（内国株式）</v>
      </c>
    </row>
    <row r="1246" spans="2:10" hidden="1">
      <c r="B1246" s="42">
        <v>1244</v>
      </c>
      <c r="C1246" s="45" t="s">
        <v>1426</v>
      </c>
      <c r="D1246" t="str">
        <f>_xlfn.XLOOKUP($C1246,銘柄リスト!$B$2:$B$10000,銘柄リスト!$C$2:$C$10000,,0,1)</f>
        <v>プラスアルファ・コンサルティング</v>
      </c>
      <c r="E1246" s="10">
        <v>1</v>
      </c>
      <c r="G1246" s="46">
        <v>45632</v>
      </c>
      <c r="H1246" s="46">
        <v>45793</v>
      </c>
      <c r="J1246" s="10" t="str">
        <f>_xlfn.XLOOKUP($C1246,銘柄リスト!$B$2:$B$10000,銘柄リスト!$D$2:$D$10000,,0,1)</f>
        <v>プライム（内国株式）</v>
      </c>
    </row>
    <row r="1247" spans="2:10" hidden="1">
      <c r="B1247" s="42">
        <v>1245</v>
      </c>
      <c r="C1247" s="45" t="s">
        <v>1427</v>
      </c>
      <c r="D1247" t="str">
        <f>_xlfn.XLOOKUP($C1247,銘柄リスト!$B$2:$B$10000,銘柄リスト!$C$2:$C$10000,,0,1)</f>
        <v>電算システムホールディングス</v>
      </c>
      <c r="E1247" s="10">
        <v>1</v>
      </c>
      <c r="G1247" s="46">
        <v>45632</v>
      </c>
      <c r="H1247" s="46">
        <v>45793</v>
      </c>
      <c r="J1247" s="10" t="str">
        <f>_xlfn.XLOOKUP($C1247,銘柄リスト!$B$2:$B$10000,銘柄リスト!$D$2:$D$10000,,0,1)</f>
        <v>プライム（内国株式）</v>
      </c>
    </row>
    <row r="1248" spans="2:10" hidden="1">
      <c r="B1248" s="42">
        <v>1246</v>
      </c>
      <c r="C1248" s="45" t="s">
        <v>1428</v>
      </c>
      <c r="D1248" t="str">
        <f>_xlfn.XLOOKUP($C1248,銘柄リスト!$B$2:$B$10000,銘柄リスト!$C$2:$C$10000,,0,1)</f>
        <v>ジィ・シィ企画</v>
      </c>
      <c r="E1248" s="10">
        <v>1</v>
      </c>
      <c r="G1248" s="46">
        <v>45632</v>
      </c>
      <c r="H1248" s="46">
        <v>45645</v>
      </c>
      <c r="J1248" s="10" t="str">
        <f>_xlfn.XLOOKUP($C1248,銘柄リスト!$B$2:$B$10000,銘柄リスト!$D$2:$D$10000,,0,1)</f>
        <v>グロース（内国株式）</v>
      </c>
    </row>
    <row r="1249" spans="2:10" hidden="1">
      <c r="B1249" s="42">
        <v>1247</v>
      </c>
      <c r="C1249" s="45" t="s">
        <v>1429</v>
      </c>
      <c r="D1249" t="str">
        <f>_xlfn.XLOOKUP($C1249,銘柄リスト!$B$2:$B$10000,銘柄リスト!$C$2:$C$10000,,0,1)</f>
        <v>ラキール</v>
      </c>
      <c r="E1249" s="10">
        <v>1</v>
      </c>
      <c r="G1249" s="46">
        <v>45632</v>
      </c>
      <c r="H1249" s="46">
        <v>45645</v>
      </c>
      <c r="J1249" s="10" t="str">
        <f>_xlfn.XLOOKUP($C1249,銘柄リスト!$B$2:$B$10000,銘柄リスト!$D$2:$D$10000,,0,1)</f>
        <v>グロース（内国株式）</v>
      </c>
    </row>
    <row r="1250" spans="2:10" hidden="1">
      <c r="B1250" s="42">
        <v>1248</v>
      </c>
      <c r="C1250" s="45" t="s">
        <v>1430</v>
      </c>
      <c r="D1250" t="str">
        <f>_xlfn.XLOOKUP($C1250,銘柄リスト!$B$2:$B$10000,銘柄リスト!$C$2:$C$10000,,0,1)</f>
        <v>ブレインズテクノロジー</v>
      </c>
      <c r="E1250" s="10">
        <v>1</v>
      </c>
      <c r="G1250" s="46">
        <v>45632</v>
      </c>
      <c r="H1250" s="46">
        <v>45645</v>
      </c>
      <c r="J1250" s="10" t="str">
        <f>_xlfn.XLOOKUP($C1250,銘柄リスト!$B$2:$B$10000,銘柄リスト!$D$2:$D$10000,,0,1)</f>
        <v>グロース（内国株式）</v>
      </c>
    </row>
    <row r="1251" spans="2:10" hidden="1">
      <c r="B1251" s="42">
        <v>1249</v>
      </c>
      <c r="C1251" s="45" t="s">
        <v>1431</v>
      </c>
      <c r="D1251" t="str">
        <f>_xlfn.XLOOKUP($C1251,銘柄リスト!$B$2:$B$10000,銘柄リスト!$C$2:$C$10000,,0,1)</f>
        <v>シイエヌエス</v>
      </c>
      <c r="E1251" s="10">
        <v>1</v>
      </c>
      <c r="G1251" s="46">
        <v>45632</v>
      </c>
      <c r="H1251" s="46">
        <v>45645</v>
      </c>
      <c r="J1251" s="10" t="str">
        <f>_xlfn.XLOOKUP($C1251,銘柄リスト!$B$2:$B$10000,銘柄リスト!$D$2:$D$10000,,0,1)</f>
        <v>グロース（内国株式）</v>
      </c>
    </row>
    <row r="1252" spans="2:10" hidden="1">
      <c r="B1252" s="42">
        <v>1250</v>
      </c>
      <c r="C1252" s="45" t="s">
        <v>1432</v>
      </c>
      <c r="D1252" t="str">
        <f>_xlfn.XLOOKUP($C1252,銘柄リスト!$B$2:$B$10000,銘柄リスト!$C$2:$C$10000,,0,1)</f>
        <v>堺化学工業</v>
      </c>
      <c r="E1252" s="10">
        <v>1</v>
      </c>
      <c r="G1252" s="46">
        <v>45632</v>
      </c>
      <c r="H1252" s="46">
        <v>45793</v>
      </c>
      <c r="J1252" s="10" t="str">
        <f>_xlfn.XLOOKUP($C1252,銘柄リスト!$B$2:$B$10000,銘柄リスト!$D$2:$D$10000,,0,1)</f>
        <v>プライム（内国株式）</v>
      </c>
    </row>
    <row r="1253" spans="2:10" hidden="1">
      <c r="B1253" s="42">
        <v>1251</v>
      </c>
      <c r="C1253" s="45" t="s">
        <v>1433</v>
      </c>
      <c r="D1253" t="str">
        <f>_xlfn.XLOOKUP($C1253,銘柄リスト!$B$2:$B$10000,銘柄リスト!$C$2:$C$10000,,0,1)</f>
        <v>田中化学研究所</v>
      </c>
      <c r="E1253" s="10">
        <v>1</v>
      </c>
      <c r="G1253" s="46">
        <v>45632</v>
      </c>
      <c r="H1253" s="46">
        <v>45793</v>
      </c>
      <c r="J1253" s="10" t="str">
        <f>_xlfn.XLOOKUP($C1253,銘柄リスト!$B$2:$B$10000,銘柄リスト!$D$2:$D$10000,,0,1)</f>
        <v>スタンダード（内国株式）</v>
      </c>
    </row>
    <row r="1254" spans="2:10" hidden="1">
      <c r="B1254" s="42">
        <v>1252</v>
      </c>
      <c r="C1254" s="45" t="s">
        <v>1434</v>
      </c>
      <c r="D1254" t="str">
        <f>_xlfn.XLOOKUP($C1254,銘柄リスト!$B$2:$B$10000,銘柄リスト!$C$2:$C$10000,,0,1)</f>
        <v>第一稀元素化学工業</v>
      </c>
      <c r="E1254" s="10">
        <v>1</v>
      </c>
      <c r="G1254" s="46">
        <v>45632</v>
      </c>
      <c r="H1254" s="46">
        <v>45793</v>
      </c>
      <c r="J1254" s="10" t="str">
        <f>_xlfn.XLOOKUP($C1254,銘柄リスト!$B$2:$B$10000,銘柄リスト!$D$2:$D$10000,,0,1)</f>
        <v>プライム（内国株式）</v>
      </c>
    </row>
    <row r="1255" spans="2:10" hidden="1">
      <c r="B1255" s="42">
        <v>1253</v>
      </c>
      <c r="C1255" s="45" t="s">
        <v>1435</v>
      </c>
      <c r="D1255" t="str">
        <f>_xlfn.XLOOKUP($C1255,銘柄リスト!$B$2:$B$10000,銘柄リスト!$C$2:$C$10000,,0,1)</f>
        <v>エア・ウォーター</v>
      </c>
      <c r="E1255" s="10">
        <v>1</v>
      </c>
      <c r="G1255" s="46">
        <v>45632</v>
      </c>
      <c r="H1255" s="46">
        <v>45793</v>
      </c>
      <c r="J1255" s="10" t="str">
        <f>_xlfn.XLOOKUP($C1255,銘柄リスト!$B$2:$B$10000,銘柄リスト!$D$2:$D$10000,,0,1)</f>
        <v>プライム（内国株式）</v>
      </c>
    </row>
    <row r="1256" spans="2:10" hidden="1">
      <c r="B1256" s="42">
        <v>1254</v>
      </c>
      <c r="C1256" s="45" t="s">
        <v>1436</v>
      </c>
      <c r="D1256" t="str">
        <f>_xlfn.XLOOKUP($C1256,銘柄リスト!$B$2:$B$10000,銘柄リスト!$C$2:$C$10000,,0,1)</f>
        <v>日本酸素ホールディングス</v>
      </c>
      <c r="E1256" s="10">
        <v>1</v>
      </c>
      <c r="G1256" s="46">
        <v>45632</v>
      </c>
      <c r="H1256" s="46">
        <v>45793</v>
      </c>
      <c r="J1256" s="10" t="str">
        <f>_xlfn.XLOOKUP($C1256,銘柄リスト!$B$2:$B$10000,銘柄リスト!$D$2:$D$10000,,0,1)</f>
        <v>プライム（内国株式）</v>
      </c>
    </row>
    <row r="1257" spans="2:10" hidden="1">
      <c r="B1257" s="42">
        <v>1255</v>
      </c>
      <c r="C1257" s="45" t="s">
        <v>1437</v>
      </c>
      <c r="D1257" t="str">
        <f>_xlfn.XLOOKUP($C1257,銘柄リスト!$B$2:$B$10000,銘柄リスト!$C$2:$C$10000,,0,1)</f>
        <v>日本化学工業</v>
      </c>
      <c r="E1257" s="10">
        <v>1</v>
      </c>
      <c r="G1257" s="46">
        <v>45632</v>
      </c>
      <c r="H1257" s="46">
        <v>45793</v>
      </c>
      <c r="J1257" s="10" t="str">
        <f>_xlfn.XLOOKUP($C1257,銘柄リスト!$B$2:$B$10000,銘柄リスト!$D$2:$D$10000,,0,1)</f>
        <v>プライム（内国株式）</v>
      </c>
    </row>
    <row r="1258" spans="2:10" hidden="1">
      <c r="B1258" s="42">
        <v>1256</v>
      </c>
      <c r="C1258" s="45" t="s">
        <v>1438</v>
      </c>
      <c r="D1258" t="str">
        <f>_xlfn.XLOOKUP($C1258,銘柄リスト!$B$2:$B$10000,銘柄リスト!$C$2:$C$10000,,0,1)</f>
        <v>東邦アセチレン</v>
      </c>
      <c r="E1258" s="10">
        <v>1</v>
      </c>
      <c r="G1258" s="46">
        <v>45632</v>
      </c>
      <c r="H1258" s="46">
        <v>45793</v>
      </c>
      <c r="J1258" s="10" t="str">
        <f>_xlfn.XLOOKUP($C1258,銘柄リスト!$B$2:$B$10000,銘柄リスト!$D$2:$D$10000,,0,1)</f>
        <v>プライム（内国株式）</v>
      </c>
    </row>
    <row r="1259" spans="2:10" hidden="1">
      <c r="B1259" s="42">
        <v>1257</v>
      </c>
      <c r="C1259" s="45" t="s">
        <v>1439</v>
      </c>
      <c r="D1259" t="str">
        <f>_xlfn.XLOOKUP($C1259,銘柄リスト!$B$2:$B$10000,銘柄リスト!$C$2:$C$10000,,0,1)</f>
        <v>日本化学産業</v>
      </c>
      <c r="E1259" s="10">
        <v>1</v>
      </c>
      <c r="G1259" s="46">
        <v>45632</v>
      </c>
      <c r="H1259" s="46">
        <v>45793</v>
      </c>
      <c r="J1259" s="10" t="str">
        <f>_xlfn.XLOOKUP($C1259,銘柄リスト!$B$2:$B$10000,銘柄リスト!$D$2:$D$10000,,0,1)</f>
        <v>スタンダード（内国株式）</v>
      </c>
    </row>
    <row r="1260" spans="2:10" hidden="1">
      <c r="B1260" s="42">
        <v>1258</v>
      </c>
      <c r="C1260" s="45" t="s">
        <v>1440</v>
      </c>
      <c r="D1260" t="str">
        <f>_xlfn.XLOOKUP($C1260,銘柄リスト!$B$2:$B$10000,銘柄リスト!$C$2:$C$10000,,0,1)</f>
        <v>日本パーカライジング</v>
      </c>
      <c r="E1260" s="10">
        <v>1</v>
      </c>
      <c r="G1260" s="46">
        <v>45632</v>
      </c>
      <c r="H1260" s="46">
        <v>45793</v>
      </c>
      <c r="J1260" s="10" t="str">
        <f>_xlfn.XLOOKUP($C1260,銘柄リスト!$B$2:$B$10000,銘柄リスト!$D$2:$D$10000,,0,1)</f>
        <v>プライム（内国株式）</v>
      </c>
    </row>
    <row r="1261" spans="2:10" hidden="1">
      <c r="B1261" s="42">
        <v>1259</v>
      </c>
      <c r="C1261" s="45" t="s">
        <v>1441</v>
      </c>
      <c r="D1261" t="str">
        <f>_xlfn.XLOOKUP($C1261,銘柄リスト!$B$2:$B$10000,銘柄リスト!$C$2:$C$10000,,0,1)</f>
        <v>高圧ガス工業</v>
      </c>
      <c r="E1261" s="10">
        <v>1</v>
      </c>
      <c r="G1261" s="46">
        <v>45632</v>
      </c>
      <c r="H1261" s="46">
        <v>45793</v>
      </c>
      <c r="J1261" s="10" t="str">
        <f>_xlfn.XLOOKUP($C1261,銘柄リスト!$B$2:$B$10000,銘柄リスト!$D$2:$D$10000,,0,1)</f>
        <v>プライム（内国株式）</v>
      </c>
    </row>
    <row r="1262" spans="2:10" hidden="1">
      <c r="B1262" s="42">
        <v>1260</v>
      </c>
      <c r="C1262" s="45" t="s">
        <v>1442</v>
      </c>
      <c r="D1262" t="str">
        <f>_xlfn.XLOOKUP($C1262,銘柄リスト!$B$2:$B$10000,銘柄リスト!$C$2:$C$10000,,0,1)</f>
        <v>チタン工業</v>
      </c>
      <c r="E1262" s="10">
        <v>1</v>
      </c>
      <c r="G1262" s="46">
        <v>45632</v>
      </c>
      <c r="H1262" s="46">
        <v>45793</v>
      </c>
      <c r="J1262" s="10" t="str">
        <f>_xlfn.XLOOKUP($C1262,銘柄リスト!$B$2:$B$10000,銘柄リスト!$D$2:$D$10000,,0,1)</f>
        <v>スタンダード（内国株式）</v>
      </c>
    </row>
    <row r="1263" spans="2:10" hidden="1">
      <c r="B1263" s="42">
        <v>1261</v>
      </c>
      <c r="C1263" s="45" t="s">
        <v>1443</v>
      </c>
      <c r="D1263" t="str">
        <f>_xlfn.XLOOKUP($C1263,銘柄リスト!$B$2:$B$10000,銘柄リスト!$C$2:$C$10000,,0,1)</f>
        <v>四国化成ホールディングス</v>
      </c>
      <c r="E1263" s="10">
        <v>1</v>
      </c>
      <c r="G1263" s="46">
        <v>45632</v>
      </c>
      <c r="H1263" s="46">
        <v>45793</v>
      </c>
      <c r="J1263" s="10" t="str">
        <f>_xlfn.XLOOKUP($C1263,銘柄リスト!$B$2:$B$10000,銘柄リスト!$D$2:$D$10000,,0,1)</f>
        <v>プライム（内国株式）</v>
      </c>
    </row>
    <row r="1264" spans="2:10" hidden="1">
      <c r="B1264" s="42">
        <v>1262</v>
      </c>
      <c r="C1264" s="45" t="s">
        <v>1444</v>
      </c>
      <c r="D1264" t="str">
        <f>_xlfn.XLOOKUP($C1264,銘柄リスト!$B$2:$B$10000,銘柄リスト!$C$2:$C$10000,,0,1)</f>
        <v>戸田工業</v>
      </c>
      <c r="E1264" s="10">
        <v>1</v>
      </c>
      <c r="G1264" s="46">
        <v>45632</v>
      </c>
      <c r="H1264" s="46">
        <v>45793</v>
      </c>
      <c r="J1264" s="10" t="str">
        <f>_xlfn.XLOOKUP($C1264,銘柄リスト!$B$2:$B$10000,銘柄リスト!$D$2:$D$10000,,0,1)</f>
        <v>スタンダード（内国株式）</v>
      </c>
    </row>
    <row r="1265" spans="2:10" hidden="1">
      <c r="B1265" s="42">
        <v>1263</v>
      </c>
      <c r="C1265" s="45" t="s">
        <v>1445</v>
      </c>
      <c r="D1265" t="str">
        <f>_xlfn.XLOOKUP($C1265,銘柄リスト!$B$2:$B$10000,銘柄リスト!$C$2:$C$10000,,0,1)</f>
        <v>丸尾カルシウム</v>
      </c>
      <c r="E1265" s="10">
        <v>1</v>
      </c>
      <c r="G1265" s="46">
        <v>45632</v>
      </c>
      <c r="H1265" s="46">
        <v>45793</v>
      </c>
      <c r="J1265" s="10" t="str">
        <f>_xlfn.XLOOKUP($C1265,銘柄リスト!$B$2:$B$10000,銘柄リスト!$D$2:$D$10000,,0,1)</f>
        <v>スタンダード（内国株式）</v>
      </c>
    </row>
    <row r="1266" spans="2:10" hidden="1">
      <c r="B1266" s="42">
        <v>1264</v>
      </c>
      <c r="C1266" s="45" t="s">
        <v>1446</v>
      </c>
      <c r="D1266" t="str">
        <f>_xlfn.XLOOKUP($C1266,銘柄リスト!$B$2:$B$10000,銘柄リスト!$C$2:$C$10000,,0,1)</f>
        <v>伊勢化学工業</v>
      </c>
      <c r="E1266" s="10">
        <v>1</v>
      </c>
      <c r="G1266" s="46">
        <v>45632</v>
      </c>
      <c r="H1266" s="46">
        <v>45793</v>
      </c>
      <c r="J1266" s="10" t="str">
        <f>_xlfn.XLOOKUP($C1266,銘柄リスト!$B$2:$B$10000,銘柄リスト!$D$2:$D$10000,,0,1)</f>
        <v>スタンダード（内国株式）</v>
      </c>
    </row>
    <row r="1267" spans="2:10" hidden="1">
      <c r="B1267" s="42">
        <v>1265</v>
      </c>
      <c r="C1267" s="45" t="s">
        <v>1447</v>
      </c>
      <c r="D1267" t="str">
        <f>_xlfn.XLOOKUP($C1267,銘柄リスト!$B$2:$B$10000,銘柄リスト!$C$2:$C$10000,,0,1)</f>
        <v>ステラ　ケミファ</v>
      </c>
      <c r="E1267" s="10">
        <v>1</v>
      </c>
      <c r="G1267" s="46">
        <v>45632</v>
      </c>
      <c r="H1267" s="46">
        <v>45793</v>
      </c>
      <c r="J1267" s="10" t="str">
        <f>_xlfn.XLOOKUP($C1267,銘柄リスト!$B$2:$B$10000,銘柄リスト!$D$2:$D$10000,,0,1)</f>
        <v>プライム（内国株式）</v>
      </c>
    </row>
    <row r="1268" spans="2:10" hidden="1">
      <c r="B1268" s="42">
        <v>1266</v>
      </c>
      <c r="C1268" s="45" t="s">
        <v>1448</v>
      </c>
      <c r="D1268" t="str">
        <f>_xlfn.XLOOKUP($C1268,銘柄リスト!$B$2:$B$10000,銘柄リスト!$C$2:$C$10000,,0,1)</f>
        <v>保土谷化学工業</v>
      </c>
      <c r="E1268" s="10">
        <v>1</v>
      </c>
      <c r="G1268" s="46">
        <v>45632</v>
      </c>
      <c r="H1268" s="46">
        <v>45793</v>
      </c>
      <c r="J1268" s="10" t="str">
        <f>_xlfn.XLOOKUP($C1268,銘柄リスト!$B$2:$B$10000,銘柄リスト!$D$2:$D$10000,,0,1)</f>
        <v>プライム（内国株式）</v>
      </c>
    </row>
    <row r="1269" spans="2:10" hidden="1">
      <c r="B1269" s="42">
        <v>1267</v>
      </c>
      <c r="C1269" s="45" t="s">
        <v>1449</v>
      </c>
      <c r="D1269" t="str">
        <f>_xlfn.XLOOKUP($C1269,銘柄リスト!$B$2:$B$10000,銘柄リスト!$C$2:$C$10000,,0,1)</f>
        <v>田岡化学工業</v>
      </c>
      <c r="E1269" s="10">
        <v>1</v>
      </c>
      <c r="G1269" s="46">
        <v>45632</v>
      </c>
      <c r="H1269" s="46">
        <v>45793</v>
      </c>
      <c r="J1269" s="10" t="str">
        <f>_xlfn.XLOOKUP($C1269,銘柄リスト!$B$2:$B$10000,銘柄リスト!$D$2:$D$10000,,0,1)</f>
        <v>スタンダード（内国株式）</v>
      </c>
    </row>
    <row r="1270" spans="2:10" hidden="1">
      <c r="B1270" s="42">
        <v>1268</v>
      </c>
      <c r="C1270" s="45" t="s">
        <v>1450</v>
      </c>
      <c r="D1270" t="str">
        <f>_xlfn.XLOOKUP($C1270,銘柄リスト!$B$2:$B$10000,銘柄リスト!$C$2:$C$10000,,0,1)</f>
        <v>日本触媒</v>
      </c>
      <c r="E1270" s="10">
        <v>1</v>
      </c>
      <c r="G1270" s="46">
        <v>45632</v>
      </c>
      <c r="H1270" s="46">
        <v>45793</v>
      </c>
      <c r="J1270" s="10" t="str">
        <f>_xlfn.XLOOKUP($C1270,銘柄リスト!$B$2:$B$10000,銘柄リスト!$D$2:$D$10000,,0,1)</f>
        <v>プライム（内国株式）</v>
      </c>
    </row>
    <row r="1271" spans="2:10" hidden="1">
      <c r="B1271" s="42">
        <v>1269</v>
      </c>
      <c r="C1271" s="45" t="s">
        <v>1451</v>
      </c>
      <c r="D1271" t="str">
        <f>_xlfn.XLOOKUP($C1271,銘柄リスト!$B$2:$B$10000,銘柄リスト!$C$2:$C$10000,,0,1)</f>
        <v>大日精化工業</v>
      </c>
      <c r="E1271" s="10">
        <v>1</v>
      </c>
      <c r="G1271" s="46">
        <v>45632</v>
      </c>
      <c r="H1271" s="46">
        <v>45793</v>
      </c>
      <c r="J1271" s="10" t="str">
        <f>_xlfn.XLOOKUP($C1271,銘柄リスト!$B$2:$B$10000,銘柄リスト!$D$2:$D$10000,,0,1)</f>
        <v>プライム（内国株式）</v>
      </c>
    </row>
    <row r="1272" spans="2:10" hidden="1">
      <c r="B1272" s="42">
        <v>1270</v>
      </c>
      <c r="C1272" s="45" t="s">
        <v>1452</v>
      </c>
      <c r="D1272" t="str">
        <f>_xlfn.XLOOKUP($C1272,銘柄リスト!$B$2:$B$10000,銘柄リスト!$C$2:$C$10000,,0,1)</f>
        <v>カネカ</v>
      </c>
      <c r="E1272" s="10">
        <v>1</v>
      </c>
      <c r="G1272" s="46">
        <v>45632</v>
      </c>
      <c r="H1272" s="46">
        <v>45793</v>
      </c>
      <c r="J1272" s="10" t="str">
        <f>_xlfn.XLOOKUP($C1272,銘柄リスト!$B$2:$B$10000,銘柄リスト!$D$2:$D$10000,,0,1)</f>
        <v>プライム（内国株式）</v>
      </c>
    </row>
    <row r="1273" spans="2:10" hidden="1">
      <c r="B1273" s="42">
        <v>1271</v>
      </c>
      <c r="C1273" s="45" t="s">
        <v>1453</v>
      </c>
      <c r="D1273" t="str">
        <f>_xlfn.XLOOKUP($C1273,銘柄リスト!$B$2:$B$10000,銘柄リスト!$C$2:$C$10000,,0,1)</f>
        <v>日本ピグメントホールディングス</v>
      </c>
      <c r="E1273" s="10">
        <v>1</v>
      </c>
      <c r="G1273" s="46">
        <v>45632</v>
      </c>
      <c r="H1273" s="46">
        <v>45793</v>
      </c>
      <c r="J1273" s="10" t="str">
        <f>_xlfn.XLOOKUP($C1273,銘柄リスト!$B$2:$B$10000,銘柄リスト!$D$2:$D$10000,,0,1)</f>
        <v>スタンダード（内国株式）</v>
      </c>
    </row>
    <row r="1274" spans="2:10" hidden="1">
      <c r="B1274" s="42">
        <v>1272</v>
      </c>
      <c r="C1274" s="45" t="s">
        <v>1454</v>
      </c>
      <c r="D1274" t="str">
        <f>_xlfn.XLOOKUP($C1274,銘柄リスト!$B$2:$B$10000,銘柄リスト!$C$2:$C$10000,,0,1)</f>
        <v>スガイ化学工業</v>
      </c>
      <c r="E1274" s="10">
        <v>1</v>
      </c>
      <c r="G1274" s="46">
        <v>45632</v>
      </c>
      <c r="H1274" s="46">
        <v>45793</v>
      </c>
      <c r="J1274" s="10" t="str">
        <f>_xlfn.XLOOKUP($C1274,銘柄リスト!$B$2:$B$10000,銘柄リスト!$D$2:$D$10000,,0,1)</f>
        <v>スタンダード（内国株式）</v>
      </c>
    </row>
    <row r="1275" spans="2:10" hidden="1">
      <c r="B1275" s="42">
        <v>1273</v>
      </c>
      <c r="C1275" s="45" t="s">
        <v>1455</v>
      </c>
      <c r="D1275" t="str">
        <f>_xlfn.XLOOKUP($C1275,銘柄リスト!$B$2:$B$10000,銘柄リスト!$C$2:$C$10000,,0,1)</f>
        <v>大阪油化工業</v>
      </c>
      <c r="E1275" s="10">
        <v>1</v>
      </c>
      <c r="G1275" s="46">
        <v>45632</v>
      </c>
      <c r="H1275" s="46">
        <v>45793</v>
      </c>
      <c r="J1275" s="10" t="str">
        <f>_xlfn.XLOOKUP($C1275,銘柄リスト!$B$2:$B$10000,銘柄リスト!$D$2:$D$10000,,0,1)</f>
        <v>スタンダード（内国株式）</v>
      </c>
    </row>
    <row r="1276" spans="2:10" hidden="1">
      <c r="B1276" s="42">
        <v>1274</v>
      </c>
      <c r="C1276" s="45" t="s">
        <v>1456</v>
      </c>
      <c r="D1276" t="str">
        <f>_xlfn.XLOOKUP($C1276,銘柄リスト!$B$2:$B$10000,銘柄リスト!$C$2:$C$10000,,0,1)</f>
        <v>三和油化工業</v>
      </c>
      <c r="E1276" s="10">
        <v>1</v>
      </c>
      <c r="G1276" s="46">
        <v>45632</v>
      </c>
      <c r="H1276" s="46">
        <v>45793</v>
      </c>
      <c r="J1276" s="10" t="str">
        <f>_xlfn.XLOOKUP($C1276,銘柄リスト!$B$2:$B$10000,銘柄リスト!$D$2:$D$10000,,0,1)</f>
        <v>スタンダード（内国株式）</v>
      </c>
    </row>
    <row r="1277" spans="2:10" hidden="1">
      <c r="B1277" s="42">
        <v>1275</v>
      </c>
      <c r="C1277" s="45" t="s">
        <v>1457</v>
      </c>
      <c r="D1277" t="str">
        <f>_xlfn.XLOOKUP($C1277,銘柄リスト!$B$2:$B$10000,銘柄リスト!$C$2:$C$10000,,0,1)</f>
        <v>協和キリン</v>
      </c>
      <c r="E1277" s="10">
        <v>1</v>
      </c>
      <c r="G1277" s="46">
        <v>45632</v>
      </c>
      <c r="H1277" s="46">
        <v>45793</v>
      </c>
      <c r="J1277" s="10" t="str">
        <f>_xlfn.XLOOKUP($C1277,銘柄リスト!$B$2:$B$10000,銘柄リスト!$D$2:$D$10000,,0,1)</f>
        <v>プライム（内国株式）</v>
      </c>
    </row>
    <row r="1278" spans="2:10" hidden="1">
      <c r="B1278" s="42">
        <v>1276</v>
      </c>
      <c r="C1278" s="45" t="s">
        <v>1458</v>
      </c>
      <c r="D1278" t="str">
        <f>_xlfn.XLOOKUP($C1278,銘柄リスト!$B$2:$B$10000,銘柄リスト!$C$2:$C$10000,,0,1)</f>
        <v>プレイド</v>
      </c>
      <c r="E1278" s="10">
        <v>1</v>
      </c>
      <c r="G1278" s="46">
        <v>45632</v>
      </c>
      <c r="H1278" s="46">
        <v>45645</v>
      </c>
      <c r="J1278" s="10" t="str">
        <f>_xlfn.XLOOKUP($C1278,銘柄リスト!$B$2:$B$10000,銘柄リスト!$D$2:$D$10000,,0,1)</f>
        <v>グロース（内国株式）</v>
      </c>
    </row>
    <row r="1279" spans="2:10" hidden="1">
      <c r="B1279" s="42">
        <v>1277</v>
      </c>
      <c r="C1279" s="45" t="s">
        <v>1459</v>
      </c>
      <c r="D1279" t="str">
        <f>_xlfn.XLOOKUP($C1279,銘柄リスト!$B$2:$B$10000,銘柄リスト!$C$2:$C$10000,,0,1)</f>
        <v>かっこ</v>
      </c>
      <c r="E1279" s="10">
        <v>1</v>
      </c>
      <c r="G1279" s="46">
        <v>45632</v>
      </c>
      <c r="H1279" s="46">
        <v>45645</v>
      </c>
      <c r="J1279" s="10" t="str">
        <f>_xlfn.XLOOKUP($C1279,銘柄リスト!$B$2:$B$10000,銘柄リスト!$D$2:$D$10000,,0,1)</f>
        <v>グロース（内国株式）</v>
      </c>
    </row>
    <row r="1280" spans="2:10" hidden="1">
      <c r="B1280" s="42">
        <v>1278</v>
      </c>
      <c r="C1280" s="45" t="s">
        <v>1460</v>
      </c>
      <c r="D1280" t="str">
        <f>_xlfn.XLOOKUP($C1280,銘柄リスト!$B$2:$B$10000,銘柄リスト!$C$2:$C$10000,,0,1)</f>
        <v>ココペリ</v>
      </c>
      <c r="E1280" s="10">
        <v>1</v>
      </c>
      <c r="G1280" s="46">
        <v>45632</v>
      </c>
      <c r="H1280" s="46">
        <v>45645</v>
      </c>
      <c r="J1280" s="10" t="str">
        <f>_xlfn.XLOOKUP($C1280,銘柄リスト!$B$2:$B$10000,銘柄リスト!$D$2:$D$10000,,0,1)</f>
        <v>グロース（内国株式）</v>
      </c>
    </row>
    <row r="1281" spans="2:10" hidden="1">
      <c r="B1281" s="42">
        <v>1279</v>
      </c>
      <c r="C1281" s="45" t="s">
        <v>1461</v>
      </c>
      <c r="D1281" t="str">
        <f>_xlfn.XLOOKUP($C1281,銘柄リスト!$B$2:$B$10000,銘柄リスト!$C$2:$C$10000,,0,1)</f>
        <v>ヤプリ</v>
      </c>
      <c r="E1281" s="10">
        <v>1</v>
      </c>
      <c r="G1281" s="46">
        <v>45632</v>
      </c>
      <c r="H1281" s="46">
        <v>45645</v>
      </c>
      <c r="J1281" s="10" t="str">
        <f>_xlfn.XLOOKUP($C1281,銘柄リスト!$B$2:$B$10000,銘柄リスト!$D$2:$D$10000,,0,1)</f>
        <v>グロース（内国株式）</v>
      </c>
    </row>
    <row r="1282" spans="2:10" hidden="1">
      <c r="B1282" s="42">
        <v>1280</v>
      </c>
      <c r="C1282" s="45" t="s">
        <v>1462</v>
      </c>
      <c r="D1282" t="str">
        <f>_xlfn.XLOOKUP($C1282,銘柄リスト!$B$2:$B$10000,銘柄リスト!$C$2:$C$10000,,0,1)</f>
        <v>ＥＮＥＣＨＡＮＧＥ</v>
      </c>
      <c r="E1282" s="10">
        <v>1</v>
      </c>
      <c r="G1282" s="46">
        <v>45632</v>
      </c>
      <c r="H1282" s="46">
        <v>45645</v>
      </c>
      <c r="J1282" s="10" t="str">
        <f>_xlfn.XLOOKUP($C1282,銘柄リスト!$B$2:$B$10000,銘柄リスト!$D$2:$D$10000,,0,1)</f>
        <v>グロース（内国株式）</v>
      </c>
    </row>
    <row r="1283" spans="2:10" hidden="1">
      <c r="B1283" s="42">
        <v>1281</v>
      </c>
      <c r="C1283" s="45" t="s">
        <v>1463</v>
      </c>
      <c r="D1283" t="str">
        <f>_xlfn.XLOOKUP($C1283,銘柄リスト!$B$2:$B$10000,銘柄リスト!$C$2:$C$10000,,0,1)</f>
        <v>Ｋａｉｚｅｎ　Ｐｌａｔｆｏｒｍ</v>
      </c>
      <c r="E1283" s="10">
        <v>1</v>
      </c>
      <c r="G1283" s="46">
        <v>45632</v>
      </c>
      <c r="H1283" s="46">
        <v>45645</v>
      </c>
      <c r="J1283" s="10" t="str">
        <f>_xlfn.XLOOKUP($C1283,銘柄リスト!$B$2:$B$10000,銘柄リスト!$D$2:$D$10000,,0,1)</f>
        <v>グロース（内国株式）</v>
      </c>
    </row>
    <row r="1284" spans="2:10" hidden="1">
      <c r="B1284" s="42">
        <v>1282</v>
      </c>
      <c r="C1284" s="45" t="s">
        <v>1464</v>
      </c>
      <c r="D1284" t="str">
        <f>_xlfn.XLOOKUP($C1284,銘柄リスト!$B$2:$B$10000,銘柄リスト!$C$2:$C$10000,,0,1)</f>
        <v>グローバルインフォメーション</v>
      </c>
      <c r="E1284" s="10">
        <v>1</v>
      </c>
      <c r="G1284" s="46">
        <v>45632</v>
      </c>
      <c r="H1284" s="46">
        <v>45793</v>
      </c>
      <c r="J1284" s="10" t="str">
        <f>_xlfn.XLOOKUP($C1284,銘柄リスト!$B$2:$B$10000,銘柄リスト!$D$2:$D$10000,,0,1)</f>
        <v>スタンダード（内国株式）</v>
      </c>
    </row>
    <row r="1285" spans="2:10" hidden="1">
      <c r="B1285" s="42">
        <v>1283</v>
      </c>
      <c r="C1285" s="45" t="s">
        <v>1465</v>
      </c>
      <c r="D1285" t="str">
        <f>_xlfn.XLOOKUP($C1285,銘柄リスト!$B$2:$B$10000,銘柄リスト!$C$2:$C$10000,,0,1)</f>
        <v>東和ハイシステム</v>
      </c>
      <c r="E1285" s="10">
        <v>1</v>
      </c>
      <c r="G1285" s="46">
        <v>45632</v>
      </c>
      <c r="H1285" s="46">
        <v>45793</v>
      </c>
      <c r="J1285" s="10" t="str">
        <f>_xlfn.XLOOKUP($C1285,銘柄リスト!$B$2:$B$10000,銘柄リスト!$D$2:$D$10000,,0,1)</f>
        <v>スタンダード（内国株式）</v>
      </c>
    </row>
    <row r="1286" spans="2:10" hidden="1">
      <c r="B1286" s="42">
        <v>1284</v>
      </c>
      <c r="C1286" s="45" t="s">
        <v>1466</v>
      </c>
      <c r="D1286" t="str">
        <f>_xlfn.XLOOKUP($C1286,銘柄リスト!$B$2:$B$10000,銘柄リスト!$C$2:$C$10000,,0,1)</f>
        <v>ＷＡＣＵＬ</v>
      </c>
      <c r="E1286" s="10">
        <v>1</v>
      </c>
      <c r="G1286" s="46">
        <v>45632</v>
      </c>
      <c r="H1286" s="46">
        <v>45645</v>
      </c>
      <c r="J1286" s="10" t="str">
        <f>_xlfn.XLOOKUP($C1286,銘柄リスト!$B$2:$B$10000,銘柄リスト!$D$2:$D$10000,,0,1)</f>
        <v>グロース（内国株式）</v>
      </c>
    </row>
    <row r="1287" spans="2:10" hidden="1">
      <c r="B1287" s="42">
        <v>1285</v>
      </c>
      <c r="C1287" s="45" t="s">
        <v>1467</v>
      </c>
      <c r="D1287" t="str">
        <f>_xlfn.XLOOKUP($C1287,銘柄リスト!$B$2:$B$10000,銘柄リスト!$C$2:$C$10000,,0,1)</f>
        <v>アピリッツ</v>
      </c>
      <c r="E1287" s="10">
        <v>1</v>
      </c>
      <c r="G1287" s="46">
        <v>45632</v>
      </c>
      <c r="H1287" s="46">
        <v>45793</v>
      </c>
      <c r="J1287" s="10" t="str">
        <f>_xlfn.XLOOKUP($C1287,銘柄リスト!$B$2:$B$10000,銘柄リスト!$D$2:$D$10000,,0,1)</f>
        <v>スタンダード（内国株式）</v>
      </c>
    </row>
    <row r="1288" spans="2:10" hidden="1">
      <c r="B1288" s="42">
        <v>1286</v>
      </c>
      <c r="C1288" s="45" t="s">
        <v>1468</v>
      </c>
      <c r="D1288" t="str">
        <f>_xlfn.XLOOKUP($C1288,銘柄リスト!$B$2:$B$10000,銘柄リスト!$C$2:$C$10000,,0,1)</f>
        <v>ｃｏｌｙ</v>
      </c>
      <c r="E1288" s="10">
        <v>1</v>
      </c>
      <c r="G1288" s="46">
        <v>45632</v>
      </c>
      <c r="H1288" s="46">
        <v>45645</v>
      </c>
      <c r="J1288" s="10" t="str">
        <f>_xlfn.XLOOKUP($C1288,銘柄リスト!$B$2:$B$10000,銘柄リスト!$D$2:$D$10000,,0,1)</f>
        <v>グロース（内国株式）</v>
      </c>
    </row>
    <row r="1289" spans="2:10" hidden="1">
      <c r="B1289" s="42">
        <v>1287</v>
      </c>
      <c r="C1289" s="45" t="s">
        <v>1469</v>
      </c>
      <c r="D1289" t="str">
        <f>_xlfn.XLOOKUP($C1289,銘柄リスト!$B$2:$B$10000,銘柄リスト!$C$2:$C$10000,,0,1)</f>
        <v>ココナラ</v>
      </c>
      <c r="E1289" s="10">
        <v>1</v>
      </c>
      <c r="G1289" s="46">
        <v>45632</v>
      </c>
      <c r="H1289" s="46">
        <v>45645</v>
      </c>
      <c r="J1289" s="10" t="str">
        <f>_xlfn.XLOOKUP($C1289,銘柄リスト!$B$2:$B$10000,銘柄リスト!$D$2:$D$10000,,0,1)</f>
        <v>グロース（内国株式）</v>
      </c>
    </row>
    <row r="1290" spans="2:10" hidden="1">
      <c r="B1290" s="42">
        <v>1288</v>
      </c>
      <c r="C1290" s="45" t="s">
        <v>1470</v>
      </c>
      <c r="D1290" t="str">
        <f>_xlfn.XLOOKUP($C1290,銘柄リスト!$B$2:$B$10000,銘柄リスト!$C$2:$C$10000,,0,1)</f>
        <v>ｉ‐ｐｌｕｇ</v>
      </c>
      <c r="E1290" s="10">
        <v>1</v>
      </c>
      <c r="G1290" s="46">
        <v>45632</v>
      </c>
      <c r="H1290" s="46">
        <v>45645</v>
      </c>
      <c r="J1290" s="10" t="str">
        <f>_xlfn.XLOOKUP($C1290,銘柄リスト!$B$2:$B$10000,銘柄リスト!$D$2:$D$10000,,0,1)</f>
        <v>グロース（内国株式）</v>
      </c>
    </row>
    <row r="1291" spans="2:10" hidden="1">
      <c r="B1291" s="42">
        <v>1289</v>
      </c>
      <c r="C1291" s="45" t="s">
        <v>1471</v>
      </c>
      <c r="D1291" t="str">
        <f>_xlfn.XLOOKUP($C1291,銘柄リスト!$B$2:$B$10000,銘柄リスト!$C$2:$C$10000,,0,1)</f>
        <v>Ｓｈａｒｉｎｇ　Ｉｎｎｏｖａｔｉｏｎｓ</v>
      </c>
      <c r="E1291" s="10">
        <v>1</v>
      </c>
      <c r="G1291" s="46">
        <v>45632</v>
      </c>
      <c r="H1291" s="46">
        <v>45645</v>
      </c>
      <c r="J1291" s="10" t="str">
        <f>_xlfn.XLOOKUP($C1291,銘柄リスト!$B$2:$B$10000,銘柄リスト!$D$2:$D$10000,,0,1)</f>
        <v>グロース（内国株式）</v>
      </c>
    </row>
    <row r="1292" spans="2:10" hidden="1">
      <c r="B1292" s="42">
        <v>1290</v>
      </c>
      <c r="C1292" s="45" t="s">
        <v>1472</v>
      </c>
      <c r="D1292" t="str">
        <f>_xlfn.XLOOKUP($C1292,銘柄リスト!$B$2:$B$10000,銘柄リスト!$C$2:$C$10000,,0,1)</f>
        <v>ジーネクスト</v>
      </c>
      <c r="E1292" s="10">
        <v>1</v>
      </c>
      <c r="G1292" s="46">
        <v>45632</v>
      </c>
      <c r="H1292" s="46">
        <v>45645</v>
      </c>
      <c r="J1292" s="10" t="str">
        <f>_xlfn.XLOOKUP($C1292,銘柄リスト!$B$2:$B$10000,銘柄リスト!$D$2:$D$10000,,0,1)</f>
        <v>グロース（内国株式）</v>
      </c>
    </row>
    <row r="1293" spans="2:10" hidden="1">
      <c r="B1293" s="42">
        <v>1291</v>
      </c>
      <c r="C1293" s="45" t="s">
        <v>1473</v>
      </c>
      <c r="D1293" t="str">
        <f>_xlfn.XLOOKUP($C1293,銘柄リスト!$B$2:$B$10000,銘柄リスト!$C$2:$C$10000,,0,1)</f>
        <v>Ａｐｐｉｅｒ　Ｇｒｏｕｐ</v>
      </c>
      <c r="E1293" s="10">
        <v>1</v>
      </c>
      <c r="G1293" s="46">
        <v>45632</v>
      </c>
      <c r="H1293" s="46">
        <v>45793</v>
      </c>
      <c r="J1293" s="10" t="str">
        <f>_xlfn.XLOOKUP($C1293,銘柄リスト!$B$2:$B$10000,銘柄リスト!$D$2:$D$10000,,0,1)</f>
        <v>プライム（内国株式）</v>
      </c>
    </row>
    <row r="1294" spans="2:10" hidden="1">
      <c r="B1294" s="42">
        <v>1292</v>
      </c>
      <c r="C1294" s="45" t="s">
        <v>1474</v>
      </c>
      <c r="D1294" t="str">
        <f>_xlfn.XLOOKUP($C1294,銘柄リスト!$B$2:$B$10000,銘柄リスト!$C$2:$C$10000,,0,1)</f>
        <v>三菱瓦斯化学</v>
      </c>
      <c r="E1294" s="10">
        <v>1</v>
      </c>
      <c r="G1294" s="46">
        <v>45632</v>
      </c>
      <c r="H1294" s="46">
        <v>45793</v>
      </c>
      <c r="J1294" s="10" t="str">
        <f>_xlfn.XLOOKUP($C1294,銘柄リスト!$B$2:$B$10000,銘柄リスト!$D$2:$D$10000,,0,1)</f>
        <v>プライム（内国株式）</v>
      </c>
    </row>
    <row r="1295" spans="2:10" hidden="1">
      <c r="B1295" s="42">
        <v>1293</v>
      </c>
      <c r="C1295" s="45" t="s">
        <v>1475</v>
      </c>
      <c r="D1295" t="str">
        <f>_xlfn.XLOOKUP($C1295,銘柄リスト!$B$2:$B$10000,銘柄リスト!$C$2:$C$10000,,0,1)</f>
        <v>東京応化工業</v>
      </c>
      <c r="E1295" s="10">
        <v>1</v>
      </c>
      <c r="G1295" s="46">
        <v>45632</v>
      </c>
      <c r="H1295" s="46">
        <v>45793</v>
      </c>
      <c r="J1295" s="10" t="str">
        <f>_xlfn.XLOOKUP($C1295,銘柄リスト!$B$2:$B$10000,銘柄リスト!$D$2:$D$10000,,0,1)</f>
        <v>プライム（内国株式）</v>
      </c>
    </row>
    <row r="1296" spans="2:10" hidden="1">
      <c r="B1296" s="42">
        <v>1294</v>
      </c>
      <c r="C1296" s="45" t="s">
        <v>1476</v>
      </c>
      <c r="D1296" t="str">
        <f>_xlfn.XLOOKUP($C1296,銘柄リスト!$B$2:$B$10000,銘柄リスト!$C$2:$C$10000,,0,1)</f>
        <v>大阪有機化学工業</v>
      </c>
      <c r="E1296" s="10">
        <v>1</v>
      </c>
      <c r="G1296" s="46">
        <v>45632</v>
      </c>
      <c r="H1296" s="46">
        <v>45793</v>
      </c>
      <c r="J1296" s="10" t="str">
        <f>_xlfn.XLOOKUP($C1296,銘柄リスト!$B$2:$B$10000,銘柄リスト!$D$2:$D$10000,,0,1)</f>
        <v>プライム（内国株式）</v>
      </c>
    </row>
    <row r="1297" spans="2:10" hidden="1">
      <c r="B1297" s="42">
        <v>1295</v>
      </c>
      <c r="C1297" s="45" t="s">
        <v>1477</v>
      </c>
      <c r="D1297" t="str">
        <f>_xlfn.XLOOKUP($C1297,銘柄リスト!$B$2:$B$10000,銘柄リスト!$C$2:$C$10000,,0,1)</f>
        <v>ＫＨネオケム</v>
      </c>
      <c r="E1297" s="10">
        <v>1</v>
      </c>
      <c r="G1297" s="46">
        <v>45632</v>
      </c>
      <c r="H1297" s="46">
        <v>45793</v>
      </c>
      <c r="J1297" s="10" t="str">
        <f>_xlfn.XLOOKUP($C1297,銘柄リスト!$B$2:$B$10000,銘柄リスト!$D$2:$D$10000,,0,1)</f>
        <v>プライム（内国株式）</v>
      </c>
    </row>
    <row r="1298" spans="2:10" hidden="1">
      <c r="B1298" s="42">
        <v>1296</v>
      </c>
      <c r="C1298" s="45" t="s">
        <v>1478</v>
      </c>
      <c r="D1298" t="str">
        <f>_xlfn.XLOOKUP($C1298,銘柄リスト!$B$2:$B$10000,銘柄リスト!$C$2:$C$10000,,0,1)</f>
        <v>スパイダープラス</v>
      </c>
      <c r="E1298" s="10">
        <v>1</v>
      </c>
      <c r="G1298" s="46">
        <v>45632</v>
      </c>
      <c r="H1298" s="46">
        <v>45645</v>
      </c>
      <c r="J1298" s="10" t="str">
        <f>_xlfn.XLOOKUP($C1298,銘柄リスト!$B$2:$B$10000,銘柄リスト!$D$2:$D$10000,,0,1)</f>
        <v>グロース（内国株式）</v>
      </c>
    </row>
    <row r="1299" spans="2:10" hidden="1">
      <c r="B1299" s="42">
        <v>1297</v>
      </c>
      <c r="C1299" s="45" t="s">
        <v>1479</v>
      </c>
      <c r="D1299" t="str">
        <f>_xlfn.XLOOKUP($C1299,銘柄リスト!$B$2:$B$10000,銘柄リスト!$C$2:$C$10000,,0,1)</f>
        <v>ファブリカホールディングス</v>
      </c>
      <c r="E1299" s="10">
        <v>1</v>
      </c>
      <c r="G1299" s="46">
        <v>45632</v>
      </c>
      <c r="H1299" s="46">
        <v>45793</v>
      </c>
      <c r="J1299" s="10" t="str">
        <f>_xlfn.XLOOKUP($C1299,銘柄リスト!$B$2:$B$10000,銘柄リスト!$D$2:$D$10000,,0,1)</f>
        <v>スタンダード（内国株式）</v>
      </c>
    </row>
    <row r="1300" spans="2:10" hidden="1">
      <c r="B1300" s="42">
        <v>1298</v>
      </c>
      <c r="C1300" s="45" t="s">
        <v>1480</v>
      </c>
      <c r="D1300" t="str">
        <f>_xlfn.XLOOKUP($C1300,銘柄リスト!$B$2:$B$10000,銘柄リスト!$C$2:$C$10000,,0,1)</f>
        <v>ビジョナル</v>
      </c>
      <c r="E1300" s="10">
        <v>1</v>
      </c>
      <c r="G1300" s="46">
        <v>45632</v>
      </c>
      <c r="H1300" s="46">
        <v>45793</v>
      </c>
      <c r="J1300" s="10" t="str">
        <f>_xlfn.XLOOKUP($C1300,銘柄リスト!$B$2:$B$10000,銘柄リスト!$D$2:$D$10000,,0,1)</f>
        <v>プライム（内国株式）</v>
      </c>
    </row>
    <row r="1301" spans="2:10" hidden="1">
      <c r="B1301" s="42">
        <v>1299</v>
      </c>
      <c r="C1301" s="45" t="s">
        <v>1481</v>
      </c>
      <c r="D1301" t="str">
        <f>_xlfn.XLOOKUP($C1301,銘柄リスト!$B$2:$B$10000,銘柄リスト!$C$2:$C$10000,,0,1)</f>
        <v>ネオマーケティング</v>
      </c>
      <c r="E1301" s="10">
        <v>1</v>
      </c>
      <c r="G1301" s="46">
        <v>45632</v>
      </c>
      <c r="H1301" s="46">
        <v>45793</v>
      </c>
      <c r="J1301" s="10" t="str">
        <f>_xlfn.XLOOKUP($C1301,銘柄リスト!$B$2:$B$10000,銘柄リスト!$D$2:$D$10000,,0,1)</f>
        <v>スタンダード（内国株式）</v>
      </c>
    </row>
    <row r="1302" spans="2:10" hidden="1">
      <c r="B1302" s="42">
        <v>1300</v>
      </c>
      <c r="C1302" s="45" t="s">
        <v>1482</v>
      </c>
      <c r="D1302" t="str">
        <f>_xlfn.XLOOKUP($C1302,銘柄リスト!$B$2:$B$10000,銘柄リスト!$C$2:$C$10000,,0,1)</f>
        <v>アスマーク</v>
      </c>
      <c r="E1302" s="10">
        <v>1</v>
      </c>
      <c r="G1302" s="46">
        <v>45632</v>
      </c>
      <c r="H1302" s="46">
        <v>45793</v>
      </c>
      <c r="J1302" s="10" t="str">
        <f>_xlfn.XLOOKUP($C1302,銘柄リスト!$B$2:$B$10000,銘柄リスト!$D$2:$D$10000,,0,1)</f>
        <v>スタンダード（内国株式）</v>
      </c>
    </row>
    <row r="1303" spans="2:10" hidden="1">
      <c r="B1303" s="42">
        <v>1301</v>
      </c>
      <c r="C1303" s="45" t="s">
        <v>1483</v>
      </c>
      <c r="D1303" t="str">
        <f>_xlfn.XLOOKUP($C1303,銘柄リスト!$B$2:$B$10000,銘柄リスト!$C$2:$C$10000,,0,1)</f>
        <v>テンダ</v>
      </c>
      <c r="E1303" s="10">
        <v>1</v>
      </c>
      <c r="G1303" s="46">
        <v>45632</v>
      </c>
      <c r="H1303" s="46">
        <v>45793</v>
      </c>
      <c r="J1303" s="10" t="str">
        <f>_xlfn.XLOOKUP($C1303,銘柄リスト!$B$2:$B$10000,銘柄リスト!$D$2:$D$10000,,0,1)</f>
        <v>スタンダード（内国株式）</v>
      </c>
    </row>
    <row r="1304" spans="2:10" hidden="1">
      <c r="B1304" s="42">
        <v>1302</v>
      </c>
      <c r="C1304" s="45" t="s">
        <v>1484</v>
      </c>
      <c r="D1304" t="str">
        <f>_xlfn.XLOOKUP($C1304,銘柄リスト!$B$2:$B$10000,銘柄リスト!$C$2:$C$10000,,0,1)</f>
        <v>ワンダープラネット</v>
      </c>
      <c r="E1304" s="10">
        <v>1</v>
      </c>
      <c r="G1304" s="46">
        <v>45632</v>
      </c>
      <c r="H1304" s="46">
        <v>45645</v>
      </c>
      <c r="J1304" s="10" t="str">
        <f>_xlfn.XLOOKUP($C1304,銘柄リスト!$B$2:$B$10000,銘柄リスト!$D$2:$D$10000,,0,1)</f>
        <v>グロース（内国株式）</v>
      </c>
    </row>
    <row r="1305" spans="2:10" hidden="1">
      <c r="B1305" s="42">
        <v>1303</v>
      </c>
      <c r="C1305" s="45" t="s">
        <v>1485</v>
      </c>
      <c r="D1305" t="str">
        <f>_xlfn.XLOOKUP($C1305,銘柄リスト!$B$2:$B$10000,銘柄リスト!$C$2:$C$10000,,0,1)</f>
        <v>ダイセル</v>
      </c>
      <c r="E1305" s="10">
        <v>1</v>
      </c>
      <c r="G1305" s="46">
        <v>45632</v>
      </c>
      <c r="H1305" s="46">
        <v>45793</v>
      </c>
      <c r="J1305" s="10" t="str">
        <f>_xlfn.XLOOKUP($C1305,銘柄リスト!$B$2:$B$10000,銘柄リスト!$D$2:$D$10000,,0,1)</f>
        <v>プライム（内国株式）</v>
      </c>
    </row>
    <row r="1306" spans="2:10" hidden="1">
      <c r="B1306" s="42">
        <v>1304</v>
      </c>
      <c r="C1306" s="45" t="s">
        <v>1486</v>
      </c>
      <c r="D1306" t="str">
        <f>_xlfn.XLOOKUP($C1306,銘柄リスト!$B$2:$B$10000,銘柄リスト!$C$2:$C$10000,,0,1)</f>
        <v>住友ベークライト</v>
      </c>
      <c r="E1306" s="10">
        <v>1</v>
      </c>
      <c r="G1306" s="46">
        <v>45632</v>
      </c>
      <c r="H1306" s="46">
        <v>45793</v>
      </c>
      <c r="J1306" s="10" t="str">
        <f>_xlfn.XLOOKUP($C1306,銘柄リスト!$B$2:$B$10000,銘柄リスト!$D$2:$D$10000,,0,1)</f>
        <v>プライム（内国株式）</v>
      </c>
    </row>
    <row r="1307" spans="2:10" hidden="1">
      <c r="B1307" s="42">
        <v>1305</v>
      </c>
      <c r="C1307" s="45" t="s">
        <v>1487</v>
      </c>
      <c r="D1307" t="str">
        <f>_xlfn.XLOOKUP($C1307,銘柄リスト!$B$2:$B$10000,銘柄リスト!$C$2:$C$10000,,0,1)</f>
        <v>積水化学工業</v>
      </c>
      <c r="E1307" s="10">
        <v>1</v>
      </c>
      <c r="G1307" s="46">
        <v>45632</v>
      </c>
      <c r="H1307" s="46">
        <v>45793</v>
      </c>
      <c r="J1307" s="10" t="str">
        <f>_xlfn.XLOOKUP($C1307,銘柄リスト!$B$2:$B$10000,銘柄リスト!$D$2:$D$10000,,0,1)</f>
        <v>プライム（内国株式）</v>
      </c>
    </row>
    <row r="1308" spans="2:10" hidden="1">
      <c r="B1308" s="42">
        <v>1306</v>
      </c>
      <c r="C1308" s="45" t="s">
        <v>1488</v>
      </c>
      <c r="D1308" t="str">
        <f>_xlfn.XLOOKUP($C1308,銘柄リスト!$B$2:$B$10000,銘柄リスト!$C$2:$C$10000,,0,1)</f>
        <v>日本ゼオン</v>
      </c>
      <c r="E1308" s="10">
        <v>1</v>
      </c>
      <c r="G1308" s="46">
        <v>45632</v>
      </c>
      <c r="H1308" s="46">
        <v>45793</v>
      </c>
      <c r="J1308" s="10" t="str">
        <f>_xlfn.XLOOKUP($C1308,銘柄リスト!$B$2:$B$10000,銘柄リスト!$D$2:$D$10000,,0,1)</f>
        <v>プライム（内国株式）</v>
      </c>
    </row>
    <row r="1309" spans="2:10" hidden="1">
      <c r="B1309" s="42">
        <v>1307</v>
      </c>
      <c r="C1309" s="45" t="s">
        <v>1489</v>
      </c>
      <c r="D1309" t="str">
        <f>_xlfn.XLOOKUP($C1309,銘柄リスト!$B$2:$B$10000,銘柄リスト!$C$2:$C$10000,,0,1)</f>
        <v>アイカ工業</v>
      </c>
      <c r="E1309" s="10">
        <v>1</v>
      </c>
      <c r="G1309" s="46">
        <v>45632</v>
      </c>
      <c r="H1309" s="46">
        <v>45793</v>
      </c>
      <c r="J1309" s="10" t="str">
        <f>_xlfn.XLOOKUP($C1309,銘柄リスト!$B$2:$B$10000,銘柄リスト!$D$2:$D$10000,,0,1)</f>
        <v>プライム（内国株式）</v>
      </c>
    </row>
    <row r="1310" spans="2:10" hidden="1">
      <c r="B1310" s="42">
        <v>1308</v>
      </c>
      <c r="C1310" s="45" t="s">
        <v>1490</v>
      </c>
      <c r="D1310" t="str">
        <f>_xlfn.XLOOKUP($C1310,銘柄リスト!$B$2:$B$10000,銘柄リスト!$C$2:$C$10000,,0,1)</f>
        <v>積水樹脂</v>
      </c>
      <c r="E1310" s="10">
        <v>1</v>
      </c>
      <c r="G1310" s="46">
        <v>45632</v>
      </c>
      <c r="H1310" s="46">
        <v>45793</v>
      </c>
      <c r="J1310" s="10" t="str">
        <f>_xlfn.XLOOKUP($C1310,銘柄リスト!$B$2:$B$10000,銘柄リスト!$D$2:$D$10000,,0,1)</f>
        <v>プライム（内国株式）</v>
      </c>
    </row>
    <row r="1311" spans="2:10" hidden="1">
      <c r="B1311" s="42">
        <v>1309</v>
      </c>
      <c r="C1311" s="45" t="s">
        <v>1491</v>
      </c>
      <c r="D1311" t="str">
        <f>_xlfn.XLOOKUP($C1311,銘柄リスト!$B$2:$B$10000,銘柄リスト!$C$2:$C$10000,,0,1)</f>
        <v>旭有機材</v>
      </c>
      <c r="E1311" s="10">
        <v>1</v>
      </c>
      <c r="G1311" s="46">
        <v>45632</v>
      </c>
      <c r="H1311" s="46">
        <v>45793</v>
      </c>
      <c r="J1311" s="10" t="str">
        <f>_xlfn.XLOOKUP($C1311,銘柄リスト!$B$2:$B$10000,銘柄リスト!$D$2:$D$10000,,0,1)</f>
        <v>プライム（内国株式）</v>
      </c>
    </row>
    <row r="1312" spans="2:10" hidden="1">
      <c r="B1312" s="42">
        <v>1310</v>
      </c>
      <c r="C1312" s="45" t="s">
        <v>1492</v>
      </c>
      <c r="D1312" t="str">
        <f>_xlfn.XLOOKUP($C1312,銘柄リスト!$B$2:$B$10000,銘柄リスト!$C$2:$C$10000,,0,1)</f>
        <v>ニチバン</v>
      </c>
      <c r="E1312" s="10">
        <v>1</v>
      </c>
      <c r="G1312" s="46">
        <v>45632</v>
      </c>
      <c r="H1312" s="46">
        <v>45793</v>
      </c>
      <c r="J1312" s="10" t="str">
        <f>_xlfn.XLOOKUP($C1312,銘柄リスト!$B$2:$B$10000,銘柄リスト!$D$2:$D$10000,,0,1)</f>
        <v>プライム（内国株式）</v>
      </c>
    </row>
    <row r="1313" spans="2:10" hidden="1">
      <c r="B1313" s="42">
        <v>1311</v>
      </c>
      <c r="C1313" s="45" t="s">
        <v>1493</v>
      </c>
      <c r="D1313" t="str">
        <f>_xlfn.XLOOKUP($C1313,銘柄リスト!$B$2:$B$10000,銘柄リスト!$C$2:$C$10000,,0,1)</f>
        <v>リケンテクノス</v>
      </c>
      <c r="E1313" s="10">
        <v>1</v>
      </c>
      <c r="G1313" s="46">
        <v>45632</v>
      </c>
      <c r="H1313" s="46">
        <v>45793</v>
      </c>
      <c r="J1313" s="10" t="str">
        <f>_xlfn.XLOOKUP($C1313,銘柄リスト!$B$2:$B$10000,銘柄リスト!$D$2:$D$10000,,0,1)</f>
        <v>プライム（内国株式）</v>
      </c>
    </row>
    <row r="1314" spans="2:10" hidden="1">
      <c r="B1314" s="42">
        <v>1312</v>
      </c>
      <c r="C1314" s="45" t="s">
        <v>1494</v>
      </c>
      <c r="D1314" t="str">
        <f>_xlfn.XLOOKUP($C1314,銘柄リスト!$B$2:$B$10000,銘柄リスト!$C$2:$C$10000,,0,1)</f>
        <v>大倉工業</v>
      </c>
      <c r="E1314" s="10">
        <v>1</v>
      </c>
      <c r="G1314" s="46">
        <v>45632</v>
      </c>
      <c r="H1314" s="46">
        <v>45793</v>
      </c>
      <c r="J1314" s="10" t="str">
        <f>_xlfn.XLOOKUP($C1314,銘柄リスト!$B$2:$B$10000,銘柄リスト!$D$2:$D$10000,,0,1)</f>
        <v>プライム（内国株式）</v>
      </c>
    </row>
    <row r="1315" spans="2:10" hidden="1">
      <c r="B1315" s="42">
        <v>1313</v>
      </c>
      <c r="C1315" s="45" t="s">
        <v>1495</v>
      </c>
      <c r="D1315" t="str">
        <f>_xlfn.XLOOKUP($C1315,銘柄リスト!$B$2:$B$10000,銘柄リスト!$C$2:$C$10000,,0,1)</f>
        <v>児玉化学工業</v>
      </c>
      <c r="E1315" s="10">
        <v>1</v>
      </c>
      <c r="G1315" s="46">
        <v>45632</v>
      </c>
      <c r="H1315" s="46">
        <v>45793</v>
      </c>
      <c r="J1315" s="10" t="str">
        <f>_xlfn.XLOOKUP($C1315,銘柄リスト!$B$2:$B$10000,銘柄リスト!$D$2:$D$10000,,0,1)</f>
        <v>スタンダード（内国株式）</v>
      </c>
    </row>
    <row r="1316" spans="2:10" hidden="1">
      <c r="B1316" s="42">
        <v>1314</v>
      </c>
      <c r="C1316" s="45" t="s">
        <v>1496</v>
      </c>
      <c r="D1316" t="str">
        <f>_xlfn.XLOOKUP($C1316,銘柄リスト!$B$2:$B$10000,銘柄リスト!$C$2:$C$10000,,0,1)</f>
        <v>ロンシール工業</v>
      </c>
      <c r="E1316" s="10">
        <v>1</v>
      </c>
      <c r="G1316" s="46">
        <v>45632</v>
      </c>
      <c r="H1316" s="46">
        <v>45793</v>
      </c>
      <c r="J1316" s="10" t="str">
        <f>_xlfn.XLOOKUP($C1316,銘柄リスト!$B$2:$B$10000,銘柄リスト!$D$2:$D$10000,,0,1)</f>
        <v>スタンダード（内国株式）</v>
      </c>
    </row>
    <row r="1317" spans="2:10" hidden="1">
      <c r="B1317" s="42">
        <v>1315</v>
      </c>
      <c r="C1317" s="45" t="s">
        <v>1497</v>
      </c>
      <c r="D1317" t="str">
        <f>_xlfn.XLOOKUP($C1317,銘柄リスト!$B$2:$B$10000,銘柄リスト!$C$2:$C$10000,,0,1)</f>
        <v>積水化成品工業</v>
      </c>
      <c r="E1317" s="10">
        <v>1</v>
      </c>
      <c r="G1317" s="46">
        <v>45632</v>
      </c>
      <c r="H1317" s="46">
        <v>45793</v>
      </c>
      <c r="J1317" s="10" t="str">
        <f>_xlfn.XLOOKUP($C1317,銘柄リスト!$B$2:$B$10000,銘柄リスト!$D$2:$D$10000,,0,1)</f>
        <v>プライム（内国株式）</v>
      </c>
    </row>
    <row r="1318" spans="2:10" hidden="1">
      <c r="B1318" s="42">
        <v>1316</v>
      </c>
      <c r="C1318" s="45" t="s">
        <v>1498</v>
      </c>
      <c r="D1318" t="str">
        <f>_xlfn.XLOOKUP($C1318,銘柄リスト!$B$2:$B$10000,銘柄リスト!$C$2:$C$10000,,0,1)</f>
        <v>群栄化学工業</v>
      </c>
      <c r="E1318" s="10">
        <v>1</v>
      </c>
      <c r="G1318" s="46">
        <v>45632</v>
      </c>
      <c r="H1318" s="46">
        <v>45793</v>
      </c>
      <c r="J1318" s="10" t="str">
        <f>_xlfn.XLOOKUP($C1318,銘柄リスト!$B$2:$B$10000,銘柄リスト!$D$2:$D$10000,,0,1)</f>
        <v>プライム（内国株式）</v>
      </c>
    </row>
    <row r="1319" spans="2:10" hidden="1">
      <c r="B1319" s="42">
        <v>1317</v>
      </c>
      <c r="C1319" s="45" t="s">
        <v>1499</v>
      </c>
      <c r="D1319" t="str">
        <f>_xlfn.XLOOKUP($C1319,銘柄リスト!$B$2:$B$10000,銘柄リスト!$C$2:$C$10000,,0,1)</f>
        <v>タイガースポリマー</v>
      </c>
      <c r="E1319" s="10">
        <v>1</v>
      </c>
      <c r="G1319" s="46">
        <v>45632</v>
      </c>
      <c r="H1319" s="46">
        <v>45793</v>
      </c>
      <c r="J1319" s="10" t="str">
        <f>_xlfn.XLOOKUP($C1319,銘柄リスト!$B$2:$B$10000,銘柄リスト!$D$2:$D$10000,,0,1)</f>
        <v>スタンダード（内国株式）</v>
      </c>
    </row>
    <row r="1320" spans="2:10" hidden="1">
      <c r="B1320" s="42">
        <v>1318</v>
      </c>
      <c r="C1320" s="45" t="s">
        <v>1500</v>
      </c>
      <c r="D1320" t="str">
        <f>_xlfn.XLOOKUP($C1320,銘柄リスト!$B$2:$B$10000,銘柄リスト!$C$2:$C$10000,,0,1)</f>
        <v>サンエー化研</v>
      </c>
      <c r="E1320" s="10">
        <v>1</v>
      </c>
      <c r="G1320" s="46">
        <v>45632</v>
      </c>
      <c r="H1320" s="46">
        <v>45793</v>
      </c>
      <c r="J1320" s="10" t="str">
        <f>_xlfn.XLOOKUP($C1320,銘柄リスト!$B$2:$B$10000,銘柄リスト!$D$2:$D$10000,,0,1)</f>
        <v>スタンダード（内国株式）</v>
      </c>
    </row>
    <row r="1321" spans="2:10" hidden="1">
      <c r="B1321" s="42">
        <v>1319</v>
      </c>
      <c r="C1321" s="45" t="s">
        <v>1501</v>
      </c>
      <c r="D1321" t="str">
        <f>_xlfn.XLOOKUP($C1321,銘柄リスト!$B$2:$B$10000,銘柄リスト!$C$2:$C$10000,,0,1)</f>
        <v>ウルトラファブリックス・ホールディングス</v>
      </c>
      <c r="E1321" s="10">
        <v>1</v>
      </c>
      <c r="G1321" s="46">
        <v>45632</v>
      </c>
      <c r="H1321" s="46">
        <v>45793</v>
      </c>
      <c r="J1321" s="10" t="str">
        <f>_xlfn.XLOOKUP($C1321,銘柄リスト!$B$2:$B$10000,銘柄リスト!$D$2:$D$10000,,0,1)</f>
        <v>スタンダード（内国株式）</v>
      </c>
    </row>
    <row r="1322" spans="2:10" hidden="1">
      <c r="B1322" s="42">
        <v>1320</v>
      </c>
      <c r="C1322" s="45" t="s">
        <v>34</v>
      </c>
      <c r="D1322" t="str">
        <f>_xlfn.XLOOKUP($C1322,銘柄リスト!$B$2:$B$10000,銘柄リスト!$C$2:$C$10000,,0,1)</f>
        <v>フジプレアム</v>
      </c>
      <c r="E1322" s="10">
        <v>1</v>
      </c>
      <c r="G1322" s="46">
        <v>45632</v>
      </c>
      <c r="H1322" s="46">
        <v>45793</v>
      </c>
      <c r="J1322" s="10" t="str">
        <f>_xlfn.XLOOKUP($C1322,銘柄リスト!$B$2:$B$10000,銘柄リスト!$D$2:$D$10000,,0,1)</f>
        <v>スタンダード（内国株式）</v>
      </c>
    </row>
    <row r="1323" spans="2:10" hidden="1">
      <c r="B1323" s="42">
        <v>1321</v>
      </c>
      <c r="C1323" s="45" t="s">
        <v>1502</v>
      </c>
      <c r="D1323" t="str">
        <f>_xlfn.XLOOKUP($C1323,銘柄リスト!$B$2:$B$10000,銘柄リスト!$C$2:$C$10000,,0,1)</f>
        <v>ミライアル</v>
      </c>
      <c r="E1323" s="10">
        <v>1</v>
      </c>
      <c r="G1323" s="46">
        <v>45632</v>
      </c>
      <c r="H1323" s="46">
        <v>45793</v>
      </c>
      <c r="J1323" s="10" t="str">
        <f>_xlfn.XLOOKUP($C1323,銘柄リスト!$B$2:$B$10000,銘柄リスト!$D$2:$D$10000,,0,1)</f>
        <v>スタンダード（内国株式）</v>
      </c>
    </row>
    <row r="1324" spans="2:10" hidden="1">
      <c r="B1324" s="42">
        <v>1322</v>
      </c>
      <c r="C1324" s="45" t="s">
        <v>1503</v>
      </c>
      <c r="D1324" t="str">
        <f>_xlfn.XLOOKUP($C1324,銘柄リスト!$B$2:$B$10000,銘柄リスト!$C$2:$C$10000,,0,1)</f>
        <v>クラスターテクノロジー</v>
      </c>
      <c r="E1324" s="10">
        <v>1</v>
      </c>
      <c r="G1324" s="46">
        <v>45632</v>
      </c>
      <c r="H1324" s="46">
        <v>45645</v>
      </c>
      <c r="J1324" s="10" t="str">
        <f>_xlfn.XLOOKUP($C1324,銘柄リスト!$B$2:$B$10000,銘柄リスト!$D$2:$D$10000,,0,1)</f>
        <v>グロース（内国株式）</v>
      </c>
    </row>
    <row r="1325" spans="2:10" hidden="1">
      <c r="B1325" s="42">
        <v>1323</v>
      </c>
      <c r="C1325" s="45" t="s">
        <v>1504</v>
      </c>
      <c r="D1325" t="str">
        <f>_xlfn.XLOOKUP($C1325,銘柄リスト!$B$2:$B$10000,銘柄リスト!$C$2:$C$10000,,0,1)</f>
        <v>アテクト</v>
      </c>
      <c r="E1325" s="10">
        <v>1</v>
      </c>
      <c r="G1325" s="46">
        <v>45632</v>
      </c>
      <c r="H1325" s="46">
        <v>45793</v>
      </c>
      <c r="J1325" s="10" t="str">
        <f>_xlfn.XLOOKUP($C1325,銘柄リスト!$B$2:$B$10000,銘柄リスト!$D$2:$D$10000,,0,1)</f>
        <v>スタンダード（内国株式）</v>
      </c>
    </row>
    <row r="1326" spans="2:10" hidden="1">
      <c r="B1326" s="42">
        <v>1324</v>
      </c>
      <c r="C1326" s="45" t="s">
        <v>1505</v>
      </c>
      <c r="D1326" t="str">
        <f>_xlfn.XLOOKUP($C1326,銘柄リスト!$B$2:$B$10000,銘柄リスト!$C$2:$C$10000,,0,1)</f>
        <v>タカギセイコー</v>
      </c>
      <c r="E1326" s="10">
        <v>1</v>
      </c>
      <c r="G1326" s="46">
        <v>45632</v>
      </c>
      <c r="H1326" s="46">
        <v>45793</v>
      </c>
      <c r="J1326" s="10" t="str">
        <f>_xlfn.XLOOKUP($C1326,銘柄リスト!$B$2:$B$10000,銘柄リスト!$D$2:$D$10000,,0,1)</f>
        <v>スタンダード（内国株式）</v>
      </c>
    </row>
    <row r="1327" spans="2:10" hidden="1">
      <c r="B1327" s="42">
        <v>1325</v>
      </c>
      <c r="C1327" s="45" t="s">
        <v>1506</v>
      </c>
      <c r="D1327" t="str">
        <f>_xlfn.XLOOKUP($C1327,銘柄リスト!$B$2:$B$10000,銘柄リスト!$C$2:$C$10000,,0,1)</f>
        <v>ニックス</v>
      </c>
      <c r="E1327" s="10">
        <v>1</v>
      </c>
      <c r="G1327" s="46">
        <v>45632</v>
      </c>
      <c r="H1327" s="46">
        <v>45793</v>
      </c>
      <c r="J1327" s="10" t="str">
        <f>_xlfn.XLOOKUP($C1327,銘柄リスト!$B$2:$B$10000,銘柄リスト!$D$2:$D$10000,,0,1)</f>
        <v>スタンダード（内国株式）</v>
      </c>
    </row>
    <row r="1328" spans="2:10" hidden="1">
      <c r="B1328" s="42">
        <v>1326</v>
      </c>
      <c r="C1328" s="45" t="s">
        <v>1507</v>
      </c>
      <c r="D1328" t="str">
        <f>_xlfn.XLOOKUP($C1328,銘柄リスト!$B$2:$B$10000,銘柄リスト!$C$2:$C$10000,,0,1)</f>
        <v>ダイキアクシス</v>
      </c>
      <c r="E1328" s="10">
        <v>1</v>
      </c>
      <c r="G1328" s="46">
        <v>45632</v>
      </c>
      <c r="H1328" s="46">
        <v>45793</v>
      </c>
      <c r="J1328" s="10" t="str">
        <f>_xlfn.XLOOKUP($C1328,銘柄リスト!$B$2:$B$10000,銘柄リスト!$D$2:$D$10000,,0,1)</f>
        <v>スタンダード（内国株式）</v>
      </c>
    </row>
    <row r="1329" spans="2:10" hidden="1">
      <c r="B1329" s="42">
        <v>1327</v>
      </c>
      <c r="C1329" s="45" t="s">
        <v>1508</v>
      </c>
      <c r="D1329" t="str">
        <f>_xlfn.XLOOKUP($C1329,銘柄リスト!$B$2:$B$10000,銘柄リスト!$C$2:$C$10000,,0,1)</f>
        <v>ポバール興業</v>
      </c>
      <c r="E1329" s="10">
        <v>1</v>
      </c>
      <c r="G1329" s="46">
        <v>45632</v>
      </c>
      <c r="H1329" s="46">
        <v>45793</v>
      </c>
      <c r="J1329" s="10" t="str">
        <f>_xlfn.XLOOKUP($C1329,銘柄リスト!$B$2:$B$10000,銘柄リスト!$D$2:$D$10000,,0,1)</f>
        <v>スタンダード（内国株式）</v>
      </c>
    </row>
    <row r="1330" spans="2:10" hidden="1">
      <c r="B1330" s="42">
        <v>1328</v>
      </c>
      <c r="C1330" s="45" t="s">
        <v>1509</v>
      </c>
      <c r="D1330" t="str">
        <f>_xlfn.XLOOKUP($C1330,銘柄リスト!$B$2:$B$10000,銘柄リスト!$C$2:$C$10000,,0,1)</f>
        <v>竹本容器</v>
      </c>
      <c r="E1330" s="10">
        <v>1</v>
      </c>
      <c r="G1330" s="46">
        <v>45632</v>
      </c>
      <c r="H1330" s="46">
        <v>45793</v>
      </c>
      <c r="J1330" s="10" t="str">
        <f>_xlfn.XLOOKUP($C1330,銘柄リスト!$B$2:$B$10000,銘柄リスト!$D$2:$D$10000,,0,1)</f>
        <v>スタンダード（内国株式）</v>
      </c>
    </row>
    <row r="1331" spans="2:10" hidden="1">
      <c r="B1331" s="42">
        <v>1329</v>
      </c>
      <c r="C1331" s="45" t="s">
        <v>1510</v>
      </c>
      <c r="D1331" t="str">
        <f>_xlfn.XLOOKUP($C1331,銘柄リスト!$B$2:$B$10000,銘柄リスト!$C$2:$C$10000,,0,1)</f>
        <v>森六ホールディングス</v>
      </c>
      <c r="E1331" s="10">
        <v>1</v>
      </c>
      <c r="G1331" s="46">
        <v>45632</v>
      </c>
      <c r="H1331" s="46">
        <v>45793</v>
      </c>
      <c r="J1331" s="10" t="str">
        <f>_xlfn.XLOOKUP($C1331,銘柄リスト!$B$2:$B$10000,銘柄リスト!$D$2:$D$10000,,0,1)</f>
        <v>プライム（内国株式）</v>
      </c>
    </row>
    <row r="1332" spans="2:10" hidden="1">
      <c r="B1332" s="42">
        <v>1330</v>
      </c>
      <c r="C1332" s="45" t="s">
        <v>1511</v>
      </c>
      <c r="D1332" t="str">
        <f>_xlfn.XLOOKUP($C1332,銘柄リスト!$B$2:$B$10000,銘柄リスト!$C$2:$C$10000,,0,1)</f>
        <v>恵和</v>
      </c>
      <c r="E1332" s="10">
        <v>1</v>
      </c>
      <c r="G1332" s="46">
        <v>45632</v>
      </c>
      <c r="H1332" s="46">
        <v>45793</v>
      </c>
      <c r="J1332" s="10" t="str">
        <f>_xlfn.XLOOKUP($C1332,銘柄リスト!$B$2:$B$10000,銘柄リスト!$D$2:$D$10000,,0,1)</f>
        <v>プライム（内国株式）</v>
      </c>
    </row>
    <row r="1333" spans="2:10" hidden="1">
      <c r="B1333" s="42">
        <v>1331</v>
      </c>
      <c r="C1333" s="45" t="s">
        <v>1512</v>
      </c>
      <c r="D1333" t="str">
        <f>_xlfn.XLOOKUP($C1333,銘柄リスト!$B$2:$B$10000,銘柄リスト!$C$2:$C$10000,,0,1)</f>
        <v>ＴＨＥＣＯＯ</v>
      </c>
      <c r="E1333" s="10">
        <v>1</v>
      </c>
      <c r="G1333" s="46">
        <v>45632</v>
      </c>
      <c r="H1333" s="46">
        <v>45645</v>
      </c>
      <c r="J1333" s="10" t="str">
        <f>_xlfn.XLOOKUP($C1333,銘柄リスト!$B$2:$B$10000,銘柄リスト!$D$2:$D$10000,,0,1)</f>
        <v>グロース（内国株式）</v>
      </c>
    </row>
    <row r="1334" spans="2:10" hidden="1">
      <c r="B1334" s="42">
        <v>1332</v>
      </c>
      <c r="C1334" s="45" t="s">
        <v>1513</v>
      </c>
      <c r="D1334" t="str">
        <f>_xlfn.XLOOKUP($C1334,銘柄リスト!$B$2:$B$10000,銘柄リスト!$C$2:$C$10000,,0,1)</f>
        <v>サインド</v>
      </c>
      <c r="E1334" s="10">
        <v>1</v>
      </c>
      <c r="G1334" s="46">
        <v>45632</v>
      </c>
      <c r="H1334" s="46">
        <v>45645</v>
      </c>
      <c r="J1334" s="10" t="str">
        <f>_xlfn.XLOOKUP($C1334,銘柄リスト!$B$2:$B$10000,銘柄リスト!$D$2:$D$10000,,0,1)</f>
        <v>グロース（内国株式）</v>
      </c>
    </row>
    <row r="1335" spans="2:10" hidden="1">
      <c r="B1335" s="42">
        <v>1333</v>
      </c>
      <c r="C1335" s="45" t="s">
        <v>1514</v>
      </c>
      <c r="D1335" t="str">
        <f>_xlfn.XLOOKUP($C1335,銘柄リスト!$B$2:$B$10000,銘柄リスト!$C$2:$C$10000,,0,1)</f>
        <v>網屋</v>
      </c>
      <c r="E1335" s="10">
        <v>1</v>
      </c>
      <c r="G1335" s="46">
        <v>45632</v>
      </c>
      <c r="H1335" s="46">
        <v>45645</v>
      </c>
      <c r="J1335" s="10" t="str">
        <f>_xlfn.XLOOKUP($C1335,銘柄リスト!$B$2:$B$10000,銘柄リスト!$D$2:$D$10000,,0,1)</f>
        <v>グロース（内国株式）</v>
      </c>
    </row>
    <row r="1336" spans="2:10" hidden="1">
      <c r="B1336" s="42">
        <v>1334</v>
      </c>
      <c r="C1336" s="45" t="s">
        <v>1515</v>
      </c>
      <c r="D1336" t="str">
        <f>_xlfn.XLOOKUP($C1336,銘柄リスト!$B$2:$B$10000,銘柄リスト!$C$2:$C$10000,,0,1)</f>
        <v>エクサウィザーズ</v>
      </c>
      <c r="E1336" s="10">
        <v>1</v>
      </c>
      <c r="G1336" s="46">
        <v>45632</v>
      </c>
      <c r="H1336" s="46">
        <v>45645</v>
      </c>
      <c r="J1336" s="10" t="str">
        <f>_xlfn.XLOOKUP($C1336,銘柄リスト!$B$2:$B$10000,銘柄リスト!$D$2:$D$10000,,0,1)</f>
        <v>グロース（内国株式）</v>
      </c>
    </row>
    <row r="1337" spans="2:10" hidden="1">
      <c r="B1337" s="42">
        <v>1335</v>
      </c>
      <c r="C1337" s="45" t="s">
        <v>1516</v>
      </c>
      <c r="D1337" t="str">
        <f>_xlfn.XLOOKUP($C1337,銘柄リスト!$B$2:$B$10000,銘柄リスト!$C$2:$C$10000,,0,1)</f>
        <v>ハイブリッドテクノロジーズ</v>
      </c>
      <c r="E1337" s="10">
        <v>1</v>
      </c>
      <c r="G1337" s="46">
        <v>45632</v>
      </c>
      <c r="H1337" s="46">
        <v>45645</v>
      </c>
      <c r="J1337" s="10" t="str">
        <f>_xlfn.XLOOKUP($C1337,銘柄リスト!$B$2:$B$10000,銘柄リスト!$D$2:$D$10000,,0,1)</f>
        <v>グロース（内国株式）</v>
      </c>
    </row>
    <row r="1338" spans="2:10" hidden="1">
      <c r="B1338" s="42">
        <v>1336</v>
      </c>
      <c r="C1338" s="45" t="s">
        <v>1517</v>
      </c>
      <c r="D1338" t="str">
        <f>_xlfn.XLOOKUP($C1338,銘柄リスト!$B$2:$B$10000,銘柄リスト!$C$2:$C$10000,,0,1)</f>
        <v>アジアクエスト</v>
      </c>
      <c r="E1338" s="10">
        <v>1</v>
      </c>
      <c r="G1338" s="46">
        <v>45632</v>
      </c>
      <c r="H1338" s="46">
        <v>45645</v>
      </c>
      <c r="J1338" s="10" t="str">
        <f>_xlfn.XLOOKUP($C1338,銘柄リスト!$B$2:$B$10000,銘柄リスト!$D$2:$D$10000,,0,1)</f>
        <v>グロース（内国株式）</v>
      </c>
    </row>
    <row r="1339" spans="2:10" hidden="1">
      <c r="B1339" s="42">
        <v>1337</v>
      </c>
      <c r="C1339" s="45" t="s">
        <v>1518</v>
      </c>
      <c r="D1339" t="str">
        <f>_xlfn.XLOOKUP($C1339,銘柄リスト!$B$2:$B$10000,銘柄リスト!$C$2:$C$10000,,0,1)</f>
        <v>ニフティライフスタイル</v>
      </c>
      <c r="E1339" s="10">
        <v>1</v>
      </c>
      <c r="G1339" s="46">
        <v>45632</v>
      </c>
      <c r="H1339" s="46">
        <v>45645</v>
      </c>
      <c r="J1339" s="10" t="str">
        <f>_xlfn.XLOOKUP($C1339,銘柄リスト!$B$2:$B$10000,銘柄リスト!$D$2:$D$10000,,0,1)</f>
        <v>グロース（内国株式）</v>
      </c>
    </row>
    <row r="1340" spans="2:10" hidden="1">
      <c r="B1340" s="42">
        <v>1338</v>
      </c>
      <c r="C1340" s="45" t="s">
        <v>1519</v>
      </c>
      <c r="D1340" t="str">
        <f>_xlfn.XLOOKUP($C1340,銘柄リスト!$B$2:$B$10000,銘柄リスト!$C$2:$C$10000,,0,1)</f>
        <v>サスメド</v>
      </c>
      <c r="E1340" s="10">
        <v>1</v>
      </c>
      <c r="G1340" s="46">
        <v>45632</v>
      </c>
      <c r="H1340" s="46">
        <v>45645</v>
      </c>
      <c r="J1340" s="10" t="str">
        <f>_xlfn.XLOOKUP($C1340,銘柄リスト!$B$2:$B$10000,銘柄リスト!$D$2:$D$10000,,0,1)</f>
        <v>グロース（内国株式）</v>
      </c>
    </row>
    <row r="1341" spans="2:10" hidden="1">
      <c r="B1341" s="42">
        <v>1339</v>
      </c>
      <c r="C1341" s="45" t="s">
        <v>1520</v>
      </c>
      <c r="D1341" t="str">
        <f>_xlfn.XLOOKUP($C1341,銘柄リスト!$B$2:$B$10000,銘柄リスト!$C$2:$C$10000,,0,1)</f>
        <v>セキュア</v>
      </c>
      <c r="E1341" s="10">
        <v>1</v>
      </c>
      <c r="G1341" s="46">
        <v>45632</v>
      </c>
      <c r="H1341" s="46">
        <v>45645</v>
      </c>
      <c r="J1341" s="10" t="str">
        <f>_xlfn.XLOOKUP($C1341,銘柄リスト!$B$2:$B$10000,銘柄リスト!$D$2:$D$10000,,0,1)</f>
        <v>グロース（内国株式）</v>
      </c>
    </row>
    <row r="1342" spans="2:10" hidden="1">
      <c r="B1342" s="42">
        <v>1340</v>
      </c>
      <c r="C1342" s="45" t="s">
        <v>1521</v>
      </c>
      <c r="D1342" t="str">
        <f>_xlfn.XLOOKUP($C1342,銘柄リスト!$B$2:$B$10000,銘柄リスト!$C$2:$C$10000,,0,1)</f>
        <v>Ｉｎｓｔｉｔｕｔｉｏｎ　ｆｏｒ　ａ　Ｇｌｏｂａｌ　Ｓｏｃｉｅｔｙ</v>
      </c>
      <c r="E1342" s="10">
        <v>1</v>
      </c>
      <c r="G1342" s="46">
        <v>45632</v>
      </c>
      <c r="H1342" s="46">
        <v>45645</v>
      </c>
      <c r="J1342" s="10" t="str">
        <f>_xlfn.XLOOKUP($C1342,銘柄リスト!$B$2:$B$10000,銘柄リスト!$D$2:$D$10000,,0,1)</f>
        <v>グロース（内国株式）</v>
      </c>
    </row>
    <row r="1343" spans="2:10" hidden="1">
      <c r="B1343" s="42">
        <v>1341</v>
      </c>
      <c r="C1343" s="45" t="s">
        <v>1522</v>
      </c>
      <c r="D1343" t="str">
        <f>_xlfn.XLOOKUP($C1343,銘柄リスト!$B$2:$B$10000,銘柄リスト!$C$2:$C$10000,,0,1)</f>
        <v>ライトワークス</v>
      </c>
      <c r="E1343" s="10">
        <v>1</v>
      </c>
      <c r="G1343" s="46">
        <v>45632</v>
      </c>
      <c r="H1343" s="46">
        <v>45645</v>
      </c>
      <c r="J1343" s="10" t="str">
        <f>_xlfn.XLOOKUP($C1343,銘柄リスト!$B$2:$B$10000,銘柄リスト!$D$2:$D$10000,,0,1)</f>
        <v>グロース（内国株式）</v>
      </c>
    </row>
    <row r="1344" spans="2:10" hidden="1">
      <c r="B1344" s="42">
        <v>1342</v>
      </c>
      <c r="C1344" s="45" t="s">
        <v>1523</v>
      </c>
      <c r="D1344" t="e">
        <f>_xlfn.XLOOKUP($C1344,銘柄リスト!$B$2:$B$10000,銘柄リスト!$C$2:$C$10000,,0,1)</f>
        <v>#N/A</v>
      </c>
      <c r="E1344" s="10">
        <v>1</v>
      </c>
      <c r="G1344" s="46">
        <v>45632</v>
      </c>
      <c r="H1344" s="46">
        <v>45645</v>
      </c>
      <c r="J1344" s="10" t="e">
        <f>_xlfn.XLOOKUP($C1344,銘柄リスト!$B$2:$B$10000,銘柄リスト!$D$2:$D$10000,,0,1)</f>
        <v>#N/A</v>
      </c>
    </row>
    <row r="1345" spans="2:10" hidden="1">
      <c r="B1345" s="42">
        <v>1343</v>
      </c>
      <c r="C1345" s="45" t="s">
        <v>1524</v>
      </c>
      <c r="D1345" t="str">
        <f>_xlfn.XLOOKUP($C1345,銘柄リスト!$B$2:$B$10000,銘柄リスト!$C$2:$C$10000,,0,1)</f>
        <v>ＢｅｅＸ</v>
      </c>
      <c r="E1345" s="10">
        <v>1</v>
      </c>
      <c r="G1345" s="46">
        <v>45632</v>
      </c>
      <c r="H1345" s="46">
        <v>45645</v>
      </c>
      <c r="J1345" s="10" t="str">
        <f>_xlfn.XLOOKUP($C1345,銘柄リスト!$B$2:$B$10000,銘柄リスト!$D$2:$D$10000,,0,1)</f>
        <v>グロース（内国株式）</v>
      </c>
    </row>
    <row r="1346" spans="2:10" hidden="1">
      <c r="B1346" s="42">
        <v>1344</v>
      </c>
      <c r="C1346" s="45" t="s">
        <v>236</v>
      </c>
      <c r="D1346" t="str">
        <f>_xlfn.XLOOKUP($C1346,銘柄リスト!$B$2:$B$10000,銘柄リスト!$C$2:$C$10000,,0,1)</f>
        <v>日本化薬</v>
      </c>
      <c r="E1346" s="10">
        <v>1</v>
      </c>
      <c r="G1346" s="46">
        <v>45632</v>
      </c>
      <c r="H1346" s="46">
        <v>45793</v>
      </c>
      <c r="J1346" s="10" t="str">
        <f>_xlfn.XLOOKUP($C1346,銘柄リスト!$B$2:$B$10000,銘柄リスト!$D$2:$D$10000,,0,1)</f>
        <v>プライム（内国株式）</v>
      </c>
    </row>
    <row r="1347" spans="2:10" hidden="1">
      <c r="B1347" s="42">
        <v>1345</v>
      </c>
      <c r="C1347" s="45" t="s">
        <v>1525</v>
      </c>
      <c r="D1347" t="str">
        <f>_xlfn.XLOOKUP($C1347,銘柄リスト!$B$2:$B$10000,銘柄リスト!$C$2:$C$10000,,0,1)</f>
        <v>細谷火工</v>
      </c>
      <c r="E1347" s="10">
        <v>1</v>
      </c>
      <c r="G1347" s="46">
        <v>45632</v>
      </c>
      <c r="H1347" s="46">
        <v>45793</v>
      </c>
      <c r="J1347" s="10" t="str">
        <f>_xlfn.XLOOKUP($C1347,銘柄リスト!$B$2:$B$10000,銘柄リスト!$D$2:$D$10000,,0,1)</f>
        <v>スタンダード（内国株式）</v>
      </c>
    </row>
    <row r="1348" spans="2:10" hidden="1">
      <c r="B1348" s="42">
        <v>1346</v>
      </c>
      <c r="C1348" s="45" t="s">
        <v>1526</v>
      </c>
      <c r="D1348" t="str">
        <f>_xlfn.XLOOKUP($C1348,銘柄リスト!$B$2:$B$10000,銘柄リスト!$C$2:$C$10000,,0,1)</f>
        <v>カーリット</v>
      </c>
      <c r="E1348" s="10">
        <v>1</v>
      </c>
      <c r="G1348" s="46">
        <v>45632</v>
      </c>
      <c r="H1348" s="46">
        <v>45793</v>
      </c>
      <c r="J1348" s="10" t="str">
        <f>_xlfn.XLOOKUP($C1348,銘柄リスト!$B$2:$B$10000,銘柄リスト!$D$2:$D$10000,,0,1)</f>
        <v>プライム（内国株式）</v>
      </c>
    </row>
    <row r="1349" spans="2:10" hidden="1">
      <c r="B1349" s="42">
        <v>1347</v>
      </c>
      <c r="C1349" s="45" t="s">
        <v>1527</v>
      </c>
      <c r="D1349" t="str">
        <f>_xlfn.XLOOKUP($C1349,銘柄リスト!$B$2:$B$10000,銘柄リスト!$C$2:$C$10000,,0,1)</f>
        <v>ソルクシーズ</v>
      </c>
      <c r="E1349" s="10">
        <v>1</v>
      </c>
      <c r="G1349" s="46">
        <v>45632</v>
      </c>
      <c r="H1349" s="46">
        <v>45793</v>
      </c>
      <c r="J1349" s="10" t="str">
        <f>_xlfn.XLOOKUP($C1349,銘柄リスト!$B$2:$B$10000,銘柄リスト!$D$2:$D$10000,,0,1)</f>
        <v>スタンダード（内国株式）</v>
      </c>
    </row>
    <row r="1350" spans="2:10" hidden="1">
      <c r="B1350" s="42">
        <v>1348</v>
      </c>
      <c r="C1350" s="45" t="s">
        <v>1528</v>
      </c>
      <c r="D1350" t="str">
        <f>_xlfn.XLOOKUP($C1350,銘柄リスト!$B$2:$B$10000,銘柄リスト!$C$2:$C$10000,,0,1)</f>
        <v>ＣＬホールディングス</v>
      </c>
      <c r="E1350" s="10">
        <v>1</v>
      </c>
      <c r="G1350" s="46">
        <v>45632</v>
      </c>
      <c r="H1350" s="46">
        <v>45793</v>
      </c>
      <c r="J1350" s="10" t="str">
        <f>_xlfn.XLOOKUP($C1350,銘柄リスト!$B$2:$B$10000,銘柄リスト!$D$2:$D$10000,,0,1)</f>
        <v>スタンダード（内国株式）</v>
      </c>
    </row>
    <row r="1351" spans="2:10" hidden="1">
      <c r="B1351" s="42">
        <v>1349</v>
      </c>
      <c r="C1351" s="45" t="s">
        <v>1529</v>
      </c>
      <c r="D1351" t="str">
        <f>_xlfn.XLOOKUP($C1351,銘柄リスト!$B$2:$B$10000,銘柄リスト!$C$2:$C$10000,,0,1)</f>
        <v>ジャストプランニング</v>
      </c>
      <c r="E1351" s="10">
        <v>1</v>
      </c>
      <c r="G1351" s="46">
        <v>45632</v>
      </c>
      <c r="H1351" s="46">
        <v>45793</v>
      </c>
      <c r="J1351" s="10" t="str">
        <f>_xlfn.XLOOKUP($C1351,銘柄リスト!$B$2:$B$10000,銘柄リスト!$D$2:$D$10000,,0,1)</f>
        <v>スタンダード（内国株式）</v>
      </c>
    </row>
    <row r="1352" spans="2:10" hidden="1">
      <c r="B1352" s="42">
        <v>1350</v>
      </c>
      <c r="C1352" s="45" t="s">
        <v>1530</v>
      </c>
      <c r="D1352" t="str">
        <f>_xlfn.XLOOKUP($C1352,銘柄リスト!$B$2:$B$10000,銘柄リスト!$C$2:$C$10000,,0,1)</f>
        <v>アズジェント</v>
      </c>
      <c r="E1352" s="10">
        <v>1</v>
      </c>
      <c r="G1352" s="46">
        <v>45632</v>
      </c>
      <c r="H1352" s="46">
        <v>45793</v>
      </c>
      <c r="J1352" s="10" t="str">
        <f>_xlfn.XLOOKUP($C1352,銘柄リスト!$B$2:$B$10000,銘柄リスト!$D$2:$D$10000,,0,1)</f>
        <v>スタンダード（内国株式）</v>
      </c>
    </row>
    <row r="1353" spans="2:10" hidden="1">
      <c r="B1353" s="42">
        <v>1351</v>
      </c>
      <c r="C1353" s="45" t="s">
        <v>12</v>
      </c>
      <c r="D1353" t="str">
        <f>_xlfn.XLOOKUP($C1353,銘柄リスト!$B$2:$B$10000,銘柄リスト!$C$2:$C$10000,,0,1)</f>
        <v>プレステージ・インターナショナル</v>
      </c>
      <c r="E1353" s="10">
        <v>1</v>
      </c>
      <c r="G1353" s="46">
        <v>45632</v>
      </c>
      <c r="H1353" s="46">
        <v>45793</v>
      </c>
      <c r="J1353" s="10" t="str">
        <f>_xlfn.XLOOKUP($C1353,銘柄リスト!$B$2:$B$10000,銘柄リスト!$D$2:$D$10000,,0,1)</f>
        <v>プライム（内国株式）</v>
      </c>
    </row>
    <row r="1354" spans="2:10" hidden="1">
      <c r="B1354" s="42">
        <v>1352</v>
      </c>
      <c r="C1354" s="45" t="s">
        <v>1531</v>
      </c>
      <c r="D1354" t="str">
        <f>_xlfn.XLOOKUP($C1354,銘柄リスト!$B$2:$B$10000,銘柄リスト!$C$2:$C$10000,,0,1)</f>
        <v>セプテーニ・ホールディングス</v>
      </c>
      <c r="E1354" s="10">
        <v>1</v>
      </c>
      <c r="G1354" s="46">
        <v>45632</v>
      </c>
      <c r="H1354" s="46">
        <v>45793</v>
      </c>
      <c r="J1354" s="10" t="str">
        <f>_xlfn.XLOOKUP($C1354,銘柄リスト!$B$2:$B$10000,銘柄リスト!$D$2:$D$10000,,0,1)</f>
        <v>スタンダード（内国株式）</v>
      </c>
    </row>
    <row r="1355" spans="2:10" hidden="1">
      <c r="B1355" s="42">
        <v>1353</v>
      </c>
      <c r="C1355" s="45" t="s">
        <v>1532</v>
      </c>
      <c r="D1355" t="e">
        <f>_xlfn.XLOOKUP($C1355,銘柄リスト!$B$2:$B$10000,銘柄リスト!$C$2:$C$10000,,0,1)</f>
        <v>#N/A</v>
      </c>
      <c r="E1355" s="10">
        <v>1</v>
      </c>
      <c r="G1355" s="46">
        <v>45632</v>
      </c>
      <c r="H1355" s="46">
        <v>45793</v>
      </c>
      <c r="J1355" s="10" t="e">
        <f>_xlfn.XLOOKUP($C1355,銘柄リスト!$B$2:$B$10000,銘柄リスト!$D$2:$D$10000,,0,1)</f>
        <v>#N/A</v>
      </c>
    </row>
    <row r="1356" spans="2:10" hidden="1">
      <c r="B1356" s="42">
        <v>1354</v>
      </c>
      <c r="C1356" s="45" t="s">
        <v>1533</v>
      </c>
      <c r="D1356" t="str">
        <f>_xlfn.XLOOKUP($C1356,銘柄リスト!$B$2:$B$10000,銘柄リスト!$C$2:$C$10000,,0,1)</f>
        <v>プロトコーポレーション</v>
      </c>
      <c r="E1356" s="10">
        <v>1</v>
      </c>
      <c r="G1356" s="46">
        <v>45632</v>
      </c>
      <c r="H1356" s="46">
        <v>45793</v>
      </c>
      <c r="J1356" s="10" t="str">
        <f>_xlfn.XLOOKUP($C1356,銘柄リスト!$B$2:$B$10000,銘柄リスト!$D$2:$D$10000,,0,1)</f>
        <v>プライム（内国株式）</v>
      </c>
    </row>
    <row r="1357" spans="2:10" hidden="1">
      <c r="B1357" s="42">
        <v>1355</v>
      </c>
      <c r="C1357" s="45" t="s">
        <v>1534</v>
      </c>
      <c r="D1357" t="str">
        <f>_xlfn.XLOOKUP($C1357,銘柄リスト!$B$2:$B$10000,銘柄リスト!$C$2:$C$10000,,0,1)</f>
        <v>ハイマックス</v>
      </c>
      <c r="E1357" s="10">
        <v>1</v>
      </c>
      <c r="G1357" s="46">
        <v>45632</v>
      </c>
      <c r="H1357" s="46">
        <v>45793</v>
      </c>
      <c r="J1357" s="10" t="str">
        <f>_xlfn.XLOOKUP($C1357,銘柄リスト!$B$2:$B$10000,銘柄リスト!$D$2:$D$10000,,0,1)</f>
        <v>スタンダード（内国株式）</v>
      </c>
    </row>
    <row r="1358" spans="2:10" hidden="1">
      <c r="B1358" s="42">
        <v>1356</v>
      </c>
      <c r="C1358" s="45" t="s">
        <v>1535</v>
      </c>
      <c r="D1358" t="str">
        <f>_xlfn.XLOOKUP($C1358,銘柄リスト!$B$2:$B$10000,銘柄リスト!$C$2:$C$10000,,0,1)</f>
        <v>アミューズ</v>
      </c>
      <c r="E1358" s="10">
        <v>1</v>
      </c>
      <c r="G1358" s="46">
        <v>45632</v>
      </c>
      <c r="H1358" s="46">
        <v>45793</v>
      </c>
      <c r="J1358" s="10" t="str">
        <f>_xlfn.XLOOKUP($C1358,銘柄リスト!$B$2:$B$10000,銘柄リスト!$D$2:$D$10000,,0,1)</f>
        <v>プライム（内国株式）</v>
      </c>
    </row>
    <row r="1359" spans="2:10" hidden="1">
      <c r="B1359" s="42">
        <v>1357</v>
      </c>
      <c r="C1359" s="45" t="s">
        <v>1536</v>
      </c>
      <c r="D1359" t="str">
        <f>_xlfn.XLOOKUP($C1359,銘柄リスト!$B$2:$B$10000,銘柄リスト!$C$2:$C$10000,,0,1)</f>
        <v>Ｅストアー</v>
      </c>
      <c r="E1359" s="10">
        <v>1</v>
      </c>
      <c r="G1359" s="46">
        <v>45632</v>
      </c>
      <c r="H1359" s="46">
        <v>45793</v>
      </c>
      <c r="J1359" s="10" t="str">
        <f>_xlfn.XLOOKUP($C1359,銘柄リスト!$B$2:$B$10000,銘柄リスト!$D$2:$D$10000,,0,1)</f>
        <v>スタンダード（内国株式）</v>
      </c>
    </row>
    <row r="1360" spans="2:10" hidden="1">
      <c r="B1360" s="42">
        <v>1358</v>
      </c>
      <c r="C1360" s="45" t="s">
        <v>1537</v>
      </c>
      <c r="D1360" t="str">
        <f>_xlfn.XLOOKUP($C1360,銘柄リスト!$B$2:$B$10000,銘柄リスト!$C$2:$C$10000,,0,1)</f>
        <v>野村総合研究所</v>
      </c>
      <c r="E1360" s="10">
        <v>1</v>
      </c>
      <c r="G1360" s="46">
        <v>45632</v>
      </c>
      <c r="H1360" s="46">
        <v>45793</v>
      </c>
      <c r="J1360" s="10" t="str">
        <f>_xlfn.XLOOKUP($C1360,銘柄リスト!$B$2:$B$10000,銘柄リスト!$D$2:$D$10000,,0,1)</f>
        <v>プライム（内国株式）</v>
      </c>
    </row>
    <row r="1361" spans="2:10" hidden="1">
      <c r="B1361" s="42">
        <v>1359</v>
      </c>
      <c r="C1361" s="45" t="s">
        <v>1538</v>
      </c>
      <c r="D1361" t="str">
        <f>_xlfn.XLOOKUP($C1361,銘柄リスト!$B$2:$B$10000,銘柄リスト!$C$2:$C$10000,,0,1)</f>
        <v>Ｊストリーム</v>
      </c>
      <c r="E1361" s="10">
        <v>1</v>
      </c>
      <c r="G1361" s="46">
        <v>45632</v>
      </c>
      <c r="H1361" s="46">
        <v>45645</v>
      </c>
      <c r="J1361" s="10" t="str">
        <f>_xlfn.XLOOKUP($C1361,銘柄リスト!$B$2:$B$10000,銘柄リスト!$D$2:$D$10000,,0,1)</f>
        <v>グロース（内国株式）</v>
      </c>
    </row>
    <row r="1362" spans="2:10" hidden="1">
      <c r="B1362" s="42">
        <v>1360</v>
      </c>
      <c r="C1362" s="45" t="s">
        <v>1539</v>
      </c>
      <c r="D1362" t="str">
        <f>_xlfn.XLOOKUP($C1362,銘柄リスト!$B$2:$B$10000,銘柄リスト!$C$2:$C$10000,,0,1)</f>
        <v>ドリームインキュベータ</v>
      </c>
      <c r="E1362" s="10">
        <v>1</v>
      </c>
      <c r="G1362" s="46">
        <v>45632</v>
      </c>
      <c r="H1362" s="46">
        <v>45793</v>
      </c>
      <c r="J1362" s="10" t="str">
        <f>_xlfn.XLOOKUP($C1362,銘柄リスト!$B$2:$B$10000,銘柄リスト!$D$2:$D$10000,,0,1)</f>
        <v>プライム（内国株式）</v>
      </c>
    </row>
    <row r="1363" spans="2:10" hidden="1">
      <c r="B1363" s="42">
        <v>1361</v>
      </c>
      <c r="C1363" s="45" t="s">
        <v>1540</v>
      </c>
      <c r="D1363" t="str">
        <f>_xlfn.XLOOKUP($C1363,銘柄リスト!$B$2:$B$10000,銘柄リスト!$C$2:$C$10000,,0,1)</f>
        <v>ビーマップ</v>
      </c>
      <c r="E1363" s="10">
        <v>1</v>
      </c>
      <c r="G1363" s="46">
        <v>45632</v>
      </c>
      <c r="H1363" s="46">
        <v>45645</v>
      </c>
      <c r="J1363" s="10" t="str">
        <f>_xlfn.XLOOKUP($C1363,銘柄リスト!$B$2:$B$10000,銘柄リスト!$D$2:$D$10000,,0,1)</f>
        <v>グロース（内国株式）</v>
      </c>
    </row>
    <row r="1364" spans="2:10" hidden="1">
      <c r="B1364" s="42">
        <v>1362</v>
      </c>
      <c r="C1364" s="45" t="s">
        <v>1541</v>
      </c>
      <c r="D1364" t="str">
        <f>_xlfn.XLOOKUP($C1364,銘柄リスト!$B$2:$B$10000,銘柄リスト!$C$2:$C$10000,,0,1)</f>
        <v>レイ</v>
      </c>
      <c r="E1364" s="10">
        <v>1</v>
      </c>
      <c r="G1364" s="46">
        <v>45632</v>
      </c>
      <c r="H1364" s="46">
        <v>45793</v>
      </c>
      <c r="J1364" s="10" t="str">
        <f>_xlfn.XLOOKUP($C1364,銘柄リスト!$B$2:$B$10000,銘柄リスト!$D$2:$D$10000,,0,1)</f>
        <v>スタンダード（内国株式）</v>
      </c>
    </row>
    <row r="1365" spans="2:10" hidden="1">
      <c r="B1365" s="42">
        <v>1363</v>
      </c>
      <c r="C1365" s="45" t="s">
        <v>1542</v>
      </c>
      <c r="D1365" t="str">
        <f>_xlfn.XLOOKUP($C1365,銘柄リスト!$B$2:$B$10000,銘柄リスト!$C$2:$C$10000,,0,1)</f>
        <v>クイック</v>
      </c>
      <c r="E1365" s="10">
        <v>1</v>
      </c>
      <c r="G1365" s="46">
        <v>45632</v>
      </c>
      <c r="H1365" s="46">
        <v>45793</v>
      </c>
      <c r="J1365" s="10" t="str">
        <f>_xlfn.XLOOKUP($C1365,銘柄リスト!$B$2:$B$10000,銘柄リスト!$D$2:$D$10000,,0,1)</f>
        <v>プライム（内国株式）</v>
      </c>
    </row>
    <row r="1366" spans="2:10" hidden="1">
      <c r="B1366" s="42">
        <v>1364</v>
      </c>
      <c r="C1366" s="45" t="s">
        <v>1543</v>
      </c>
      <c r="D1366" t="str">
        <f>_xlfn.XLOOKUP($C1366,銘柄リスト!$B$2:$B$10000,銘柄リスト!$C$2:$C$10000,,0,1)</f>
        <v>ＴＡＣ</v>
      </c>
      <c r="E1366" s="10">
        <v>1</v>
      </c>
      <c r="G1366" s="46">
        <v>45632</v>
      </c>
      <c r="H1366" s="46">
        <v>45793</v>
      </c>
      <c r="J1366" s="10" t="str">
        <f>_xlfn.XLOOKUP($C1366,銘柄リスト!$B$2:$B$10000,銘柄リスト!$D$2:$D$10000,,0,1)</f>
        <v>スタンダード（内国株式）</v>
      </c>
    </row>
    <row r="1367" spans="2:10" hidden="1">
      <c r="B1367" s="42">
        <v>1365</v>
      </c>
      <c r="C1367" s="45" t="s">
        <v>1544</v>
      </c>
      <c r="D1367" t="str">
        <f>_xlfn.XLOOKUP($C1367,銘柄リスト!$B$2:$B$10000,銘柄リスト!$C$2:$C$10000,,0,1)</f>
        <v>ＣＥホールディングス</v>
      </c>
      <c r="E1367" s="10">
        <v>1</v>
      </c>
      <c r="G1367" s="46">
        <v>45632</v>
      </c>
      <c r="H1367" s="46">
        <v>45793</v>
      </c>
      <c r="J1367" s="10" t="str">
        <f>_xlfn.XLOOKUP($C1367,銘柄リスト!$B$2:$B$10000,銘柄リスト!$D$2:$D$10000,,0,1)</f>
        <v>スタンダード（内国株式）</v>
      </c>
    </row>
    <row r="1368" spans="2:10" hidden="1">
      <c r="B1368" s="42">
        <v>1366</v>
      </c>
      <c r="C1368" s="45" t="s">
        <v>1545</v>
      </c>
      <c r="D1368" t="str">
        <f>_xlfn.XLOOKUP($C1368,銘柄リスト!$B$2:$B$10000,銘柄リスト!$C$2:$C$10000,,0,1)</f>
        <v>日本システム技術</v>
      </c>
      <c r="E1368" s="10">
        <v>1</v>
      </c>
      <c r="G1368" s="46">
        <v>45632</v>
      </c>
      <c r="H1368" s="46">
        <v>45793</v>
      </c>
      <c r="J1368" s="10" t="str">
        <f>_xlfn.XLOOKUP($C1368,銘柄リスト!$B$2:$B$10000,銘柄リスト!$D$2:$D$10000,,0,1)</f>
        <v>プライム（内国株式）</v>
      </c>
    </row>
    <row r="1369" spans="2:10" hidden="1">
      <c r="B1369" s="42">
        <v>1367</v>
      </c>
      <c r="C1369" s="45" t="s">
        <v>1546</v>
      </c>
      <c r="D1369" t="str">
        <f>_xlfn.XLOOKUP($C1369,銘柄リスト!$B$2:$B$10000,銘柄リスト!$C$2:$C$10000,,0,1)</f>
        <v>電通グループ</v>
      </c>
      <c r="E1369" s="10">
        <v>1</v>
      </c>
      <c r="G1369" s="46">
        <v>45632</v>
      </c>
      <c r="H1369" s="46">
        <v>45793</v>
      </c>
      <c r="J1369" s="10" t="str">
        <f>_xlfn.XLOOKUP($C1369,銘柄リスト!$B$2:$B$10000,銘柄リスト!$D$2:$D$10000,,0,1)</f>
        <v>プライム（内国株式）</v>
      </c>
    </row>
    <row r="1370" spans="2:10" hidden="1">
      <c r="B1370" s="42">
        <v>1368</v>
      </c>
      <c r="C1370" s="45" t="s">
        <v>1547</v>
      </c>
      <c r="D1370" t="str">
        <f>_xlfn.XLOOKUP($C1370,銘柄リスト!$B$2:$B$10000,銘柄リスト!$C$2:$C$10000,,0,1)</f>
        <v>インテージホールディングス</v>
      </c>
      <c r="E1370" s="10">
        <v>1</v>
      </c>
      <c r="G1370" s="46">
        <v>45632</v>
      </c>
      <c r="H1370" s="46">
        <v>45793</v>
      </c>
      <c r="J1370" s="10" t="str">
        <f>_xlfn.XLOOKUP($C1370,銘柄リスト!$B$2:$B$10000,銘柄リスト!$D$2:$D$10000,,0,1)</f>
        <v>プライム（内国株式）</v>
      </c>
    </row>
    <row r="1371" spans="2:10" hidden="1">
      <c r="B1371" s="42">
        <v>1369</v>
      </c>
      <c r="C1371" s="45" t="s">
        <v>1548</v>
      </c>
      <c r="D1371" t="str">
        <f>_xlfn.XLOOKUP($C1371,銘柄リスト!$B$2:$B$10000,銘柄リスト!$C$2:$C$10000,,0,1)</f>
        <v>テイクアンドギヴ・ニーズ</v>
      </c>
      <c r="E1371" s="10">
        <v>1</v>
      </c>
      <c r="G1371" s="46">
        <v>45632</v>
      </c>
      <c r="H1371" s="46">
        <v>45793</v>
      </c>
      <c r="J1371" s="10" t="str">
        <f>_xlfn.XLOOKUP($C1371,銘柄リスト!$B$2:$B$10000,銘柄リスト!$D$2:$D$10000,,0,1)</f>
        <v>プライム（内国株式）</v>
      </c>
    </row>
    <row r="1372" spans="2:10" hidden="1">
      <c r="B1372" s="42">
        <v>1370</v>
      </c>
      <c r="C1372" s="45" t="s">
        <v>1549</v>
      </c>
      <c r="D1372" t="str">
        <f>_xlfn.XLOOKUP($C1372,銘柄リスト!$B$2:$B$10000,銘柄リスト!$C$2:$C$10000,,0,1)</f>
        <v>東邦システムサイエンス</v>
      </c>
      <c r="E1372" s="10">
        <v>1</v>
      </c>
      <c r="G1372" s="46">
        <v>45632</v>
      </c>
      <c r="H1372" s="46">
        <v>45793</v>
      </c>
      <c r="J1372" s="10" t="str">
        <f>_xlfn.XLOOKUP($C1372,銘柄リスト!$B$2:$B$10000,銘柄リスト!$D$2:$D$10000,,0,1)</f>
        <v>プライム（内国株式）</v>
      </c>
    </row>
    <row r="1373" spans="2:10" hidden="1">
      <c r="B1373" s="42">
        <v>1371</v>
      </c>
      <c r="C1373" s="45" t="s">
        <v>1550</v>
      </c>
      <c r="D1373" t="str">
        <f>_xlfn.XLOOKUP($C1373,銘柄リスト!$B$2:$B$10000,銘柄リスト!$C$2:$C$10000,,0,1)</f>
        <v>ユークス</v>
      </c>
      <c r="E1373" s="10">
        <v>1</v>
      </c>
      <c r="G1373" s="46">
        <v>45632</v>
      </c>
      <c r="H1373" s="46">
        <v>45793</v>
      </c>
      <c r="J1373" s="10" t="str">
        <f>_xlfn.XLOOKUP($C1373,銘柄リスト!$B$2:$B$10000,銘柄リスト!$D$2:$D$10000,,0,1)</f>
        <v>スタンダード（内国株式）</v>
      </c>
    </row>
    <row r="1374" spans="2:10" hidden="1">
      <c r="B1374" s="42">
        <v>1372</v>
      </c>
      <c r="C1374" s="45" t="s">
        <v>1551</v>
      </c>
      <c r="D1374" t="str">
        <f>_xlfn.XLOOKUP($C1374,銘柄リスト!$B$2:$B$10000,銘柄リスト!$C$2:$C$10000,,0,1)</f>
        <v>アイ・ピー・エス</v>
      </c>
      <c r="E1374" s="10">
        <v>1</v>
      </c>
      <c r="G1374" s="46">
        <v>45632</v>
      </c>
      <c r="H1374" s="46">
        <v>45793</v>
      </c>
      <c r="J1374" s="10" t="str">
        <f>_xlfn.XLOOKUP($C1374,銘柄リスト!$B$2:$B$10000,銘柄リスト!$D$2:$D$10000,,0,1)</f>
        <v>スタンダード（内国株式）</v>
      </c>
    </row>
    <row r="1375" spans="2:10" hidden="1">
      <c r="B1375" s="42">
        <v>1373</v>
      </c>
      <c r="C1375" s="45" t="s">
        <v>1552</v>
      </c>
      <c r="D1375" t="str">
        <f>_xlfn.XLOOKUP($C1375,銘柄リスト!$B$2:$B$10000,銘柄リスト!$C$2:$C$10000,,0,1)</f>
        <v>ぴあ</v>
      </c>
      <c r="E1375" s="10">
        <v>1</v>
      </c>
      <c r="G1375" s="46">
        <v>45632</v>
      </c>
      <c r="H1375" s="46">
        <v>45793</v>
      </c>
      <c r="J1375" s="10" t="str">
        <f>_xlfn.XLOOKUP($C1375,銘柄リスト!$B$2:$B$10000,銘柄リスト!$D$2:$D$10000,,0,1)</f>
        <v>プライム（内国株式）</v>
      </c>
    </row>
    <row r="1376" spans="2:10" hidden="1">
      <c r="B1376" s="42">
        <v>1374</v>
      </c>
      <c r="C1376" s="45" t="s">
        <v>1553</v>
      </c>
      <c r="D1376" t="str">
        <f>_xlfn.XLOOKUP($C1376,銘柄リスト!$B$2:$B$10000,銘柄リスト!$C$2:$C$10000,,0,1)</f>
        <v>西菱電機</v>
      </c>
      <c r="E1376" s="10">
        <v>1</v>
      </c>
      <c r="G1376" s="46">
        <v>45632</v>
      </c>
      <c r="H1376" s="46">
        <v>45793</v>
      </c>
      <c r="J1376" s="10" t="str">
        <f>_xlfn.XLOOKUP($C1376,銘柄リスト!$B$2:$B$10000,銘柄リスト!$D$2:$D$10000,,0,1)</f>
        <v>スタンダード（内国株式）</v>
      </c>
    </row>
    <row r="1377" spans="2:10" hidden="1">
      <c r="B1377" s="42">
        <v>1375</v>
      </c>
      <c r="C1377" s="45" t="s">
        <v>1554</v>
      </c>
      <c r="D1377" t="str">
        <f>_xlfn.XLOOKUP($C1377,銘柄リスト!$B$2:$B$10000,銘柄リスト!$C$2:$C$10000,,0,1)</f>
        <v>イオンファンタジー</v>
      </c>
      <c r="E1377" s="10">
        <v>1</v>
      </c>
      <c r="G1377" s="46">
        <v>45632</v>
      </c>
      <c r="H1377" s="46">
        <v>45793</v>
      </c>
      <c r="J1377" s="10" t="str">
        <f>_xlfn.XLOOKUP($C1377,銘柄リスト!$B$2:$B$10000,銘柄リスト!$D$2:$D$10000,,0,1)</f>
        <v>プライム（内国株式）</v>
      </c>
    </row>
    <row r="1378" spans="2:10" hidden="1">
      <c r="B1378" s="42">
        <v>1376</v>
      </c>
      <c r="C1378" s="45" t="s">
        <v>1555</v>
      </c>
      <c r="D1378" t="str">
        <f>_xlfn.XLOOKUP($C1378,銘柄リスト!$B$2:$B$10000,銘柄リスト!$C$2:$C$10000,,0,1)</f>
        <v>ソースネクスト</v>
      </c>
      <c r="E1378" s="10">
        <v>1</v>
      </c>
      <c r="G1378" s="46">
        <v>45632</v>
      </c>
      <c r="H1378" s="46">
        <v>45793</v>
      </c>
      <c r="I1378" s="10" t="s">
        <v>1556</v>
      </c>
      <c r="J1378" s="10" t="str">
        <f>_xlfn.XLOOKUP($C1378,銘柄リスト!$B$2:$B$10000,銘柄リスト!$D$2:$D$10000,,0,1)</f>
        <v>プライム（内国株式）</v>
      </c>
    </row>
    <row r="1379" spans="2:10" hidden="1">
      <c r="B1379" s="42">
        <v>1377</v>
      </c>
      <c r="C1379" s="45" t="s">
        <v>1557</v>
      </c>
      <c r="D1379" t="str">
        <f>_xlfn.XLOOKUP($C1379,銘柄リスト!$B$2:$B$10000,銘柄リスト!$C$2:$C$10000,,0,1)</f>
        <v>シーティーエス</v>
      </c>
      <c r="E1379" s="10">
        <v>1</v>
      </c>
      <c r="G1379" s="46">
        <v>45632</v>
      </c>
      <c r="H1379" s="46">
        <v>45793</v>
      </c>
      <c r="J1379" s="10" t="str">
        <f>_xlfn.XLOOKUP($C1379,銘柄リスト!$B$2:$B$10000,銘柄リスト!$D$2:$D$10000,,0,1)</f>
        <v>プライム（内国株式）</v>
      </c>
    </row>
    <row r="1380" spans="2:10" hidden="1">
      <c r="B1380" s="42">
        <v>1378</v>
      </c>
      <c r="C1380" s="45" t="s">
        <v>1558</v>
      </c>
      <c r="D1380" t="str">
        <f>_xlfn.XLOOKUP($C1380,銘柄リスト!$B$2:$B$10000,銘柄リスト!$C$2:$C$10000,,0,1)</f>
        <v>ＮＥＸＹＺ．Ｇｒｏｕｐ</v>
      </c>
      <c r="E1380" s="10">
        <v>1</v>
      </c>
      <c r="G1380" s="46">
        <v>45632</v>
      </c>
      <c r="H1380" s="46">
        <v>45793</v>
      </c>
      <c r="J1380" s="10" t="str">
        <f>_xlfn.XLOOKUP($C1380,銘柄リスト!$B$2:$B$10000,銘柄リスト!$D$2:$D$10000,,0,1)</f>
        <v>スタンダード（内国株式）</v>
      </c>
    </row>
    <row r="1381" spans="2:10" hidden="1">
      <c r="B1381" s="42">
        <v>1379</v>
      </c>
      <c r="C1381" s="45" t="s">
        <v>1559</v>
      </c>
      <c r="D1381" t="str">
        <f>_xlfn.XLOOKUP($C1381,銘柄リスト!$B$2:$B$10000,銘柄リスト!$C$2:$C$10000,,0,1)</f>
        <v>ブロードメディア</v>
      </c>
      <c r="E1381" s="10">
        <v>1</v>
      </c>
      <c r="G1381" s="46">
        <v>45632</v>
      </c>
      <c r="H1381" s="46">
        <v>45793</v>
      </c>
      <c r="J1381" s="10" t="str">
        <f>_xlfn.XLOOKUP($C1381,銘柄リスト!$B$2:$B$10000,銘柄リスト!$D$2:$D$10000,,0,1)</f>
        <v>スタンダード（内国株式）</v>
      </c>
    </row>
    <row r="1382" spans="2:10" hidden="1">
      <c r="B1382" s="42">
        <v>1380</v>
      </c>
      <c r="C1382" s="45" t="s">
        <v>1560</v>
      </c>
      <c r="D1382" t="str">
        <f>_xlfn.XLOOKUP($C1382,銘柄リスト!$B$2:$B$10000,銘柄リスト!$C$2:$C$10000,,0,1)</f>
        <v>メディカルシステムネットワーク</v>
      </c>
      <c r="E1382" s="10">
        <v>1</v>
      </c>
      <c r="G1382" s="46">
        <v>45632</v>
      </c>
      <c r="H1382" s="46">
        <v>45793</v>
      </c>
      <c r="J1382" s="10" t="str">
        <f>_xlfn.XLOOKUP($C1382,銘柄リスト!$B$2:$B$10000,銘柄リスト!$D$2:$D$10000,,0,1)</f>
        <v>スタンダード（内国株式）</v>
      </c>
    </row>
    <row r="1383" spans="2:10" hidden="1">
      <c r="B1383" s="42">
        <v>1381</v>
      </c>
      <c r="C1383" s="45" t="s">
        <v>1561</v>
      </c>
      <c r="D1383" t="str">
        <f>_xlfn.XLOOKUP($C1383,銘柄リスト!$B$2:$B$10000,銘柄リスト!$C$2:$C$10000,,0,1)</f>
        <v>山田債権回収管理総合事務所</v>
      </c>
      <c r="E1383" s="10">
        <v>1</v>
      </c>
      <c r="G1383" s="46">
        <v>45632</v>
      </c>
      <c r="H1383" s="46">
        <v>45793</v>
      </c>
      <c r="J1383" s="10" t="str">
        <f>_xlfn.XLOOKUP($C1383,銘柄リスト!$B$2:$B$10000,銘柄リスト!$D$2:$D$10000,,0,1)</f>
        <v>スタンダード（内国株式）</v>
      </c>
    </row>
    <row r="1384" spans="2:10" hidden="1">
      <c r="B1384" s="42">
        <v>1382</v>
      </c>
      <c r="C1384" s="45" t="s">
        <v>1562</v>
      </c>
      <c r="D1384" t="str">
        <f>_xlfn.XLOOKUP($C1384,銘柄リスト!$B$2:$B$10000,銘柄リスト!$C$2:$C$10000,,0,1)</f>
        <v>応用技術</v>
      </c>
      <c r="E1384" s="10">
        <v>1</v>
      </c>
      <c r="G1384" s="46">
        <v>45632</v>
      </c>
      <c r="H1384" s="46">
        <v>45793</v>
      </c>
      <c r="J1384" s="10" t="str">
        <f>_xlfn.XLOOKUP($C1384,銘柄リスト!$B$2:$B$10000,銘柄リスト!$D$2:$D$10000,,0,1)</f>
        <v>スタンダード（内国株式）</v>
      </c>
    </row>
    <row r="1385" spans="2:10" hidden="1">
      <c r="B1385" s="42">
        <v>1383</v>
      </c>
      <c r="C1385" s="45" t="s">
        <v>1563</v>
      </c>
      <c r="D1385" t="str">
        <f>_xlfn.XLOOKUP($C1385,銘柄リスト!$B$2:$B$10000,銘柄リスト!$C$2:$C$10000,,0,1)</f>
        <v>マナック・ケミカル・パートナーズ</v>
      </c>
      <c r="E1385" s="10">
        <v>1</v>
      </c>
      <c r="G1385" s="46">
        <v>45632</v>
      </c>
      <c r="H1385" s="46">
        <v>45793</v>
      </c>
      <c r="J1385" s="10" t="str">
        <f>_xlfn.XLOOKUP($C1385,銘柄リスト!$B$2:$B$10000,銘柄リスト!$D$2:$D$10000,,0,1)</f>
        <v>スタンダード（内国株式）</v>
      </c>
    </row>
    <row r="1386" spans="2:10" hidden="1">
      <c r="B1386" s="42">
        <v>1384</v>
      </c>
      <c r="C1386" s="45" t="s">
        <v>1564</v>
      </c>
      <c r="D1386" t="str">
        <f>_xlfn.XLOOKUP($C1386,銘柄リスト!$B$2:$B$10000,銘柄リスト!$C$2:$C$10000,,0,1)</f>
        <v>川口化学工業</v>
      </c>
      <c r="E1386" s="10">
        <v>1</v>
      </c>
      <c r="G1386" s="46">
        <v>45632</v>
      </c>
      <c r="H1386" s="46">
        <v>45793</v>
      </c>
      <c r="J1386" s="10" t="str">
        <f>_xlfn.XLOOKUP($C1386,銘柄リスト!$B$2:$B$10000,銘柄リスト!$D$2:$D$10000,,0,1)</f>
        <v>スタンダード（内国株式）</v>
      </c>
    </row>
    <row r="1387" spans="2:10" hidden="1">
      <c r="B1387" s="42">
        <v>1385</v>
      </c>
      <c r="C1387" s="45" t="s">
        <v>1565</v>
      </c>
      <c r="D1387" t="str">
        <f>_xlfn.XLOOKUP($C1387,銘柄リスト!$B$2:$B$10000,銘柄リスト!$C$2:$C$10000,,0,1)</f>
        <v>日本精化</v>
      </c>
      <c r="E1387" s="10">
        <v>1</v>
      </c>
      <c r="G1387" s="46">
        <v>45632</v>
      </c>
      <c r="H1387" s="46">
        <v>45793</v>
      </c>
      <c r="J1387" s="10" t="str">
        <f>_xlfn.XLOOKUP($C1387,銘柄リスト!$B$2:$B$10000,銘柄リスト!$D$2:$D$10000,,0,1)</f>
        <v>プライム（内国株式）</v>
      </c>
    </row>
    <row r="1388" spans="2:10" hidden="1">
      <c r="B1388" s="42">
        <v>1386</v>
      </c>
      <c r="C1388" s="45" t="s">
        <v>1566</v>
      </c>
      <c r="D1388" t="str">
        <f>_xlfn.XLOOKUP($C1388,銘柄リスト!$B$2:$B$10000,銘柄リスト!$C$2:$C$10000,,0,1)</f>
        <v>松本油脂製薬</v>
      </c>
      <c r="E1388" s="10">
        <v>1</v>
      </c>
      <c r="G1388" s="46">
        <v>45632</v>
      </c>
      <c r="H1388" s="46">
        <v>45793</v>
      </c>
      <c r="J1388" s="10" t="str">
        <f>_xlfn.XLOOKUP($C1388,銘柄リスト!$B$2:$B$10000,銘柄リスト!$D$2:$D$10000,,0,1)</f>
        <v>スタンダード（内国株式）</v>
      </c>
    </row>
    <row r="1389" spans="2:10" hidden="1">
      <c r="B1389" s="42">
        <v>1387</v>
      </c>
      <c r="C1389" s="45" t="s">
        <v>1567</v>
      </c>
      <c r="D1389" t="str">
        <f>_xlfn.XLOOKUP($C1389,銘柄リスト!$B$2:$B$10000,銘柄リスト!$C$2:$C$10000,,0,1)</f>
        <v>ダイトーケミックス</v>
      </c>
      <c r="E1389" s="10">
        <v>1</v>
      </c>
      <c r="G1389" s="46">
        <v>45632</v>
      </c>
      <c r="H1389" s="46">
        <v>45793</v>
      </c>
      <c r="J1389" s="10" t="str">
        <f>_xlfn.XLOOKUP($C1389,銘柄リスト!$B$2:$B$10000,銘柄リスト!$D$2:$D$10000,,0,1)</f>
        <v>スタンダード（内国株式）</v>
      </c>
    </row>
    <row r="1390" spans="2:10" hidden="1">
      <c r="B1390" s="42">
        <v>1388</v>
      </c>
      <c r="C1390" s="45" t="s">
        <v>1568</v>
      </c>
      <c r="D1390" t="str">
        <f>_xlfn.XLOOKUP($C1390,銘柄リスト!$B$2:$B$10000,銘柄リスト!$C$2:$C$10000,,0,1)</f>
        <v>広栄化学</v>
      </c>
      <c r="E1390" s="10">
        <v>1</v>
      </c>
      <c r="G1390" s="46">
        <v>45632</v>
      </c>
      <c r="H1390" s="46">
        <v>45793</v>
      </c>
      <c r="J1390" s="10" t="str">
        <f>_xlfn.XLOOKUP($C1390,銘柄リスト!$B$2:$B$10000,銘柄リスト!$D$2:$D$10000,,0,1)</f>
        <v>スタンダード（内国株式）</v>
      </c>
    </row>
    <row r="1391" spans="2:10" hidden="1">
      <c r="B1391" s="42">
        <v>1389</v>
      </c>
      <c r="C1391" s="45" t="s">
        <v>1569</v>
      </c>
      <c r="D1391" t="str">
        <f>_xlfn.XLOOKUP($C1391,銘柄リスト!$B$2:$B$10000,銘柄リスト!$C$2:$C$10000,,0,1)</f>
        <v>扶桑化学工業</v>
      </c>
      <c r="E1391" s="10">
        <v>1</v>
      </c>
      <c r="G1391" s="46">
        <v>45632</v>
      </c>
      <c r="H1391" s="46">
        <v>45793</v>
      </c>
      <c r="J1391" s="10" t="str">
        <f>_xlfn.XLOOKUP($C1391,銘柄リスト!$B$2:$B$10000,銘柄リスト!$D$2:$D$10000,,0,1)</f>
        <v>プライム（内国株式）</v>
      </c>
    </row>
    <row r="1392" spans="2:10" hidden="1">
      <c r="B1392" s="42">
        <v>1390</v>
      </c>
      <c r="C1392" s="45" t="s">
        <v>1570</v>
      </c>
      <c r="D1392" t="str">
        <f>_xlfn.XLOOKUP($C1392,銘柄リスト!$B$2:$B$10000,銘柄リスト!$C$2:$C$10000,,0,1)</f>
        <v>トリケミカル研究所</v>
      </c>
      <c r="E1392" s="10">
        <v>1</v>
      </c>
      <c r="G1392" s="46">
        <v>45632</v>
      </c>
      <c r="H1392" s="46">
        <v>45793</v>
      </c>
      <c r="J1392" s="10" t="str">
        <f>_xlfn.XLOOKUP($C1392,銘柄リスト!$B$2:$B$10000,銘柄リスト!$D$2:$D$10000,,0,1)</f>
        <v>プライム（内国株式）</v>
      </c>
    </row>
    <row r="1393" spans="2:10" hidden="1">
      <c r="B1393" s="42">
        <v>1391</v>
      </c>
      <c r="C1393" s="45" t="s">
        <v>1571</v>
      </c>
      <c r="D1393" t="str">
        <f>_xlfn.XLOOKUP($C1393,銘柄リスト!$B$2:$B$10000,銘柄リスト!$C$2:$C$10000,,0,1)</f>
        <v>モビルス</v>
      </c>
      <c r="E1393" s="10">
        <v>1</v>
      </c>
      <c r="G1393" s="46">
        <v>45632</v>
      </c>
      <c r="H1393" s="46">
        <v>45645</v>
      </c>
      <c r="J1393" s="10" t="str">
        <f>_xlfn.XLOOKUP($C1393,銘柄リスト!$B$2:$B$10000,銘柄リスト!$D$2:$D$10000,,0,1)</f>
        <v>グロース（内国株式）</v>
      </c>
    </row>
    <row r="1394" spans="2:10" hidden="1">
      <c r="B1394" s="42">
        <v>1392</v>
      </c>
      <c r="C1394" s="45" t="s">
        <v>1572</v>
      </c>
      <c r="D1394" t="str">
        <f>_xlfn.XLOOKUP($C1394,銘柄リスト!$B$2:$B$10000,銘柄リスト!$C$2:$C$10000,,0,1)</f>
        <v>コアコンセプト・テクノロジー</v>
      </c>
      <c r="E1394" s="10">
        <v>1</v>
      </c>
      <c r="G1394" s="46">
        <v>45632</v>
      </c>
      <c r="H1394" s="46">
        <v>45645</v>
      </c>
      <c r="J1394" s="10" t="str">
        <f>_xlfn.XLOOKUP($C1394,銘柄リスト!$B$2:$B$10000,銘柄リスト!$D$2:$D$10000,,0,1)</f>
        <v>グロース（内国株式）</v>
      </c>
    </row>
    <row r="1395" spans="2:10" hidden="1">
      <c r="B1395" s="42">
        <v>1393</v>
      </c>
      <c r="C1395" s="45" t="s">
        <v>1573</v>
      </c>
      <c r="D1395" t="str">
        <f>_xlfn.XLOOKUP($C1395,銘柄リスト!$B$2:$B$10000,銘柄リスト!$C$2:$C$10000,,0,1)</f>
        <v>ユミルリンク</v>
      </c>
      <c r="E1395" s="10">
        <v>1</v>
      </c>
      <c r="G1395" s="46">
        <v>45632</v>
      </c>
      <c r="H1395" s="46">
        <v>45645</v>
      </c>
      <c r="J1395" s="10" t="str">
        <f>_xlfn.XLOOKUP($C1395,銘柄リスト!$B$2:$B$10000,銘柄リスト!$D$2:$D$10000,,0,1)</f>
        <v>グロース（内国株式）</v>
      </c>
    </row>
    <row r="1396" spans="2:10" hidden="1">
      <c r="B1396" s="42">
        <v>1394</v>
      </c>
      <c r="C1396" s="45" t="s">
        <v>1574</v>
      </c>
      <c r="D1396" t="str">
        <f>_xlfn.XLOOKUP($C1396,銘柄リスト!$B$2:$B$10000,銘柄リスト!$C$2:$C$10000,,0,1)</f>
        <v>シンプレクス・ホールディングス</v>
      </c>
      <c r="E1396" s="10">
        <v>1</v>
      </c>
      <c r="G1396" s="46">
        <v>45632</v>
      </c>
      <c r="H1396" s="46">
        <v>45793</v>
      </c>
      <c r="J1396" s="10" t="str">
        <f>_xlfn.XLOOKUP($C1396,銘柄リスト!$B$2:$B$10000,銘柄リスト!$D$2:$D$10000,,0,1)</f>
        <v>プライム（内国株式）</v>
      </c>
    </row>
    <row r="1397" spans="2:10" hidden="1">
      <c r="B1397" s="42">
        <v>1395</v>
      </c>
      <c r="C1397" s="45" t="s">
        <v>1575</v>
      </c>
      <c r="D1397" t="str">
        <f>_xlfn.XLOOKUP($C1397,銘柄リスト!$B$2:$B$10000,銘柄リスト!$C$2:$C$10000,,0,1)</f>
        <v>ＲＯＢＯＴ　ＰＡＹＭＥＮＴ</v>
      </c>
      <c r="E1397" s="10">
        <v>1</v>
      </c>
      <c r="G1397" s="46">
        <v>45632</v>
      </c>
      <c r="H1397" s="46">
        <v>45645</v>
      </c>
      <c r="J1397" s="10" t="str">
        <f>_xlfn.XLOOKUP($C1397,銘柄リスト!$B$2:$B$10000,銘柄リスト!$D$2:$D$10000,,0,1)</f>
        <v>グロース（内国株式）</v>
      </c>
    </row>
    <row r="1398" spans="2:10" hidden="1">
      <c r="B1398" s="42">
        <v>1396</v>
      </c>
      <c r="C1398" s="45" t="s">
        <v>1576</v>
      </c>
      <c r="D1398" t="str">
        <f>_xlfn.XLOOKUP($C1398,銘柄リスト!$B$2:$B$10000,銘柄リスト!$C$2:$C$10000,,0,1)</f>
        <v>セーフィー</v>
      </c>
      <c r="E1398" s="10">
        <v>1</v>
      </c>
      <c r="G1398" s="46">
        <v>45632</v>
      </c>
      <c r="H1398" s="46">
        <v>45645</v>
      </c>
      <c r="J1398" s="10" t="str">
        <f>_xlfn.XLOOKUP($C1398,銘柄リスト!$B$2:$B$10000,銘柄リスト!$D$2:$D$10000,,0,1)</f>
        <v>グロース（内国株式）</v>
      </c>
    </row>
    <row r="1399" spans="2:10" hidden="1">
      <c r="B1399" s="42">
        <v>1397</v>
      </c>
      <c r="C1399" s="45" t="s">
        <v>1577</v>
      </c>
      <c r="D1399" t="str">
        <f>_xlfn.XLOOKUP($C1399,銘柄リスト!$B$2:$B$10000,銘柄リスト!$C$2:$C$10000,,0,1)</f>
        <v>くふうカンパニーホールディングス</v>
      </c>
      <c r="E1399" s="10">
        <v>1</v>
      </c>
      <c r="G1399" s="46">
        <v>45632</v>
      </c>
      <c r="H1399" s="46">
        <v>45645</v>
      </c>
      <c r="J1399" s="10" t="str">
        <f>_xlfn.XLOOKUP($C1399,銘柄リスト!$B$2:$B$10000,銘柄リスト!$D$2:$D$10000,,0,1)</f>
        <v>グロース（内国株式）</v>
      </c>
    </row>
    <row r="1400" spans="2:10" hidden="1">
      <c r="B1400" s="42">
        <v>1398</v>
      </c>
      <c r="C1400" s="45" t="s">
        <v>1578</v>
      </c>
      <c r="D1400" t="str">
        <f>_xlfn.XLOOKUP($C1400,銘柄リスト!$B$2:$B$10000,銘柄リスト!$C$2:$C$10000,,0,1)</f>
        <v>ワンキャリア</v>
      </c>
      <c r="E1400" s="10">
        <v>1</v>
      </c>
      <c r="G1400" s="46">
        <v>45632</v>
      </c>
      <c r="H1400" s="46">
        <v>45645</v>
      </c>
      <c r="J1400" s="10" t="str">
        <f>_xlfn.XLOOKUP($C1400,銘柄リスト!$B$2:$B$10000,銘柄リスト!$D$2:$D$10000,,0,1)</f>
        <v>グロース（内国株式）</v>
      </c>
    </row>
    <row r="1401" spans="2:10" hidden="1">
      <c r="B1401" s="42">
        <v>1399</v>
      </c>
      <c r="C1401" s="45" t="s">
        <v>1579</v>
      </c>
      <c r="D1401" t="str">
        <f>_xlfn.XLOOKUP($C1401,銘柄リスト!$B$2:$B$10000,銘柄リスト!$C$2:$C$10000,,0,1)</f>
        <v>ＣＩＮＣ</v>
      </c>
      <c r="E1401" s="10">
        <v>1</v>
      </c>
      <c r="G1401" s="46">
        <v>45632</v>
      </c>
      <c r="H1401" s="46">
        <v>45645</v>
      </c>
      <c r="J1401" s="10" t="str">
        <f>_xlfn.XLOOKUP($C1401,銘柄リスト!$B$2:$B$10000,銘柄リスト!$D$2:$D$10000,,0,1)</f>
        <v>グロース（内国株式）</v>
      </c>
    </row>
    <row r="1402" spans="2:10" hidden="1">
      <c r="B1402" s="42">
        <v>1400</v>
      </c>
      <c r="C1402" s="45" t="s">
        <v>1580</v>
      </c>
      <c r="D1402" t="str">
        <f>_xlfn.XLOOKUP($C1402,銘柄リスト!$B$2:$B$10000,銘柄リスト!$C$2:$C$10000,,0,1)</f>
        <v>Ｐｈｏｔｏｓｙｎｔｈ</v>
      </c>
      <c r="E1402" s="10">
        <v>1</v>
      </c>
      <c r="G1402" s="46">
        <v>45632</v>
      </c>
      <c r="H1402" s="46">
        <v>45645</v>
      </c>
      <c r="J1402" s="10" t="str">
        <f>_xlfn.XLOOKUP($C1402,銘柄リスト!$B$2:$B$10000,銘柄リスト!$D$2:$D$10000,,0,1)</f>
        <v>グロース（内国株式）</v>
      </c>
    </row>
    <row r="1403" spans="2:10" hidden="1">
      <c r="B1403" s="42">
        <v>1401</v>
      </c>
      <c r="C1403" s="45" t="s">
        <v>1581</v>
      </c>
      <c r="D1403" t="str">
        <f>_xlfn.XLOOKUP($C1403,銘柄リスト!$B$2:$B$10000,銘柄リスト!$C$2:$C$10000,,0,1)</f>
        <v>Ｍマート</v>
      </c>
      <c r="E1403" s="10">
        <v>1</v>
      </c>
      <c r="G1403" s="46">
        <v>45632</v>
      </c>
      <c r="H1403" s="46">
        <v>45645</v>
      </c>
      <c r="J1403" s="10" t="str">
        <f>_xlfn.XLOOKUP($C1403,銘柄リスト!$B$2:$B$10000,銘柄リスト!$D$2:$D$10000,,0,1)</f>
        <v>グロース（内国株式）</v>
      </c>
    </row>
    <row r="1404" spans="2:10" hidden="1">
      <c r="B1404" s="42">
        <v>1402</v>
      </c>
      <c r="C1404" s="45" t="s">
        <v>1582</v>
      </c>
      <c r="D1404" t="str">
        <f>_xlfn.XLOOKUP($C1404,銘柄リスト!$B$2:$B$10000,銘柄リスト!$C$2:$C$10000,,0,1)</f>
        <v>ビープラッツ</v>
      </c>
      <c r="E1404" s="10">
        <v>1</v>
      </c>
      <c r="G1404" s="46">
        <v>45632</v>
      </c>
      <c r="H1404" s="46">
        <v>45645</v>
      </c>
      <c r="J1404" s="10" t="str">
        <f>_xlfn.XLOOKUP($C1404,銘柄リスト!$B$2:$B$10000,銘柄リスト!$D$2:$D$10000,,0,1)</f>
        <v>グロース（内国株式）</v>
      </c>
    </row>
    <row r="1405" spans="2:10" hidden="1">
      <c r="B1405" s="42">
        <v>1403</v>
      </c>
      <c r="C1405" s="45" t="s">
        <v>1583</v>
      </c>
      <c r="D1405" t="str">
        <f>_xlfn.XLOOKUP($C1405,銘柄リスト!$B$2:$B$10000,銘柄リスト!$C$2:$C$10000,,0,1)</f>
        <v>ＨＥＲＯＺ</v>
      </c>
      <c r="E1405" s="10">
        <v>1</v>
      </c>
      <c r="G1405" s="46">
        <v>45632</v>
      </c>
      <c r="H1405" s="46">
        <v>45793</v>
      </c>
      <c r="J1405" s="10" t="str">
        <f>_xlfn.XLOOKUP($C1405,銘柄リスト!$B$2:$B$10000,銘柄リスト!$D$2:$D$10000,,0,1)</f>
        <v>スタンダード（内国株式）</v>
      </c>
    </row>
    <row r="1406" spans="2:10" hidden="1">
      <c r="B1406" s="42">
        <v>1404</v>
      </c>
      <c r="C1406" s="45" t="s">
        <v>1584</v>
      </c>
      <c r="D1406" t="str">
        <f>_xlfn.XLOOKUP($C1406,銘柄リスト!$B$2:$B$10000,銘柄リスト!$C$2:$C$10000,,0,1)</f>
        <v>ラクスル</v>
      </c>
      <c r="E1406" s="10">
        <v>1</v>
      </c>
      <c r="G1406" s="46">
        <v>45632</v>
      </c>
      <c r="H1406" s="46">
        <v>45793</v>
      </c>
      <c r="J1406" s="10" t="str">
        <f>_xlfn.XLOOKUP($C1406,銘柄リスト!$B$2:$B$10000,銘柄リスト!$D$2:$D$10000,,0,1)</f>
        <v>プライム（内国株式）</v>
      </c>
    </row>
    <row r="1407" spans="2:10" hidden="1">
      <c r="B1407" s="42">
        <v>1405</v>
      </c>
      <c r="C1407" s="45" t="s">
        <v>1585</v>
      </c>
      <c r="D1407" t="str">
        <f>_xlfn.XLOOKUP($C1407,銘柄リスト!$B$2:$B$10000,銘柄リスト!$C$2:$C$10000,,0,1)</f>
        <v>メルカリ</v>
      </c>
      <c r="E1407" s="10">
        <v>1</v>
      </c>
      <c r="G1407" s="46">
        <v>45632</v>
      </c>
      <c r="H1407" s="46">
        <v>45793</v>
      </c>
      <c r="I1407" s="10" t="s">
        <v>1586</v>
      </c>
      <c r="J1407" s="10" t="str">
        <f>_xlfn.XLOOKUP($C1407,銘柄リスト!$B$2:$B$10000,銘柄リスト!$D$2:$D$10000,,0,1)</f>
        <v>プライム（内国株式）</v>
      </c>
    </row>
    <row r="1408" spans="2:10" hidden="1">
      <c r="B1408" s="42">
        <v>1406</v>
      </c>
      <c r="C1408" s="45" t="s">
        <v>1587</v>
      </c>
      <c r="D1408" t="str">
        <f>_xlfn.XLOOKUP($C1408,銘柄リスト!$B$2:$B$10000,銘柄リスト!$C$2:$C$10000,,0,1)</f>
        <v>ＳＩＧグループ</v>
      </c>
      <c r="E1408" s="10">
        <v>1</v>
      </c>
      <c r="G1408" s="46">
        <v>45632</v>
      </c>
      <c r="H1408" s="46">
        <v>45793</v>
      </c>
      <c r="J1408" s="10" t="str">
        <f>_xlfn.XLOOKUP($C1408,銘柄リスト!$B$2:$B$10000,銘柄リスト!$D$2:$D$10000,,0,1)</f>
        <v>スタンダード（内国株式）</v>
      </c>
    </row>
    <row r="1409" spans="2:10" hidden="1">
      <c r="B1409" s="42">
        <v>1407</v>
      </c>
      <c r="C1409" s="45" t="s">
        <v>1588</v>
      </c>
      <c r="D1409" t="str">
        <f>_xlfn.XLOOKUP($C1409,銘柄リスト!$B$2:$B$10000,銘柄リスト!$C$2:$C$10000,,0,1)</f>
        <v>ＺＵＵ</v>
      </c>
      <c r="E1409" s="10">
        <v>1</v>
      </c>
      <c r="G1409" s="46">
        <v>45632</v>
      </c>
      <c r="H1409" s="46">
        <v>45645</v>
      </c>
      <c r="J1409" s="10" t="str">
        <f>_xlfn.XLOOKUP($C1409,銘柄リスト!$B$2:$B$10000,銘柄リスト!$D$2:$D$10000,,0,1)</f>
        <v>グロース（内国株式）</v>
      </c>
    </row>
    <row r="1410" spans="2:10" hidden="1">
      <c r="B1410" s="42">
        <v>1408</v>
      </c>
      <c r="C1410" s="45" t="s">
        <v>1589</v>
      </c>
      <c r="D1410" t="str">
        <f>_xlfn.XLOOKUP($C1410,銘柄リスト!$B$2:$B$10000,銘柄リスト!$C$2:$C$10000,,0,1)</f>
        <v>エーアイ</v>
      </c>
      <c r="E1410" s="10">
        <v>1</v>
      </c>
      <c r="G1410" s="46">
        <v>45632</v>
      </c>
      <c r="H1410" s="46">
        <v>45645</v>
      </c>
      <c r="J1410" s="10" t="str">
        <f>_xlfn.XLOOKUP($C1410,銘柄リスト!$B$2:$B$10000,銘柄リスト!$D$2:$D$10000,,0,1)</f>
        <v>グロース（内国株式）</v>
      </c>
    </row>
    <row r="1411" spans="2:10" hidden="1">
      <c r="B1411" s="42">
        <v>1409</v>
      </c>
      <c r="C1411" s="45" t="s">
        <v>1590</v>
      </c>
      <c r="D1411" t="str">
        <f>_xlfn.XLOOKUP($C1411,銘柄リスト!$B$2:$B$10000,銘柄リスト!$C$2:$C$10000,,0,1)</f>
        <v>プロパティデータバンク</v>
      </c>
      <c r="E1411" s="10">
        <v>1</v>
      </c>
      <c r="G1411" s="46">
        <v>45632</v>
      </c>
      <c r="H1411" s="46">
        <v>45645</v>
      </c>
      <c r="J1411" s="10" t="str">
        <f>_xlfn.XLOOKUP($C1411,銘柄リスト!$B$2:$B$10000,銘柄リスト!$D$2:$D$10000,,0,1)</f>
        <v>グロース（内国株式）</v>
      </c>
    </row>
    <row r="1412" spans="2:10" hidden="1">
      <c r="B1412" s="42">
        <v>1410</v>
      </c>
      <c r="C1412" s="45" t="s">
        <v>1591</v>
      </c>
      <c r="D1412" t="str">
        <f>_xlfn.XLOOKUP($C1412,銘柄リスト!$B$2:$B$10000,銘柄リスト!$C$2:$C$10000,,0,1)</f>
        <v>ＩＰＳ</v>
      </c>
      <c r="E1412" s="10">
        <v>1</v>
      </c>
      <c r="G1412" s="46">
        <v>45632</v>
      </c>
      <c r="H1412" s="46">
        <v>45793</v>
      </c>
      <c r="J1412" s="10" t="str">
        <f>_xlfn.XLOOKUP($C1412,銘柄リスト!$B$2:$B$10000,銘柄リスト!$D$2:$D$10000,,0,1)</f>
        <v>プライム（内国株式）</v>
      </c>
    </row>
    <row r="1413" spans="2:10" hidden="1">
      <c r="B1413" s="42">
        <v>1411</v>
      </c>
      <c r="C1413" s="45" t="s">
        <v>1592</v>
      </c>
      <c r="D1413" t="str">
        <f>_xlfn.XLOOKUP($C1413,銘柄リスト!$B$2:$B$10000,銘柄リスト!$C$2:$C$10000,,0,1)</f>
        <v>ロジザード</v>
      </c>
      <c r="E1413" s="10">
        <v>1</v>
      </c>
      <c r="G1413" s="46">
        <v>45632</v>
      </c>
      <c r="H1413" s="46">
        <v>45645</v>
      </c>
      <c r="J1413" s="10" t="str">
        <f>_xlfn.XLOOKUP($C1413,銘柄リスト!$B$2:$B$10000,銘柄リスト!$D$2:$D$10000,,0,1)</f>
        <v>グロース（内国株式）</v>
      </c>
    </row>
    <row r="1414" spans="2:10" hidden="1">
      <c r="B1414" s="42">
        <v>1412</v>
      </c>
      <c r="C1414" s="45" t="s">
        <v>1593</v>
      </c>
      <c r="D1414" t="str">
        <f>_xlfn.XLOOKUP($C1414,銘柄リスト!$B$2:$B$10000,銘柄リスト!$C$2:$C$10000,,0,1)</f>
        <v>ＦＩＧ</v>
      </c>
      <c r="E1414" s="10">
        <v>1</v>
      </c>
      <c r="G1414" s="46">
        <v>45632</v>
      </c>
      <c r="H1414" s="46">
        <v>45793</v>
      </c>
      <c r="J1414" s="10" t="str">
        <f>_xlfn.XLOOKUP($C1414,銘柄リスト!$B$2:$B$10000,銘柄リスト!$D$2:$D$10000,,0,1)</f>
        <v>プライム（内国株式）</v>
      </c>
    </row>
    <row r="1415" spans="2:10" hidden="1">
      <c r="B1415" s="42">
        <v>1413</v>
      </c>
      <c r="C1415" s="45" t="s">
        <v>1594</v>
      </c>
      <c r="D1415" t="str">
        <f>_xlfn.XLOOKUP($C1415,銘柄リスト!$B$2:$B$10000,銘柄リスト!$C$2:$C$10000,,0,1)</f>
        <v>バンク・オブ・イノベーション</v>
      </c>
      <c r="E1415" s="10">
        <v>1</v>
      </c>
      <c r="G1415" s="46">
        <v>45632</v>
      </c>
      <c r="H1415" s="46">
        <v>45645</v>
      </c>
      <c r="J1415" s="10" t="str">
        <f>_xlfn.XLOOKUP($C1415,銘柄リスト!$B$2:$B$10000,銘柄リスト!$D$2:$D$10000,,0,1)</f>
        <v>グロース（内国株式）</v>
      </c>
    </row>
    <row r="1416" spans="2:10" hidden="1">
      <c r="B1416" s="42">
        <v>1414</v>
      </c>
      <c r="C1416" s="45" t="s">
        <v>1595</v>
      </c>
      <c r="D1416" t="str">
        <f>_xlfn.XLOOKUP($C1416,銘柄リスト!$B$2:$B$10000,銘柄リスト!$C$2:$C$10000,,0,1)</f>
        <v>エクスモーション</v>
      </c>
      <c r="E1416" s="10">
        <v>1</v>
      </c>
      <c r="G1416" s="46">
        <v>45632</v>
      </c>
      <c r="H1416" s="46">
        <v>45645</v>
      </c>
      <c r="J1416" s="10" t="str">
        <f>_xlfn.XLOOKUP($C1416,銘柄リスト!$B$2:$B$10000,銘柄リスト!$D$2:$D$10000,,0,1)</f>
        <v>グロース（内国株式）</v>
      </c>
    </row>
    <row r="1417" spans="2:10" hidden="1">
      <c r="B1417" s="42">
        <v>1415</v>
      </c>
      <c r="C1417" s="45" t="s">
        <v>1596</v>
      </c>
      <c r="D1417" t="str">
        <f>_xlfn.XLOOKUP($C1417,銘柄リスト!$B$2:$B$10000,銘柄リスト!$C$2:$C$10000,,0,1)</f>
        <v>アクリート</v>
      </c>
      <c r="E1417" s="10">
        <v>1</v>
      </c>
      <c r="G1417" s="46">
        <v>45632</v>
      </c>
      <c r="H1417" s="46">
        <v>45645</v>
      </c>
      <c r="J1417" s="10" t="str">
        <f>_xlfn.XLOOKUP($C1417,銘柄リスト!$B$2:$B$10000,銘柄リスト!$D$2:$D$10000,,0,1)</f>
        <v>グロース（内国株式）</v>
      </c>
    </row>
    <row r="1418" spans="2:10" hidden="1">
      <c r="B1418" s="42">
        <v>1416</v>
      </c>
      <c r="C1418" s="45" t="s">
        <v>1597</v>
      </c>
      <c r="D1418" t="str">
        <f>_xlfn.XLOOKUP($C1418,銘柄リスト!$B$2:$B$10000,銘柄リスト!$C$2:$C$10000,,0,1)</f>
        <v>チームスピリット</v>
      </c>
      <c r="E1418" s="10">
        <v>1</v>
      </c>
      <c r="G1418" s="46">
        <v>45632</v>
      </c>
      <c r="H1418" s="46">
        <v>45645</v>
      </c>
      <c r="J1418" s="10" t="str">
        <f>_xlfn.XLOOKUP($C1418,銘柄リスト!$B$2:$B$10000,銘柄リスト!$D$2:$D$10000,,0,1)</f>
        <v>グロース（内国株式）</v>
      </c>
    </row>
    <row r="1419" spans="2:10" hidden="1">
      <c r="B1419" s="42">
        <v>1417</v>
      </c>
      <c r="C1419" s="45" t="s">
        <v>1598</v>
      </c>
      <c r="D1419" t="str">
        <f>_xlfn.XLOOKUP($C1419,銘柄リスト!$B$2:$B$10000,銘柄リスト!$C$2:$C$10000,,0,1)</f>
        <v>ブロードバンドセキュリティ</v>
      </c>
      <c r="E1419" s="10">
        <v>1</v>
      </c>
      <c r="G1419" s="46">
        <v>45632</v>
      </c>
      <c r="H1419" s="46">
        <v>45793</v>
      </c>
      <c r="J1419" s="10" t="str">
        <f>_xlfn.XLOOKUP($C1419,銘柄リスト!$B$2:$B$10000,銘柄リスト!$D$2:$D$10000,,0,1)</f>
        <v>スタンダード（内国株式）</v>
      </c>
    </row>
    <row r="1420" spans="2:10" hidden="1">
      <c r="B1420" s="42">
        <v>1418</v>
      </c>
      <c r="C1420" s="45" t="s">
        <v>1599</v>
      </c>
      <c r="D1420" t="str">
        <f>_xlfn.XLOOKUP($C1420,銘柄リスト!$B$2:$B$10000,銘柄リスト!$C$2:$C$10000,,0,1)</f>
        <v>ＡＤＥＫＡ</v>
      </c>
      <c r="E1420" s="10">
        <v>1</v>
      </c>
      <c r="G1420" s="46">
        <v>45632</v>
      </c>
      <c r="H1420" s="46">
        <v>45793</v>
      </c>
      <c r="J1420" s="10" t="str">
        <f>_xlfn.XLOOKUP($C1420,銘柄リスト!$B$2:$B$10000,銘柄リスト!$D$2:$D$10000,,0,1)</f>
        <v>プライム（内国株式）</v>
      </c>
    </row>
    <row r="1421" spans="2:10" hidden="1">
      <c r="B1421" s="42">
        <v>1419</v>
      </c>
      <c r="C1421" s="45" t="s">
        <v>1600</v>
      </c>
      <c r="D1421" t="str">
        <f>_xlfn.XLOOKUP($C1421,銘柄リスト!$B$2:$B$10000,銘柄リスト!$C$2:$C$10000,,0,1)</f>
        <v>日油</v>
      </c>
      <c r="E1421" s="10">
        <v>1</v>
      </c>
      <c r="G1421" s="46">
        <v>45632</v>
      </c>
      <c r="H1421" s="46">
        <v>45793</v>
      </c>
      <c r="J1421" s="10" t="str">
        <f>_xlfn.XLOOKUP($C1421,銘柄リスト!$B$2:$B$10000,銘柄リスト!$D$2:$D$10000,,0,1)</f>
        <v>プライム（内国株式）</v>
      </c>
    </row>
    <row r="1422" spans="2:10" hidden="1">
      <c r="B1422" s="42">
        <v>1420</v>
      </c>
      <c r="C1422" s="45" t="s">
        <v>1601</v>
      </c>
      <c r="D1422" t="str">
        <f>_xlfn.XLOOKUP($C1422,銘柄リスト!$B$2:$B$10000,銘柄リスト!$C$2:$C$10000,,0,1)</f>
        <v>ミヨシ油脂</v>
      </c>
      <c r="E1422" s="10">
        <v>1</v>
      </c>
      <c r="G1422" s="46">
        <v>45632</v>
      </c>
      <c r="H1422" s="46">
        <v>45793</v>
      </c>
      <c r="J1422" s="10" t="str">
        <f>_xlfn.XLOOKUP($C1422,銘柄リスト!$B$2:$B$10000,銘柄リスト!$D$2:$D$10000,,0,1)</f>
        <v>スタンダード（内国株式）</v>
      </c>
    </row>
    <row r="1423" spans="2:10" hidden="1">
      <c r="B1423" s="42">
        <v>1421</v>
      </c>
      <c r="C1423" s="45" t="s">
        <v>1602</v>
      </c>
      <c r="D1423" t="str">
        <f>_xlfn.XLOOKUP($C1423,銘柄リスト!$B$2:$B$10000,銘柄リスト!$C$2:$C$10000,,0,1)</f>
        <v>新日本理化</v>
      </c>
      <c r="E1423" s="10">
        <v>1</v>
      </c>
      <c r="G1423" s="46">
        <v>45632</v>
      </c>
      <c r="H1423" s="46">
        <v>45793</v>
      </c>
      <c r="J1423" s="10" t="str">
        <f>_xlfn.XLOOKUP($C1423,銘柄リスト!$B$2:$B$10000,銘柄リスト!$D$2:$D$10000,,0,1)</f>
        <v>スタンダード（内国株式）</v>
      </c>
    </row>
    <row r="1424" spans="2:10" hidden="1">
      <c r="B1424" s="42">
        <v>1422</v>
      </c>
      <c r="C1424" s="45" t="s">
        <v>1603</v>
      </c>
      <c r="D1424" t="str">
        <f>_xlfn.XLOOKUP($C1424,銘柄リスト!$B$2:$B$10000,銘柄リスト!$C$2:$C$10000,,0,1)</f>
        <v>東邦化学工業</v>
      </c>
      <c r="E1424" s="10">
        <v>1</v>
      </c>
      <c r="G1424" s="46">
        <v>45632</v>
      </c>
      <c r="H1424" s="46">
        <v>45793</v>
      </c>
      <c r="J1424" s="10" t="str">
        <f>_xlfn.XLOOKUP($C1424,銘柄リスト!$B$2:$B$10000,銘柄リスト!$D$2:$D$10000,,0,1)</f>
        <v>スタンダード（内国株式）</v>
      </c>
    </row>
    <row r="1425" spans="2:10" hidden="1">
      <c r="B1425" s="42">
        <v>1423</v>
      </c>
      <c r="C1425" s="45" t="s">
        <v>1604</v>
      </c>
      <c r="D1425" t="str">
        <f>_xlfn.XLOOKUP($C1425,銘柄リスト!$B$2:$B$10000,銘柄リスト!$C$2:$C$10000,,0,1)</f>
        <v>ハリマ化成グループ</v>
      </c>
      <c r="E1425" s="10">
        <v>1</v>
      </c>
      <c r="G1425" s="46">
        <v>45632</v>
      </c>
      <c r="H1425" s="46">
        <v>45793</v>
      </c>
      <c r="J1425" s="10" t="str">
        <f>_xlfn.XLOOKUP($C1425,銘柄リスト!$B$2:$B$10000,銘柄リスト!$D$2:$D$10000,,0,1)</f>
        <v>プライム（内国株式）</v>
      </c>
    </row>
    <row r="1426" spans="2:10" hidden="1">
      <c r="B1426" s="42">
        <v>1424</v>
      </c>
      <c r="C1426" s="45" t="s">
        <v>1605</v>
      </c>
      <c r="D1426" t="str">
        <f>_xlfn.XLOOKUP($C1426,銘柄リスト!$B$2:$B$10000,銘柄リスト!$C$2:$C$10000,,0,1)</f>
        <v>サイエンスアーツ</v>
      </c>
      <c r="E1426" s="10">
        <v>1</v>
      </c>
      <c r="G1426" s="46">
        <v>45632</v>
      </c>
      <c r="H1426" s="46">
        <v>45645</v>
      </c>
      <c r="J1426" s="10" t="str">
        <f>_xlfn.XLOOKUP($C1426,銘柄リスト!$B$2:$B$10000,銘柄リスト!$D$2:$D$10000,,0,1)</f>
        <v>グロース（内国株式）</v>
      </c>
    </row>
    <row r="1427" spans="2:10" hidden="1">
      <c r="B1427" s="42">
        <v>1425</v>
      </c>
      <c r="C1427" s="45" t="s">
        <v>1606</v>
      </c>
      <c r="D1427" t="str">
        <f>_xlfn.XLOOKUP($C1427,銘柄リスト!$B$2:$B$10000,銘柄リスト!$C$2:$C$10000,,0,1)</f>
        <v>ボードルア</v>
      </c>
      <c r="E1427" s="10">
        <v>1</v>
      </c>
      <c r="G1427" s="46">
        <v>45632</v>
      </c>
      <c r="H1427" s="46">
        <v>45645</v>
      </c>
      <c r="J1427" s="10" t="str">
        <f>_xlfn.XLOOKUP($C1427,銘柄リスト!$B$2:$B$10000,銘柄リスト!$D$2:$D$10000,,0,1)</f>
        <v>グロース（内国株式）</v>
      </c>
    </row>
    <row r="1428" spans="2:10" hidden="1">
      <c r="B1428" s="42">
        <v>1426</v>
      </c>
      <c r="C1428" s="45" t="s">
        <v>1607</v>
      </c>
      <c r="D1428" t="str">
        <f>_xlfn.XLOOKUP($C1428,銘柄リスト!$B$2:$B$10000,銘柄リスト!$C$2:$C$10000,,0,1)</f>
        <v>フレクト</v>
      </c>
      <c r="E1428" s="10">
        <v>1</v>
      </c>
      <c r="G1428" s="46">
        <v>45632</v>
      </c>
      <c r="H1428" s="46">
        <v>45645</v>
      </c>
      <c r="J1428" s="10" t="str">
        <f>_xlfn.XLOOKUP($C1428,銘柄リスト!$B$2:$B$10000,銘柄リスト!$D$2:$D$10000,,0,1)</f>
        <v>グロース（内国株式）</v>
      </c>
    </row>
    <row r="1429" spans="2:10" hidden="1">
      <c r="B1429" s="42">
        <v>1427</v>
      </c>
      <c r="C1429" s="45" t="s">
        <v>1608</v>
      </c>
      <c r="D1429" t="str">
        <f>_xlfn.XLOOKUP($C1429,銘柄リスト!$B$2:$B$10000,銘柄リスト!$C$2:$C$10000,,0,1)</f>
        <v>ブロードエンタープライズ</v>
      </c>
      <c r="E1429" s="10">
        <v>1</v>
      </c>
      <c r="G1429" s="46">
        <v>45632</v>
      </c>
      <c r="H1429" s="46">
        <v>45645</v>
      </c>
      <c r="J1429" s="10" t="str">
        <f>_xlfn.XLOOKUP($C1429,銘柄リスト!$B$2:$B$10000,銘柄リスト!$D$2:$D$10000,,0,1)</f>
        <v>グロース（内国株式）</v>
      </c>
    </row>
    <row r="1430" spans="2:10" hidden="1">
      <c r="B1430" s="42">
        <v>1428</v>
      </c>
      <c r="C1430" s="45" t="s">
        <v>1609</v>
      </c>
      <c r="D1430" t="str">
        <f>_xlfn.XLOOKUP($C1430,銘柄リスト!$B$2:$B$10000,銘柄リスト!$C$2:$C$10000,,0,1)</f>
        <v>Ｔｒｕｅ　Ｄａｔａ</v>
      </c>
      <c r="E1430" s="10">
        <v>1</v>
      </c>
      <c r="G1430" s="46">
        <v>45632</v>
      </c>
      <c r="H1430" s="46">
        <v>45645</v>
      </c>
      <c r="J1430" s="10" t="str">
        <f>_xlfn.XLOOKUP($C1430,銘柄リスト!$B$2:$B$10000,銘柄リスト!$D$2:$D$10000,,0,1)</f>
        <v>グロース（内国株式）</v>
      </c>
    </row>
    <row r="1431" spans="2:10" hidden="1">
      <c r="B1431" s="42">
        <v>1429</v>
      </c>
      <c r="C1431" s="45" t="s">
        <v>1610</v>
      </c>
      <c r="D1431" t="str">
        <f>_xlfn.XLOOKUP($C1431,銘柄リスト!$B$2:$B$10000,銘柄リスト!$C$2:$C$10000,,0,1)</f>
        <v>グローバルセキュリティエキスパート</v>
      </c>
      <c r="E1431" s="10">
        <v>1</v>
      </c>
      <c r="G1431" s="46">
        <v>45632</v>
      </c>
      <c r="H1431" s="46">
        <v>45645</v>
      </c>
      <c r="J1431" s="10" t="str">
        <f>_xlfn.XLOOKUP($C1431,銘柄リスト!$B$2:$B$10000,銘柄リスト!$D$2:$D$10000,,0,1)</f>
        <v>グロース（内国株式）</v>
      </c>
    </row>
    <row r="1432" spans="2:10" hidden="1">
      <c r="B1432" s="42">
        <v>1430</v>
      </c>
      <c r="C1432" s="45" t="s">
        <v>1611</v>
      </c>
      <c r="D1432" t="str">
        <f>_xlfn.XLOOKUP($C1432,銘柄リスト!$B$2:$B$10000,銘柄リスト!$C$2:$C$10000,,0,1)</f>
        <v>ＪＤＳＣ</v>
      </c>
      <c r="E1432" s="10">
        <v>1</v>
      </c>
      <c r="G1432" s="46">
        <v>45632</v>
      </c>
      <c r="H1432" s="46">
        <v>45645</v>
      </c>
      <c r="J1432" s="10" t="str">
        <f>_xlfn.XLOOKUP($C1432,銘柄リスト!$B$2:$B$10000,銘柄リスト!$D$2:$D$10000,,0,1)</f>
        <v>グロース（内国株式）</v>
      </c>
    </row>
    <row r="1433" spans="2:10" hidden="1">
      <c r="B1433" s="42">
        <v>1431</v>
      </c>
      <c r="C1433" s="45" t="s">
        <v>1612</v>
      </c>
      <c r="D1433" t="str">
        <f>_xlfn.XLOOKUP($C1433,銘柄リスト!$B$2:$B$10000,銘柄リスト!$C$2:$C$10000,,0,1)</f>
        <v>Ｆｉｎａｔｅｘｔホールディングス</v>
      </c>
      <c r="E1433" s="10">
        <v>1</v>
      </c>
      <c r="G1433" s="46">
        <v>45632</v>
      </c>
      <c r="H1433" s="46">
        <v>45645</v>
      </c>
      <c r="J1433" s="10" t="str">
        <f>_xlfn.XLOOKUP($C1433,銘柄リスト!$B$2:$B$10000,銘柄リスト!$D$2:$D$10000,,0,1)</f>
        <v>グロース（内国株式）</v>
      </c>
    </row>
    <row r="1434" spans="2:10" hidden="1">
      <c r="B1434" s="42">
        <v>1432</v>
      </c>
      <c r="C1434" s="45" t="s">
        <v>1613</v>
      </c>
      <c r="D1434" t="str">
        <f>_xlfn.XLOOKUP($C1434,銘柄リスト!$B$2:$B$10000,銘柄リスト!$C$2:$C$10000,,0,1)</f>
        <v>イーソル</v>
      </c>
      <c r="E1434" s="10">
        <v>1</v>
      </c>
      <c r="G1434" s="46">
        <v>45632</v>
      </c>
      <c r="H1434" s="46">
        <v>45793</v>
      </c>
      <c r="J1434" s="10" t="str">
        <f>_xlfn.XLOOKUP($C1434,銘柄リスト!$B$2:$B$10000,銘柄リスト!$D$2:$D$10000,,0,1)</f>
        <v>スタンダード（内国株式）</v>
      </c>
    </row>
    <row r="1435" spans="2:10" hidden="1">
      <c r="B1435" s="42">
        <v>1433</v>
      </c>
      <c r="C1435" s="45" t="s">
        <v>1614</v>
      </c>
      <c r="D1435" t="str">
        <f>_xlfn.XLOOKUP($C1435,銘柄リスト!$B$2:$B$10000,銘柄リスト!$C$2:$C$10000,,0,1)</f>
        <v>ディ・アイ・システム</v>
      </c>
      <c r="E1435" s="10">
        <v>1</v>
      </c>
      <c r="G1435" s="46">
        <v>45632</v>
      </c>
      <c r="H1435" s="46">
        <v>45793</v>
      </c>
      <c r="J1435" s="10" t="str">
        <f>_xlfn.XLOOKUP($C1435,銘柄リスト!$B$2:$B$10000,銘柄リスト!$D$2:$D$10000,,0,1)</f>
        <v>スタンダード（内国株式）</v>
      </c>
    </row>
    <row r="1436" spans="2:10" hidden="1">
      <c r="B1436" s="42">
        <v>1434</v>
      </c>
      <c r="C1436" s="45" t="s">
        <v>1615</v>
      </c>
      <c r="D1436" t="str">
        <f>_xlfn.XLOOKUP($C1436,銘柄リスト!$B$2:$B$10000,銘柄リスト!$C$2:$C$10000,,0,1)</f>
        <v>ＶＡＬＵＥＮＥＸ</v>
      </c>
      <c r="E1436" s="10">
        <v>1</v>
      </c>
      <c r="G1436" s="46">
        <v>45632</v>
      </c>
      <c r="H1436" s="46">
        <v>45645</v>
      </c>
      <c r="J1436" s="10" t="str">
        <f>_xlfn.XLOOKUP($C1436,銘柄リスト!$B$2:$B$10000,銘柄リスト!$D$2:$D$10000,,0,1)</f>
        <v>グロース（内国株式）</v>
      </c>
    </row>
    <row r="1437" spans="2:10" hidden="1">
      <c r="B1437" s="42">
        <v>1435</v>
      </c>
      <c r="C1437" s="45" t="s">
        <v>1616</v>
      </c>
      <c r="D1437" t="str">
        <f>_xlfn.XLOOKUP($C1437,銘柄リスト!$B$2:$B$10000,銘柄リスト!$C$2:$C$10000,,0,1)</f>
        <v>Ａｍａｚｉａ</v>
      </c>
      <c r="E1437" s="10">
        <v>1</v>
      </c>
      <c r="G1437" s="46">
        <v>45632</v>
      </c>
      <c r="H1437" s="46">
        <v>45645</v>
      </c>
      <c r="J1437" s="10" t="str">
        <f>_xlfn.XLOOKUP($C1437,銘柄リスト!$B$2:$B$10000,銘柄リスト!$D$2:$D$10000,,0,1)</f>
        <v>グロース（内国株式）</v>
      </c>
    </row>
    <row r="1438" spans="2:10" hidden="1">
      <c r="B1438" s="42">
        <v>1436</v>
      </c>
      <c r="C1438" s="45" t="s">
        <v>1617</v>
      </c>
      <c r="D1438" t="str">
        <f>_xlfn.XLOOKUP($C1438,銘柄リスト!$B$2:$B$10000,銘柄リスト!$C$2:$C$10000,,0,1)</f>
        <v>Ｋｕｄａｎ</v>
      </c>
      <c r="E1438" s="10">
        <v>1</v>
      </c>
      <c r="G1438" s="46">
        <v>45632</v>
      </c>
      <c r="H1438" s="46">
        <v>45645</v>
      </c>
      <c r="J1438" s="10" t="str">
        <f>_xlfn.XLOOKUP($C1438,銘柄リスト!$B$2:$B$10000,銘柄リスト!$D$2:$D$10000,,0,1)</f>
        <v>グロース（内国株式）</v>
      </c>
    </row>
    <row r="1439" spans="2:10" hidden="1">
      <c r="B1439" s="42">
        <v>1437</v>
      </c>
      <c r="C1439" s="45" t="s">
        <v>1618</v>
      </c>
      <c r="D1439" t="str">
        <f>_xlfn.XLOOKUP($C1439,銘柄リスト!$B$2:$B$10000,銘柄リスト!$C$2:$C$10000,,0,1)</f>
        <v>ＥｄｕＬａｂ</v>
      </c>
      <c r="E1439" s="10">
        <v>1</v>
      </c>
      <c r="G1439" s="46">
        <v>45632</v>
      </c>
      <c r="H1439" s="46">
        <v>45645</v>
      </c>
      <c r="J1439" s="10" t="str">
        <f>_xlfn.XLOOKUP($C1439,銘柄リスト!$B$2:$B$10000,銘柄リスト!$D$2:$D$10000,,0,1)</f>
        <v>グロース（内国株式）</v>
      </c>
    </row>
    <row r="1440" spans="2:10" hidden="1">
      <c r="B1440" s="42">
        <v>1438</v>
      </c>
      <c r="C1440" s="45" t="s">
        <v>1619</v>
      </c>
      <c r="D1440" t="str">
        <f>_xlfn.XLOOKUP($C1440,銘柄リスト!$B$2:$B$10000,銘柄リスト!$C$2:$C$10000,,0,1)</f>
        <v>シノプス</v>
      </c>
      <c r="E1440" s="10">
        <v>1</v>
      </c>
      <c r="G1440" s="46">
        <v>45632</v>
      </c>
      <c r="H1440" s="46">
        <v>45645</v>
      </c>
      <c r="J1440" s="10" t="str">
        <f>_xlfn.XLOOKUP($C1440,銘柄リスト!$B$2:$B$10000,銘柄リスト!$D$2:$D$10000,,0,1)</f>
        <v>グロース（内国株式）</v>
      </c>
    </row>
    <row r="1441" spans="2:10" hidden="1">
      <c r="B1441" s="42">
        <v>1439</v>
      </c>
      <c r="C1441" s="45" t="s">
        <v>1620</v>
      </c>
      <c r="D1441" t="str">
        <f>_xlfn.XLOOKUP($C1441,銘柄リスト!$B$2:$B$10000,銘柄リスト!$C$2:$C$10000,,0,1)</f>
        <v>リックソフト</v>
      </c>
      <c r="E1441" s="10">
        <v>1</v>
      </c>
      <c r="G1441" s="46">
        <v>45632</v>
      </c>
      <c r="H1441" s="46">
        <v>45645</v>
      </c>
      <c r="J1441" s="10" t="str">
        <f>_xlfn.XLOOKUP($C1441,銘柄リスト!$B$2:$B$10000,銘柄リスト!$D$2:$D$10000,,0,1)</f>
        <v>グロース（内国株式）</v>
      </c>
    </row>
    <row r="1442" spans="2:10" hidden="1">
      <c r="B1442" s="42">
        <v>1440</v>
      </c>
      <c r="C1442" s="45" t="s">
        <v>1621</v>
      </c>
      <c r="D1442" t="str">
        <f>_xlfn.XLOOKUP($C1442,銘柄リスト!$B$2:$B$10000,銘柄リスト!$C$2:$C$10000,,0,1)</f>
        <v>東海ソフト</v>
      </c>
      <c r="E1442" s="10">
        <v>1</v>
      </c>
      <c r="G1442" s="46">
        <v>45632</v>
      </c>
      <c r="H1442" s="46">
        <v>45793</v>
      </c>
      <c r="J1442" s="10" t="str">
        <f>_xlfn.XLOOKUP($C1442,銘柄リスト!$B$2:$B$10000,銘柄リスト!$D$2:$D$10000,,0,1)</f>
        <v>スタンダード（内国株式）</v>
      </c>
    </row>
    <row r="1443" spans="2:10" hidden="1">
      <c r="B1443" s="42">
        <v>1441</v>
      </c>
      <c r="C1443" s="45" t="s">
        <v>1622</v>
      </c>
      <c r="D1443" t="str">
        <f>_xlfn.XLOOKUP($C1443,銘柄リスト!$B$2:$B$10000,銘柄リスト!$C$2:$C$10000,,0,1)</f>
        <v>スマレジ</v>
      </c>
      <c r="E1443" s="10">
        <v>1</v>
      </c>
      <c r="G1443" s="46">
        <v>45632</v>
      </c>
      <c r="H1443" s="46">
        <v>45645</v>
      </c>
      <c r="J1443" s="10" t="str">
        <f>_xlfn.XLOOKUP($C1443,銘柄リスト!$B$2:$B$10000,銘柄リスト!$D$2:$D$10000,,0,1)</f>
        <v>グロース（内国株式）</v>
      </c>
    </row>
    <row r="1444" spans="2:10" hidden="1">
      <c r="B1444" s="42">
        <v>1442</v>
      </c>
      <c r="C1444" s="45" t="s">
        <v>1623</v>
      </c>
      <c r="D1444" t="str">
        <f>_xlfn.XLOOKUP($C1444,銘柄リスト!$B$2:$B$10000,銘柄リスト!$C$2:$C$10000,,0,1)</f>
        <v>ウイングアーク１ｓｔ</v>
      </c>
      <c r="E1444" s="10">
        <v>1</v>
      </c>
      <c r="G1444" s="46">
        <v>45632</v>
      </c>
      <c r="H1444" s="46">
        <v>45793</v>
      </c>
      <c r="J1444" s="10" t="str">
        <f>_xlfn.XLOOKUP($C1444,銘柄リスト!$B$2:$B$10000,銘柄リスト!$D$2:$D$10000,,0,1)</f>
        <v>プライム（内国株式）</v>
      </c>
    </row>
    <row r="1445" spans="2:10" hidden="1">
      <c r="B1445" s="42">
        <v>1443</v>
      </c>
      <c r="C1445" s="45" t="s">
        <v>1624</v>
      </c>
      <c r="D1445" t="str">
        <f>_xlfn.XLOOKUP($C1445,銘柄リスト!$B$2:$B$10000,銘柄リスト!$C$2:$C$10000,,0,1)</f>
        <v>ヒト・コミュニケーションズ・ホールディングス</v>
      </c>
      <c r="E1445" s="10">
        <v>1</v>
      </c>
      <c r="G1445" s="46">
        <v>45632</v>
      </c>
      <c r="H1445" s="46">
        <v>45793</v>
      </c>
      <c r="J1445" s="10" t="str">
        <f>_xlfn.XLOOKUP($C1445,銘柄リスト!$B$2:$B$10000,銘柄リスト!$D$2:$D$10000,,0,1)</f>
        <v>プライム（内国株式）</v>
      </c>
    </row>
    <row r="1446" spans="2:10" hidden="1">
      <c r="B1446" s="42">
        <v>1444</v>
      </c>
      <c r="C1446" s="45" t="s">
        <v>1625</v>
      </c>
      <c r="D1446" t="str">
        <f>_xlfn.XLOOKUP($C1446,銘柄リスト!$B$2:$B$10000,銘柄リスト!$C$2:$C$10000,,0,1)</f>
        <v>サーバーワークス</v>
      </c>
      <c r="E1446" s="10">
        <v>1</v>
      </c>
      <c r="G1446" s="46">
        <v>45632</v>
      </c>
      <c r="H1446" s="46">
        <v>45793</v>
      </c>
      <c r="J1446" s="10" t="str">
        <f>_xlfn.XLOOKUP($C1446,銘柄リスト!$B$2:$B$10000,銘柄リスト!$D$2:$D$10000,,0,1)</f>
        <v>スタンダード（内国株式）</v>
      </c>
    </row>
    <row r="1447" spans="2:10" hidden="1">
      <c r="B1447" s="42">
        <v>1445</v>
      </c>
      <c r="C1447" s="45" t="s">
        <v>1626</v>
      </c>
      <c r="D1447" t="str">
        <f>_xlfn.XLOOKUP($C1447,銘柄リスト!$B$2:$B$10000,銘柄リスト!$C$2:$C$10000,,0,1)</f>
        <v>カオナビ</v>
      </c>
      <c r="E1447" s="10">
        <v>1</v>
      </c>
      <c r="G1447" s="46">
        <v>45632</v>
      </c>
      <c r="H1447" s="46">
        <v>45645</v>
      </c>
      <c r="J1447" s="10" t="str">
        <f>_xlfn.XLOOKUP($C1447,銘柄リスト!$B$2:$B$10000,銘柄リスト!$D$2:$D$10000,,0,1)</f>
        <v>グロース（内国株式）</v>
      </c>
    </row>
    <row r="1448" spans="2:10" hidden="1">
      <c r="B1448" s="42">
        <v>1446</v>
      </c>
      <c r="C1448" s="45" t="s">
        <v>1627</v>
      </c>
      <c r="D1448" t="str">
        <f>_xlfn.XLOOKUP($C1448,銘柄リスト!$B$2:$B$10000,銘柄リスト!$C$2:$C$10000,,0,1)</f>
        <v>ミンカブ・ジ・インフォノイド</v>
      </c>
      <c r="E1448" s="10">
        <v>1</v>
      </c>
      <c r="G1448" s="46">
        <v>45632</v>
      </c>
      <c r="H1448" s="46">
        <v>45793</v>
      </c>
      <c r="J1448" s="10" t="str">
        <f>_xlfn.XLOOKUP($C1448,銘柄リスト!$B$2:$B$10000,銘柄リスト!$D$2:$D$10000,,0,1)</f>
        <v>グロース（内国株式）</v>
      </c>
    </row>
    <row r="1449" spans="2:10" hidden="1">
      <c r="B1449" s="42">
        <v>1447</v>
      </c>
      <c r="C1449" s="45" t="s">
        <v>1628</v>
      </c>
      <c r="D1449" t="str">
        <f>_xlfn.XLOOKUP($C1449,銘柄リスト!$B$2:$B$10000,銘柄リスト!$C$2:$C$10000,,0,1)</f>
        <v>ｇｏｏｄｄａｙｓホールディングス</v>
      </c>
      <c r="E1449" s="10">
        <v>1</v>
      </c>
      <c r="G1449" s="46">
        <v>45632</v>
      </c>
      <c r="H1449" s="46">
        <v>45645</v>
      </c>
      <c r="J1449" s="10" t="str">
        <f>_xlfn.XLOOKUP($C1449,銘柄リスト!$B$2:$B$10000,銘柄リスト!$D$2:$D$10000,,0,1)</f>
        <v>グロース（内国株式）</v>
      </c>
    </row>
    <row r="1450" spans="2:10" hidden="1">
      <c r="B1450" s="42">
        <v>1448</v>
      </c>
      <c r="C1450" s="45" t="s">
        <v>1629</v>
      </c>
      <c r="D1450" t="str">
        <f>_xlfn.XLOOKUP($C1450,銘柄リスト!$B$2:$B$10000,銘柄リスト!$C$2:$C$10000,,0,1)</f>
        <v>Ｗｅｌｂｙ</v>
      </c>
      <c r="E1450" s="10">
        <v>1</v>
      </c>
      <c r="G1450" s="46">
        <v>45632</v>
      </c>
      <c r="H1450" s="46">
        <v>45645</v>
      </c>
      <c r="J1450" s="10" t="str">
        <f>_xlfn.XLOOKUP($C1450,銘柄リスト!$B$2:$B$10000,銘柄リスト!$D$2:$D$10000,,0,1)</f>
        <v>グロース（内国株式）</v>
      </c>
    </row>
    <row r="1451" spans="2:10" hidden="1">
      <c r="B1451" s="42">
        <v>1449</v>
      </c>
      <c r="C1451" s="45" t="s">
        <v>1630</v>
      </c>
      <c r="D1451" t="str">
        <f>_xlfn.XLOOKUP($C1451,銘柄リスト!$B$2:$B$10000,銘柄リスト!$C$2:$C$10000,,0,1)</f>
        <v>東名</v>
      </c>
      <c r="E1451" s="10">
        <v>1</v>
      </c>
      <c r="G1451" s="46">
        <v>45632</v>
      </c>
      <c r="H1451" s="46">
        <v>45793</v>
      </c>
      <c r="J1451" s="10" t="str">
        <f>_xlfn.XLOOKUP($C1451,銘柄リスト!$B$2:$B$10000,銘柄リスト!$D$2:$D$10000,,0,1)</f>
        <v>スタンダード（内国株式）</v>
      </c>
    </row>
    <row r="1452" spans="2:10" hidden="1">
      <c r="B1452" s="42">
        <v>1450</v>
      </c>
      <c r="C1452" s="45" t="s">
        <v>1631</v>
      </c>
      <c r="D1452" t="str">
        <f>_xlfn.XLOOKUP($C1452,銘柄リスト!$B$2:$B$10000,銘柄リスト!$C$2:$C$10000,,0,1)</f>
        <v>ヴィッツ</v>
      </c>
      <c r="E1452" s="10">
        <v>1</v>
      </c>
      <c r="G1452" s="46">
        <v>45632</v>
      </c>
      <c r="H1452" s="46">
        <v>45793</v>
      </c>
      <c r="J1452" s="10" t="str">
        <f>_xlfn.XLOOKUP($C1452,銘柄リスト!$B$2:$B$10000,銘柄リスト!$D$2:$D$10000,,0,1)</f>
        <v>スタンダード（内国株式）</v>
      </c>
    </row>
    <row r="1453" spans="2:10" hidden="1">
      <c r="B1453" s="42">
        <v>1451</v>
      </c>
      <c r="C1453" s="45" t="s">
        <v>1632</v>
      </c>
      <c r="D1453" t="str">
        <f>_xlfn.XLOOKUP($C1453,銘柄リスト!$B$2:$B$10000,銘柄リスト!$C$2:$C$10000,,0,1)</f>
        <v>トビラシステムズ</v>
      </c>
      <c r="E1453" s="10">
        <v>1</v>
      </c>
      <c r="G1453" s="46">
        <v>45632</v>
      </c>
      <c r="H1453" s="46">
        <v>45793</v>
      </c>
      <c r="J1453" s="10" t="str">
        <f>_xlfn.XLOOKUP($C1453,銘柄リスト!$B$2:$B$10000,銘柄リスト!$D$2:$D$10000,,0,1)</f>
        <v>スタンダード（内国株式）</v>
      </c>
    </row>
    <row r="1454" spans="2:10" hidden="1">
      <c r="B1454" s="42">
        <v>1452</v>
      </c>
      <c r="C1454" s="45" t="s">
        <v>1633</v>
      </c>
      <c r="D1454" t="str">
        <f>_xlfn.XLOOKUP($C1454,銘柄リスト!$B$2:$B$10000,銘柄リスト!$C$2:$C$10000,,0,1)</f>
        <v>バルテス・ホールディングス</v>
      </c>
      <c r="E1454" s="10">
        <v>1</v>
      </c>
      <c r="G1454" s="46">
        <v>45632</v>
      </c>
      <c r="H1454" s="46">
        <v>45645</v>
      </c>
      <c r="J1454" s="10" t="str">
        <f>_xlfn.XLOOKUP($C1454,銘柄リスト!$B$2:$B$10000,銘柄リスト!$D$2:$D$10000,,0,1)</f>
        <v>グロース（内国株式）</v>
      </c>
    </row>
    <row r="1455" spans="2:10" hidden="1">
      <c r="B1455" s="42">
        <v>1453</v>
      </c>
      <c r="C1455" s="45" t="s">
        <v>1634</v>
      </c>
      <c r="D1455" t="str">
        <f>_xlfn.XLOOKUP($C1455,銘柄リスト!$B$2:$B$10000,銘柄リスト!$C$2:$C$10000,,0,1)</f>
        <v>Ｓａｎｓａｎ</v>
      </c>
      <c r="E1455" s="10">
        <v>1</v>
      </c>
      <c r="G1455" s="46">
        <v>45632</v>
      </c>
      <c r="H1455" s="46">
        <v>45793</v>
      </c>
      <c r="J1455" s="10" t="str">
        <f>_xlfn.XLOOKUP($C1455,銘柄リスト!$B$2:$B$10000,銘柄リスト!$D$2:$D$10000,,0,1)</f>
        <v>プライム（内国株式）</v>
      </c>
    </row>
    <row r="1456" spans="2:10" hidden="1">
      <c r="B1456" s="42">
        <v>1454</v>
      </c>
      <c r="C1456" s="45" t="s">
        <v>1635</v>
      </c>
      <c r="D1456" t="str">
        <f>_xlfn.XLOOKUP($C1456,銘柄リスト!$B$2:$B$10000,銘柄リスト!$C$2:$C$10000,,0,1)</f>
        <v>インフォネット</v>
      </c>
      <c r="E1456" s="10">
        <v>1</v>
      </c>
      <c r="G1456" s="46">
        <v>45632</v>
      </c>
      <c r="H1456" s="46">
        <v>45645</v>
      </c>
      <c r="J1456" s="10" t="str">
        <f>_xlfn.XLOOKUP($C1456,銘柄リスト!$B$2:$B$10000,銘柄リスト!$D$2:$D$10000,,0,1)</f>
        <v>グロース（内国株式）</v>
      </c>
    </row>
    <row r="1457" spans="2:10" hidden="1">
      <c r="B1457" s="42">
        <v>1455</v>
      </c>
      <c r="C1457" s="45" t="s">
        <v>1636</v>
      </c>
      <c r="D1457" t="str">
        <f>_xlfn.XLOOKUP($C1457,銘柄リスト!$B$2:$B$10000,銘柄リスト!$C$2:$C$10000,,0,1)</f>
        <v>リビン・テクノロジーズ</v>
      </c>
      <c r="E1457" s="10">
        <v>1</v>
      </c>
      <c r="G1457" s="46">
        <v>45632</v>
      </c>
      <c r="H1457" s="46">
        <v>45645</v>
      </c>
      <c r="J1457" s="10" t="str">
        <f>_xlfn.XLOOKUP($C1457,銘柄リスト!$B$2:$B$10000,銘柄リスト!$D$2:$D$10000,,0,1)</f>
        <v>グロース（内国株式）</v>
      </c>
    </row>
    <row r="1458" spans="2:10" hidden="1">
      <c r="B1458" s="42">
        <v>1456</v>
      </c>
      <c r="C1458" s="45" t="s">
        <v>1637</v>
      </c>
      <c r="D1458" t="str">
        <f>_xlfn.XLOOKUP($C1458,銘柄リスト!$B$2:$B$10000,銘柄リスト!$C$2:$C$10000,,0,1)</f>
        <v>Ｌｉｎｋ－Ｕグループ</v>
      </c>
      <c r="E1458" s="10">
        <v>1</v>
      </c>
      <c r="G1458" s="46">
        <v>45632</v>
      </c>
      <c r="H1458" s="46">
        <v>45793</v>
      </c>
      <c r="J1458" s="10" t="str">
        <f>_xlfn.XLOOKUP($C1458,銘柄リスト!$B$2:$B$10000,銘柄リスト!$D$2:$D$10000,,0,1)</f>
        <v>プライム（内国株式）</v>
      </c>
    </row>
    <row r="1459" spans="2:10" hidden="1">
      <c r="B1459" s="42">
        <v>1457</v>
      </c>
      <c r="C1459" s="45" t="s">
        <v>1638</v>
      </c>
      <c r="D1459" t="str">
        <f>_xlfn.XLOOKUP($C1459,銘柄リスト!$B$2:$B$10000,銘柄リスト!$C$2:$C$10000,,0,1)</f>
        <v>ピー・ビーシステムズ</v>
      </c>
      <c r="E1459" s="10">
        <v>1</v>
      </c>
      <c r="G1459" s="46">
        <v>45632</v>
      </c>
      <c r="H1459" s="46">
        <v>45645</v>
      </c>
      <c r="J1459" s="10" t="str">
        <f>_xlfn.XLOOKUP($C1459,銘柄リスト!$B$2:$B$10000,銘柄リスト!$D$2:$D$10000,,0,1)</f>
        <v>グロース（内国株式）</v>
      </c>
    </row>
    <row r="1460" spans="2:10" hidden="1">
      <c r="B1460" s="42">
        <v>1458</v>
      </c>
      <c r="C1460" s="45" t="s">
        <v>1639</v>
      </c>
      <c r="D1460" t="str">
        <f>_xlfn.XLOOKUP($C1460,銘柄リスト!$B$2:$B$10000,銘柄リスト!$C$2:$C$10000,,0,1)</f>
        <v>ｋｕｂｅｌｌ</v>
      </c>
      <c r="E1460" s="10">
        <v>1</v>
      </c>
      <c r="G1460" s="46">
        <v>45632</v>
      </c>
      <c r="H1460" s="46">
        <v>45645</v>
      </c>
      <c r="J1460" s="10" t="str">
        <f>_xlfn.XLOOKUP($C1460,銘柄リスト!$B$2:$B$10000,銘柄リスト!$D$2:$D$10000,,0,1)</f>
        <v>グロース（内国株式）</v>
      </c>
    </row>
    <row r="1461" spans="2:10" hidden="1">
      <c r="B1461" s="42">
        <v>1459</v>
      </c>
      <c r="C1461" s="45" t="s">
        <v>1640</v>
      </c>
      <c r="D1461" t="str">
        <f>_xlfn.XLOOKUP($C1461,銘柄リスト!$B$2:$B$10000,銘柄リスト!$C$2:$C$10000,,0,1)</f>
        <v>ギフティ</v>
      </c>
      <c r="E1461" s="10">
        <v>1</v>
      </c>
      <c r="G1461" s="46">
        <v>45632</v>
      </c>
      <c r="H1461" s="46">
        <v>45793</v>
      </c>
      <c r="J1461" s="10" t="str">
        <f>_xlfn.XLOOKUP($C1461,銘柄リスト!$B$2:$B$10000,銘柄リスト!$D$2:$D$10000,,0,1)</f>
        <v>プライム（内国株式）</v>
      </c>
    </row>
    <row r="1462" spans="2:10" hidden="1">
      <c r="B1462" s="42">
        <v>1460</v>
      </c>
      <c r="C1462" s="45" t="s">
        <v>1641</v>
      </c>
      <c r="D1462" t="str">
        <f>_xlfn.XLOOKUP($C1462,銘柄リスト!$B$2:$B$10000,銘柄リスト!$C$2:$C$10000,,0,1)</f>
        <v>パワーソリューションズ</v>
      </c>
      <c r="E1462" s="10">
        <v>1</v>
      </c>
      <c r="G1462" s="46">
        <v>45632</v>
      </c>
      <c r="H1462" s="46">
        <v>45645</v>
      </c>
      <c r="J1462" s="10" t="str">
        <f>_xlfn.XLOOKUP($C1462,銘柄リスト!$B$2:$B$10000,銘柄リスト!$D$2:$D$10000,,0,1)</f>
        <v>グロース（内国株式）</v>
      </c>
    </row>
    <row r="1463" spans="2:10" hidden="1">
      <c r="B1463" s="42">
        <v>1461</v>
      </c>
      <c r="C1463" s="45" t="s">
        <v>1642</v>
      </c>
      <c r="D1463" t="str">
        <f>_xlfn.XLOOKUP($C1463,銘柄リスト!$B$2:$B$10000,銘柄リスト!$C$2:$C$10000,,0,1)</f>
        <v>花王</v>
      </c>
      <c r="E1463" s="10">
        <v>1</v>
      </c>
      <c r="G1463" s="46">
        <v>45632</v>
      </c>
      <c r="H1463" s="46">
        <v>45793</v>
      </c>
      <c r="J1463" s="10" t="str">
        <f>_xlfn.XLOOKUP($C1463,銘柄リスト!$B$2:$B$10000,銘柄リスト!$D$2:$D$10000,,0,1)</f>
        <v>プライム（内国株式）</v>
      </c>
    </row>
    <row r="1464" spans="2:10" hidden="1">
      <c r="B1464" s="42">
        <v>1462</v>
      </c>
      <c r="C1464" s="45" t="s">
        <v>1643</v>
      </c>
      <c r="D1464" t="str">
        <f>_xlfn.XLOOKUP($C1464,銘柄リスト!$B$2:$B$10000,銘柄リスト!$C$2:$C$10000,,0,1)</f>
        <v>第一工業製薬</v>
      </c>
      <c r="E1464" s="10">
        <v>1</v>
      </c>
      <c r="G1464" s="46">
        <v>45632</v>
      </c>
      <c r="H1464" s="46">
        <v>45793</v>
      </c>
      <c r="J1464" s="10" t="str">
        <f>_xlfn.XLOOKUP($C1464,銘柄リスト!$B$2:$B$10000,銘柄リスト!$D$2:$D$10000,,0,1)</f>
        <v>プライム（内国株式）</v>
      </c>
    </row>
    <row r="1465" spans="2:10" hidden="1">
      <c r="B1465" s="42">
        <v>1463</v>
      </c>
      <c r="C1465" s="45" t="s">
        <v>1644</v>
      </c>
      <c r="D1465" t="str">
        <f>_xlfn.XLOOKUP($C1465,銘柄リスト!$B$2:$B$10000,銘柄リスト!$C$2:$C$10000,,0,1)</f>
        <v>石原ケミカル</v>
      </c>
      <c r="E1465" s="10">
        <v>1</v>
      </c>
      <c r="G1465" s="46">
        <v>45632</v>
      </c>
      <c r="H1465" s="46">
        <v>45793</v>
      </c>
      <c r="J1465" s="10" t="str">
        <f>_xlfn.XLOOKUP($C1465,銘柄リスト!$B$2:$B$10000,銘柄リスト!$D$2:$D$10000,,0,1)</f>
        <v>プライム（内国株式）</v>
      </c>
    </row>
    <row r="1466" spans="2:10" hidden="1">
      <c r="B1466" s="42">
        <v>1464</v>
      </c>
      <c r="C1466" s="45" t="s">
        <v>1645</v>
      </c>
      <c r="D1466" t="str">
        <f>_xlfn.XLOOKUP($C1466,銘柄リスト!$B$2:$B$10000,銘柄リスト!$C$2:$C$10000,,0,1)</f>
        <v>日華化学</v>
      </c>
      <c r="E1466" s="10">
        <v>1</v>
      </c>
      <c r="G1466" s="46">
        <v>45632</v>
      </c>
      <c r="H1466" s="46">
        <v>45793</v>
      </c>
      <c r="J1466" s="10" t="str">
        <f>_xlfn.XLOOKUP($C1466,銘柄リスト!$B$2:$B$10000,銘柄リスト!$D$2:$D$10000,,0,1)</f>
        <v>スタンダード（内国株式）</v>
      </c>
    </row>
    <row r="1467" spans="2:10" hidden="1">
      <c r="B1467" s="42">
        <v>1465</v>
      </c>
      <c r="C1467" s="45" t="s">
        <v>1646</v>
      </c>
      <c r="D1467" t="str">
        <f>_xlfn.XLOOKUP($C1467,銘柄リスト!$B$2:$B$10000,銘柄リスト!$C$2:$C$10000,,0,1)</f>
        <v>ソフト９９コーポレーション</v>
      </c>
      <c r="E1467" s="10">
        <v>1</v>
      </c>
      <c r="G1467" s="46">
        <v>45632</v>
      </c>
      <c r="H1467" s="46">
        <v>45793</v>
      </c>
      <c r="J1467" s="10" t="str">
        <f>_xlfn.XLOOKUP($C1467,銘柄リスト!$B$2:$B$10000,銘柄リスト!$D$2:$D$10000,,0,1)</f>
        <v>スタンダード（内国株式）</v>
      </c>
    </row>
    <row r="1468" spans="2:10" hidden="1">
      <c r="B1468" s="42">
        <v>1466</v>
      </c>
      <c r="C1468" s="45" t="s">
        <v>1647</v>
      </c>
      <c r="D1468" t="str">
        <f>_xlfn.XLOOKUP($C1468,銘柄リスト!$B$2:$B$10000,銘柄リスト!$C$2:$C$10000,,0,1)</f>
        <v>ニイタカ</v>
      </c>
      <c r="E1468" s="10">
        <v>1</v>
      </c>
      <c r="G1468" s="46">
        <v>45632</v>
      </c>
      <c r="H1468" s="46">
        <v>45793</v>
      </c>
      <c r="J1468" s="10" t="str">
        <f>_xlfn.XLOOKUP($C1468,銘柄リスト!$B$2:$B$10000,銘柄リスト!$D$2:$D$10000,,0,1)</f>
        <v>スタンダード（内国株式）</v>
      </c>
    </row>
    <row r="1469" spans="2:10" hidden="1">
      <c r="B1469" s="42">
        <v>1467</v>
      </c>
      <c r="C1469" s="45" t="s">
        <v>1648</v>
      </c>
      <c r="D1469" t="str">
        <f>_xlfn.XLOOKUP($C1469,銘柄リスト!$B$2:$B$10000,銘柄リスト!$C$2:$C$10000,,0,1)</f>
        <v>三洋化成工業</v>
      </c>
      <c r="E1469" s="10">
        <v>1</v>
      </c>
      <c r="G1469" s="46">
        <v>45632</v>
      </c>
      <c r="H1469" s="46">
        <v>45793</v>
      </c>
      <c r="J1469" s="10" t="str">
        <f>_xlfn.XLOOKUP($C1469,銘柄リスト!$B$2:$B$10000,銘柄リスト!$D$2:$D$10000,,0,1)</f>
        <v>プライム（内国株式）</v>
      </c>
    </row>
    <row r="1470" spans="2:10" hidden="1">
      <c r="B1470" s="42">
        <v>1468</v>
      </c>
      <c r="C1470" s="45" t="s">
        <v>1649</v>
      </c>
      <c r="D1470" t="str">
        <f>_xlfn.XLOOKUP($C1470,銘柄リスト!$B$2:$B$10000,銘柄リスト!$C$2:$C$10000,,0,1)</f>
        <v>ＨＥＮＮＧＥ</v>
      </c>
      <c r="E1470" s="10">
        <v>1</v>
      </c>
      <c r="G1470" s="46">
        <v>45632</v>
      </c>
      <c r="H1470" s="46">
        <v>45645</v>
      </c>
      <c r="J1470" s="10" t="str">
        <f>_xlfn.XLOOKUP($C1470,銘柄リスト!$B$2:$B$10000,銘柄リスト!$D$2:$D$10000,,0,1)</f>
        <v>グロース（内国株式）</v>
      </c>
    </row>
    <row r="1471" spans="2:10" hidden="1">
      <c r="B1471" s="42">
        <v>1469</v>
      </c>
      <c r="C1471" s="45" t="s">
        <v>1650</v>
      </c>
      <c r="D1471" t="str">
        <f>_xlfn.XLOOKUP($C1471,銘柄リスト!$B$2:$B$10000,銘柄リスト!$C$2:$C$10000,,0,1)</f>
        <v>ＡＩ　ＣＲＯＳＳ</v>
      </c>
      <c r="E1471" s="10">
        <v>1</v>
      </c>
      <c r="G1471" s="46">
        <v>45632</v>
      </c>
      <c r="H1471" s="46">
        <v>45645</v>
      </c>
      <c r="J1471" s="10" t="str">
        <f>_xlfn.XLOOKUP($C1471,銘柄リスト!$B$2:$B$10000,銘柄リスト!$D$2:$D$10000,,0,1)</f>
        <v>グロース（内国株式）</v>
      </c>
    </row>
    <row r="1472" spans="2:10" hidden="1">
      <c r="B1472" s="42">
        <v>1470</v>
      </c>
      <c r="C1472" s="45" t="s">
        <v>1651</v>
      </c>
      <c r="D1472" t="str">
        <f>_xlfn.XLOOKUP($C1472,銘柄リスト!$B$2:$B$10000,銘柄リスト!$C$2:$C$10000,,0,1)</f>
        <v>ＢＡＳＥ</v>
      </c>
      <c r="E1472" s="10">
        <v>1</v>
      </c>
      <c r="G1472" s="46">
        <v>45632</v>
      </c>
      <c r="H1472" s="46">
        <v>45645</v>
      </c>
      <c r="J1472" s="10" t="str">
        <f>_xlfn.XLOOKUP($C1472,銘柄リスト!$B$2:$B$10000,銘柄リスト!$D$2:$D$10000,,0,1)</f>
        <v>グロース（内国株式）</v>
      </c>
    </row>
    <row r="1473" spans="2:10" hidden="1">
      <c r="B1473" s="42">
        <v>1471</v>
      </c>
      <c r="C1473" s="45" t="s">
        <v>1652</v>
      </c>
      <c r="D1473" t="str">
        <f>_xlfn.XLOOKUP($C1473,銘柄リスト!$B$2:$B$10000,銘柄リスト!$C$2:$C$10000,,0,1)</f>
        <v>フリー</v>
      </c>
      <c r="E1473" s="10">
        <v>1</v>
      </c>
      <c r="G1473" s="46">
        <v>45632</v>
      </c>
      <c r="H1473" s="46">
        <v>45645</v>
      </c>
      <c r="J1473" s="10" t="str">
        <f>_xlfn.XLOOKUP($C1473,銘柄リスト!$B$2:$B$10000,銘柄リスト!$D$2:$D$10000,,0,1)</f>
        <v>グロース（内国株式）</v>
      </c>
    </row>
    <row r="1474" spans="2:10" hidden="1">
      <c r="B1474" s="42">
        <v>1472</v>
      </c>
      <c r="C1474" s="45" t="s">
        <v>1653</v>
      </c>
      <c r="D1474" t="str">
        <f>_xlfn.XLOOKUP($C1474,銘柄リスト!$B$2:$B$10000,銘柄リスト!$C$2:$C$10000,,0,1)</f>
        <v>マクアケ</v>
      </c>
      <c r="E1474" s="10">
        <v>1</v>
      </c>
      <c r="G1474" s="46">
        <v>45632</v>
      </c>
      <c r="H1474" s="46">
        <v>45645</v>
      </c>
      <c r="J1474" s="10" t="str">
        <f>_xlfn.XLOOKUP($C1474,銘柄リスト!$B$2:$B$10000,銘柄リスト!$D$2:$D$10000,,0,1)</f>
        <v>グロース（内国株式）</v>
      </c>
    </row>
    <row r="1475" spans="2:10" hidden="1">
      <c r="B1475" s="42">
        <v>1473</v>
      </c>
      <c r="C1475" s="45" t="s">
        <v>1654</v>
      </c>
      <c r="D1475" t="str">
        <f>_xlfn.XLOOKUP($C1475,銘柄リスト!$B$2:$B$10000,銘柄リスト!$C$2:$C$10000,,0,1)</f>
        <v>メドレー</v>
      </c>
      <c r="E1475" s="10">
        <v>1</v>
      </c>
      <c r="G1475" s="46">
        <v>45632</v>
      </c>
      <c r="H1475" s="46">
        <v>45793</v>
      </c>
      <c r="J1475" s="10" t="str">
        <f>_xlfn.XLOOKUP($C1475,銘柄リスト!$B$2:$B$10000,銘柄リスト!$D$2:$D$10000,,0,1)</f>
        <v>プライム（内国株式）</v>
      </c>
    </row>
    <row r="1476" spans="2:10" hidden="1">
      <c r="B1476" s="42">
        <v>1474</v>
      </c>
      <c r="C1476" s="45" t="s">
        <v>1655</v>
      </c>
      <c r="D1476" t="str">
        <f>_xlfn.XLOOKUP($C1476,銘柄リスト!$B$2:$B$10000,銘柄リスト!$C$2:$C$10000,,0,1)</f>
        <v>ベース</v>
      </c>
      <c r="E1476" s="10">
        <v>1</v>
      </c>
      <c r="G1476" s="46">
        <v>45632</v>
      </c>
      <c r="H1476" s="46">
        <v>45793</v>
      </c>
      <c r="J1476" s="10" t="str">
        <f>_xlfn.XLOOKUP($C1476,銘柄リスト!$B$2:$B$10000,銘柄リスト!$D$2:$D$10000,,0,1)</f>
        <v>プライム（内国株式）</v>
      </c>
    </row>
    <row r="1477" spans="2:10" hidden="1">
      <c r="B1477" s="42">
        <v>1475</v>
      </c>
      <c r="C1477" s="45" t="s">
        <v>1656</v>
      </c>
      <c r="D1477" t="str">
        <f>_xlfn.XLOOKUP($C1477,銘柄リスト!$B$2:$B$10000,銘柄リスト!$C$2:$C$10000,,0,1)</f>
        <v>ウィルズ</v>
      </c>
      <c r="E1477" s="10">
        <v>1</v>
      </c>
      <c r="G1477" s="46">
        <v>45632</v>
      </c>
      <c r="H1477" s="46">
        <v>45645</v>
      </c>
      <c r="J1477" s="10" t="str">
        <f>_xlfn.XLOOKUP($C1477,銘柄リスト!$B$2:$B$10000,銘柄リスト!$D$2:$D$10000,,0,1)</f>
        <v>グロース（内国株式）</v>
      </c>
    </row>
    <row r="1478" spans="2:10" hidden="1">
      <c r="B1478" s="42">
        <v>1476</v>
      </c>
      <c r="C1478" s="45" t="s">
        <v>1657</v>
      </c>
      <c r="D1478" t="str">
        <f>_xlfn.XLOOKUP($C1478,銘柄リスト!$B$2:$B$10000,銘柄リスト!$C$2:$C$10000,,0,1)</f>
        <v>ＪＭＤＣ</v>
      </c>
      <c r="E1478" s="10">
        <v>1</v>
      </c>
      <c r="G1478" s="46">
        <v>45632</v>
      </c>
      <c r="H1478" s="46">
        <v>45793</v>
      </c>
      <c r="J1478" s="10" t="str">
        <f>_xlfn.XLOOKUP($C1478,銘柄リスト!$B$2:$B$10000,銘柄リスト!$D$2:$D$10000,,0,1)</f>
        <v>プライム（内国株式）</v>
      </c>
    </row>
    <row r="1479" spans="2:10" hidden="1">
      <c r="B1479" s="42">
        <v>1477</v>
      </c>
      <c r="C1479" s="45" t="s">
        <v>1658</v>
      </c>
      <c r="D1479" t="str">
        <f>_xlfn.XLOOKUP($C1479,銘柄リスト!$B$2:$B$10000,銘柄リスト!$C$2:$C$10000,,0,1)</f>
        <v>ランサーズ</v>
      </c>
      <c r="E1479" s="10">
        <v>1</v>
      </c>
      <c r="G1479" s="46">
        <v>45632</v>
      </c>
      <c r="H1479" s="46">
        <v>45645</v>
      </c>
      <c r="J1479" s="10" t="str">
        <f>_xlfn.XLOOKUP($C1479,銘柄リスト!$B$2:$B$10000,銘柄リスト!$D$2:$D$10000,,0,1)</f>
        <v>グロース（内国株式）</v>
      </c>
    </row>
    <row r="1480" spans="2:10" hidden="1">
      <c r="B1480" s="42">
        <v>1478</v>
      </c>
      <c r="C1480" s="45" t="s">
        <v>1659</v>
      </c>
      <c r="D1480" t="e">
        <f>_xlfn.XLOOKUP($C1480,銘柄リスト!$B$2:$B$10000,銘柄リスト!$C$2:$C$10000,,0,1)</f>
        <v>#N/A</v>
      </c>
      <c r="E1480" s="10">
        <v>1</v>
      </c>
      <c r="G1480" s="46">
        <v>45632</v>
      </c>
      <c r="H1480" s="46">
        <v>45645</v>
      </c>
      <c r="J1480" s="10" t="e">
        <f>_xlfn.XLOOKUP($C1480,銘柄リスト!$B$2:$B$10000,銘柄リスト!$D$2:$D$10000,,0,1)</f>
        <v>#N/A</v>
      </c>
    </row>
    <row r="1481" spans="2:10" hidden="1">
      <c r="B1481" s="42">
        <v>1479</v>
      </c>
      <c r="C1481" s="45" t="s">
        <v>1660</v>
      </c>
      <c r="D1481" t="str">
        <f>_xlfn.XLOOKUP($C1481,銘柄リスト!$B$2:$B$10000,銘柄リスト!$C$2:$C$10000,,0,1)</f>
        <v>ユナイトアンドグロウ</v>
      </c>
      <c r="E1481" s="10">
        <v>1</v>
      </c>
      <c r="G1481" s="46">
        <v>45632</v>
      </c>
      <c r="H1481" s="46">
        <v>45645</v>
      </c>
      <c r="J1481" s="10" t="str">
        <f>_xlfn.XLOOKUP($C1481,銘柄リスト!$B$2:$B$10000,銘柄リスト!$D$2:$D$10000,,0,1)</f>
        <v>グロース（内国株式）</v>
      </c>
    </row>
    <row r="1482" spans="2:10" hidden="1">
      <c r="B1482" s="42">
        <v>1480</v>
      </c>
      <c r="C1482" s="45" t="s">
        <v>1661</v>
      </c>
      <c r="D1482" t="str">
        <f>_xlfn.XLOOKUP($C1482,銘柄リスト!$B$2:$B$10000,銘柄リスト!$C$2:$C$10000,,0,1)</f>
        <v>スペースマーケット</v>
      </c>
      <c r="E1482" s="10">
        <v>1</v>
      </c>
      <c r="G1482" s="46">
        <v>45632</v>
      </c>
      <c r="H1482" s="46">
        <v>45645</v>
      </c>
      <c r="J1482" s="10" t="str">
        <f>_xlfn.XLOOKUP($C1482,銘柄リスト!$B$2:$B$10000,銘柄リスト!$D$2:$D$10000,,0,1)</f>
        <v>グロース（内国株式）</v>
      </c>
    </row>
    <row r="1483" spans="2:10" hidden="1">
      <c r="B1483" s="42">
        <v>1481</v>
      </c>
      <c r="C1483" s="45" t="s">
        <v>1662</v>
      </c>
      <c r="D1483" t="str">
        <f>_xlfn.XLOOKUP($C1483,銘柄リスト!$B$2:$B$10000,銘柄リスト!$C$2:$C$10000,,0,1)</f>
        <v>ＡＩ　ｉｎｓｉｄｅ</v>
      </c>
      <c r="E1483" s="10">
        <v>1</v>
      </c>
      <c r="G1483" s="46">
        <v>45632</v>
      </c>
      <c r="H1483" s="46">
        <v>45645</v>
      </c>
      <c r="J1483" s="10" t="str">
        <f>_xlfn.XLOOKUP($C1483,銘柄リスト!$B$2:$B$10000,銘柄リスト!$D$2:$D$10000,,0,1)</f>
        <v>グロース（内国株式）</v>
      </c>
    </row>
    <row r="1484" spans="2:10" hidden="1">
      <c r="B1484" s="42">
        <v>1482</v>
      </c>
      <c r="C1484" s="45" t="s">
        <v>1663</v>
      </c>
      <c r="D1484" t="str">
        <f>_xlfn.XLOOKUP($C1484,銘柄リスト!$B$2:$B$10000,銘柄リスト!$C$2:$C$10000,,0,1)</f>
        <v>ビザスク</v>
      </c>
      <c r="E1484" s="10">
        <v>1</v>
      </c>
      <c r="G1484" s="46">
        <v>45632</v>
      </c>
      <c r="H1484" s="46">
        <v>45645</v>
      </c>
      <c r="J1484" s="10" t="str">
        <f>_xlfn.XLOOKUP($C1484,銘柄リスト!$B$2:$B$10000,銘柄リスト!$D$2:$D$10000,,0,1)</f>
        <v>グロース（内国株式）</v>
      </c>
    </row>
    <row r="1485" spans="2:10" hidden="1">
      <c r="B1485" s="42">
        <v>1483</v>
      </c>
      <c r="C1485" s="45" t="s">
        <v>1664</v>
      </c>
      <c r="D1485" t="str">
        <f>_xlfn.XLOOKUP($C1485,銘柄リスト!$B$2:$B$10000,銘柄リスト!$C$2:$C$10000,,0,1)</f>
        <v>コンピューターマネージメント</v>
      </c>
      <c r="E1485" s="10">
        <v>1</v>
      </c>
      <c r="G1485" s="46">
        <v>45632</v>
      </c>
      <c r="H1485" s="46">
        <v>45793</v>
      </c>
      <c r="J1485" s="10" t="str">
        <f>_xlfn.XLOOKUP($C1485,銘柄リスト!$B$2:$B$10000,銘柄リスト!$D$2:$D$10000,,0,1)</f>
        <v>スタンダード（内国株式）</v>
      </c>
    </row>
    <row r="1486" spans="2:10" hidden="1">
      <c r="B1486" s="42">
        <v>1484</v>
      </c>
      <c r="C1486" s="45" t="s">
        <v>1665</v>
      </c>
      <c r="D1486" t="str">
        <f>_xlfn.XLOOKUP($C1486,銘柄リスト!$B$2:$B$10000,銘柄リスト!$C$2:$C$10000,,0,1)</f>
        <v>ゼネテック</v>
      </c>
      <c r="E1486" s="10">
        <v>1</v>
      </c>
      <c r="G1486" s="46">
        <v>45632</v>
      </c>
      <c r="H1486" s="46">
        <v>45793</v>
      </c>
      <c r="J1486" s="10" t="str">
        <f>_xlfn.XLOOKUP($C1486,銘柄リスト!$B$2:$B$10000,銘柄リスト!$D$2:$D$10000,,0,1)</f>
        <v>スタンダード（内国株式）</v>
      </c>
    </row>
    <row r="1487" spans="2:10" hidden="1">
      <c r="B1487" s="42">
        <v>1485</v>
      </c>
      <c r="C1487" s="45" t="s">
        <v>1666</v>
      </c>
      <c r="D1487" t="str">
        <f>_xlfn.XLOOKUP($C1487,銘柄リスト!$B$2:$B$10000,銘柄リスト!$C$2:$C$10000,,0,1)</f>
        <v>サイバーセキュリティクラウド</v>
      </c>
      <c r="E1487" s="10">
        <v>1</v>
      </c>
      <c r="G1487" s="46">
        <v>45632</v>
      </c>
      <c r="H1487" s="46">
        <v>45645</v>
      </c>
      <c r="J1487" s="10" t="str">
        <f>_xlfn.XLOOKUP($C1487,銘柄リスト!$B$2:$B$10000,銘柄リスト!$D$2:$D$10000,,0,1)</f>
        <v>グロース（内国株式）</v>
      </c>
    </row>
    <row r="1488" spans="2:10" hidden="1">
      <c r="B1488" s="42">
        <v>1486</v>
      </c>
      <c r="C1488" s="45" t="s">
        <v>1667</v>
      </c>
      <c r="D1488" t="str">
        <f>_xlfn.XLOOKUP($C1488,銘柄リスト!$B$2:$B$10000,銘柄リスト!$C$2:$C$10000,,0,1)</f>
        <v>バリオセキュア</v>
      </c>
      <c r="E1488" s="10">
        <v>1</v>
      </c>
      <c r="G1488" s="46">
        <v>45632</v>
      </c>
      <c r="H1488" s="46">
        <v>45793</v>
      </c>
      <c r="J1488" s="10" t="str">
        <f>_xlfn.XLOOKUP($C1488,銘柄リスト!$B$2:$B$10000,銘柄リスト!$D$2:$D$10000,,0,1)</f>
        <v>スタンダード（内国株式）</v>
      </c>
    </row>
    <row r="1489" spans="2:10" hidden="1">
      <c r="B1489" s="42">
        <v>1487</v>
      </c>
      <c r="C1489" s="45" t="s">
        <v>1668</v>
      </c>
      <c r="D1489" t="str">
        <f>_xlfn.XLOOKUP($C1489,銘柄リスト!$B$2:$B$10000,銘柄リスト!$C$2:$C$10000,,0,1)</f>
        <v>アイキューブドシステムズ</v>
      </c>
      <c r="E1489" s="10">
        <v>1</v>
      </c>
      <c r="G1489" s="46">
        <v>45632</v>
      </c>
      <c r="H1489" s="46">
        <v>45645</v>
      </c>
      <c r="J1489" s="10" t="str">
        <f>_xlfn.XLOOKUP($C1489,銘柄リスト!$B$2:$B$10000,銘柄リスト!$D$2:$D$10000,,0,1)</f>
        <v>グロース（内国株式）</v>
      </c>
    </row>
    <row r="1490" spans="2:10" hidden="1">
      <c r="B1490" s="42">
        <v>1488</v>
      </c>
      <c r="C1490" s="45" t="s">
        <v>1669</v>
      </c>
      <c r="D1490" t="str">
        <f>_xlfn.XLOOKUP($C1490,銘柄リスト!$B$2:$B$10000,銘柄リスト!$C$2:$C$10000,,0,1)</f>
        <v>コマースＯｎｅホールディングス</v>
      </c>
      <c r="E1490" s="10">
        <v>1</v>
      </c>
      <c r="G1490" s="46">
        <v>45632</v>
      </c>
      <c r="H1490" s="46">
        <v>45645</v>
      </c>
      <c r="J1490" s="10" t="str">
        <f>_xlfn.XLOOKUP($C1490,銘柄リスト!$B$2:$B$10000,銘柄リスト!$D$2:$D$10000,,0,1)</f>
        <v>グロース（内国株式）</v>
      </c>
    </row>
    <row r="1491" spans="2:10" hidden="1">
      <c r="B1491" s="42">
        <v>1489</v>
      </c>
      <c r="C1491" s="45" t="s">
        <v>1670</v>
      </c>
      <c r="D1491" t="str">
        <f>_xlfn.XLOOKUP($C1491,銘柄リスト!$B$2:$B$10000,銘柄リスト!$C$2:$C$10000,,0,1)</f>
        <v>サイバートラスト</v>
      </c>
      <c r="E1491" s="10">
        <v>1</v>
      </c>
      <c r="G1491" s="46">
        <v>45632</v>
      </c>
      <c r="H1491" s="46">
        <v>45645</v>
      </c>
      <c r="J1491" s="10" t="str">
        <f>_xlfn.XLOOKUP($C1491,銘柄リスト!$B$2:$B$10000,銘柄リスト!$D$2:$D$10000,,0,1)</f>
        <v>グロース（内国株式）</v>
      </c>
    </row>
    <row r="1492" spans="2:10" hidden="1">
      <c r="B1492" s="42">
        <v>1490</v>
      </c>
      <c r="C1492" s="45" t="s">
        <v>1671</v>
      </c>
      <c r="D1492" t="str">
        <f>_xlfn.XLOOKUP($C1492,銘柄リスト!$B$2:$B$10000,銘柄リスト!$C$2:$C$10000,,0,1)</f>
        <v>Ｓｐｅｅｅ</v>
      </c>
      <c r="E1492" s="10">
        <v>1</v>
      </c>
      <c r="G1492" s="46">
        <v>45632</v>
      </c>
      <c r="H1492" s="46">
        <v>45793</v>
      </c>
      <c r="J1492" s="10" t="str">
        <f>_xlfn.XLOOKUP($C1492,銘柄リスト!$B$2:$B$10000,銘柄リスト!$D$2:$D$10000,,0,1)</f>
        <v>スタンダード（内国株式）</v>
      </c>
    </row>
    <row r="1493" spans="2:10" hidden="1">
      <c r="B1493" s="42">
        <v>1491</v>
      </c>
      <c r="C1493" s="45" t="s">
        <v>10</v>
      </c>
      <c r="D1493" t="str">
        <f>_xlfn.XLOOKUP($C1493,銘柄リスト!$B$2:$B$10000,銘柄リスト!$C$2:$C$10000,,0,1)</f>
        <v>住友ファーマ</v>
      </c>
      <c r="E1493" s="10">
        <v>1</v>
      </c>
      <c r="G1493" s="46">
        <v>45632</v>
      </c>
      <c r="H1493" s="46">
        <v>45793</v>
      </c>
      <c r="J1493" s="10" t="str">
        <f>_xlfn.XLOOKUP($C1493,銘柄リスト!$B$2:$B$10000,銘柄リスト!$D$2:$D$10000,,0,1)</f>
        <v>プライム（内国株式）</v>
      </c>
    </row>
    <row r="1494" spans="2:10" hidden="1">
      <c r="B1494" s="42">
        <v>1492</v>
      </c>
      <c r="C1494" s="45" t="s">
        <v>1672</v>
      </c>
      <c r="D1494" t="str">
        <f>_xlfn.XLOOKUP($C1494,銘柄リスト!$B$2:$B$10000,銘柄リスト!$C$2:$C$10000,,0,1)</f>
        <v>塩野義製薬</v>
      </c>
      <c r="E1494" s="10">
        <v>1</v>
      </c>
      <c r="G1494" s="46">
        <v>45632</v>
      </c>
      <c r="H1494" s="46">
        <v>45793</v>
      </c>
      <c r="J1494" s="10" t="str">
        <f>_xlfn.XLOOKUP($C1494,銘柄リスト!$B$2:$B$10000,銘柄リスト!$D$2:$D$10000,,0,1)</f>
        <v>プライム（内国株式）</v>
      </c>
    </row>
    <row r="1495" spans="2:10" hidden="1">
      <c r="B1495" s="42">
        <v>1493</v>
      </c>
      <c r="C1495" s="45" t="s">
        <v>1673</v>
      </c>
      <c r="D1495" t="str">
        <f>_xlfn.XLOOKUP($C1495,銘柄リスト!$B$2:$B$10000,銘柄リスト!$C$2:$C$10000,,0,1)</f>
        <v>わかもと製薬</v>
      </c>
      <c r="E1495" s="10">
        <v>1</v>
      </c>
      <c r="G1495" s="46">
        <v>45632</v>
      </c>
      <c r="H1495" s="46">
        <v>45793</v>
      </c>
      <c r="J1495" s="10" t="str">
        <f>_xlfn.XLOOKUP($C1495,銘柄リスト!$B$2:$B$10000,銘柄リスト!$D$2:$D$10000,,0,1)</f>
        <v>スタンダード（内国株式）</v>
      </c>
    </row>
    <row r="1496" spans="2:10" hidden="1">
      <c r="B1496" s="42">
        <v>1494</v>
      </c>
      <c r="C1496" s="45" t="s">
        <v>1674</v>
      </c>
      <c r="D1496" t="str">
        <f>_xlfn.XLOOKUP($C1496,銘柄リスト!$B$2:$B$10000,銘柄リスト!$C$2:$C$10000,,0,1)</f>
        <v>日本新薬</v>
      </c>
      <c r="E1496" s="10">
        <v>1</v>
      </c>
      <c r="G1496" s="46">
        <v>45632</v>
      </c>
      <c r="H1496" s="46">
        <v>45793</v>
      </c>
      <c r="J1496" s="10" t="str">
        <f>_xlfn.XLOOKUP($C1496,銘柄リスト!$B$2:$B$10000,銘柄リスト!$D$2:$D$10000,,0,1)</f>
        <v>プライム（内国株式）</v>
      </c>
    </row>
    <row r="1497" spans="2:10" hidden="1">
      <c r="B1497" s="42">
        <v>1495</v>
      </c>
      <c r="C1497" s="45" t="s">
        <v>1675</v>
      </c>
      <c r="D1497" t="str">
        <f>_xlfn.XLOOKUP($C1497,銘柄リスト!$B$2:$B$10000,銘柄リスト!$C$2:$C$10000,,0,1)</f>
        <v>中外製薬</v>
      </c>
      <c r="E1497" s="10">
        <v>1</v>
      </c>
      <c r="G1497" s="46">
        <v>45632</v>
      </c>
      <c r="H1497" s="46">
        <v>45793</v>
      </c>
      <c r="J1497" s="10" t="str">
        <f>_xlfn.XLOOKUP($C1497,銘柄リスト!$B$2:$B$10000,銘柄リスト!$D$2:$D$10000,,0,1)</f>
        <v>プライム（内国株式）</v>
      </c>
    </row>
    <row r="1498" spans="2:10" hidden="1">
      <c r="B1498" s="42">
        <v>1496</v>
      </c>
      <c r="C1498" s="45" t="s">
        <v>176</v>
      </c>
      <c r="D1498" t="str">
        <f>_xlfn.XLOOKUP($C1498,銘柄リスト!$B$2:$B$10000,銘柄リスト!$C$2:$C$10000,,0,1)</f>
        <v>科研製薬</v>
      </c>
      <c r="E1498" s="10">
        <v>1</v>
      </c>
      <c r="G1498" s="46">
        <v>45632</v>
      </c>
      <c r="H1498" s="46">
        <v>45793</v>
      </c>
      <c r="J1498" s="10" t="str">
        <f>_xlfn.XLOOKUP($C1498,銘柄リスト!$B$2:$B$10000,銘柄リスト!$D$2:$D$10000,,0,1)</f>
        <v>プライム（内国株式）</v>
      </c>
    </row>
    <row r="1499" spans="2:10" hidden="1">
      <c r="B1499" s="42">
        <v>1497</v>
      </c>
      <c r="C1499" s="45" t="s">
        <v>1676</v>
      </c>
      <c r="D1499" t="str">
        <f>_xlfn.XLOOKUP($C1499,銘柄リスト!$B$2:$B$10000,銘柄リスト!$C$2:$C$10000,,0,1)</f>
        <v>森下仁丹</v>
      </c>
      <c r="E1499" s="10">
        <v>1</v>
      </c>
      <c r="G1499" s="46">
        <v>45632</v>
      </c>
      <c r="H1499" s="46">
        <v>45793</v>
      </c>
      <c r="J1499" s="10" t="str">
        <f>_xlfn.XLOOKUP($C1499,銘柄リスト!$B$2:$B$10000,銘柄リスト!$D$2:$D$10000,,0,1)</f>
        <v>スタンダード（内国株式）</v>
      </c>
    </row>
    <row r="1500" spans="2:10" hidden="1">
      <c r="B1500" s="42">
        <v>1498</v>
      </c>
      <c r="C1500" s="45" t="s">
        <v>1677</v>
      </c>
      <c r="D1500" t="str">
        <f>_xlfn.XLOOKUP($C1500,銘柄リスト!$B$2:$B$10000,銘柄リスト!$C$2:$C$10000,,0,1)</f>
        <v>理研ビタミン</v>
      </c>
      <c r="E1500" s="10">
        <v>1</v>
      </c>
      <c r="G1500" s="46">
        <v>45632</v>
      </c>
      <c r="H1500" s="46">
        <v>45793</v>
      </c>
      <c r="J1500" s="10" t="str">
        <f>_xlfn.XLOOKUP($C1500,銘柄リスト!$B$2:$B$10000,銘柄リスト!$D$2:$D$10000,,0,1)</f>
        <v>プライム（内国株式）</v>
      </c>
    </row>
    <row r="1501" spans="2:10" hidden="1">
      <c r="B1501" s="42">
        <v>1499</v>
      </c>
      <c r="C1501" s="45" t="s">
        <v>1678</v>
      </c>
      <c r="D1501" t="str">
        <f>_xlfn.XLOOKUP($C1501,銘柄リスト!$B$2:$B$10000,銘柄リスト!$C$2:$C$10000,,0,1)</f>
        <v>ロート製薬</v>
      </c>
      <c r="E1501" s="10">
        <v>1</v>
      </c>
      <c r="G1501" s="46">
        <v>45632</v>
      </c>
      <c r="H1501" s="46">
        <v>45793</v>
      </c>
      <c r="J1501" s="10" t="str">
        <f>_xlfn.XLOOKUP($C1501,銘柄リスト!$B$2:$B$10000,銘柄リスト!$D$2:$D$10000,,0,1)</f>
        <v>プライム（内国株式）</v>
      </c>
    </row>
    <row r="1502" spans="2:10" hidden="1">
      <c r="B1502" s="42">
        <v>1500</v>
      </c>
      <c r="C1502" s="45" t="s">
        <v>1679</v>
      </c>
      <c r="D1502" t="str">
        <f>_xlfn.XLOOKUP($C1502,銘柄リスト!$B$2:$B$10000,銘柄リスト!$C$2:$C$10000,,0,1)</f>
        <v>小野薬品工業</v>
      </c>
      <c r="E1502" s="10">
        <v>1</v>
      </c>
      <c r="G1502" s="46">
        <v>45632</v>
      </c>
      <c r="H1502" s="46">
        <v>45793</v>
      </c>
      <c r="J1502" s="10" t="str">
        <f>_xlfn.XLOOKUP($C1502,銘柄リスト!$B$2:$B$10000,銘柄リスト!$D$2:$D$10000,,0,1)</f>
        <v>プライム（内国株式）</v>
      </c>
    </row>
    <row r="1503" spans="2:10" hidden="1">
      <c r="B1503" s="42">
        <v>1501</v>
      </c>
      <c r="C1503" s="45" t="s">
        <v>1680</v>
      </c>
      <c r="D1503" t="str">
        <f>_xlfn.XLOOKUP($C1503,銘柄リスト!$B$2:$B$10000,銘柄リスト!$C$2:$C$10000,,0,1)</f>
        <v>久光製薬</v>
      </c>
      <c r="E1503" s="10">
        <v>1</v>
      </c>
      <c r="G1503" s="46">
        <v>45632</v>
      </c>
      <c r="H1503" s="46">
        <v>45793</v>
      </c>
      <c r="J1503" s="10" t="str">
        <f>_xlfn.XLOOKUP($C1503,銘柄リスト!$B$2:$B$10000,銘柄リスト!$D$2:$D$10000,,0,1)</f>
        <v>プライム（内国株式）</v>
      </c>
    </row>
    <row r="1504" spans="2:10" hidden="1">
      <c r="B1504" s="42">
        <v>1502</v>
      </c>
      <c r="C1504" s="45" t="s">
        <v>1681</v>
      </c>
      <c r="D1504" t="str">
        <f>_xlfn.XLOOKUP($C1504,銘柄リスト!$B$2:$B$10000,銘柄リスト!$C$2:$C$10000,,0,1)</f>
        <v>有機合成薬品工業</v>
      </c>
      <c r="E1504" s="10">
        <v>1</v>
      </c>
      <c r="G1504" s="46">
        <v>45632</v>
      </c>
      <c r="H1504" s="46">
        <v>45793</v>
      </c>
      <c r="J1504" s="10" t="str">
        <f>_xlfn.XLOOKUP($C1504,銘柄リスト!$B$2:$B$10000,銘柄リスト!$D$2:$D$10000,,0,1)</f>
        <v>スタンダード（内国株式）</v>
      </c>
    </row>
    <row r="1505" spans="2:10" hidden="1">
      <c r="B1505" s="42">
        <v>1503</v>
      </c>
      <c r="C1505" s="45" t="s">
        <v>1682</v>
      </c>
      <c r="D1505" t="str">
        <f>_xlfn.XLOOKUP($C1505,銘柄リスト!$B$2:$B$10000,銘柄リスト!$C$2:$C$10000,,0,1)</f>
        <v>持田製薬</v>
      </c>
      <c r="E1505" s="10">
        <v>1</v>
      </c>
      <c r="G1505" s="46">
        <v>45632</v>
      </c>
      <c r="H1505" s="46">
        <v>45793</v>
      </c>
      <c r="J1505" s="10" t="str">
        <f>_xlfn.XLOOKUP($C1505,銘柄リスト!$B$2:$B$10000,銘柄リスト!$D$2:$D$10000,,0,1)</f>
        <v>プライム（内国株式）</v>
      </c>
    </row>
    <row r="1506" spans="2:10" hidden="1">
      <c r="B1506" s="42">
        <v>1504</v>
      </c>
      <c r="C1506" s="45" t="s">
        <v>1683</v>
      </c>
      <c r="D1506" t="str">
        <f>_xlfn.XLOOKUP($C1506,銘柄リスト!$B$2:$B$10000,銘柄リスト!$C$2:$C$10000,,0,1)</f>
        <v>参天製薬</v>
      </c>
      <c r="E1506" s="10">
        <v>1</v>
      </c>
      <c r="G1506" s="46">
        <v>45632</v>
      </c>
      <c r="H1506" s="46">
        <v>45793</v>
      </c>
      <c r="J1506" s="10" t="str">
        <f>_xlfn.XLOOKUP($C1506,銘柄リスト!$B$2:$B$10000,銘柄リスト!$D$2:$D$10000,,0,1)</f>
        <v>プライム（内国株式）</v>
      </c>
    </row>
    <row r="1507" spans="2:10" hidden="1">
      <c r="B1507" s="42">
        <v>1505</v>
      </c>
      <c r="C1507" s="45" t="s">
        <v>1684</v>
      </c>
      <c r="D1507" t="str">
        <f>_xlfn.XLOOKUP($C1507,銘柄リスト!$B$2:$B$10000,銘柄リスト!$C$2:$C$10000,,0,1)</f>
        <v>扶桑薬品工業</v>
      </c>
      <c r="E1507" s="10">
        <v>1</v>
      </c>
      <c r="G1507" s="46">
        <v>45632</v>
      </c>
      <c r="H1507" s="46">
        <v>45793</v>
      </c>
      <c r="J1507" s="10" t="str">
        <f>_xlfn.XLOOKUP($C1507,銘柄リスト!$B$2:$B$10000,銘柄リスト!$D$2:$D$10000,,0,1)</f>
        <v>プライム（内国株式）</v>
      </c>
    </row>
    <row r="1508" spans="2:10" hidden="1">
      <c r="B1508" s="42">
        <v>1506</v>
      </c>
      <c r="C1508" s="45" t="s">
        <v>1685</v>
      </c>
      <c r="D1508" t="str">
        <f>_xlfn.XLOOKUP($C1508,銘柄リスト!$B$2:$B$10000,銘柄リスト!$C$2:$C$10000,,0,1)</f>
        <v>日本ケミファ</v>
      </c>
      <c r="E1508" s="10">
        <v>1</v>
      </c>
      <c r="G1508" s="46">
        <v>45632</v>
      </c>
      <c r="H1508" s="46">
        <v>45793</v>
      </c>
      <c r="J1508" s="10" t="str">
        <f>_xlfn.XLOOKUP($C1508,銘柄リスト!$B$2:$B$10000,銘柄リスト!$D$2:$D$10000,,0,1)</f>
        <v>スタンダード（内国株式）</v>
      </c>
    </row>
    <row r="1509" spans="2:10" hidden="1">
      <c r="B1509" s="42">
        <v>1507</v>
      </c>
      <c r="C1509" s="45" t="s">
        <v>49</v>
      </c>
      <c r="D1509" t="str">
        <f>_xlfn.XLOOKUP($C1509,銘柄リスト!$B$2:$B$10000,銘柄リスト!$C$2:$C$10000,,0,1)</f>
        <v>ツムラ</v>
      </c>
      <c r="E1509" s="10">
        <v>1</v>
      </c>
      <c r="G1509" s="46">
        <v>45632</v>
      </c>
      <c r="H1509" s="46">
        <v>45793</v>
      </c>
      <c r="J1509" s="10" t="str">
        <f>_xlfn.XLOOKUP($C1509,銘柄リスト!$B$2:$B$10000,銘柄リスト!$D$2:$D$10000,,0,1)</f>
        <v>プライム（内国株式）</v>
      </c>
    </row>
    <row r="1510" spans="2:10" hidden="1">
      <c r="B1510" s="42">
        <v>1508</v>
      </c>
      <c r="C1510" s="45" t="s">
        <v>1686</v>
      </c>
      <c r="D1510" t="str">
        <f>_xlfn.XLOOKUP($C1510,銘柄リスト!$B$2:$B$10000,銘柄リスト!$C$2:$C$10000,,0,1)</f>
        <v>テルモ</v>
      </c>
      <c r="E1510" s="10">
        <v>1</v>
      </c>
      <c r="G1510" s="46">
        <v>45632</v>
      </c>
      <c r="H1510" s="46">
        <v>45793</v>
      </c>
      <c r="J1510" s="10" t="str">
        <f>_xlfn.XLOOKUP($C1510,銘柄リスト!$B$2:$B$10000,銘柄リスト!$D$2:$D$10000,,0,1)</f>
        <v>プライム（内国株式）</v>
      </c>
    </row>
    <row r="1511" spans="2:10" hidden="1">
      <c r="B1511" s="42">
        <v>1509</v>
      </c>
      <c r="C1511" s="45" t="s">
        <v>1687</v>
      </c>
      <c r="D1511" t="str">
        <f>_xlfn.XLOOKUP($C1511,銘柄リスト!$B$2:$B$10000,銘柄リスト!$C$2:$C$10000,,0,1)</f>
        <v>Ｈ．Ｕ．グループホールディングス</v>
      </c>
      <c r="E1511" s="10">
        <v>1</v>
      </c>
      <c r="G1511" s="46">
        <v>45632</v>
      </c>
      <c r="H1511" s="46">
        <v>45793</v>
      </c>
      <c r="J1511" s="10" t="str">
        <f>_xlfn.XLOOKUP($C1511,銘柄リスト!$B$2:$B$10000,銘柄リスト!$D$2:$D$10000,,0,1)</f>
        <v>プライム（内国株式）</v>
      </c>
    </row>
    <row r="1512" spans="2:10" hidden="1">
      <c r="B1512" s="42">
        <v>1510</v>
      </c>
      <c r="C1512" s="45" t="s">
        <v>1688</v>
      </c>
      <c r="D1512" t="str">
        <f>_xlfn.XLOOKUP($C1512,銘柄リスト!$B$2:$B$10000,銘柄リスト!$C$2:$C$10000,,0,1)</f>
        <v>キッセイ薬品工業</v>
      </c>
      <c r="E1512" s="10">
        <v>1</v>
      </c>
      <c r="G1512" s="46">
        <v>45632</v>
      </c>
      <c r="H1512" s="46">
        <v>45793</v>
      </c>
      <c r="J1512" s="10" t="str">
        <f>_xlfn.XLOOKUP($C1512,銘柄リスト!$B$2:$B$10000,銘柄リスト!$D$2:$D$10000,,0,1)</f>
        <v>プライム（内国株式）</v>
      </c>
    </row>
    <row r="1513" spans="2:10" hidden="1">
      <c r="B1513" s="42">
        <v>1511</v>
      </c>
      <c r="C1513" s="45" t="s">
        <v>1689</v>
      </c>
      <c r="D1513" t="str">
        <f>_xlfn.XLOOKUP($C1513,銘柄リスト!$B$2:$B$10000,銘柄リスト!$C$2:$C$10000,,0,1)</f>
        <v>生化学工業</v>
      </c>
      <c r="E1513" s="10">
        <v>1</v>
      </c>
      <c r="G1513" s="46">
        <v>45632</v>
      </c>
      <c r="H1513" s="46">
        <v>45793</v>
      </c>
      <c r="J1513" s="10" t="str">
        <f>_xlfn.XLOOKUP($C1513,銘柄リスト!$B$2:$B$10000,銘柄リスト!$D$2:$D$10000,,0,1)</f>
        <v>プライム（内国株式）</v>
      </c>
    </row>
    <row r="1514" spans="2:10" hidden="1">
      <c r="B1514" s="42">
        <v>1512</v>
      </c>
      <c r="C1514" s="45" t="s">
        <v>1690</v>
      </c>
      <c r="D1514" t="str">
        <f>_xlfn.XLOOKUP($C1514,銘柄リスト!$B$2:$B$10000,銘柄リスト!$C$2:$C$10000,,0,1)</f>
        <v>栄研化学</v>
      </c>
      <c r="E1514" s="10">
        <v>1</v>
      </c>
      <c r="G1514" s="46">
        <v>45632</v>
      </c>
      <c r="H1514" s="46">
        <v>45793</v>
      </c>
      <c r="J1514" s="10" t="str">
        <f>_xlfn.XLOOKUP($C1514,銘柄リスト!$B$2:$B$10000,銘柄リスト!$D$2:$D$10000,,0,1)</f>
        <v>プライム（内国株式）</v>
      </c>
    </row>
    <row r="1515" spans="2:10" hidden="1">
      <c r="B1515" s="42">
        <v>1513</v>
      </c>
      <c r="C1515" s="45" t="s">
        <v>1691</v>
      </c>
      <c r="D1515" t="str">
        <f>_xlfn.XLOOKUP($C1515,銘柄リスト!$B$2:$B$10000,銘柄リスト!$C$2:$C$10000,,0,1)</f>
        <v>鳥居薬品</v>
      </c>
      <c r="E1515" s="10">
        <v>1</v>
      </c>
      <c r="G1515" s="46">
        <v>45632</v>
      </c>
      <c r="H1515" s="46">
        <v>45793</v>
      </c>
      <c r="J1515" s="10" t="str">
        <f>_xlfn.XLOOKUP($C1515,銘柄リスト!$B$2:$B$10000,銘柄リスト!$D$2:$D$10000,,0,1)</f>
        <v>プライム（内国株式）</v>
      </c>
    </row>
    <row r="1516" spans="2:10" hidden="1">
      <c r="B1516" s="42">
        <v>1514</v>
      </c>
      <c r="C1516" s="45" t="s">
        <v>1692</v>
      </c>
      <c r="D1516" t="str">
        <f>_xlfn.XLOOKUP($C1516,銘柄リスト!$B$2:$B$10000,銘柄リスト!$C$2:$C$10000,,0,1)</f>
        <v>ＪＣＲファーマ</v>
      </c>
      <c r="E1516" s="10">
        <v>1</v>
      </c>
      <c r="G1516" s="46">
        <v>45632</v>
      </c>
      <c r="H1516" s="46">
        <v>45793</v>
      </c>
      <c r="J1516" s="10" t="str">
        <f>_xlfn.XLOOKUP($C1516,銘柄リスト!$B$2:$B$10000,銘柄リスト!$D$2:$D$10000,,0,1)</f>
        <v>プライム（内国株式）</v>
      </c>
    </row>
    <row r="1517" spans="2:10" hidden="1">
      <c r="B1517" s="42">
        <v>1515</v>
      </c>
      <c r="C1517" s="45" t="s">
        <v>1693</v>
      </c>
      <c r="D1517" t="str">
        <f>_xlfn.XLOOKUP($C1517,銘柄リスト!$B$2:$B$10000,銘柄リスト!$C$2:$C$10000,,0,1)</f>
        <v>東和薬品</v>
      </c>
      <c r="E1517" s="10">
        <v>1</v>
      </c>
      <c r="G1517" s="46">
        <v>45632</v>
      </c>
      <c r="H1517" s="46">
        <v>45793</v>
      </c>
      <c r="J1517" s="10" t="str">
        <f>_xlfn.XLOOKUP($C1517,銘柄リスト!$B$2:$B$10000,銘柄リスト!$D$2:$D$10000,,0,1)</f>
        <v>プライム（内国株式）</v>
      </c>
    </row>
    <row r="1518" spans="2:10" hidden="1">
      <c r="B1518" s="42">
        <v>1516</v>
      </c>
      <c r="C1518" s="45" t="s">
        <v>1694</v>
      </c>
      <c r="D1518" t="str">
        <f>_xlfn.XLOOKUP($C1518,銘柄リスト!$B$2:$B$10000,銘柄リスト!$C$2:$C$10000,,0,1)</f>
        <v>富士製薬工業</v>
      </c>
      <c r="E1518" s="10">
        <v>1</v>
      </c>
      <c r="G1518" s="46">
        <v>45632</v>
      </c>
      <c r="H1518" s="46">
        <v>45793</v>
      </c>
      <c r="J1518" s="10" t="str">
        <f>_xlfn.XLOOKUP($C1518,銘柄リスト!$B$2:$B$10000,銘柄リスト!$D$2:$D$10000,,0,1)</f>
        <v>プライム（内国株式）</v>
      </c>
    </row>
    <row r="1519" spans="2:10" hidden="1">
      <c r="B1519" s="42">
        <v>1517</v>
      </c>
      <c r="C1519" s="45" t="s">
        <v>1695</v>
      </c>
      <c r="D1519" t="str">
        <f>_xlfn.XLOOKUP($C1519,銘柄リスト!$B$2:$B$10000,銘柄リスト!$C$2:$C$10000,,0,1)</f>
        <v>カイノス</v>
      </c>
      <c r="E1519" s="10">
        <v>1</v>
      </c>
      <c r="G1519" s="46">
        <v>45632</v>
      </c>
      <c r="H1519" s="46">
        <v>45793</v>
      </c>
      <c r="J1519" s="10" t="str">
        <f>_xlfn.XLOOKUP($C1519,銘柄リスト!$B$2:$B$10000,銘柄リスト!$D$2:$D$10000,,0,1)</f>
        <v>スタンダード（内国株式）</v>
      </c>
    </row>
    <row r="1520" spans="2:10" hidden="1">
      <c r="B1520" s="42">
        <v>1518</v>
      </c>
      <c r="C1520" s="45" t="s">
        <v>1696</v>
      </c>
      <c r="D1520" t="str">
        <f>_xlfn.XLOOKUP($C1520,銘柄リスト!$B$2:$B$10000,銘柄リスト!$C$2:$C$10000,,0,1)</f>
        <v>中京医薬品</v>
      </c>
      <c r="E1520" s="10">
        <v>1</v>
      </c>
      <c r="G1520" s="46">
        <v>45632</v>
      </c>
      <c r="H1520" s="46">
        <v>45793</v>
      </c>
      <c r="J1520" s="10" t="str">
        <f>_xlfn.XLOOKUP($C1520,銘柄リスト!$B$2:$B$10000,銘柄リスト!$D$2:$D$10000,,0,1)</f>
        <v>スタンダード（内国株式）</v>
      </c>
    </row>
    <row r="1521" spans="2:10" hidden="1">
      <c r="B1521" s="42">
        <v>1519</v>
      </c>
      <c r="C1521" s="45" t="s">
        <v>1697</v>
      </c>
      <c r="D1521" t="str">
        <f>_xlfn.XLOOKUP($C1521,銘柄リスト!$B$2:$B$10000,銘柄リスト!$C$2:$C$10000,,0,1)</f>
        <v>ゼリア新薬工業</v>
      </c>
      <c r="E1521" s="10">
        <v>1</v>
      </c>
      <c r="G1521" s="46">
        <v>45632</v>
      </c>
      <c r="H1521" s="46">
        <v>45793</v>
      </c>
      <c r="J1521" s="10" t="str">
        <f>_xlfn.XLOOKUP($C1521,銘柄リスト!$B$2:$B$10000,銘柄リスト!$D$2:$D$10000,,0,1)</f>
        <v>プライム（内国株式）</v>
      </c>
    </row>
    <row r="1522" spans="2:10" hidden="1">
      <c r="B1522" s="42">
        <v>1520</v>
      </c>
      <c r="C1522" s="45" t="s">
        <v>1698</v>
      </c>
      <c r="D1522" t="str">
        <f>_xlfn.XLOOKUP($C1522,銘柄リスト!$B$2:$B$10000,銘柄リスト!$C$2:$C$10000,,0,1)</f>
        <v>アンジェス</v>
      </c>
      <c r="E1522" s="10">
        <v>1</v>
      </c>
      <c r="G1522" s="46">
        <v>45632</v>
      </c>
      <c r="H1522" s="46">
        <v>45645</v>
      </c>
      <c r="J1522" s="10" t="str">
        <f>_xlfn.XLOOKUP($C1522,銘柄リスト!$B$2:$B$10000,銘柄リスト!$D$2:$D$10000,,0,1)</f>
        <v>グロース（内国株式）</v>
      </c>
    </row>
    <row r="1523" spans="2:10" hidden="1">
      <c r="B1523" s="42">
        <v>1521</v>
      </c>
      <c r="C1523" s="45" t="s">
        <v>1699</v>
      </c>
      <c r="D1523" t="str">
        <f>_xlfn.XLOOKUP($C1523,銘柄リスト!$B$2:$B$10000,銘柄リスト!$C$2:$C$10000,,0,1)</f>
        <v>オンコセラピー・サイエンス</v>
      </c>
      <c r="E1523" s="10">
        <v>1</v>
      </c>
      <c r="G1523" s="46">
        <v>45632</v>
      </c>
      <c r="H1523" s="46">
        <v>45645</v>
      </c>
      <c r="J1523" s="10" t="str">
        <f>_xlfn.XLOOKUP($C1523,銘柄リスト!$B$2:$B$10000,銘柄リスト!$D$2:$D$10000,,0,1)</f>
        <v>グロース（内国株式）</v>
      </c>
    </row>
    <row r="1524" spans="2:10" hidden="1">
      <c r="B1524" s="42">
        <v>1522</v>
      </c>
      <c r="C1524" s="45" t="s">
        <v>1700</v>
      </c>
      <c r="D1524" t="str">
        <f>_xlfn.XLOOKUP($C1524,銘柄リスト!$B$2:$B$10000,銘柄リスト!$C$2:$C$10000,,0,1)</f>
        <v>ネクセラファーマ</v>
      </c>
      <c r="E1524" s="10">
        <v>1</v>
      </c>
      <c r="G1524" s="46">
        <v>45632</v>
      </c>
      <c r="H1524" s="46">
        <v>45793</v>
      </c>
      <c r="J1524" s="10" t="str">
        <f>_xlfn.XLOOKUP($C1524,銘柄リスト!$B$2:$B$10000,銘柄リスト!$D$2:$D$10000,,0,1)</f>
        <v>プライム（内国株式）</v>
      </c>
    </row>
    <row r="1525" spans="2:10" hidden="1">
      <c r="B1525" s="42">
        <v>1523</v>
      </c>
      <c r="C1525" s="45" t="s">
        <v>1701</v>
      </c>
      <c r="D1525" t="str">
        <f>_xlfn.XLOOKUP($C1525,銘柄リスト!$B$2:$B$10000,銘柄リスト!$C$2:$C$10000,,0,1)</f>
        <v>第一三共</v>
      </c>
      <c r="E1525" s="10">
        <v>1</v>
      </c>
      <c r="G1525" s="46">
        <v>45632</v>
      </c>
      <c r="H1525" s="46">
        <v>45793</v>
      </c>
      <c r="J1525" s="10" t="str">
        <f>_xlfn.XLOOKUP($C1525,銘柄リスト!$B$2:$B$10000,銘柄リスト!$D$2:$D$10000,,0,1)</f>
        <v>プライム（内国株式）</v>
      </c>
    </row>
    <row r="1526" spans="2:10" hidden="1">
      <c r="B1526" s="42">
        <v>1524</v>
      </c>
      <c r="C1526" s="45" t="s">
        <v>1702</v>
      </c>
      <c r="D1526" t="str">
        <f>_xlfn.XLOOKUP($C1526,銘柄リスト!$B$2:$B$10000,銘柄リスト!$C$2:$C$10000,,0,1)</f>
        <v>杏林製薬</v>
      </c>
      <c r="E1526" s="10">
        <v>1</v>
      </c>
      <c r="G1526" s="46">
        <v>45632</v>
      </c>
      <c r="H1526" s="46">
        <v>45793</v>
      </c>
      <c r="J1526" s="10" t="str">
        <f>_xlfn.XLOOKUP($C1526,銘柄リスト!$B$2:$B$10000,銘柄リスト!$D$2:$D$10000,,0,1)</f>
        <v>プライム（内国株式）</v>
      </c>
    </row>
    <row r="1527" spans="2:10" hidden="1">
      <c r="B1527" s="42">
        <v>1525</v>
      </c>
      <c r="C1527" s="45" t="s">
        <v>1703</v>
      </c>
      <c r="D1527" t="str">
        <f>_xlfn.XLOOKUP($C1527,銘柄リスト!$B$2:$B$10000,銘柄リスト!$C$2:$C$10000,,0,1)</f>
        <v>免疫生物研究所</v>
      </c>
      <c r="E1527" s="10">
        <v>1</v>
      </c>
      <c r="G1527" s="46">
        <v>45632</v>
      </c>
      <c r="H1527" s="46">
        <v>45645</v>
      </c>
      <c r="J1527" s="10" t="str">
        <f>_xlfn.XLOOKUP($C1527,銘柄リスト!$B$2:$B$10000,銘柄リスト!$D$2:$D$10000,,0,1)</f>
        <v>グロース（内国株式）</v>
      </c>
    </row>
    <row r="1528" spans="2:10" hidden="1">
      <c r="B1528" s="42">
        <v>1526</v>
      </c>
      <c r="C1528" s="45" t="s">
        <v>1704</v>
      </c>
      <c r="D1528" t="str">
        <f>_xlfn.XLOOKUP($C1528,銘柄リスト!$B$2:$B$10000,銘柄リスト!$C$2:$C$10000,,0,1)</f>
        <v>ＮＡＮＯ　ＭＲＮＡ</v>
      </c>
      <c r="E1528" s="10">
        <v>1</v>
      </c>
      <c r="G1528" s="46">
        <v>45632</v>
      </c>
      <c r="H1528" s="46">
        <v>45645</v>
      </c>
      <c r="J1528" s="10" t="str">
        <f>_xlfn.XLOOKUP($C1528,銘柄リスト!$B$2:$B$10000,銘柄リスト!$D$2:$D$10000,,0,1)</f>
        <v>グロース（内国株式）</v>
      </c>
    </row>
    <row r="1529" spans="2:10" hidden="1">
      <c r="B1529" s="42">
        <v>1527</v>
      </c>
      <c r="C1529" s="45" t="s">
        <v>1705</v>
      </c>
      <c r="D1529" t="str">
        <f>_xlfn.XLOOKUP($C1529,銘柄リスト!$B$2:$B$10000,銘柄リスト!$C$2:$C$10000,,0,1)</f>
        <v>カルナバイオサイエンス</v>
      </c>
      <c r="E1529" s="10">
        <v>1</v>
      </c>
      <c r="G1529" s="46">
        <v>45632</v>
      </c>
      <c r="H1529" s="46">
        <v>45645</v>
      </c>
      <c r="J1529" s="10" t="str">
        <f>_xlfn.XLOOKUP($C1529,銘柄リスト!$B$2:$B$10000,銘柄リスト!$D$2:$D$10000,,0,1)</f>
        <v>グロース（内国株式）</v>
      </c>
    </row>
    <row r="1530" spans="2:10" hidden="1">
      <c r="B1530" s="42">
        <v>1528</v>
      </c>
      <c r="C1530" s="45" t="s">
        <v>1706</v>
      </c>
      <c r="D1530" t="str">
        <f>_xlfn.XLOOKUP($C1530,銘柄リスト!$B$2:$B$10000,銘柄リスト!$C$2:$C$10000,,0,1)</f>
        <v>大幸薬品</v>
      </c>
      <c r="E1530" s="10">
        <v>1</v>
      </c>
      <c r="G1530" s="46">
        <v>45632</v>
      </c>
      <c r="H1530" s="46">
        <v>45793</v>
      </c>
      <c r="J1530" s="10" t="str">
        <f>_xlfn.XLOOKUP($C1530,銘柄リスト!$B$2:$B$10000,銘柄リスト!$D$2:$D$10000,,0,1)</f>
        <v>プライム（内国株式）</v>
      </c>
    </row>
    <row r="1531" spans="2:10" hidden="1">
      <c r="B1531" s="42">
        <v>1529</v>
      </c>
      <c r="C1531" s="45" t="s">
        <v>1707</v>
      </c>
      <c r="D1531" t="str">
        <f>_xlfn.XLOOKUP($C1531,銘柄リスト!$B$2:$B$10000,銘柄リスト!$C$2:$C$10000,,0,1)</f>
        <v>キャンバス</v>
      </c>
      <c r="E1531" s="10">
        <v>1</v>
      </c>
      <c r="G1531" s="46">
        <v>45632</v>
      </c>
      <c r="H1531" s="46">
        <v>45645</v>
      </c>
      <c r="J1531" s="10" t="str">
        <f>_xlfn.XLOOKUP($C1531,銘柄リスト!$B$2:$B$10000,銘柄リスト!$D$2:$D$10000,,0,1)</f>
        <v>グロース（内国株式）</v>
      </c>
    </row>
    <row r="1532" spans="2:10" hidden="1">
      <c r="B1532" s="42">
        <v>1530</v>
      </c>
      <c r="C1532" s="45" t="s">
        <v>1708</v>
      </c>
      <c r="D1532" t="str">
        <f>_xlfn.XLOOKUP($C1532,銘柄リスト!$B$2:$B$10000,銘柄リスト!$C$2:$C$10000,,0,1)</f>
        <v>デ・ウエスタン・セラピテクス研究所</v>
      </c>
      <c r="E1532" s="10">
        <v>1</v>
      </c>
      <c r="G1532" s="46">
        <v>45632</v>
      </c>
      <c r="H1532" s="46">
        <v>45645</v>
      </c>
      <c r="J1532" s="10" t="str">
        <f>_xlfn.XLOOKUP($C1532,銘柄リスト!$B$2:$B$10000,銘柄リスト!$D$2:$D$10000,,0,1)</f>
        <v>グロース（内国株式）</v>
      </c>
    </row>
    <row r="1533" spans="2:10" hidden="1">
      <c r="B1533" s="42">
        <v>1531</v>
      </c>
      <c r="C1533" s="45" t="s">
        <v>1709</v>
      </c>
      <c r="D1533" t="str">
        <f>_xlfn.XLOOKUP($C1533,銘柄リスト!$B$2:$B$10000,銘柄リスト!$C$2:$C$10000,,0,1)</f>
        <v>ダイト</v>
      </c>
      <c r="E1533" s="10">
        <v>1</v>
      </c>
      <c r="G1533" s="46">
        <v>45632</v>
      </c>
      <c r="H1533" s="46">
        <v>45793</v>
      </c>
      <c r="J1533" s="10" t="str">
        <f>_xlfn.XLOOKUP($C1533,銘柄リスト!$B$2:$B$10000,銘柄リスト!$D$2:$D$10000,,0,1)</f>
        <v>プライム（内国株式）</v>
      </c>
    </row>
    <row r="1534" spans="2:10" hidden="1">
      <c r="B1534" s="42">
        <v>1532</v>
      </c>
      <c r="C1534" s="45" t="s">
        <v>1710</v>
      </c>
      <c r="D1534" t="str">
        <f>_xlfn.XLOOKUP($C1534,銘柄リスト!$B$2:$B$10000,銘柄リスト!$C$2:$C$10000,,0,1)</f>
        <v>大塚ホールディングス</v>
      </c>
      <c r="E1534" s="10">
        <v>1</v>
      </c>
      <c r="G1534" s="46">
        <v>45632</v>
      </c>
      <c r="H1534" s="46">
        <v>45793</v>
      </c>
      <c r="J1534" s="10" t="str">
        <f>_xlfn.XLOOKUP($C1534,銘柄リスト!$B$2:$B$10000,銘柄リスト!$D$2:$D$10000,,0,1)</f>
        <v>プライム（内国株式）</v>
      </c>
    </row>
    <row r="1535" spans="2:10" hidden="1">
      <c r="B1535" s="42">
        <v>1533</v>
      </c>
      <c r="C1535" s="45" t="s">
        <v>1711</v>
      </c>
      <c r="D1535" t="str">
        <f>_xlfn.XLOOKUP($C1535,銘柄リスト!$B$2:$B$10000,銘柄リスト!$C$2:$C$10000,,0,1)</f>
        <v>ラクオリア創薬</v>
      </c>
      <c r="E1535" s="10">
        <v>1</v>
      </c>
      <c r="G1535" s="46">
        <v>45632</v>
      </c>
      <c r="H1535" s="46">
        <v>45645</v>
      </c>
      <c r="J1535" s="10" t="str">
        <f>_xlfn.XLOOKUP($C1535,銘柄リスト!$B$2:$B$10000,銘柄リスト!$D$2:$D$10000,,0,1)</f>
        <v>グロース（内国株式）</v>
      </c>
    </row>
    <row r="1536" spans="2:10" hidden="1">
      <c r="B1536" s="42">
        <v>1534</v>
      </c>
      <c r="C1536" s="45" t="s">
        <v>1712</v>
      </c>
      <c r="D1536" t="str">
        <f>_xlfn.XLOOKUP($C1536,銘柄リスト!$B$2:$B$10000,銘柄リスト!$C$2:$C$10000,,0,1)</f>
        <v>シンバイオ製薬</v>
      </c>
      <c r="E1536" s="10">
        <v>1</v>
      </c>
      <c r="G1536" s="46">
        <v>45632</v>
      </c>
      <c r="H1536" s="46">
        <v>45645</v>
      </c>
      <c r="J1536" s="10" t="str">
        <f>_xlfn.XLOOKUP($C1536,銘柄リスト!$B$2:$B$10000,銘柄リスト!$D$2:$D$10000,,0,1)</f>
        <v>グロース（内国株式）</v>
      </c>
    </row>
    <row r="1537" spans="2:10" hidden="1">
      <c r="B1537" s="42">
        <v>1535</v>
      </c>
      <c r="C1537" s="45" t="s">
        <v>1713</v>
      </c>
      <c r="D1537" t="str">
        <f>_xlfn.XLOOKUP($C1537,銘柄リスト!$B$2:$B$10000,銘柄リスト!$C$2:$C$10000,,0,1)</f>
        <v>カイオム・バイオサイエンス</v>
      </c>
      <c r="E1537" s="10">
        <v>1</v>
      </c>
      <c r="G1537" s="46">
        <v>45632</v>
      </c>
      <c r="H1537" s="46">
        <v>45645</v>
      </c>
      <c r="J1537" s="10" t="str">
        <f>_xlfn.XLOOKUP($C1537,銘柄リスト!$B$2:$B$10000,銘柄リスト!$D$2:$D$10000,,0,1)</f>
        <v>グロース（内国株式）</v>
      </c>
    </row>
    <row r="1538" spans="2:10" hidden="1">
      <c r="B1538" s="42">
        <v>1536</v>
      </c>
      <c r="C1538" s="45" t="s">
        <v>1714</v>
      </c>
      <c r="D1538" t="str">
        <f>_xlfn.XLOOKUP($C1538,銘柄リスト!$B$2:$B$10000,銘柄リスト!$C$2:$C$10000,,0,1)</f>
        <v>キッズウェル・バイオ</v>
      </c>
      <c r="E1538" s="10">
        <v>1</v>
      </c>
      <c r="G1538" s="46">
        <v>45632</v>
      </c>
      <c r="H1538" s="46">
        <v>45645</v>
      </c>
      <c r="J1538" s="10" t="str">
        <f>_xlfn.XLOOKUP($C1538,銘柄リスト!$B$2:$B$10000,銘柄リスト!$D$2:$D$10000,,0,1)</f>
        <v>グロース（内国株式）</v>
      </c>
    </row>
    <row r="1539" spans="2:10" hidden="1">
      <c r="B1539" s="42">
        <v>1537</v>
      </c>
      <c r="C1539" s="45" t="s">
        <v>1715</v>
      </c>
      <c r="D1539" t="str">
        <f>_xlfn.XLOOKUP($C1539,銘柄リスト!$B$2:$B$10000,銘柄リスト!$C$2:$C$10000,,0,1)</f>
        <v>メドレックス</v>
      </c>
      <c r="E1539" s="10">
        <v>1</v>
      </c>
      <c r="G1539" s="46">
        <v>45632</v>
      </c>
      <c r="H1539" s="46">
        <v>45645</v>
      </c>
      <c r="J1539" s="10" t="str">
        <f>_xlfn.XLOOKUP($C1539,銘柄リスト!$B$2:$B$10000,銘柄リスト!$D$2:$D$10000,,0,1)</f>
        <v>グロース（内国株式）</v>
      </c>
    </row>
    <row r="1540" spans="2:10" hidden="1">
      <c r="B1540" s="42">
        <v>1538</v>
      </c>
      <c r="C1540" s="45" t="s">
        <v>1716</v>
      </c>
      <c r="D1540" t="str">
        <f>_xlfn.XLOOKUP($C1540,銘柄リスト!$B$2:$B$10000,銘柄リスト!$C$2:$C$10000,,0,1)</f>
        <v>ペプチドリーム</v>
      </c>
      <c r="E1540" s="10">
        <v>1</v>
      </c>
      <c r="G1540" s="46">
        <v>45632</v>
      </c>
      <c r="H1540" s="46">
        <v>45793</v>
      </c>
      <c r="J1540" s="10" t="str">
        <f>_xlfn.XLOOKUP($C1540,銘柄リスト!$B$2:$B$10000,銘柄リスト!$D$2:$D$10000,,0,1)</f>
        <v>プライム（内国株式）</v>
      </c>
    </row>
    <row r="1541" spans="2:10" hidden="1">
      <c r="B1541" s="42">
        <v>1539</v>
      </c>
      <c r="C1541" s="45" t="s">
        <v>1717</v>
      </c>
      <c r="D1541" t="str">
        <f>_xlfn.XLOOKUP($C1541,銘柄リスト!$B$2:$B$10000,銘柄リスト!$C$2:$C$10000,,0,1)</f>
        <v>オンコリスバイオファーマ</v>
      </c>
      <c r="E1541" s="10">
        <v>1</v>
      </c>
      <c r="G1541" s="46">
        <v>45632</v>
      </c>
      <c r="H1541" s="46">
        <v>45645</v>
      </c>
      <c r="J1541" s="10" t="str">
        <f>_xlfn.XLOOKUP($C1541,銘柄リスト!$B$2:$B$10000,銘柄リスト!$D$2:$D$10000,,0,1)</f>
        <v>グロース（内国株式）</v>
      </c>
    </row>
    <row r="1542" spans="2:10" hidden="1">
      <c r="B1542" s="42">
        <v>1540</v>
      </c>
      <c r="C1542" s="45" t="s">
        <v>1718</v>
      </c>
      <c r="D1542" t="str">
        <f>_xlfn.XLOOKUP($C1542,銘柄リスト!$B$2:$B$10000,銘柄リスト!$C$2:$C$10000,,0,1)</f>
        <v>リボミック</v>
      </c>
      <c r="E1542" s="10">
        <v>1</v>
      </c>
      <c r="G1542" s="46">
        <v>45632</v>
      </c>
      <c r="H1542" s="46">
        <v>45645</v>
      </c>
      <c r="J1542" s="10" t="str">
        <f>_xlfn.XLOOKUP($C1542,銘柄リスト!$B$2:$B$10000,銘柄リスト!$D$2:$D$10000,,0,1)</f>
        <v>グロース（内国株式）</v>
      </c>
    </row>
    <row r="1543" spans="2:10" hidden="1">
      <c r="B1543" s="42">
        <v>1541</v>
      </c>
      <c r="C1543" s="45" t="s">
        <v>1719</v>
      </c>
      <c r="D1543" t="str">
        <f>_xlfn.XLOOKUP($C1543,銘柄リスト!$B$2:$B$10000,銘柄リスト!$C$2:$C$10000,,0,1)</f>
        <v>サンバイオ</v>
      </c>
      <c r="E1543" s="10">
        <v>1</v>
      </c>
      <c r="G1543" s="46">
        <v>45632</v>
      </c>
      <c r="H1543" s="46">
        <v>45645</v>
      </c>
      <c r="J1543" s="10" t="str">
        <f>_xlfn.XLOOKUP($C1543,銘柄リスト!$B$2:$B$10000,銘柄リスト!$D$2:$D$10000,,0,1)</f>
        <v>グロース（内国株式）</v>
      </c>
    </row>
    <row r="1544" spans="2:10" hidden="1">
      <c r="B1544" s="42">
        <v>1542</v>
      </c>
      <c r="C1544" s="45" t="s">
        <v>1720</v>
      </c>
      <c r="D1544" t="str">
        <f>_xlfn.XLOOKUP($C1544,銘柄リスト!$B$2:$B$10000,銘柄リスト!$C$2:$C$10000,,0,1)</f>
        <v>ヘリオス</v>
      </c>
      <c r="E1544" s="10">
        <v>1</v>
      </c>
      <c r="G1544" s="46">
        <v>45632</v>
      </c>
      <c r="H1544" s="46">
        <v>45645</v>
      </c>
      <c r="J1544" s="10" t="str">
        <f>_xlfn.XLOOKUP($C1544,銘柄リスト!$B$2:$B$10000,銘柄リスト!$D$2:$D$10000,,0,1)</f>
        <v>グロース（内国株式）</v>
      </c>
    </row>
    <row r="1545" spans="2:10" hidden="1">
      <c r="B1545" s="42">
        <v>1543</v>
      </c>
      <c r="C1545" s="45" t="s">
        <v>1721</v>
      </c>
      <c r="D1545" t="str">
        <f>_xlfn.XLOOKUP($C1545,銘柄リスト!$B$2:$B$10000,銘柄リスト!$C$2:$C$10000,,0,1)</f>
        <v>ブライトパス・バイオ</v>
      </c>
      <c r="E1545" s="10">
        <v>1</v>
      </c>
      <c r="G1545" s="46">
        <v>45632</v>
      </c>
      <c r="H1545" s="46">
        <v>45645</v>
      </c>
      <c r="J1545" s="10" t="str">
        <f>_xlfn.XLOOKUP($C1545,銘柄リスト!$B$2:$B$10000,銘柄リスト!$D$2:$D$10000,,0,1)</f>
        <v>グロース（内国株式）</v>
      </c>
    </row>
    <row r="1546" spans="2:10" hidden="1">
      <c r="B1546" s="42">
        <v>1544</v>
      </c>
      <c r="C1546" s="45" t="s">
        <v>1722</v>
      </c>
      <c r="D1546" t="str">
        <f>_xlfn.XLOOKUP($C1546,銘柄リスト!$B$2:$B$10000,銘柄リスト!$C$2:$C$10000,,0,1)</f>
        <v>ミズホメディー</v>
      </c>
      <c r="E1546" s="10">
        <v>1</v>
      </c>
      <c r="G1546" s="46">
        <v>45632</v>
      </c>
      <c r="H1546" s="46">
        <v>45793</v>
      </c>
      <c r="J1546" s="10" t="str">
        <f>_xlfn.XLOOKUP($C1546,銘柄リスト!$B$2:$B$10000,銘柄リスト!$D$2:$D$10000,,0,1)</f>
        <v>スタンダード（内国株式）</v>
      </c>
    </row>
    <row r="1547" spans="2:10" hidden="1">
      <c r="B1547" s="42">
        <v>1545</v>
      </c>
      <c r="C1547" s="45" t="s">
        <v>1723</v>
      </c>
      <c r="D1547" t="str">
        <f>_xlfn.XLOOKUP($C1547,銘柄リスト!$B$2:$B$10000,銘柄リスト!$C$2:$C$10000,,0,1)</f>
        <v>窪田製薬ホールディングス</v>
      </c>
      <c r="E1547" s="10">
        <v>1</v>
      </c>
      <c r="G1547" s="46">
        <v>45632</v>
      </c>
      <c r="H1547" s="46">
        <v>45645</v>
      </c>
      <c r="J1547" s="10" t="str">
        <f>_xlfn.XLOOKUP($C1547,銘柄リスト!$B$2:$B$10000,銘柄リスト!$D$2:$D$10000,,0,1)</f>
        <v>グロース（内国株式）</v>
      </c>
    </row>
    <row r="1548" spans="2:10" hidden="1">
      <c r="B1548" s="42">
        <v>1546</v>
      </c>
      <c r="C1548" s="45" t="s">
        <v>1724</v>
      </c>
      <c r="D1548" t="str">
        <f>_xlfn.XLOOKUP($C1548,銘柄リスト!$B$2:$B$10000,銘柄リスト!$C$2:$C$10000,,0,1)</f>
        <v>ソレイジア・ファーマ</v>
      </c>
      <c r="E1548" s="10">
        <v>1</v>
      </c>
      <c r="G1548" s="46">
        <v>45632</v>
      </c>
      <c r="H1548" s="46">
        <v>45645</v>
      </c>
      <c r="J1548" s="10" t="str">
        <f>_xlfn.XLOOKUP($C1548,銘柄リスト!$B$2:$B$10000,銘柄リスト!$D$2:$D$10000,,0,1)</f>
        <v>グロース（内国株式）</v>
      </c>
    </row>
    <row r="1549" spans="2:10" hidden="1">
      <c r="B1549" s="42">
        <v>1547</v>
      </c>
      <c r="C1549" s="45" t="s">
        <v>1725</v>
      </c>
      <c r="D1549" t="str">
        <f>_xlfn.XLOOKUP($C1549,銘柄リスト!$B$2:$B$10000,銘柄リスト!$C$2:$C$10000,,0,1)</f>
        <v>Ｄｅｌｔａ－Ｆｌｙ　Ｐｈａｒｍａ</v>
      </c>
      <c r="E1549" s="10">
        <v>1</v>
      </c>
      <c r="G1549" s="46">
        <v>45632</v>
      </c>
      <c r="H1549" s="46">
        <v>45645</v>
      </c>
      <c r="J1549" s="10" t="str">
        <f>_xlfn.XLOOKUP($C1549,銘柄リスト!$B$2:$B$10000,銘柄リスト!$D$2:$D$10000,,0,1)</f>
        <v>グロース（内国株式）</v>
      </c>
    </row>
    <row r="1550" spans="2:10" hidden="1">
      <c r="B1550" s="42">
        <v>1548</v>
      </c>
      <c r="C1550" s="45" t="s">
        <v>1726</v>
      </c>
      <c r="D1550" t="str">
        <f>_xlfn.XLOOKUP($C1550,銘柄リスト!$B$2:$B$10000,銘柄リスト!$C$2:$C$10000,,0,1)</f>
        <v>ステムリム</v>
      </c>
      <c r="E1550" s="10">
        <v>1</v>
      </c>
      <c r="G1550" s="46">
        <v>45632</v>
      </c>
      <c r="H1550" s="46">
        <v>45645</v>
      </c>
      <c r="J1550" s="10" t="str">
        <f>_xlfn.XLOOKUP($C1550,銘柄リスト!$B$2:$B$10000,銘柄リスト!$D$2:$D$10000,,0,1)</f>
        <v>グロース（内国株式）</v>
      </c>
    </row>
    <row r="1551" spans="2:10" hidden="1">
      <c r="B1551" s="42">
        <v>1549</v>
      </c>
      <c r="C1551" s="45" t="s">
        <v>1727</v>
      </c>
      <c r="D1551" t="str">
        <f>_xlfn.XLOOKUP($C1551,銘柄リスト!$B$2:$B$10000,銘柄リスト!$C$2:$C$10000,,0,1)</f>
        <v>大日本塗料</v>
      </c>
      <c r="E1551" s="10">
        <v>1</v>
      </c>
      <c r="G1551" s="46">
        <v>45632</v>
      </c>
      <c r="H1551" s="46">
        <v>45793</v>
      </c>
      <c r="J1551" s="10" t="str">
        <f>_xlfn.XLOOKUP($C1551,銘柄リスト!$B$2:$B$10000,銘柄リスト!$D$2:$D$10000,,0,1)</f>
        <v>プライム（内国株式）</v>
      </c>
    </row>
    <row r="1552" spans="2:10" hidden="1">
      <c r="B1552" s="42">
        <v>1550</v>
      </c>
      <c r="C1552" s="45" t="s">
        <v>1728</v>
      </c>
      <c r="D1552" t="str">
        <f>_xlfn.XLOOKUP($C1552,銘柄リスト!$B$2:$B$10000,銘柄リスト!$C$2:$C$10000,,0,1)</f>
        <v>日本ペイントホールディングス</v>
      </c>
      <c r="E1552" s="10">
        <v>1</v>
      </c>
      <c r="G1552" s="46">
        <v>45632</v>
      </c>
      <c r="H1552" s="46">
        <v>45793</v>
      </c>
      <c r="J1552" s="10" t="str">
        <f>_xlfn.XLOOKUP($C1552,銘柄リスト!$B$2:$B$10000,銘柄リスト!$D$2:$D$10000,,0,1)</f>
        <v>プライム（内国株式）</v>
      </c>
    </row>
    <row r="1553" spans="2:10" hidden="1">
      <c r="B1553" s="42">
        <v>1551</v>
      </c>
      <c r="C1553" s="45" t="s">
        <v>1729</v>
      </c>
      <c r="D1553" t="str">
        <f>_xlfn.XLOOKUP($C1553,銘柄リスト!$B$2:$B$10000,銘柄リスト!$C$2:$C$10000,,0,1)</f>
        <v>関西ペイント</v>
      </c>
      <c r="E1553" s="10">
        <v>1</v>
      </c>
      <c r="G1553" s="46">
        <v>45632</v>
      </c>
      <c r="H1553" s="46">
        <v>45793</v>
      </c>
      <c r="J1553" s="10" t="str">
        <f>_xlfn.XLOOKUP($C1553,銘柄リスト!$B$2:$B$10000,銘柄リスト!$D$2:$D$10000,,0,1)</f>
        <v>プライム（内国株式）</v>
      </c>
    </row>
    <row r="1554" spans="2:10" hidden="1">
      <c r="B1554" s="42">
        <v>1552</v>
      </c>
      <c r="C1554" s="45" t="s">
        <v>1730</v>
      </c>
      <c r="D1554" t="str">
        <f>_xlfn.XLOOKUP($C1554,銘柄リスト!$B$2:$B$10000,銘柄リスト!$C$2:$C$10000,,0,1)</f>
        <v>神東塗料</v>
      </c>
      <c r="E1554" s="10">
        <v>1</v>
      </c>
      <c r="G1554" s="46">
        <v>45632</v>
      </c>
      <c r="H1554" s="46">
        <v>45793</v>
      </c>
      <c r="J1554" s="10" t="str">
        <f>_xlfn.XLOOKUP($C1554,銘柄リスト!$B$2:$B$10000,銘柄リスト!$D$2:$D$10000,,0,1)</f>
        <v>スタンダード（内国株式）</v>
      </c>
    </row>
    <row r="1555" spans="2:10" hidden="1">
      <c r="B1555" s="42">
        <v>1553</v>
      </c>
      <c r="C1555" s="45" t="s">
        <v>1731</v>
      </c>
      <c r="D1555" t="str">
        <f>_xlfn.XLOOKUP($C1555,銘柄リスト!$B$2:$B$10000,銘柄リスト!$C$2:$C$10000,,0,1)</f>
        <v>川上塗料</v>
      </c>
      <c r="E1555" s="10">
        <v>1</v>
      </c>
      <c r="G1555" s="46">
        <v>45632</v>
      </c>
      <c r="H1555" s="46">
        <v>45793</v>
      </c>
      <c r="J1555" s="10" t="str">
        <f>_xlfn.XLOOKUP($C1555,銘柄リスト!$B$2:$B$10000,銘柄リスト!$D$2:$D$10000,,0,1)</f>
        <v>スタンダード（内国株式）</v>
      </c>
    </row>
    <row r="1556" spans="2:10" hidden="1">
      <c r="B1556" s="42">
        <v>1554</v>
      </c>
      <c r="C1556" s="45" t="s">
        <v>131</v>
      </c>
      <c r="D1556" t="str">
        <f>_xlfn.XLOOKUP($C1556,銘柄リスト!$B$2:$B$10000,銘柄リスト!$C$2:$C$10000,,0,1)</f>
        <v>中国塗料</v>
      </c>
      <c r="E1556" s="10">
        <v>1</v>
      </c>
      <c r="G1556" s="46">
        <v>45632</v>
      </c>
      <c r="H1556" s="46">
        <v>45793</v>
      </c>
      <c r="J1556" s="10" t="str">
        <f>_xlfn.XLOOKUP($C1556,銘柄リスト!$B$2:$B$10000,銘柄リスト!$D$2:$D$10000,,0,1)</f>
        <v>プライム（内国株式）</v>
      </c>
    </row>
    <row r="1557" spans="2:10" hidden="1">
      <c r="B1557" s="42">
        <v>1555</v>
      </c>
      <c r="C1557" s="45" t="s">
        <v>1732</v>
      </c>
      <c r="D1557" t="str">
        <f>_xlfn.XLOOKUP($C1557,銘柄リスト!$B$2:$B$10000,銘柄リスト!$C$2:$C$10000,,0,1)</f>
        <v>日本特殊塗料</v>
      </c>
      <c r="E1557" s="10">
        <v>1</v>
      </c>
      <c r="G1557" s="46">
        <v>45632</v>
      </c>
      <c r="H1557" s="46">
        <v>45793</v>
      </c>
      <c r="J1557" s="10" t="str">
        <f>_xlfn.XLOOKUP($C1557,銘柄リスト!$B$2:$B$10000,銘柄リスト!$D$2:$D$10000,,0,1)</f>
        <v>スタンダード（内国株式）</v>
      </c>
    </row>
    <row r="1558" spans="2:10" hidden="1">
      <c r="B1558" s="42">
        <v>1556</v>
      </c>
      <c r="C1558" s="45" t="s">
        <v>1733</v>
      </c>
      <c r="D1558" t="str">
        <f>_xlfn.XLOOKUP($C1558,銘柄リスト!$B$2:$B$10000,銘柄リスト!$C$2:$C$10000,,0,1)</f>
        <v>藤倉化成</v>
      </c>
      <c r="E1558" s="10">
        <v>1</v>
      </c>
      <c r="G1558" s="46">
        <v>45632</v>
      </c>
      <c r="H1558" s="46">
        <v>45793</v>
      </c>
      <c r="J1558" s="10" t="str">
        <f>_xlfn.XLOOKUP($C1558,銘柄リスト!$B$2:$B$10000,銘柄リスト!$D$2:$D$10000,,0,1)</f>
        <v>スタンダード（内国株式）</v>
      </c>
    </row>
    <row r="1559" spans="2:10" hidden="1">
      <c r="B1559" s="42">
        <v>1557</v>
      </c>
      <c r="C1559" s="45" t="s">
        <v>1734</v>
      </c>
      <c r="D1559" t="str">
        <f>_xlfn.XLOOKUP($C1559,銘柄リスト!$B$2:$B$10000,銘柄リスト!$C$2:$C$10000,,0,1)</f>
        <v>アサヒペン</v>
      </c>
      <c r="E1559" s="10">
        <v>1</v>
      </c>
      <c r="G1559" s="46">
        <v>45632</v>
      </c>
      <c r="H1559" s="46">
        <v>45793</v>
      </c>
      <c r="J1559" s="10" t="str">
        <f>_xlfn.XLOOKUP($C1559,銘柄リスト!$B$2:$B$10000,銘柄リスト!$D$2:$D$10000,,0,1)</f>
        <v>スタンダード（内国株式）</v>
      </c>
    </row>
    <row r="1560" spans="2:10" hidden="1">
      <c r="B1560" s="42">
        <v>1558</v>
      </c>
      <c r="C1560" s="45" t="s">
        <v>1735</v>
      </c>
      <c r="D1560" t="str">
        <f>_xlfn.XLOOKUP($C1560,銘柄リスト!$B$2:$B$10000,銘柄リスト!$C$2:$C$10000,,0,1)</f>
        <v>イサム塗料</v>
      </c>
      <c r="E1560" s="10">
        <v>1</v>
      </c>
      <c r="G1560" s="46">
        <v>45632</v>
      </c>
      <c r="H1560" s="46">
        <v>45793</v>
      </c>
      <c r="J1560" s="10" t="str">
        <f>_xlfn.XLOOKUP($C1560,銘柄リスト!$B$2:$B$10000,銘柄リスト!$D$2:$D$10000,,0,1)</f>
        <v>スタンダード（内国株式）</v>
      </c>
    </row>
    <row r="1561" spans="2:10" hidden="1">
      <c r="B1561" s="42">
        <v>1559</v>
      </c>
      <c r="C1561" s="45" t="s">
        <v>1736</v>
      </c>
      <c r="D1561" t="str">
        <f>_xlfn.XLOOKUP($C1561,銘柄リスト!$B$2:$B$10000,銘柄リスト!$C$2:$C$10000,,0,1)</f>
        <v>アトミクス</v>
      </c>
      <c r="E1561" s="10">
        <v>1</v>
      </c>
      <c r="G1561" s="46">
        <v>45632</v>
      </c>
      <c r="H1561" s="46">
        <v>45793</v>
      </c>
      <c r="J1561" s="10" t="str">
        <f>_xlfn.XLOOKUP($C1561,銘柄リスト!$B$2:$B$10000,銘柄リスト!$D$2:$D$10000,,0,1)</f>
        <v>スタンダード（内国株式）</v>
      </c>
    </row>
    <row r="1562" spans="2:10" hidden="1">
      <c r="B1562" s="42">
        <v>1560</v>
      </c>
      <c r="C1562" s="45" t="s">
        <v>1737</v>
      </c>
      <c r="D1562" t="str">
        <f>_xlfn.XLOOKUP($C1562,銘柄リスト!$B$2:$B$10000,銘柄リスト!$C$2:$C$10000,,0,1)</f>
        <v>太陽ホールディングス</v>
      </c>
      <c r="E1562" s="10">
        <v>1</v>
      </c>
      <c r="G1562" s="46">
        <v>45632</v>
      </c>
      <c r="H1562" s="46">
        <v>45793</v>
      </c>
      <c r="J1562" s="10" t="str">
        <f>_xlfn.XLOOKUP($C1562,銘柄リスト!$B$2:$B$10000,銘柄リスト!$D$2:$D$10000,,0,1)</f>
        <v>プライム（内国株式）</v>
      </c>
    </row>
    <row r="1563" spans="2:10" hidden="1">
      <c r="B1563" s="42">
        <v>1561</v>
      </c>
      <c r="C1563" s="45" t="s">
        <v>1738</v>
      </c>
      <c r="D1563" t="str">
        <f>_xlfn.XLOOKUP($C1563,銘柄リスト!$B$2:$B$10000,銘柄リスト!$C$2:$C$10000,,0,1)</f>
        <v>ナトコ</v>
      </c>
      <c r="E1563" s="10">
        <v>1</v>
      </c>
      <c r="G1563" s="46">
        <v>45632</v>
      </c>
      <c r="H1563" s="46">
        <v>45793</v>
      </c>
      <c r="J1563" s="10" t="str">
        <f>_xlfn.XLOOKUP($C1563,銘柄リスト!$B$2:$B$10000,銘柄リスト!$D$2:$D$10000,,0,1)</f>
        <v>スタンダード（内国株式）</v>
      </c>
    </row>
    <row r="1564" spans="2:10" hidden="1">
      <c r="B1564" s="42">
        <v>1562</v>
      </c>
      <c r="C1564" s="45" t="s">
        <v>1739</v>
      </c>
      <c r="D1564" t="str">
        <f>_xlfn.XLOOKUP($C1564,銘柄リスト!$B$2:$B$10000,銘柄リスト!$C$2:$C$10000,,0,1)</f>
        <v>エスケー化研</v>
      </c>
      <c r="E1564" s="10">
        <v>1</v>
      </c>
      <c r="G1564" s="46">
        <v>45632</v>
      </c>
      <c r="H1564" s="46">
        <v>45793</v>
      </c>
      <c r="J1564" s="10" t="str">
        <f>_xlfn.XLOOKUP($C1564,銘柄リスト!$B$2:$B$10000,銘柄リスト!$D$2:$D$10000,,0,1)</f>
        <v>スタンダード（内国株式）</v>
      </c>
    </row>
    <row r="1565" spans="2:10" hidden="1">
      <c r="B1565" s="42">
        <v>1563</v>
      </c>
      <c r="C1565" s="45" t="s">
        <v>1740</v>
      </c>
      <c r="D1565" t="str">
        <f>_xlfn.XLOOKUP($C1565,銘柄リスト!$B$2:$B$10000,銘柄リスト!$C$2:$C$10000,,0,1)</f>
        <v>大伸化学</v>
      </c>
      <c r="E1565" s="10">
        <v>1</v>
      </c>
      <c r="G1565" s="46">
        <v>45632</v>
      </c>
      <c r="H1565" s="46">
        <v>45793</v>
      </c>
      <c r="J1565" s="10" t="str">
        <f>_xlfn.XLOOKUP($C1565,銘柄リスト!$B$2:$B$10000,銘柄リスト!$D$2:$D$10000,,0,1)</f>
        <v>スタンダード（内国株式）</v>
      </c>
    </row>
    <row r="1566" spans="2:10" hidden="1">
      <c r="B1566" s="42">
        <v>1564</v>
      </c>
      <c r="C1566" s="45" t="s">
        <v>1741</v>
      </c>
      <c r="D1566" t="str">
        <f>_xlfn.XLOOKUP($C1566,銘柄リスト!$B$2:$B$10000,銘柄リスト!$C$2:$C$10000,,0,1)</f>
        <v>ＤＩＣ</v>
      </c>
      <c r="E1566" s="10">
        <v>1</v>
      </c>
      <c r="G1566" s="46">
        <v>45632</v>
      </c>
      <c r="H1566" s="46">
        <v>45793</v>
      </c>
      <c r="J1566" s="10" t="str">
        <f>_xlfn.XLOOKUP($C1566,銘柄リスト!$B$2:$B$10000,銘柄リスト!$D$2:$D$10000,,0,1)</f>
        <v>プライム（内国株式）</v>
      </c>
    </row>
    <row r="1567" spans="2:10" hidden="1">
      <c r="B1567" s="42">
        <v>1565</v>
      </c>
      <c r="C1567" s="45" t="s">
        <v>1742</v>
      </c>
      <c r="D1567" t="str">
        <f>_xlfn.XLOOKUP($C1567,銘柄リスト!$B$2:$B$10000,銘柄リスト!$C$2:$C$10000,,0,1)</f>
        <v>サカタインクス</v>
      </c>
      <c r="E1567" s="10">
        <v>1</v>
      </c>
      <c r="G1567" s="46">
        <v>45632</v>
      </c>
      <c r="H1567" s="46">
        <v>45793</v>
      </c>
      <c r="J1567" s="10" t="str">
        <f>_xlfn.XLOOKUP($C1567,銘柄リスト!$B$2:$B$10000,銘柄リスト!$D$2:$D$10000,,0,1)</f>
        <v>プライム（内国株式）</v>
      </c>
    </row>
    <row r="1568" spans="2:10" hidden="1">
      <c r="B1568" s="42">
        <v>1566</v>
      </c>
      <c r="C1568" s="45" t="s">
        <v>1743</v>
      </c>
      <c r="D1568" t="str">
        <f>_xlfn.XLOOKUP($C1568,銘柄リスト!$B$2:$B$10000,銘柄リスト!$C$2:$C$10000,,0,1)</f>
        <v>ａｒｔｉｅｎｃｅ</v>
      </c>
      <c r="E1568" s="10">
        <v>1</v>
      </c>
      <c r="G1568" s="46">
        <v>45632</v>
      </c>
      <c r="H1568" s="46">
        <v>45793</v>
      </c>
      <c r="J1568" s="10" t="str">
        <f>_xlfn.XLOOKUP($C1568,銘柄リスト!$B$2:$B$10000,銘柄リスト!$D$2:$D$10000,,0,1)</f>
        <v>プライム（内国株式）</v>
      </c>
    </row>
    <row r="1569" spans="2:10" hidden="1">
      <c r="B1569" s="42">
        <v>1567</v>
      </c>
      <c r="C1569" s="45" t="s">
        <v>1744</v>
      </c>
      <c r="D1569" t="str">
        <f>_xlfn.XLOOKUP($C1569,銘柄リスト!$B$2:$B$10000,銘柄リスト!$C$2:$C$10000,,0,1)</f>
        <v>東京インキ</v>
      </c>
      <c r="E1569" s="10">
        <v>1</v>
      </c>
      <c r="G1569" s="46">
        <v>45632</v>
      </c>
      <c r="H1569" s="46">
        <v>45793</v>
      </c>
      <c r="J1569" s="10" t="str">
        <f>_xlfn.XLOOKUP($C1569,銘柄リスト!$B$2:$B$10000,銘柄リスト!$D$2:$D$10000,,0,1)</f>
        <v>スタンダード（内国株式）</v>
      </c>
    </row>
    <row r="1570" spans="2:10" hidden="1">
      <c r="B1570" s="42">
        <v>1568</v>
      </c>
      <c r="C1570" s="45" t="s">
        <v>1745</v>
      </c>
      <c r="D1570" t="str">
        <f>_xlfn.XLOOKUP($C1570,銘柄リスト!$B$2:$B$10000,銘柄リスト!$C$2:$C$10000,,0,1)</f>
        <v>アルプス技研</v>
      </c>
      <c r="E1570" s="10">
        <v>1</v>
      </c>
      <c r="G1570" s="46">
        <v>45632</v>
      </c>
      <c r="H1570" s="46">
        <v>45793</v>
      </c>
      <c r="J1570" s="10" t="str">
        <f>_xlfn.XLOOKUP($C1570,銘柄リスト!$B$2:$B$10000,銘柄リスト!$D$2:$D$10000,,0,1)</f>
        <v>プライム（内国株式）</v>
      </c>
    </row>
    <row r="1571" spans="2:10" hidden="1">
      <c r="B1571" s="42">
        <v>1569</v>
      </c>
      <c r="C1571" s="45" t="s">
        <v>1746</v>
      </c>
      <c r="D1571" t="str">
        <f>_xlfn.XLOOKUP($C1571,銘柄リスト!$B$2:$B$10000,銘柄リスト!$C$2:$C$10000,,0,1)</f>
        <v>オリジナル設計</v>
      </c>
      <c r="E1571" s="10">
        <v>1</v>
      </c>
      <c r="G1571" s="46">
        <v>45632</v>
      </c>
      <c r="H1571" s="46">
        <v>45793</v>
      </c>
      <c r="J1571" s="10" t="str">
        <f>_xlfn.XLOOKUP($C1571,銘柄リスト!$B$2:$B$10000,銘柄リスト!$D$2:$D$10000,,0,1)</f>
        <v>スタンダード（内国株式）</v>
      </c>
    </row>
    <row r="1572" spans="2:10" hidden="1">
      <c r="B1572" s="42">
        <v>1570</v>
      </c>
      <c r="C1572" s="45" t="s">
        <v>1747</v>
      </c>
      <c r="D1572" t="str">
        <f>_xlfn.XLOOKUP($C1572,銘柄リスト!$B$2:$B$10000,銘柄リスト!$C$2:$C$10000,,0,1)</f>
        <v>イマジニア</v>
      </c>
      <c r="E1572" s="10">
        <v>1</v>
      </c>
      <c r="G1572" s="46">
        <v>45632</v>
      </c>
      <c r="H1572" s="46">
        <v>45793</v>
      </c>
      <c r="J1572" s="10" t="str">
        <f>_xlfn.XLOOKUP($C1572,銘柄リスト!$B$2:$B$10000,銘柄リスト!$D$2:$D$10000,,0,1)</f>
        <v>スタンダード（内国株式）</v>
      </c>
    </row>
    <row r="1573" spans="2:10" hidden="1">
      <c r="B1573" s="42">
        <v>1571</v>
      </c>
      <c r="C1573" s="45" t="s">
        <v>1748</v>
      </c>
      <c r="D1573" t="str">
        <f>_xlfn.XLOOKUP($C1573,銘柄リスト!$B$2:$B$10000,銘柄リスト!$C$2:$C$10000,,0,1)</f>
        <v>市進ホールディングス</v>
      </c>
      <c r="E1573" s="10">
        <v>1</v>
      </c>
      <c r="G1573" s="46">
        <v>45632</v>
      </c>
      <c r="H1573" s="46">
        <v>45793</v>
      </c>
      <c r="J1573" s="10" t="str">
        <f>_xlfn.XLOOKUP($C1573,銘柄リスト!$B$2:$B$10000,銘柄リスト!$D$2:$D$10000,,0,1)</f>
        <v>スタンダード（内国株式）</v>
      </c>
    </row>
    <row r="1574" spans="2:10" hidden="1">
      <c r="B1574" s="42">
        <v>1572</v>
      </c>
      <c r="C1574" s="45" t="s">
        <v>1749</v>
      </c>
      <c r="D1574" t="str">
        <f>_xlfn.XLOOKUP($C1574,銘柄リスト!$B$2:$B$10000,銘柄リスト!$C$2:$C$10000,,0,1)</f>
        <v>ＳＤエンターテイメント</v>
      </c>
      <c r="E1574" s="10">
        <v>1</v>
      </c>
      <c r="G1574" s="46">
        <v>45632</v>
      </c>
      <c r="H1574" s="46">
        <v>45793</v>
      </c>
      <c r="J1574" s="10" t="str">
        <f>_xlfn.XLOOKUP($C1574,銘柄リスト!$B$2:$B$10000,銘柄リスト!$D$2:$D$10000,,0,1)</f>
        <v>スタンダード（内国株式）</v>
      </c>
    </row>
    <row r="1575" spans="2:10" hidden="1">
      <c r="B1575" s="42">
        <v>1573</v>
      </c>
      <c r="C1575" s="45" t="s">
        <v>1750</v>
      </c>
      <c r="D1575" t="str">
        <f>_xlfn.XLOOKUP($C1575,銘柄リスト!$B$2:$B$10000,銘柄リスト!$C$2:$C$10000,,0,1)</f>
        <v>サニックス</v>
      </c>
      <c r="E1575" s="10">
        <v>1</v>
      </c>
      <c r="G1575" s="46">
        <v>45632</v>
      </c>
      <c r="H1575" s="46">
        <v>45793</v>
      </c>
      <c r="J1575" s="10" t="str">
        <f>_xlfn.XLOOKUP($C1575,銘柄リスト!$B$2:$B$10000,銘柄リスト!$D$2:$D$10000,,0,1)</f>
        <v>スタンダード（内国株式）</v>
      </c>
    </row>
    <row r="1576" spans="2:10" hidden="1">
      <c r="B1576" s="42">
        <v>1574</v>
      </c>
      <c r="C1576" s="45" t="s">
        <v>1751</v>
      </c>
      <c r="D1576" t="str">
        <f>_xlfn.XLOOKUP($C1576,銘柄リスト!$B$2:$B$10000,銘柄リスト!$C$2:$C$10000,,0,1)</f>
        <v>環境管理センター</v>
      </c>
      <c r="E1576" s="10">
        <v>1</v>
      </c>
      <c r="G1576" s="46">
        <v>45632</v>
      </c>
      <c r="H1576" s="46">
        <v>45793</v>
      </c>
      <c r="J1576" s="10" t="str">
        <f>_xlfn.XLOOKUP($C1576,銘柄リスト!$B$2:$B$10000,銘柄リスト!$D$2:$D$10000,,0,1)</f>
        <v>スタンダード（内国株式）</v>
      </c>
    </row>
    <row r="1577" spans="2:10" hidden="1">
      <c r="B1577" s="42">
        <v>1575</v>
      </c>
      <c r="C1577" s="45" t="s">
        <v>1752</v>
      </c>
      <c r="D1577" t="str">
        <f>_xlfn.XLOOKUP($C1577,銘柄リスト!$B$2:$B$10000,銘柄リスト!$C$2:$C$10000,,0,1)</f>
        <v>日本空調サービス</v>
      </c>
      <c r="E1577" s="10">
        <v>1</v>
      </c>
      <c r="G1577" s="46">
        <v>45632</v>
      </c>
      <c r="H1577" s="46">
        <v>45793</v>
      </c>
      <c r="J1577" s="10" t="str">
        <f>_xlfn.XLOOKUP($C1577,銘柄リスト!$B$2:$B$10000,銘柄リスト!$D$2:$D$10000,,0,1)</f>
        <v>プライム（内国株式）</v>
      </c>
    </row>
    <row r="1578" spans="2:10" hidden="1">
      <c r="B1578" s="42">
        <v>1576</v>
      </c>
      <c r="C1578" s="45" t="s">
        <v>1753</v>
      </c>
      <c r="D1578" t="str">
        <f>_xlfn.XLOOKUP($C1578,銘柄リスト!$B$2:$B$10000,銘柄リスト!$C$2:$C$10000,,0,1)</f>
        <v>エイジス</v>
      </c>
      <c r="E1578" s="10">
        <v>1</v>
      </c>
      <c r="G1578" s="46">
        <v>45632</v>
      </c>
      <c r="H1578" s="46">
        <v>45793</v>
      </c>
      <c r="J1578" s="10" t="str">
        <f>_xlfn.XLOOKUP($C1578,銘柄リスト!$B$2:$B$10000,銘柄リスト!$D$2:$D$10000,,0,1)</f>
        <v>スタンダード（内国株式）</v>
      </c>
    </row>
    <row r="1579" spans="2:10" hidden="1">
      <c r="B1579" s="42">
        <v>1577</v>
      </c>
      <c r="C1579" s="45" t="s">
        <v>1754</v>
      </c>
      <c r="D1579" t="str">
        <f>_xlfn.XLOOKUP($C1579,銘柄リスト!$B$2:$B$10000,銘柄リスト!$C$2:$C$10000,,0,1)</f>
        <v>オリエンタルランド</v>
      </c>
      <c r="E1579" s="10">
        <v>1</v>
      </c>
      <c r="G1579" s="46">
        <v>45632</v>
      </c>
      <c r="H1579" s="46">
        <v>45793</v>
      </c>
      <c r="J1579" s="10" t="str">
        <f>_xlfn.XLOOKUP($C1579,銘柄リスト!$B$2:$B$10000,銘柄リスト!$D$2:$D$10000,,0,1)</f>
        <v>プライム（内国株式）</v>
      </c>
    </row>
    <row r="1580" spans="2:10" hidden="1">
      <c r="B1580" s="42">
        <v>1578</v>
      </c>
      <c r="C1580" s="45" t="s">
        <v>1755</v>
      </c>
      <c r="D1580" t="str">
        <f>_xlfn.XLOOKUP($C1580,銘柄リスト!$B$2:$B$10000,銘柄リスト!$C$2:$C$10000,,0,1)</f>
        <v>フォーカスシステムズ</v>
      </c>
      <c r="E1580" s="10">
        <v>1</v>
      </c>
      <c r="G1580" s="46">
        <v>45632</v>
      </c>
      <c r="H1580" s="46">
        <v>45793</v>
      </c>
      <c r="J1580" s="10" t="str">
        <f>_xlfn.XLOOKUP($C1580,銘柄リスト!$B$2:$B$10000,銘柄リスト!$D$2:$D$10000,,0,1)</f>
        <v>プライム（内国株式）</v>
      </c>
    </row>
    <row r="1581" spans="2:10" hidden="1">
      <c r="B1581" s="42">
        <v>1579</v>
      </c>
      <c r="C1581" s="45" t="s">
        <v>1756</v>
      </c>
      <c r="D1581" t="str">
        <f>_xlfn.XLOOKUP($C1581,銘柄リスト!$B$2:$B$10000,銘柄リスト!$C$2:$C$10000,,0,1)</f>
        <v>アール・エス・シー</v>
      </c>
      <c r="E1581" s="10">
        <v>1</v>
      </c>
      <c r="G1581" s="46">
        <v>45632</v>
      </c>
      <c r="H1581" s="46">
        <v>45793</v>
      </c>
      <c r="J1581" s="10" t="str">
        <f>_xlfn.XLOOKUP($C1581,銘柄リスト!$B$2:$B$10000,銘柄リスト!$D$2:$D$10000,,0,1)</f>
        <v>スタンダード（内国株式）</v>
      </c>
    </row>
    <row r="1582" spans="2:10" hidden="1">
      <c r="B1582" s="42">
        <v>1580</v>
      </c>
      <c r="C1582" s="45" t="s">
        <v>1757</v>
      </c>
      <c r="D1582" t="str">
        <f>_xlfn.XLOOKUP($C1582,銘柄リスト!$B$2:$B$10000,銘柄リスト!$C$2:$C$10000,,0,1)</f>
        <v>パーク２４</v>
      </c>
      <c r="E1582" s="10">
        <v>1</v>
      </c>
      <c r="G1582" s="46">
        <v>45632</v>
      </c>
      <c r="H1582" s="46">
        <v>45793</v>
      </c>
      <c r="J1582" s="10" t="str">
        <f>_xlfn.XLOOKUP($C1582,銘柄リスト!$B$2:$B$10000,銘柄リスト!$D$2:$D$10000,,0,1)</f>
        <v>プライム（内国株式）</v>
      </c>
    </row>
    <row r="1583" spans="2:10" hidden="1">
      <c r="B1583" s="42">
        <v>1581</v>
      </c>
      <c r="C1583" s="45" t="s">
        <v>1758</v>
      </c>
      <c r="D1583" t="str">
        <f>_xlfn.XLOOKUP($C1583,銘柄リスト!$B$2:$B$10000,銘柄リスト!$C$2:$C$10000,,0,1)</f>
        <v>アイサンテクノロジー</v>
      </c>
      <c r="E1583" s="10">
        <v>1</v>
      </c>
      <c r="G1583" s="46">
        <v>45632</v>
      </c>
      <c r="H1583" s="46">
        <v>45793</v>
      </c>
      <c r="J1583" s="10" t="str">
        <f>_xlfn.XLOOKUP($C1583,銘柄リスト!$B$2:$B$10000,銘柄リスト!$D$2:$D$10000,,0,1)</f>
        <v>スタンダード（内国株式）</v>
      </c>
    </row>
    <row r="1584" spans="2:10" hidden="1">
      <c r="B1584" s="42">
        <v>1582</v>
      </c>
      <c r="C1584" s="45" t="s">
        <v>1759</v>
      </c>
      <c r="D1584" t="str">
        <f>_xlfn.XLOOKUP($C1584,銘柄リスト!$B$2:$B$10000,銘柄リスト!$C$2:$C$10000,,0,1)</f>
        <v>明光ネットワークジャパン</v>
      </c>
      <c r="E1584" s="10">
        <v>1</v>
      </c>
      <c r="G1584" s="46">
        <v>45632</v>
      </c>
      <c r="H1584" s="46">
        <v>45793</v>
      </c>
      <c r="J1584" s="10" t="str">
        <f>_xlfn.XLOOKUP($C1584,銘柄リスト!$B$2:$B$10000,銘柄リスト!$D$2:$D$10000,,0,1)</f>
        <v>プライム（内国株式）</v>
      </c>
    </row>
    <row r="1585" spans="2:10" hidden="1">
      <c r="B1585" s="42">
        <v>1583</v>
      </c>
      <c r="C1585" s="45" t="s">
        <v>1760</v>
      </c>
      <c r="D1585" t="str">
        <f>_xlfn.XLOOKUP($C1585,銘柄リスト!$B$2:$B$10000,銘柄リスト!$C$2:$C$10000,,0,1)</f>
        <v>ファルコホールディングス</v>
      </c>
      <c r="E1585" s="10">
        <v>1</v>
      </c>
      <c r="G1585" s="46">
        <v>45632</v>
      </c>
      <c r="H1585" s="46">
        <v>45793</v>
      </c>
      <c r="J1585" s="10" t="str">
        <f>_xlfn.XLOOKUP($C1585,銘柄リスト!$B$2:$B$10000,銘柄リスト!$D$2:$D$10000,,0,1)</f>
        <v>スタンダード（内国株式）</v>
      </c>
    </row>
    <row r="1586" spans="2:10" hidden="1">
      <c r="B1586" s="42">
        <v>1584</v>
      </c>
      <c r="C1586" s="45" t="s">
        <v>1761</v>
      </c>
      <c r="D1586" t="str">
        <f>_xlfn.XLOOKUP($C1586,銘柄リスト!$B$2:$B$10000,銘柄リスト!$C$2:$C$10000,,0,1)</f>
        <v>川崎地質</v>
      </c>
      <c r="E1586" s="10">
        <v>1</v>
      </c>
      <c r="G1586" s="46">
        <v>45632</v>
      </c>
      <c r="H1586" s="46">
        <v>45793</v>
      </c>
      <c r="J1586" s="10" t="str">
        <f>_xlfn.XLOOKUP($C1586,銘柄リスト!$B$2:$B$10000,銘柄リスト!$D$2:$D$10000,,0,1)</f>
        <v>スタンダード（内国株式）</v>
      </c>
    </row>
    <row r="1587" spans="2:10" hidden="1">
      <c r="B1587" s="42">
        <v>1585</v>
      </c>
      <c r="C1587" s="45" t="s">
        <v>1762</v>
      </c>
      <c r="D1587" t="str">
        <f>_xlfn.XLOOKUP($C1587,銘柄リスト!$B$2:$B$10000,銘柄リスト!$C$2:$C$10000,,0,1)</f>
        <v>クレスコ</v>
      </c>
      <c r="E1587" s="10">
        <v>1</v>
      </c>
      <c r="G1587" s="46">
        <v>45632</v>
      </c>
      <c r="H1587" s="46">
        <v>45793</v>
      </c>
      <c r="J1587" s="10" t="str">
        <f>_xlfn.XLOOKUP($C1587,銘柄リスト!$B$2:$B$10000,銘柄リスト!$D$2:$D$10000,,0,1)</f>
        <v>プライム（内国株式）</v>
      </c>
    </row>
    <row r="1588" spans="2:10" hidden="1">
      <c r="B1588" s="42">
        <v>1586</v>
      </c>
      <c r="C1588" s="45" t="s">
        <v>1763</v>
      </c>
      <c r="D1588" t="str">
        <f>_xlfn.XLOOKUP($C1588,銘柄リスト!$B$2:$B$10000,銘柄リスト!$C$2:$C$10000,,0,1)</f>
        <v>フジ・メディア・ホールディングス</v>
      </c>
      <c r="E1588" s="10">
        <v>1</v>
      </c>
      <c r="G1588" s="46">
        <v>45632</v>
      </c>
      <c r="H1588" s="46">
        <v>45793</v>
      </c>
      <c r="J1588" s="10" t="str">
        <f>_xlfn.XLOOKUP($C1588,銘柄リスト!$B$2:$B$10000,銘柄リスト!$D$2:$D$10000,,0,1)</f>
        <v>プライム（内国株式）</v>
      </c>
    </row>
    <row r="1589" spans="2:10" hidden="1">
      <c r="B1589" s="42">
        <v>1587</v>
      </c>
      <c r="C1589" s="45" t="s">
        <v>1764</v>
      </c>
      <c r="D1589" t="str">
        <f>_xlfn.XLOOKUP($C1589,銘柄リスト!$B$2:$B$10000,銘柄リスト!$C$2:$C$10000,,0,1)</f>
        <v>秀英予備校</v>
      </c>
      <c r="E1589" s="10">
        <v>1</v>
      </c>
      <c r="G1589" s="46">
        <v>45632</v>
      </c>
      <c r="H1589" s="46">
        <v>45793</v>
      </c>
      <c r="J1589" s="10" t="str">
        <f>_xlfn.XLOOKUP($C1589,銘柄リスト!$B$2:$B$10000,銘柄リスト!$D$2:$D$10000,,0,1)</f>
        <v>スタンダード（内国株式）</v>
      </c>
    </row>
    <row r="1590" spans="2:10" hidden="1">
      <c r="B1590" s="42">
        <v>1588</v>
      </c>
      <c r="C1590" s="45" t="s">
        <v>1765</v>
      </c>
      <c r="D1590" t="str">
        <f>_xlfn.XLOOKUP($C1590,銘柄リスト!$B$2:$B$10000,銘柄リスト!$C$2:$C$10000,,0,1)</f>
        <v>田谷</v>
      </c>
      <c r="E1590" s="10">
        <v>1</v>
      </c>
      <c r="G1590" s="46">
        <v>45632</v>
      </c>
      <c r="H1590" s="46">
        <v>45793</v>
      </c>
      <c r="J1590" s="10" t="str">
        <f>_xlfn.XLOOKUP($C1590,銘柄リスト!$B$2:$B$10000,銘柄リスト!$D$2:$D$10000,,0,1)</f>
        <v>スタンダード（内国株式）</v>
      </c>
    </row>
    <row r="1591" spans="2:10" hidden="1">
      <c r="B1591" s="42">
        <v>1589</v>
      </c>
      <c r="C1591" s="45" t="s">
        <v>11</v>
      </c>
      <c r="D1591" t="str">
        <f>_xlfn.XLOOKUP($C1591,銘柄リスト!$B$2:$B$10000,銘柄リスト!$C$2:$C$10000,,0,1)</f>
        <v>ラウンドワン</v>
      </c>
      <c r="E1591" s="10">
        <v>1</v>
      </c>
      <c r="G1591" s="46">
        <v>45632</v>
      </c>
      <c r="H1591" s="46">
        <v>45793</v>
      </c>
      <c r="J1591" s="10" t="str">
        <f>_xlfn.XLOOKUP($C1591,銘柄リスト!$B$2:$B$10000,銘柄リスト!$D$2:$D$10000,,0,1)</f>
        <v>プライム（内国株式）</v>
      </c>
    </row>
    <row r="1592" spans="2:10" hidden="1">
      <c r="B1592" s="42">
        <v>1590</v>
      </c>
      <c r="C1592" s="45" t="s">
        <v>1766</v>
      </c>
      <c r="D1592" t="str">
        <f>_xlfn.XLOOKUP($C1592,銘柄リスト!$B$2:$B$10000,銘柄リスト!$C$2:$C$10000,,0,1)</f>
        <v>リゾートトラスト</v>
      </c>
      <c r="E1592" s="10">
        <v>1</v>
      </c>
      <c r="G1592" s="46">
        <v>45632</v>
      </c>
      <c r="H1592" s="46">
        <v>45793</v>
      </c>
      <c r="J1592" s="10" t="str">
        <f>_xlfn.XLOOKUP($C1592,銘柄リスト!$B$2:$B$10000,銘柄リスト!$D$2:$D$10000,,0,1)</f>
        <v>プライム（内国株式）</v>
      </c>
    </row>
    <row r="1593" spans="2:10" hidden="1">
      <c r="B1593" s="42">
        <v>1591</v>
      </c>
      <c r="C1593" s="45" t="s">
        <v>1767</v>
      </c>
      <c r="D1593" t="str">
        <f>_xlfn.XLOOKUP($C1593,銘柄リスト!$B$2:$B$10000,銘柄リスト!$C$2:$C$10000,,0,1)</f>
        <v>オービック</v>
      </c>
      <c r="E1593" s="10">
        <v>1</v>
      </c>
      <c r="G1593" s="46">
        <v>45632</v>
      </c>
      <c r="H1593" s="46">
        <v>45793</v>
      </c>
      <c r="J1593" s="10" t="str">
        <f>_xlfn.XLOOKUP($C1593,銘柄リスト!$B$2:$B$10000,銘柄リスト!$D$2:$D$10000,,0,1)</f>
        <v>プライム（内国株式）</v>
      </c>
    </row>
    <row r="1594" spans="2:10" hidden="1">
      <c r="B1594" s="42">
        <v>1592</v>
      </c>
      <c r="C1594" s="45" t="s">
        <v>1768</v>
      </c>
      <c r="D1594" t="str">
        <f>_xlfn.XLOOKUP($C1594,銘柄リスト!$B$2:$B$10000,銘柄リスト!$C$2:$C$10000,,0,1)</f>
        <v>菱友システムズ</v>
      </c>
      <c r="E1594" s="10">
        <v>1</v>
      </c>
      <c r="G1594" s="46">
        <v>45632</v>
      </c>
      <c r="H1594" s="46">
        <v>45793</v>
      </c>
      <c r="J1594" s="10" t="str">
        <f>_xlfn.XLOOKUP($C1594,銘柄リスト!$B$2:$B$10000,銘柄リスト!$D$2:$D$10000,,0,1)</f>
        <v>スタンダード（内国株式）</v>
      </c>
    </row>
    <row r="1595" spans="2:10" hidden="1">
      <c r="B1595" s="42">
        <v>1593</v>
      </c>
      <c r="C1595" s="45" t="s">
        <v>1769</v>
      </c>
      <c r="D1595" t="str">
        <f>_xlfn.XLOOKUP($C1595,銘柄リスト!$B$2:$B$10000,銘柄リスト!$C$2:$C$10000,,0,1)</f>
        <v>ジャストシステム</v>
      </c>
      <c r="E1595" s="10">
        <v>1</v>
      </c>
      <c r="G1595" s="46">
        <v>45632</v>
      </c>
      <c r="H1595" s="46">
        <v>45793</v>
      </c>
      <c r="J1595" s="10" t="str">
        <f>_xlfn.XLOOKUP($C1595,銘柄リスト!$B$2:$B$10000,銘柄リスト!$D$2:$D$10000,,0,1)</f>
        <v>プライム（内国株式）</v>
      </c>
    </row>
    <row r="1596" spans="2:10" hidden="1">
      <c r="B1596" s="42">
        <v>1594</v>
      </c>
      <c r="C1596" s="45" t="s">
        <v>1770</v>
      </c>
      <c r="D1596" t="str">
        <f>_xlfn.XLOOKUP($C1596,銘柄リスト!$B$2:$B$10000,銘柄リスト!$C$2:$C$10000,,0,1)</f>
        <v>ＴＤＣソフト</v>
      </c>
      <c r="E1596" s="10">
        <v>1</v>
      </c>
      <c r="G1596" s="46">
        <v>45632</v>
      </c>
      <c r="H1596" s="46">
        <v>45793</v>
      </c>
      <c r="J1596" s="10" t="str">
        <f>_xlfn.XLOOKUP($C1596,銘柄リスト!$B$2:$B$10000,銘柄リスト!$D$2:$D$10000,,0,1)</f>
        <v>プライム（内国株式）</v>
      </c>
    </row>
    <row r="1597" spans="2:10" hidden="1">
      <c r="B1597" s="42">
        <v>1595</v>
      </c>
      <c r="C1597" s="45" t="s">
        <v>1771</v>
      </c>
      <c r="D1597" t="str">
        <f>_xlfn.XLOOKUP($C1597,銘柄リスト!$B$2:$B$10000,銘柄リスト!$C$2:$C$10000,,0,1)</f>
        <v>ＬＩＮＥヤフー</v>
      </c>
      <c r="E1597" s="10">
        <v>1</v>
      </c>
      <c r="G1597" s="46">
        <v>45632</v>
      </c>
      <c r="H1597" s="46">
        <v>45793</v>
      </c>
      <c r="J1597" s="10" t="str">
        <f>_xlfn.XLOOKUP($C1597,銘柄リスト!$B$2:$B$10000,銘柄リスト!$D$2:$D$10000,,0,1)</f>
        <v>プライム（内国株式）</v>
      </c>
    </row>
    <row r="1598" spans="2:10" hidden="1">
      <c r="B1598" s="42">
        <v>1596</v>
      </c>
      <c r="C1598" s="45" t="s">
        <v>1772</v>
      </c>
      <c r="D1598" t="str">
        <f>_xlfn.XLOOKUP($C1598,銘柄リスト!$B$2:$B$10000,銘柄リスト!$C$2:$C$10000,,0,1)</f>
        <v>日本パレットプール</v>
      </c>
      <c r="E1598" s="10">
        <v>1</v>
      </c>
      <c r="G1598" s="46">
        <v>45632</v>
      </c>
      <c r="H1598" s="46">
        <v>45793</v>
      </c>
      <c r="J1598" s="10" t="str">
        <f>_xlfn.XLOOKUP($C1598,銘柄リスト!$B$2:$B$10000,銘柄リスト!$D$2:$D$10000,,0,1)</f>
        <v>スタンダード（内国株式）</v>
      </c>
    </row>
    <row r="1599" spans="2:10" hidden="1">
      <c r="B1599" s="42">
        <v>1597</v>
      </c>
      <c r="C1599" s="45" t="s">
        <v>1773</v>
      </c>
      <c r="D1599" t="str">
        <f>_xlfn.XLOOKUP($C1599,銘柄リスト!$B$2:$B$10000,銘柄リスト!$C$2:$C$10000,,0,1)</f>
        <v>ワシントンホテル</v>
      </c>
      <c r="E1599" s="10">
        <v>1</v>
      </c>
      <c r="G1599" s="46">
        <v>45632</v>
      </c>
      <c r="H1599" s="46">
        <v>45793</v>
      </c>
      <c r="J1599" s="10" t="str">
        <f>_xlfn.XLOOKUP($C1599,銘柄リスト!$B$2:$B$10000,銘柄リスト!$D$2:$D$10000,,0,1)</f>
        <v>スタンダード（内国株式）</v>
      </c>
    </row>
    <row r="1600" spans="2:10" hidden="1">
      <c r="B1600" s="42">
        <v>1598</v>
      </c>
      <c r="C1600" s="45" t="s">
        <v>1774</v>
      </c>
      <c r="D1600" t="str">
        <f>_xlfn.XLOOKUP($C1600,銘柄リスト!$B$2:$B$10000,銘柄リスト!$C$2:$C$10000,,0,1)</f>
        <v>ビー・エム・エル</v>
      </c>
      <c r="E1600" s="10">
        <v>1</v>
      </c>
      <c r="G1600" s="46">
        <v>45632</v>
      </c>
      <c r="H1600" s="46">
        <v>45793</v>
      </c>
      <c r="J1600" s="10" t="str">
        <f>_xlfn.XLOOKUP($C1600,銘柄リスト!$B$2:$B$10000,銘柄リスト!$D$2:$D$10000,,0,1)</f>
        <v>プライム（内国株式）</v>
      </c>
    </row>
    <row r="1601" spans="2:10" hidden="1">
      <c r="B1601" s="42">
        <v>1599</v>
      </c>
      <c r="C1601" s="45" t="s">
        <v>1775</v>
      </c>
      <c r="D1601" t="str">
        <f>_xlfn.XLOOKUP($C1601,銘柄リスト!$B$2:$B$10000,銘柄リスト!$C$2:$C$10000,,0,1)</f>
        <v>トレンドマイクロ</v>
      </c>
      <c r="E1601" s="10">
        <v>1</v>
      </c>
      <c r="G1601" s="46">
        <v>45632</v>
      </c>
      <c r="H1601" s="46">
        <v>45793</v>
      </c>
      <c r="J1601" s="10" t="str">
        <f>_xlfn.XLOOKUP($C1601,銘柄リスト!$B$2:$B$10000,銘柄リスト!$D$2:$D$10000,,0,1)</f>
        <v>プライム（内国株式）</v>
      </c>
    </row>
    <row r="1602" spans="2:10" hidden="1">
      <c r="B1602" s="42">
        <v>1600</v>
      </c>
      <c r="C1602" s="45" t="s">
        <v>1776</v>
      </c>
      <c r="D1602" t="str">
        <f>_xlfn.XLOOKUP($C1602,銘柄リスト!$B$2:$B$10000,銘柄リスト!$C$2:$C$10000,,0,1)</f>
        <v>クリップコーポレーション</v>
      </c>
      <c r="E1602" s="10">
        <v>1</v>
      </c>
      <c r="G1602" s="46">
        <v>45632</v>
      </c>
      <c r="H1602" s="46">
        <v>45793</v>
      </c>
      <c r="J1602" s="10" t="str">
        <f>_xlfn.XLOOKUP($C1602,銘柄リスト!$B$2:$B$10000,銘柄リスト!$D$2:$D$10000,,0,1)</f>
        <v>スタンダード（内国株式）</v>
      </c>
    </row>
    <row r="1603" spans="2:10" hidden="1">
      <c r="B1603" s="42">
        <v>1601</v>
      </c>
      <c r="C1603" s="45" t="s">
        <v>1777</v>
      </c>
      <c r="D1603" t="str">
        <f>_xlfn.XLOOKUP($C1603,銘柄リスト!$B$2:$B$10000,銘柄リスト!$C$2:$C$10000,,0,1)</f>
        <v>キタック</v>
      </c>
      <c r="E1603" s="10">
        <v>1</v>
      </c>
      <c r="G1603" s="46">
        <v>45632</v>
      </c>
      <c r="H1603" s="46">
        <v>45793</v>
      </c>
      <c r="J1603" s="10" t="str">
        <f>_xlfn.XLOOKUP($C1603,銘柄リスト!$B$2:$B$10000,銘柄リスト!$D$2:$D$10000,,0,1)</f>
        <v>スタンダード（内国株式）</v>
      </c>
    </row>
    <row r="1604" spans="2:10" hidden="1">
      <c r="B1604" s="42">
        <v>1602</v>
      </c>
      <c r="C1604" s="45" t="s">
        <v>1778</v>
      </c>
      <c r="D1604" t="str">
        <f>_xlfn.XLOOKUP($C1604,銘柄リスト!$B$2:$B$10000,銘柄リスト!$C$2:$C$10000,,0,1)</f>
        <v>ＩＤホールディングス</v>
      </c>
      <c r="E1604" s="10">
        <v>1</v>
      </c>
      <c r="G1604" s="46">
        <v>45632</v>
      </c>
      <c r="H1604" s="46">
        <v>45793</v>
      </c>
      <c r="J1604" s="10" t="str">
        <f>_xlfn.XLOOKUP($C1604,銘柄リスト!$B$2:$B$10000,銘柄リスト!$D$2:$D$10000,,0,1)</f>
        <v>プライム（内国株式）</v>
      </c>
    </row>
    <row r="1605" spans="2:10" hidden="1">
      <c r="B1605" s="42">
        <v>1603</v>
      </c>
      <c r="C1605" s="45" t="s">
        <v>1779</v>
      </c>
      <c r="D1605" t="str">
        <f>_xlfn.XLOOKUP($C1605,銘柄リスト!$B$2:$B$10000,銘柄リスト!$C$2:$C$10000,,0,1)</f>
        <v>ＫｅｙＨｏｌｄｅｒ</v>
      </c>
      <c r="E1605" s="10">
        <v>1</v>
      </c>
      <c r="G1605" s="46">
        <v>45632</v>
      </c>
      <c r="H1605" s="46">
        <v>45793</v>
      </c>
      <c r="J1605" s="10" t="str">
        <f>_xlfn.XLOOKUP($C1605,銘柄リスト!$B$2:$B$10000,銘柄リスト!$D$2:$D$10000,,0,1)</f>
        <v>スタンダード（内国株式）</v>
      </c>
    </row>
    <row r="1606" spans="2:10" hidden="1">
      <c r="B1606" s="42">
        <v>1604</v>
      </c>
      <c r="C1606" s="45" t="s">
        <v>1780</v>
      </c>
      <c r="D1606" t="str">
        <f>_xlfn.XLOOKUP($C1606,銘柄リスト!$B$2:$B$10000,銘柄リスト!$C$2:$C$10000,,0,1)</f>
        <v>リソー教育</v>
      </c>
      <c r="E1606" s="10">
        <v>1</v>
      </c>
      <c r="G1606" s="46">
        <v>45632</v>
      </c>
      <c r="H1606" s="46">
        <v>45793</v>
      </c>
      <c r="J1606" s="10" t="str">
        <f>_xlfn.XLOOKUP($C1606,銘柄リスト!$B$2:$B$10000,銘柄リスト!$D$2:$D$10000,,0,1)</f>
        <v>プライム（内国株式）</v>
      </c>
    </row>
    <row r="1607" spans="2:10" hidden="1">
      <c r="B1607" s="42">
        <v>1605</v>
      </c>
      <c r="C1607" s="45" t="s">
        <v>1781</v>
      </c>
      <c r="D1607" t="str">
        <f>_xlfn.XLOOKUP($C1607,銘柄リスト!$B$2:$B$10000,銘柄リスト!$C$2:$C$10000,,0,1)</f>
        <v>日本オラクル</v>
      </c>
      <c r="E1607" s="10">
        <v>1</v>
      </c>
      <c r="G1607" s="46">
        <v>45632</v>
      </c>
      <c r="H1607" s="46">
        <v>45793</v>
      </c>
      <c r="J1607" s="10" t="str">
        <f>_xlfn.XLOOKUP($C1607,銘柄リスト!$B$2:$B$10000,銘柄リスト!$D$2:$D$10000,,0,1)</f>
        <v>スタンダード（内国株式）</v>
      </c>
    </row>
    <row r="1608" spans="2:10" hidden="1">
      <c r="B1608" s="42">
        <v>1606</v>
      </c>
      <c r="C1608" s="45" t="s">
        <v>1782</v>
      </c>
      <c r="D1608" t="str">
        <f>_xlfn.XLOOKUP($C1608,銘柄リスト!$B$2:$B$10000,銘柄リスト!$C$2:$C$10000,,0,1)</f>
        <v>早稲田アカデミー</v>
      </c>
      <c r="E1608" s="10">
        <v>1</v>
      </c>
      <c r="G1608" s="46">
        <v>45632</v>
      </c>
      <c r="H1608" s="46">
        <v>45793</v>
      </c>
      <c r="J1608" s="10" t="str">
        <f>_xlfn.XLOOKUP($C1608,銘柄リスト!$B$2:$B$10000,銘柄リスト!$D$2:$D$10000,,0,1)</f>
        <v>プライム（内国株式）</v>
      </c>
    </row>
    <row r="1609" spans="2:10" hidden="1">
      <c r="B1609" s="42">
        <v>1607</v>
      </c>
      <c r="C1609" s="45" t="s">
        <v>1783</v>
      </c>
      <c r="D1609" t="str">
        <f>_xlfn.XLOOKUP($C1609,銘柄リスト!$B$2:$B$10000,銘柄リスト!$C$2:$C$10000,,0,1)</f>
        <v>アルファシステムズ</v>
      </c>
      <c r="E1609" s="10">
        <v>1</v>
      </c>
      <c r="G1609" s="46">
        <v>45632</v>
      </c>
      <c r="H1609" s="46">
        <v>45793</v>
      </c>
      <c r="J1609" s="10" t="str">
        <f>_xlfn.XLOOKUP($C1609,銘柄リスト!$B$2:$B$10000,銘柄リスト!$D$2:$D$10000,,0,1)</f>
        <v>プライム（内国株式）</v>
      </c>
    </row>
    <row r="1610" spans="2:10" hidden="1">
      <c r="B1610" s="42">
        <v>1608</v>
      </c>
      <c r="C1610" s="45" t="s">
        <v>1784</v>
      </c>
      <c r="D1610" t="str">
        <f>_xlfn.XLOOKUP($C1610,銘柄リスト!$B$2:$B$10000,銘柄リスト!$C$2:$C$10000,,0,1)</f>
        <v>城南進学研究社</v>
      </c>
      <c r="E1610" s="10">
        <v>1</v>
      </c>
      <c r="G1610" s="46">
        <v>45632</v>
      </c>
      <c r="H1610" s="46">
        <v>45793</v>
      </c>
      <c r="J1610" s="10" t="str">
        <f>_xlfn.XLOOKUP($C1610,銘柄リスト!$B$2:$B$10000,銘柄リスト!$D$2:$D$10000,,0,1)</f>
        <v>スタンダード（内国株式）</v>
      </c>
    </row>
    <row r="1611" spans="2:10" hidden="1">
      <c r="B1611" s="42">
        <v>1609</v>
      </c>
      <c r="C1611" s="45" t="s">
        <v>1785</v>
      </c>
      <c r="D1611" t="str">
        <f>_xlfn.XLOOKUP($C1611,銘柄リスト!$B$2:$B$10000,銘柄リスト!$C$2:$C$10000,,0,1)</f>
        <v>フューチャー</v>
      </c>
      <c r="E1611" s="10">
        <v>1</v>
      </c>
      <c r="G1611" s="46">
        <v>45632</v>
      </c>
      <c r="H1611" s="46">
        <v>45793</v>
      </c>
      <c r="J1611" s="10" t="str">
        <f>_xlfn.XLOOKUP($C1611,銘柄リスト!$B$2:$B$10000,銘柄リスト!$D$2:$D$10000,,0,1)</f>
        <v>プライム（内国株式）</v>
      </c>
    </row>
    <row r="1612" spans="2:10" hidden="1">
      <c r="B1612" s="42">
        <v>1610</v>
      </c>
      <c r="C1612" s="45" t="s">
        <v>1786</v>
      </c>
      <c r="D1612" t="str">
        <f>_xlfn.XLOOKUP($C1612,銘柄リスト!$B$2:$B$10000,銘柄リスト!$C$2:$C$10000,,0,1)</f>
        <v>ＣＡＣ　Ｈｏｌｄｉｎｇｓ</v>
      </c>
      <c r="E1612" s="10">
        <v>1</v>
      </c>
      <c r="G1612" s="46">
        <v>45632</v>
      </c>
      <c r="H1612" s="46">
        <v>45793</v>
      </c>
      <c r="J1612" s="10" t="str">
        <f>_xlfn.XLOOKUP($C1612,銘柄リスト!$B$2:$B$10000,銘柄リスト!$D$2:$D$10000,,0,1)</f>
        <v>プライム（内国株式）</v>
      </c>
    </row>
    <row r="1613" spans="2:10" hidden="1">
      <c r="B1613" s="42">
        <v>1611</v>
      </c>
      <c r="C1613" s="45" t="s">
        <v>191</v>
      </c>
      <c r="D1613" t="str">
        <f>_xlfn.XLOOKUP($C1613,銘柄リスト!$B$2:$B$10000,銘柄リスト!$C$2:$C$10000,,0,1)</f>
        <v>トーセ</v>
      </c>
      <c r="E1613" s="10">
        <v>1</v>
      </c>
      <c r="G1613" s="46">
        <v>45632</v>
      </c>
      <c r="H1613" s="46">
        <v>45793</v>
      </c>
      <c r="J1613" s="10" t="str">
        <f>_xlfn.XLOOKUP($C1613,銘柄リスト!$B$2:$B$10000,銘柄リスト!$D$2:$D$10000,,0,1)</f>
        <v>スタンダード（内国株式）</v>
      </c>
    </row>
    <row r="1614" spans="2:10" hidden="1">
      <c r="B1614" s="42">
        <v>1612</v>
      </c>
      <c r="C1614" s="45" t="s">
        <v>1787</v>
      </c>
      <c r="D1614" t="str">
        <f>_xlfn.XLOOKUP($C1614,銘柄リスト!$B$2:$B$10000,銘柄リスト!$C$2:$C$10000,,0,1)</f>
        <v>オービックビジネスコンサルタント</v>
      </c>
      <c r="E1614" s="10">
        <v>1</v>
      </c>
      <c r="G1614" s="46">
        <v>45632</v>
      </c>
      <c r="H1614" s="46">
        <v>45793</v>
      </c>
      <c r="J1614" s="10" t="str">
        <f>_xlfn.XLOOKUP($C1614,銘柄リスト!$B$2:$B$10000,銘柄リスト!$D$2:$D$10000,,0,1)</f>
        <v>プライム（内国株式）</v>
      </c>
    </row>
    <row r="1615" spans="2:10" hidden="1">
      <c r="B1615" s="42">
        <v>1613</v>
      </c>
      <c r="C1615" s="45" t="s">
        <v>1788</v>
      </c>
      <c r="D1615" t="str">
        <f>_xlfn.XLOOKUP($C1615,銘柄リスト!$B$2:$B$10000,銘柄リスト!$C$2:$C$10000,,0,1)</f>
        <v>京進</v>
      </c>
      <c r="E1615" s="10">
        <v>1</v>
      </c>
      <c r="G1615" s="46">
        <v>45632</v>
      </c>
      <c r="H1615" s="46">
        <v>45793</v>
      </c>
      <c r="J1615" s="10" t="str">
        <f>_xlfn.XLOOKUP($C1615,銘柄リスト!$B$2:$B$10000,銘柄リスト!$D$2:$D$10000,,0,1)</f>
        <v>スタンダード（内国株式）</v>
      </c>
    </row>
    <row r="1616" spans="2:10" hidden="1">
      <c r="B1616" s="42">
        <v>1614</v>
      </c>
      <c r="C1616" s="45" t="s">
        <v>1789</v>
      </c>
      <c r="D1616" t="str">
        <f>_xlfn.XLOOKUP($C1616,銘柄リスト!$B$2:$B$10000,銘柄リスト!$C$2:$C$10000,,0,1)</f>
        <v>日本ラッド</v>
      </c>
      <c r="E1616" s="10">
        <v>1</v>
      </c>
      <c r="G1616" s="46">
        <v>45632</v>
      </c>
      <c r="H1616" s="46">
        <v>45793</v>
      </c>
      <c r="J1616" s="10" t="str">
        <f>_xlfn.XLOOKUP($C1616,銘柄リスト!$B$2:$B$10000,銘柄リスト!$D$2:$D$10000,,0,1)</f>
        <v>スタンダード（内国株式）</v>
      </c>
    </row>
    <row r="1617" spans="2:10" hidden="1">
      <c r="B1617" s="42">
        <v>1615</v>
      </c>
      <c r="C1617" s="45" t="s">
        <v>1790</v>
      </c>
      <c r="D1617" t="str">
        <f>_xlfn.XLOOKUP($C1617,銘柄リスト!$B$2:$B$10000,銘柄リスト!$C$2:$C$10000,,0,1)</f>
        <v>アイティフォー</v>
      </c>
      <c r="E1617" s="10">
        <v>1</v>
      </c>
      <c r="G1617" s="46">
        <v>45632</v>
      </c>
      <c r="H1617" s="46">
        <v>45793</v>
      </c>
      <c r="J1617" s="10" t="str">
        <f>_xlfn.XLOOKUP($C1617,銘柄リスト!$B$2:$B$10000,銘柄リスト!$D$2:$D$10000,,0,1)</f>
        <v>プライム（内国株式）</v>
      </c>
    </row>
    <row r="1618" spans="2:10" hidden="1">
      <c r="B1618" s="42">
        <v>1616</v>
      </c>
      <c r="C1618" s="45" t="s">
        <v>1791</v>
      </c>
      <c r="D1618" t="str">
        <f>_xlfn.XLOOKUP($C1618,銘柄リスト!$B$2:$B$10000,銘柄リスト!$C$2:$C$10000,,0,1)</f>
        <v>東京個別指導学院</v>
      </c>
      <c r="E1618" s="10">
        <v>1</v>
      </c>
      <c r="G1618" s="46">
        <v>45632</v>
      </c>
      <c r="H1618" s="46">
        <v>45793</v>
      </c>
      <c r="J1618" s="10" t="str">
        <f>_xlfn.XLOOKUP($C1618,銘柄リスト!$B$2:$B$10000,銘柄リスト!$D$2:$D$10000,,0,1)</f>
        <v>スタンダード（内国株式）</v>
      </c>
    </row>
    <row r="1619" spans="2:10" hidden="1">
      <c r="B1619" s="42">
        <v>1617</v>
      </c>
      <c r="C1619" s="45" t="s">
        <v>1792</v>
      </c>
      <c r="D1619" t="str">
        <f>_xlfn.XLOOKUP($C1619,銘柄リスト!$B$2:$B$10000,銘柄リスト!$C$2:$C$10000,,0,1)</f>
        <v>東計電算</v>
      </c>
      <c r="E1619" s="10">
        <v>1</v>
      </c>
      <c r="G1619" s="46">
        <v>45632</v>
      </c>
      <c r="H1619" s="46">
        <v>45793</v>
      </c>
      <c r="J1619" s="10" t="str">
        <f>_xlfn.XLOOKUP($C1619,銘柄リスト!$B$2:$B$10000,銘柄リスト!$D$2:$D$10000,,0,1)</f>
        <v>スタンダード（内国株式）</v>
      </c>
    </row>
    <row r="1620" spans="2:10" hidden="1">
      <c r="B1620" s="42">
        <v>1618</v>
      </c>
      <c r="C1620" s="45" t="s">
        <v>1793</v>
      </c>
      <c r="D1620" t="str">
        <f>_xlfn.XLOOKUP($C1620,銘柄リスト!$B$2:$B$10000,銘柄リスト!$C$2:$C$10000,,0,1)</f>
        <v>ダイサン</v>
      </c>
      <c r="E1620" s="10">
        <v>1</v>
      </c>
      <c r="G1620" s="46">
        <v>45632</v>
      </c>
      <c r="H1620" s="46">
        <v>45793</v>
      </c>
      <c r="J1620" s="10" t="str">
        <f>_xlfn.XLOOKUP($C1620,銘柄リスト!$B$2:$B$10000,銘柄リスト!$D$2:$D$10000,,0,1)</f>
        <v>スタンダード（内国株式）</v>
      </c>
    </row>
    <row r="1621" spans="2:10" hidden="1">
      <c r="B1621" s="42">
        <v>1619</v>
      </c>
      <c r="C1621" s="45" t="s">
        <v>15</v>
      </c>
      <c r="D1621" t="str">
        <f>_xlfn.XLOOKUP($C1621,銘柄リスト!$B$2:$B$10000,銘柄リスト!$C$2:$C$10000,,0,1)</f>
        <v>サイバーエージェント</v>
      </c>
      <c r="E1621" s="10">
        <v>1</v>
      </c>
      <c r="G1621" s="46">
        <v>45632</v>
      </c>
      <c r="H1621" s="46">
        <v>45793</v>
      </c>
      <c r="I1621" s="10" t="s">
        <v>9060</v>
      </c>
      <c r="J1621" s="10" t="str">
        <f>_xlfn.XLOOKUP($C1621,銘柄リスト!$B$2:$B$10000,銘柄リスト!$D$2:$D$10000,,0,1)</f>
        <v>プライム（内国株式）</v>
      </c>
    </row>
    <row r="1622" spans="2:10" hidden="1">
      <c r="B1622" s="42">
        <v>1620</v>
      </c>
      <c r="C1622" s="45" t="s">
        <v>1794</v>
      </c>
      <c r="D1622" t="str">
        <f>_xlfn.XLOOKUP($C1622,銘柄リスト!$B$2:$B$10000,銘柄リスト!$C$2:$C$10000,,0,1)</f>
        <v>昭和システムエンジニアリング</v>
      </c>
      <c r="E1622" s="10">
        <v>1</v>
      </c>
      <c r="G1622" s="46">
        <v>45632</v>
      </c>
      <c r="H1622" s="46">
        <v>45793</v>
      </c>
      <c r="J1622" s="10" t="str">
        <f>_xlfn.XLOOKUP($C1622,銘柄リスト!$B$2:$B$10000,銘柄リスト!$D$2:$D$10000,,0,1)</f>
        <v>スタンダード（内国株式）</v>
      </c>
    </row>
    <row r="1623" spans="2:10" hidden="1">
      <c r="B1623" s="42">
        <v>1621</v>
      </c>
      <c r="C1623" s="45" t="s">
        <v>1795</v>
      </c>
      <c r="D1623" t="str">
        <f>_xlfn.XLOOKUP($C1623,銘柄リスト!$B$2:$B$10000,銘柄リスト!$C$2:$C$10000,,0,1)</f>
        <v>トスネット</v>
      </c>
      <c r="E1623" s="10">
        <v>1</v>
      </c>
      <c r="G1623" s="46">
        <v>45632</v>
      </c>
      <c r="H1623" s="46">
        <v>45793</v>
      </c>
      <c r="J1623" s="10" t="str">
        <f>_xlfn.XLOOKUP($C1623,銘柄リスト!$B$2:$B$10000,銘柄リスト!$D$2:$D$10000,,0,1)</f>
        <v>スタンダード（内国株式）</v>
      </c>
    </row>
    <row r="1624" spans="2:10" hidden="1">
      <c r="B1624" s="42">
        <v>1622</v>
      </c>
      <c r="C1624" s="45" t="s">
        <v>1796</v>
      </c>
      <c r="D1624" t="str">
        <f>_xlfn.XLOOKUP($C1624,銘柄リスト!$B$2:$B$10000,銘柄リスト!$C$2:$C$10000,,0,1)</f>
        <v>アルファ</v>
      </c>
      <c r="E1624" s="10">
        <v>1</v>
      </c>
      <c r="G1624" s="46">
        <v>45632</v>
      </c>
      <c r="H1624" s="46">
        <v>45793</v>
      </c>
      <c r="J1624" s="10" t="str">
        <f>_xlfn.XLOOKUP($C1624,銘柄リスト!$B$2:$B$10000,銘柄リスト!$D$2:$D$10000,,0,1)</f>
        <v>スタンダード（内国株式）</v>
      </c>
    </row>
    <row r="1625" spans="2:10" hidden="1">
      <c r="B1625" s="42">
        <v>1623</v>
      </c>
      <c r="C1625" s="45" t="s">
        <v>1797</v>
      </c>
      <c r="D1625" t="str">
        <f>_xlfn.XLOOKUP($C1625,銘柄リスト!$B$2:$B$10000,銘柄リスト!$C$2:$C$10000,,0,1)</f>
        <v>さくらケーシーエス</v>
      </c>
      <c r="E1625" s="10">
        <v>1</v>
      </c>
      <c r="G1625" s="46">
        <v>45632</v>
      </c>
      <c r="H1625" s="46">
        <v>45793</v>
      </c>
      <c r="J1625" s="10" t="str">
        <f>_xlfn.XLOOKUP($C1625,銘柄リスト!$B$2:$B$10000,銘柄リスト!$D$2:$D$10000,,0,1)</f>
        <v>スタンダード（内国株式）</v>
      </c>
    </row>
    <row r="1626" spans="2:10" hidden="1">
      <c r="B1626" s="42">
        <v>1624</v>
      </c>
      <c r="C1626" s="45" t="s">
        <v>1798</v>
      </c>
      <c r="D1626" t="str">
        <f>_xlfn.XLOOKUP($C1626,銘柄リスト!$B$2:$B$10000,銘柄リスト!$C$2:$C$10000,,0,1)</f>
        <v>エックスネット</v>
      </c>
      <c r="E1626" s="10">
        <v>1</v>
      </c>
      <c r="G1626" s="46">
        <v>45632</v>
      </c>
      <c r="H1626" s="46">
        <v>45793</v>
      </c>
      <c r="J1626" s="10" t="str">
        <f>_xlfn.XLOOKUP($C1626,銘柄リスト!$B$2:$B$10000,銘柄リスト!$D$2:$D$10000,,0,1)</f>
        <v>スタンダード（内国株式）</v>
      </c>
    </row>
    <row r="1627" spans="2:10" hidden="1">
      <c r="B1627" s="42">
        <v>1625</v>
      </c>
      <c r="C1627" s="45" t="s">
        <v>1799</v>
      </c>
      <c r="D1627" t="str">
        <f>_xlfn.XLOOKUP($C1627,銘柄リスト!$B$2:$B$10000,銘柄リスト!$C$2:$C$10000,,0,1)</f>
        <v>クリーク・アンド・リバー社</v>
      </c>
      <c r="E1627" s="10">
        <v>1</v>
      </c>
      <c r="G1627" s="46">
        <v>45632</v>
      </c>
      <c r="H1627" s="46">
        <v>45793</v>
      </c>
      <c r="J1627" s="10" t="str">
        <f>_xlfn.XLOOKUP($C1627,銘柄リスト!$B$2:$B$10000,銘柄リスト!$D$2:$D$10000,,0,1)</f>
        <v>プライム（内国株式）</v>
      </c>
    </row>
    <row r="1628" spans="2:10" hidden="1">
      <c r="B1628" s="42">
        <v>1626</v>
      </c>
      <c r="C1628" s="45" t="s">
        <v>1800</v>
      </c>
      <c r="D1628" t="str">
        <f>_xlfn.XLOOKUP($C1628,銘柄リスト!$B$2:$B$10000,銘柄リスト!$C$2:$C$10000,,0,1)</f>
        <v>ＳＢＩグローバルアセットマネジメント</v>
      </c>
      <c r="E1628" s="10">
        <v>1</v>
      </c>
      <c r="G1628" s="46">
        <v>45632</v>
      </c>
      <c r="H1628" s="46">
        <v>45793</v>
      </c>
      <c r="J1628" s="10" t="str">
        <f>_xlfn.XLOOKUP($C1628,銘柄リスト!$B$2:$B$10000,銘柄リスト!$D$2:$D$10000,,0,1)</f>
        <v>プライム（内国株式）</v>
      </c>
    </row>
    <row r="1629" spans="2:10" hidden="1">
      <c r="B1629" s="42">
        <v>1627</v>
      </c>
      <c r="C1629" s="45" t="s">
        <v>1801</v>
      </c>
      <c r="D1629" t="str">
        <f>_xlfn.XLOOKUP($C1629,銘柄リスト!$B$2:$B$10000,銘柄リスト!$C$2:$C$10000,,0,1)</f>
        <v>ピーエイ</v>
      </c>
      <c r="E1629" s="10">
        <v>1</v>
      </c>
      <c r="G1629" s="46">
        <v>45632</v>
      </c>
      <c r="H1629" s="46">
        <v>45793</v>
      </c>
      <c r="J1629" s="10" t="str">
        <f>_xlfn.XLOOKUP($C1629,銘柄リスト!$B$2:$B$10000,銘柄リスト!$D$2:$D$10000,,0,1)</f>
        <v>スタンダード（内国株式）</v>
      </c>
    </row>
    <row r="1630" spans="2:10" hidden="1">
      <c r="B1630" s="42">
        <v>1628</v>
      </c>
      <c r="C1630" s="45" t="s">
        <v>1802</v>
      </c>
      <c r="D1630" t="str">
        <f>_xlfn.XLOOKUP($C1630,銘柄リスト!$B$2:$B$10000,銘柄リスト!$C$2:$C$10000,,0,1)</f>
        <v>テー・オー・ダブリュー</v>
      </c>
      <c r="E1630" s="10">
        <v>1</v>
      </c>
      <c r="G1630" s="46">
        <v>45632</v>
      </c>
      <c r="H1630" s="46">
        <v>45793</v>
      </c>
      <c r="J1630" s="10" t="str">
        <f>_xlfn.XLOOKUP($C1630,銘柄リスト!$B$2:$B$10000,銘柄リスト!$D$2:$D$10000,,0,1)</f>
        <v>スタンダード（内国株式）</v>
      </c>
    </row>
    <row r="1631" spans="2:10" hidden="1">
      <c r="B1631" s="42">
        <v>1629</v>
      </c>
      <c r="C1631" s="45" t="s">
        <v>1803</v>
      </c>
      <c r="D1631" t="str">
        <f>_xlfn.XLOOKUP($C1631,銘柄リスト!$B$2:$B$10000,銘柄リスト!$C$2:$C$10000,,0,1)</f>
        <v>大塚商会</v>
      </c>
      <c r="E1631" s="10">
        <v>1</v>
      </c>
      <c r="G1631" s="46">
        <v>45632</v>
      </c>
      <c r="H1631" s="46">
        <v>45793</v>
      </c>
      <c r="J1631" s="10" t="str">
        <f>_xlfn.XLOOKUP($C1631,銘柄リスト!$B$2:$B$10000,銘柄リスト!$D$2:$D$10000,,0,1)</f>
        <v>プライム（内国株式）</v>
      </c>
    </row>
    <row r="1632" spans="2:10" hidden="1">
      <c r="B1632" s="42">
        <v>1630</v>
      </c>
      <c r="C1632" s="45" t="s">
        <v>1804</v>
      </c>
      <c r="D1632" t="str">
        <f>_xlfn.XLOOKUP($C1632,銘柄リスト!$B$2:$B$10000,銘柄リスト!$C$2:$C$10000,,0,1)</f>
        <v>ＩＣ</v>
      </c>
      <c r="E1632" s="10">
        <v>1</v>
      </c>
      <c r="G1632" s="46">
        <v>45632</v>
      </c>
      <c r="H1632" s="46">
        <v>45793</v>
      </c>
      <c r="J1632" s="10" t="str">
        <f>_xlfn.XLOOKUP($C1632,銘柄リスト!$B$2:$B$10000,銘柄リスト!$D$2:$D$10000,,0,1)</f>
        <v>スタンダード（内国株式）</v>
      </c>
    </row>
    <row r="1633" spans="2:10" hidden="1">
      <c r="B1633" s="42">
        <v>1631</v>
      </c>
      <c r="C1633" s="45" t="s">
        <v>1805</v>
      </c>
      <c r="D1633" t="str">
        <f>_xlfn.XLOOKUP($C1633,銘柄リスト!$B$2:$B$10000,銘柄リスト!$C$2:$C$10000,,0,1)</f>
        <v>エフアンドエム</v>
      </c>
      <c r="E1633" s="10">
        <v>1</v>
      </c>
      <c r="G1633" s="46">
        <v>45632</v>
      </c>
      <c r="H1633" s="46">
        <v>45793</v>
      </c>
      <c r="J1633" s="10" t="str">
        <f>_xlfn.XLOOKUP($C1633,銘柄リスト!$B$2:$B$10000,銘柄リスト!$D$2:$D$10000,,0,1)</f>
        <v>スタンダード（内国株式）</v>
      </c>
    </row>
    <row r="1634" spans="2:10" hidden="1">
      <c r="B1634" s="42">
        <v>1632</v>
      </c>
      <c r="C1634" s="45" t="s">
        <v>1806</v>
      </c>
      <c r="D1634" t="str">
        <f>_xlfn.XLOOKUP($C1634,銘柄リスト!$B$2:$B$10000,銘柄リスト!$C$2:$C$10000,,0,1)</f>
        <v>ストリームメディアコーポレーション</v>
      </c>
      <c r="E1634" s="10">
        <v>1</v>
      </c>
      <c r="G1634" s="46">
        <v>45632</v>
      </c>
      <c r="H1634" s="46">
        <v>45645</v>
      </c>
      <c r="J1634" s="10" t="str">
        <f>_xlfn.XLOOKUP($C1634,銘柄リスト!$B$2:$B$10000,銘柄リスト!$D$2:$D$10000,,0,1)</f>
        <v>グロース（内国株式）</v>
      </c>
    </row>
    <row r="1635" spans="2:10" hidden="1">
      <c r="B1635" s="42">
        <v>1633</v>
      </c>
      <c r="C1635" s="45" t="s">
        <v>1807</v>
      </c>
      <c r="D1635" t="str">
        <f>_xlfn.XLOOKUP($C1635,銘柄リスト!$B$2:$B$10000,銘柄リスト!$C$2:$C$10000,,0,1)</f>
        <v>サイボウズ</v>
      </c>
      <c r="E1635" s="10">
        <v>1</v>
      </c>
      <c r="G1635" s="46">
        <v>45632</v>
      </c>
      <c r="H1635" s="46">
        <v>45793</v>
      </c>
      <c r="J1635" s="10" t="str">
        <f>_xlfn.XLOOKUP($C1635,銘柄リスト!$B$2:$B$10000,銘柄リスト!$D$2:$D$10000,,0,1)</f>
        <v>プライム（内国株式）</v>
      </c>
    </row>
    <row r="1636" spans="2:10" hidden="1">
      <c r="B1636" s="42">
        <v>1634</v>
      </c>
      <c r="C1636" s="45" t="s">
        <v>1808</v>
      </c>
      <c r="D1636" t="str">
        <f>_xlfn.XLOOKUP($C1636,銘柄リスト!$B$2:$B$10000,銘柄リスト!$C$2:$C$10000,,0,1)</f>
        <v>ガーラ</v>
      </c>
      <c r="E1636" s="10">
        <v>1</v>
      </c>
      <c r="G1636" s="46">
        <v>45632</v>
      </c>
      <c r="H1636" s="46">
        <v>45793</v>
      </c>
      <c r="J1636" s="10" t="str">
        <f>_xlfn.XLOOKUP($C1636,銘柄リスト!$B$2:$B$10000,銘柄リスト!$D$2:$D$10000,,0,1)</f>
        <v>スタンダード（内国株式）</v>
      </c>
    </row>
    <row r="1637" spans="2:10" hidden="1">
      <c r="B1637" s="42">
        <v>1635</v>
      </c>
      <c r="C1637" s="45" t="s">
        <v>1809</v>
      </c>
      <c r="D1637" t="str">
        <f>_xlfn.XLOOKUP($C1637,銘柄リスト!$B$2:$B$10000,銘柄リスト!$C$2:$C$10000,,0,1)</f>
        <v>ＮＣＤ</v>
      </c>
      <c r="E1637" s="10">
        <v>1</v>
      </c>
      <c r="G1637" s="46">
        <v>45632</v>
      </c>
      <c r="H1637" s="46">
        <v>45793</v>
      </c>
      <c r="J1637" s="10" t="str">
        <f>_xlfn.XLOOKUP($C1637,銘柄リスト!$B$2:$B$10000,銘柄リスト!$D$2:$D$10000,,0,1)</f>
        <v>スタンダード（内国株式）</v>
      </c>
    </row>
    <row r="1638" spans="2:10" hidden="1">
      <c r="B1638" s="42">
        <v>1636</v>
      </c>
      <c r="C1638" s="45" t="s">
        <v>1810</v>
      </c>
      <c r="D1638" t="str">
        <f>_xlfn.XLOOKUP($C1638,銘柄リスト!$B$2:$B$10000,銘柄リスト!$C$2:$C$10000,,0,1)</f>
        <v>ＧＭＯインターネット</v>
      </c>
      <c r="E1638" s="10">
        <v>1</v>
      </c>
      <c r="G1638" s="46">
        <v>45632</v>
      </c>
      <c r="H1638" s="46">
        <v>45793</v>
      </c>
      <c r="J1638" s="10" t="str">
        <f>_xlfn.XLOOKUP($C1638,銘柄リスト!$B$2:$B$10000,銘柄リスト!$D$2:$D$10000,,0,1)</f>
        <v>プライム（内国株式）</v>
      </c>
    </row>
    <row r="1639" spans="2:10" hidden="1">
      <c r="B1639" s="42">
        <v>1637</v>
      </c>
      <c r="C1639" s="45" t="s">
        <v>1811</v>
      </c>
      <c r="D1639" t="str">
        <f>_xlfn.XLOOKUP($C1639,銘柄リスト!$B$2:$B$10000,銘柄リスト!$C$2:$C$10000,,0,1)</f>
        <v>山田コンサルティンググループ</v>
      </c>
      <c r="E1639" s="10">
        <v>1</v>
      </c>
      <c r="G1639" s="46">
        <v>45632</v>
      </c>
      <c r="H1639" s="46">
        <v>45793</v>
      </c>
      <c r="J1639" s="10" t="str">
        <f>_xlfn.XLOOKUP($C1639,銘柄リスト!$B$2:$B$10000,銘柄リスト!$D$2:$D$10000,,0,1)</f>
        <v>プライム（内国株式）</v>
      </c>
    </row>
    <row r="1640" spans="2:10" hidden="1">
      <c r="B1640" s="42">
        <v>1638</v>
      </c>
      <c r="C1640" s="45" t="s">
        <v>1812</v>
      </c>
      <c r="D1640" t="str">
        <f>_xlfn.XLOOKUP($C1640,銘柄リスト!$B$2:$B$10000,銘柄リスト!$C$2:$C$10000,,0,1)</f>
        <v>オリコン</v>
      </c>
      <c r="E1640" s="10">
        <v>1</v>
      </c>
      <c r="G1640" s="46">
        <v>45632</v>
      </c>
      <c r="H1640" s="46">
        <v>45793</v>
      </c>
      <c r="J1640" s="10" t="str">
        <f>_xlfn.XLOOKUP($C1640,銘柄リスト!$B$2:$B$10000,銘柄リスト!$D$2:$D$10000,,0,1)</f>
        <v>スタンダード（内国株式）</v>
      </c>
    </row>
    <row r="1641" spans="2:10" hidden="1">
      <c r="B1641" s="42">
        <v>1639</v>
      </c>
      <c r="C1641" s="45" t="s">
        <v>1813</v>
      </c>
      <c r="D1641" t="str">
        <f>_xlfn.XLOOKUP($C1641,銘柄リスト!$B$2:$B$10000,銘柄リスト!$C$2:$C$10000,,0,1)</f>
        <v>セントラルスポーツ</v>
      </c>
      <c r="E1641" s="10">
        <v>1</v>
      </c>
      <c r="G1641" s="46">
        <v>45632</v>
      </c>
      <c r="H1641" s="46">
        <v>45793</v>
      </c>
      <c r="J1641" s="10" t="str">
        <f>_xlfn.XLOOKUP($C1641,銘柄リスト!$B$2:$B$10000,銘柄リスト!$D$2:$D$10000,,0,1)</f>
        <v>プライム（内国株式）</v>
      </c>
    </row>
    <row r="1642" spans="2:10" hidden="1">
      <c r="B1642" s="42">
        <v>1640</v>
      </c>
      <c r="C1642" s="45" t="s">
        <v>1814</v>
      </c>
      <c r="D1642" t="str">
        <f>_xlfn.XLOOKUP($C1642,銘柄リスト!$B$2:$B$10000,銘柄リスト!$C$2:$C$10000,,0,1)</f>
        <v>パラカ</v>
      </c>
      <c r="E1642" s="10">
        <v>1</v>
      </c>
      <c r="G1642" s="46">
        <v>45632</v>
      </c>
      <c r="H1642" s="46">
        <v>45793</v>
      </c>
      <c r="J1642" s="10" t="str">
        <f>_xlfn.XLOOKUP($C1642,銘柄リスト!$B$2:$B$10000,銘柄リスト!$D$2:$D$10000,,0,1)</f>
        <v>プライム（内国株式）</v>
      </c>
    </row>
    <row r="1643" spans="2:10" hidden="1">
      <c r="B1643" s="42">
        <v>1641</v>
      </c>
      <c r="C1643" s="45" t="s">
        <v>1815</v>
      </c>
      <c r="D1643" t="str">
        <f>_xlfn.XLOOKUP($C1643,銘柄リスト!$B$2:$B$10000,銘柄リスト!$C$2:$C$10000,,0,1)</f>
        <v>ドリーム・アーツ</v>
      </c>
      <c r="E1643" s="10">
        <v>1</v>
      </c>
      <c r="G1643" s="46">
        <v>45632</v>
      </c>
      <c r="H1643" s="46">
        <v>45645</v>
      </c>
      <c r="J1643" s="10" t="str">
        <f>_xlfn.XLOOKUP($C1643,銘柄リスト!$B$2:$B$10000,銘柄リスト!$D$2:$D$10000,,0,1)</f>
        <v>グロース（内国株式）</v>
      </c>
    </row>
    <row r="1644" spans="2:10" hidden="1">
      <c r="B1644" s="42">
        <v>1642</v>
      </c>
      <c r="C1644" s="45" t="s">
        <v>1816</v>
      </c>
      <c r="D1644" t="str">
        <f>_xlfn.XLOOKUP($C1644,銘柄リスト!$B$2:$B$10000,銘柄リスト!$C$2:$C$10000,,0,1)</f>
        <v>電通総研</v>
      </c>
      <c r="E1644" s="10">
        <v>1</v>
      </c>
      <c r="G1644" s="46">
        <v>45632</v>
      </c>
      <c r="H1644" s="46">
        <v>45793</v>
      </c>
      <c r="J1644" s="10" t="str">
        <f>_xlfn.XLOOKUP($C1644,銘柄リスト!$B$2:$B$10000,銘柄リスト!$D$2:$D$10000,,0,1)</f>
        <v>プライム（内国株式）</v>
      </c>
    </row>
    <row r="1645" spans="2:10" hidden="1">
      <c r="B1645" s="42">
        <v>1643</v>
      </c>
      <c r="C1645" s="45" t="s">
        <v>1817</v>
      </c>
      <c r="D1645" t="str">
        <f>_xlfn.XLOOKUP($C1645,銘柄リスト!$B$2:$B$10000,銘柄リスト!$C$2:$C$10000,,0,1)</f>
        <v>ＡＣＣＥＳＳ</v>
      </c>
      <c r="E1645" s="10">
        <v>1</v>
      </c>
      <c r="G1645" s="46">
        <v>45632</v>
      </c>
      <c r="H1645" s="46">
        <v>45793</v>
      </c>
      <c r="J1645" s="10" t="str">
        <f>_xlfn.XLOOKUP($C1645,銘柄リスト!$B$2:$B$10000,銘柄リスト!$D$2:$D$10000,,0,1)</f>
        <v>プライム（内国株式）</v>
      </c>
    </row>
    <row r="1646" spans="2:10" hidden="1">
      <c r="B1646" s="42">
        <v>1644</v>
      </c>
      <c r="C1646" s="45" t="s">
        <v>1818</v>
      </c>
      <c r="D1646" t="str">
        <f>_xlfn.XLOOKUP($C1646,銘柄リスト!$B$2:$B$10000,銘柄リスト!$C$2:$C$10000,,0,1)</f>
        <v>ネクストウェア</v>
      </c>
      <c r="E1646" s="10">
        <v>1</v>
      </c>
      <c r="G1646" s="46">
        <v>45632</v>
      </c>
      <c r="H1646" s="46">
        <v>45793</v>
      </c>
      <c r="J1646" s="10" t="str">
        <f>_xlfn.XLOOKUP($C1646,銘柄リスト!$B$2:$B$10000,銘柄リスト!$D$2:$D$10000,,0,1)</f>
        <v>スタンダード（内国株式）</v>
      </c>
    </row>
    <row r="1647" spans="2:10" hidden="1">
      <c r="B1647" s="42">
        <v>1645</v>
      </c>
      <c r="C1647" s="45" t="s">
        <v>1819</v>
      </c>
      <c r="D1647" t="str">
        <f>_xlfn.XLOOKUP($C1647,銘柄リスト!$B$2:$B$10000,銘柄リスト!$C$2:$C$10000,,0,1)</f>
        <v>東映アニメーション</v>
      </c>
      <c r="E1647" s="10">
        <v>1</v>
      </c>
      <c r="G1647" s="46">
        <v>45632</v>
      </c>
      <c r="H1647" s="46">
        <v>45793</v>
      </c>
      <c r="J1647" s="10" t="str">
        <f>_xlfn.XLOOKUP($C1647,銘柄リスト!$B$2:$B$10000,銘柄リスト!$D$2:$D$10000,,0,1)</f>
        <v>スタンダード（内国株式）</v>
      </c>
    </row>
    <row r="1648" spans="2:10" hidden="1">
      <c r="B1648" s="42">
        <v>1646</v>
      </c>
      <c r="C1648" s="45" t="s">
        <v>1820</v>
      </c>
      <c r="D1648" t="str">
        <f>_xlfn.XLOOKUP($C1648,銘柄リスト!$B$2:$B$10000,銘柄リスト!$C$2:$C$10000,,0,1)</f>
        <v>デジタルガレージ</v>
      </c>
      <c r="E1648" s="10">
        <v>1</v>
      </c>
      <c r="G1648" s="46">
        <v>45632</v>
      </c>
      <c r="H1648" s="46">
        <v>45793</v>
      </c>
      <c r="J1648" s="10" t="str">
        <f>_xlfn.XLOOKUP($C1648,銘柄リスト!$B$2:$B$10000,銘柄リスト!$D$2:$D$10000,,0,1)</f>
        <v>プライム（内国株式）</v>
      </c>
    </row>
    <row r="1649" spans="2:10" hidden="1">
      <c r="B1649" s="42">
        <v>1647</v>
      </c>
      <c r="C1649" s="45" t="s">
        <v>1821</v>
      </c>
      <c r="D1649" t="str">
        <f>_xlfn.XLOOKUP($C1649,銘柄リスト!$B$2:$B$10000,銘柄リスト!$C$2:$C$10000,,0,1)</f>
        <v>イーエムシステムズ</v>
      </c>
      <c r="E1649" s="10">
        <v>1</v>
      </c>
      <c r="G1649" s="46">
        <v>45632</v>
      </c>
      <c r="H1649" s="46">
        <v>45793</v>
      </c>
      <c r="J1649" s="10" t="str">
        <f>_xlfn.XLOOKUP($C1649,銘柄リスト!$B$2:$B$10000,銘柄リスト!$D$2:$D$10000,,0,1)</f>
        <v>プライム（内国株式）</v>
      </c>
    </row>
    <row r="1650" spans="2:10" hidden="1">
      <c r="B1650" s="42">
        <v>1648</v>
      </c>
      <c r="C1650" s="45" t="s">
        <v>1822</v>
      </c>
      <c r="D1650" t="str">
        <f>_xlfn.XLOOKUP($C1650,銘柄リスト!$B$2:$B$10000,銘柄リスト!$C$2:$C$10000,,0,1)</f>
        <v>ウェザーニューズ</v>
      </c>
      <c r="E1650" s="10">
        <v>1</v>
      </c>
      <c r="G1650" s="46">
        <v>45632</v>
      </c>
      <c r="H1650" s="46">
        <v>45793</v>
      </c>
      <c r="J1650" s="10" t="str">
        <f>_xlfn.XLOOKUP($C1650,銘柄リスト!$B$2:$B$10000,銘柄リスト!$D$2:$D$10000,,0,1)</f>
        <v>プライム（内国株式）</v>
      </c>
    </row>
    <row r="1651" spans="2:10" hidden="1">
      <c r="B1651" s="42">
        <v>1649</v>
      </c>
      <c r="C1651" s="45" t="s">
        <v>1823</v>
      </c>
      <c r="D1651" t="str">
        <f>_xlfn.XLOOKUP($C1651,銘柄リスト!$B$2:$B$10000,銘柄リスト!$C$2:$C$10000,,0,1)</f>
        <v>ＣＩＪ</v>
      </c>
      <c r="E1651" s="10">
        <v>1</v>
      </c>
      <c r="G1651" s="46">
        <v>45632</v>
      </c>
      <c r="H1651" s="46">
        <v>45793</v>
      </c>
      <c r="J1651" s="10" t="str">
        <f>_xlfn.XLOOKUP($C1651,銘柄リスト!$B$2:$B$10000,銘柄リスト!$D$2:$D$10000,,0,1)</f>
        <v>プライム（内国株式）</v>
      </c>
    </row>
    <row r="1652" spans="2:10" hidden="1">
      <c r="B1652" s="42">
        <v>1650</v>
      </c>
      <c r="C1652" s="45" t="s">
        <v>1824</v>
      </c>
      <c r="D1652" t="str">
        <f>_xlfn.XLOOKUP($C1652,銘柄リスト!$B$2:$B$10000,銘柄リスト!$C$2:$C$10000,,0,1)</f>
        <v>ビジネスエンジニアリング</v>
      </c>
      <c r="E1652" s="10">
        <v>1</v>
      </c>
      <c r="G1652" s="46">
        <v>45632</v>
      </c>
      <c r="H1652" s="46">
        <v>45793</v>
      </c>
      <c r="J1652" s="10" t="str">
        <f>_xlfn.XLOOKUP($C1652,銘柄リスト!$B$2:$B$10000,銘柄リスト!$D$2:$D$10000,,0,1)</f>
        <v>プライム（内国株式）</v>
      </c>
    </row>
    <row r="1653" spans="2:10" hidden="1">
      <c r="B1653" s="42">
        <v>1651</v>
      </c>
      <c r="C1653" s="45" t="s">
        <v>1825</v>
      </c>
      <c r="D1653" t="str">
        <f>_xlfn.XLOOKUP($C1653,銘柄リスト!$B$2:$B$10000,銘柄リスト!$C$2:$C$10000,,0,1)</f>
        <v>日本エンタープライズ</v>
      </c>
      <c r="E1653" s="10">
        <v>1</v>
      </c>
      <c r="G1653" s="46">
        <v>45632</v>
      </c>
      <c r="H1653" s="46">
        <v>45793</v>
      </c>
      <c r="J1653" s="10" t="str">
        <f>_xlfn.XLOOKUP($C1653,銘柄リスト!$B$2:$B$10000,銘柄リスト!$D$2:$D$10000,,0,1)</f>
        <v>スタンダード（内国株式）</v>
      </c>
    </row>
    <row r="1654" spans="2:10" hidden="1">
      <c r="B1654" s="42">
        <v>1652</v>
      </c>
      <c r="C1654" s="45" t="s">
        <v>1826</v>
      </c>
      <c r="D1654" t="str">
        <f>_xlfn.XLOOKUP($C1654,銘柄リスト!$B$2:$B$10000,銘柄リスト!$C$2:$C$10000,,0,1)</f>
        <v>ＪＦＥシステムズ</v>
      </c>
      <c r="E1654" s="10">
        <v>1</v>
      </c>
      <c r="G1654" s="46">
        <v>45632</v>
      </c>
      <c r="H1654" s="46">
        <v>45793</v>
      </c>
      <c r="J1654" s="10" t="str">
        <f>_xlfn.XLOOKUP($C1654,銘柄リスト!$B$2:$B$10000,銘柄リスト!$D$2:$D$10000,,0,1)</f>
        <v>スタンダード（内国株式）</v>
      </c>
    </row>
    <row r="1655" spans="2:10" hidden="1">
      <c r="B1655" s="42">
        <v>1653</v>
      </c>
      <c r="C1655" s="45" t="s">
        <v>1827</v>
      </c>
      <c r="D1655" t="str">
        <f>_xlfn.XLOOKUP($C1655,銘柄リスト!$B$2:$B$10000,銘柄リスト!$C$2:$C$10000,,0,1)</f>
        <v>Ｄｅｆ　ｃｏｎｓｕｌｔｉｎｇ</v>
      </c>
      <c r="E1655" s="10">
        <v>1</v>
      </c>
      <c r="G1655" s="46">
        <v>45632</v>
      </c>
      <c r="H1655" s="46">
        <v>45645</v>
      </c>
      <c r="J1655" s="10" t="str">
        <f>_xlfn.XLOOKUP($C1655,銘柄リスト!$B$2:$B$10000,銘柄リスト!$D$2:$D$10000,,0,1)</f>
        <v>グロース（内国株式）</v>
      </c>
    </row>
    <row r="1656" spans="2:10" hidden="1">
      <c r="B1656" s="42">
        <v>1654</v>
      </c>
      <c r="C1656" s="45" t="s">
        <v>1828</v>
      </c>
      <c r="D1656" t="str">
        <f>_xlfn.XLOOKUP($C1656,銘柄リスト!$B$2:$B$10000,銘柄リスト!$C$2:$C$10000,,0,1)</f>
        <v>スペースシャワーＳＫＩＹＡＫＩホールディングス</v>
      </c>
      <c r="E1656" s="10">
        <v>1</v>
      </c>
      <c r="G1656" s="46">
        <v>45632</v>
      </c>
      <c r="H1656" s="46">
        <v>45793</v>
      </c>
      <c r="J1656" s="10" t="str">
        <f>_xlfn.XLOOKUP($C1656,銘柄リスト!$B$2:$B$10000,銘柄リスト!$D$2:$D$10000,,0,1)</f>
        <v>スタンダード（内国株式）</v>
      </c>
    </row>
    <row r="1657" spans="2:10" hidden="1">
      <c r="B1657" s="42">
        <v>1655</v>
      </c>
      <c r="C1657" s="45" t="s">
        <v>1829</v>
      </c>
      <c r="D1657" t="str">
        <f>_xlfn.XLOOKUP($C1657,銘柄リスト!$B$2:$B$10000,銘柄リスト!$C$2:$C$10000,,0,1)</f>
        <v>ＷＯＷＯＷ</v>
      </c>
      <c r="E1657" s="10">
        <v>1</v>
      </c>
      <c r="G1657" s="46">
        <v>45632</v>
      </c>
      <c r="H1657" s="46">
        <v>45793</v>
      </c>
      <c r="J1657" s="10" t="str">
        <f>_xlfn.XLOOKUP($C1657,銘柄リスト!$B$2:$B$10000,銘柄リスト!$D$2:$D$10000,,0,1)</f>
        <v>プライム（内国株式）</v>
      </c>
    </row>
    <row r="1658" spans="2:10" hidden="1">
      <c r="B1658" s="42">
        <v>1656</v>
      </c>
      <c r="C1658" s="45" t="s">
        <v>1830</v>
      </c>
      <c r="D1658" t="str">
        <f>_xlfn.XLOOKUP($C1658,銘柄リスト!$B$2:$B$10000,銘柄リスト!$C$2:$C$10000,,0,1)</f>
        <v>トライアイズ</v>
      </c>
      <c r="E1658" s="10">
        <v>1</v>
      </c>
      <c r="G1658" s="46">
        <v>45632</v>
      </c>
      <c r="H1658" s="46">
        <v>45645</v>
      </c>
      <c r="J1658" s="10" t="str">
        <f>_xlfn.XLOOKUP($C1658,銘柄リスト!$B$2:$B$10000,銘柄リスト!$D$2:$D$10000,,0,1)</f>
        <v>グロース（内国株式）</v>
      </c>
    </row>
    <row r="1659" spans="2:10" hidden="1">
      <c r="B1659" s="42">
        <v>1657</v>
      </c>
      <c r="C1659" s="45" t="s">
        <v>1831</v>
      </c>
      <c r="D1659" t="str">
        <f>_xlfn.XLOOKUP($C1659,銘柄リスト!$B$2:$B$10000,銘柄リスト!$C$2:$C$10000,,0,1)</f>
        <v>スカラ</v>
      </c>
      <c r="E1659" s="10">
        <v>1</v>
      </c>
      <c r="G1659" s="46">
        <v>45632</v>
      </c>
      <c r="H1659" s="46">
        <v>45793</v>
      </c>
      <c r="J1659" s="10" t="str">
        <f>_xlfn.XLOOKUP($C1659,銘柄リスト!$B$2:$B$10000,銘柄リスト!$D$2:$D$10000,,0,1)</f>
        <v>プライム（内国株式）</v>
      </c>
    </row>
    <row r="1660" spans="2:10" hidden="1">
      <c r="B1660" s="42">
        <v>1658</v>
      </c>
      <c r="C1660" s="45" t="s">
        <v>1832</v>
      </c>
      <c r="D1660" t="str">
        <f>_xlfn.XLOOKUP($C1660,銘柄リスト!$B$2:$B$10000,銘柄リスト!$C$2:$C$10000,,0,1)</f>
        <v>インテリジェント　ウェイブ</v>
      </c>
      <c r="E1660" s="10">
        <v>1</v>
      </c>
      <c r="G1660" s="46">
        <v>45632</v>
      </c>
      <c r="H1660" s="46">
        <v>45793</v>
      </c>
      <c r="J1660" s="10" t="str">
        <f>_xlfn.XLOOKUP($C1660,銘柄リスト!$B$2:$B$10000,銘柄リスト!$D$2:$D$10000,,0,1)</f>
        <v>プライム（内国株式）</v>
      </c>
    </row>
    <row r="1661" spans="2:10" hidden="1">
      <c r="B1661" s="42">
        <v>1659</v>
      </c>
      <c r="C1661" s="45" t="s">
        <v>1833</v>
      </c>
      <c r="D1661" t="str">
        <f>_xlfn.XLOOKUP($C1661,銘柄リスト!$B$2:$B$10000,銘柄リスト!$C$2:$C$10000,,0,1)</f>
        <v>フルキャストホールディングス</v>
      </c>
      <c r="E1661" s="10">
        <v>1</v>
      </c>
      <c r="G1661" s="46">
        <v>45632</v>
      </c>
      <c r="H1661" s="46">
        <v>45793</v>
      </c>
      <c r="J1661" s="10" t="str">
        <f>_xlfn.XLOOKUP($C1661,銘柄リスト!$B$2:$B$10000,銘柄リスト!$D$2:$D$10000,,0,1)</f>
        <v>プライム（内国株式）</v>
      </c>
    </row>
    <row r="1662" spans="2:10" hidden="1">
      <c r="B1662" s="42">
        <v>1660</v>
      </c>
      <c r="C1662" s="45" t="s">
        <v>1834</v>
      </c>
      <c r="D1662" t="str">
        <f>_xlfn.XLOOKUP($C1662,銘柄リスト!$B$2:$B$10000,銘柄リスト!$C$2:$C$10000,,0,1)</f>
        <v>エン・ジャパン</v>
      </c>
      <c r="E1662" s="10">
        <v>1</v>
      </c>
      <c r="G1662" s="46">
        <v>45632</v>
      </c>
      <c r="H1662" s="46">
        <v>45793</v>
      </c>
      <c r="J1662" s="10" t="str">
        <f>_xlfn.XLOOKUP($C1662,銘柄リスト!$B$2:$B$10000,銘柄リスト!$D$2:$D$10000,,0,1)</f>
        <v>プライム（内国株式）</v>
      </c>
    </row>
    <row r="1663" spans="2:10" hidden="1">
      <c r="B1663" s="42">
        <v>1661</v>
      </c>
      <c r="C1663" s="45" t="s">
        <v>1835</v>
      </c>
      <c r="D1663" t="str">
        <f>_xlfn.XLOOKUP($C1663,銘柄リスト!$B$2:$B$10000,銘柄リスト!$C$2:$C$10000,,0,1)</f>
        <v>メディシノバ・インク</v>
      </c>
      <c r="E1663" s="10">
        <v>1</v>
      </c>
      <c r="G1663" s="46">
        <v>45632</v>
      </c>
      <c r="H1663" s="46">
        <v>45793</v>
      </c>
      <c r="J1663" s="10" t="str">
        <f>_xlfn.XLOOKUP($C1663,銘柄リスト!$B$2:$B$10000,銘柄リスト!$D$2:$D$10000,,0,1)</f>
        <v>スタンダード（外国株式）</v>
      </c>
    </row>
    <row r="1664" spans="2:10" hidden="1">
      <c r="B1664" s="42">
        <v>1662</v>
      </c>
      <c r="C1664" s="45" t="s">
        <v>1836</v>
      </c>
      <c r="D1664" t="str">
        <f>_xlfn.XLOOKUP($C1664,銘柄リスト!$B$2:$B$10000,銘柄リスト!$C$2:$C$10000,,0,1)</f>
        <v>セルソース</v>
      </c>
      <c r="E1664" s="10">
        <v>1</v>
      </c>
      <c r="G1664" s="46">
        <v>45632</v>
      </c>
      <c r="H1664" s="46">
        <v>45793</v>
      </c>
      <c r="J1664" s="10" t="str">
        <f>_xlfn.XLOOKUP($C1664,銘柄リスト!$B$2:$B$10000,銘柄リスト!$D$2:$D$10000,,0,1)</f>
        <v>プライム（内国株式）</v>
      </c>
    </row>
    <row r="1665" spans="2:10" hidden="1">
      <c r="B1665" s="42">
        <v>1663</v>
      </c>
      <c r="C1665" s="45" t="s">
        <v>1837</v>
      </c>
      <c r="D1665" t="str">
        <f>_xlfn.XLOOKUP($C1665,銘柄リスト!$B$2:$B$10000,銘柄リスト!$C$2:$C$10000,,0,1)</f>
        <v>ファンペップ</v>
      </c>
      <c r="E1665" s="10">
        <v>1</v>
      </c>
      <c r="G1665" s="46">
        <v>45632</v>
      </c>
      <c r="H1665" s="46">
        <v>45645</v>
      </c>
      <c r="J1665" s="10" t="str">
        <f>_xlfn.XLOOKUP($C1665,銘柄リスト!$B$2:$B$10000,銘柄リスト!$D$2:$D$10000,,0,1)</f>
        <v>グロース（内国株式）</v>
      </c>
    </row>
    <row r="1666" spans="2:10" hidden="1">
      <c r="B1666" s="42">
        <v>1664</v>
      </c>
      <c r="C1666" s="45" t="s">
        <v>1838</v>
      </c>
      <c r="D1666" t="str">
        <f>_xlfn.XLOOKUP($C1666,銘柄リスト!$B$2:$B$10000,銘柄リスト!$C$2:$C$10000,,0,1)</f>
        <v>ペルセウスプロテオミクス</v>
      </c>
      <c r="E1666" s="10">
        <v>1</v>
      </c>
      <c r="G1666" s="46">
        <v>45632</v>
      </c>
      <c r="H1666" s="46">
        <v>45645</v>
      </c>
      <c r="J1666" s="10" t="str">
        <f>_xlfn.XLOOKUP($C1666,銘柄リスト!$B$2:$B$10000,銘柄リスト!$D$2:$D$10000,,0,1)</f>
        <v>グロース（内国株式）</v>
      </c>
    </row>
    <row r="1667" spans="2:10" hidden="1">
      <c r="B1667" s="42">
        <v>1665</v>
      </c>
      <c r="C1667" s="45" t="s">
        <v>1839</v>
      </c>
      <c r="D1667" t="str">
        <f>_xlfn.XLOOKUP($C1667,銘柄リスト!$B$2:$B$10000,銘柄リスト!$C$2:$C$10000,,0,1)</f>
        <v>モダリス</v>
      </c>
      <c r="E1667" s="10">
        <v>1</v>
      </c>
      <c r="G1667" s="46">
        <v>45632</v>
      </c>
      <c r="H1667" s="46">
        <v>45645</v>
      </c>
      <c r="J1667" s="10" t="str">
        <f>_xlfn.XLOOKUP($C1667,銘柄リスト!$B$2:$B$10000,銘柄リスト!$D$2:$D$10000,,0,1)</f>
        <v>グロース（内国株式）</v>
      </c>
    </row>
    <row r="1668" spans="2:10" hidden="1">
      <c r="B1668" s="42">
        <v>1666</v>
      </c>
      <c r="C1668" s="45" t="s">
        <v>1840</v>
      </c>
      <c r="D1668" t="str">
        <f>_xlfn.XLOOKUP($C1668,銘柄リスト!$B$2:$B$10000,銘柄リスト!$C$2:$C$10000,,0,1)</f>
        <v>クリングルファーマ</v>
      </c>
      <c r="E1668" s="10">
        <v>1</v>
      </c>
      <c r="G1668" s="46">
        <v>45632</v>
      </c>
      <c r="H1668" s="46">
        <v>45645</v>
      </c>
      <c r="J1668" s="10" t="str">
        <f>_xlfn.XLOOKUP($C1668,銘柄リスト!$B$2:$B$10000,銘柄リスト!$D$2:$D$10000,,0,1)</f>
        <v>グロース（内国株式）</v>
      </c>
    </row>
    <row r="1669" spans="2:10" hidden="1">
      <c r="B1669" s="42">
        <v>1667</v>
      </c>
      <c r="C1669" s="45" t="s">
        <v>1841</v>
      </c>
      <c r="D1669" t="str">
        <f>_xlfn.XLOOKUP($C1669,銘柄リスト!$B$2:$B$10000,銘柄リスト!$C$2:$C$10000,,0,1)</f>
        <v>室町ケミカル</v>
      </c>
      <c r="E1669" s="10">
        <v>1</v>
      </c>
      <c r="G1669" s="46">
        <v>45632</v>
      </c>
      <c r="H1669" s="46">
        <v>45793</v>
      </c>
      <c r="J1669" s="10" t="str">
        <f>_xlfn.XLOOKUP($C1669,銘柄リスト!$B$2:$B$10000,銘柄リスト!$D$2:$D$10000,,0,1)</f>
        <v>スタンダード（内国株式）</v>
      </c>
    </row>
    <row r="1670" spans="2:10" hidden="1">
      <c r="B1670" s="42">
        <v>1668</v>
      </c>
      <c r="C1670" s="45" t="s">
        <v>1842</v>
      </c>
      <c r="D1670" t="str">
        <f>_xlfn.XLOOKUP($C1670,銘柄リスト!$B$2:$B$10000,銘柄リスト!$C$2:$C$10000,,0,1)</f>
        <v>あすか製薬ホールディングス</v>
      </c>
      <c r="E1670" s="10">
        <v>1</v>
      </c>
      <c r="G1670" s="46">
        <v>45632</v>
      </c>
      <c r="H1670" s="46">
        <v>45793</v>
      </c>
      <c r="J1670" s="10" t="str">
        <f>_xlfn.XLOOKUP($C1670,銘柄リスト!$B$2:$B$10000,銘柄リスト!$D$2:$D$10000,,0,1)</f>
        <v>プライム（内国株式）</v>
      </c>
    </row>
    <row r="1671" spans="2:10" hidden="1">
      <c r="B1671" s="42">
        <v>1669</v>
      </c>
      <c r="C1671" s="45" t="s">
        <v>1843</v>
      </c>
      <c r="D1671" t="str">
        <f>_xlfn.XLOOKUP($C1671,銘柄リスト!$B$2:$B$10000,銘柄リスト!$C$2:$C$10000,,0,1)</f>
        <v>サワイグループホールディングス</v>
      </c>
      <c r="E1671" s="10">
        <v>1</v>
      </c>
      <c r="G1671" s="46">
        <v>45632</v>
      </c>
      <c r="H1671" s="46">
        <v>45793</v>
      </c>
      <c r="J1671" s="10" t="str">
        <f>_xlfn.XLOOKUP($C1671,銘柄リスト!$B$2:$B$10000,銘柄リスト!$D$2:$D$10000,,0,1)</f>
        <v>プライム（内国株式）</v>
      </c>
    </row>
    <row r="1672" spans="2:10" hidden="1">
      <c r="B1672" s="42">
        <v>1670</v>
      </c>
      <c r="C1672" s="45" t="s">
        <v>1844</v>
      </c>
      <c r="D1672" t="str">
        <f>_xlfn.XLOOKUP($C1672,銘柄リスト!$B$2:$B$10000,銘柄リスト!$C$2:$C$10000,,0,1)</f>
        <v>ステラファーマ</v>
      </c>
      <c r="E1672" s="10">
        <v>1</v>
      </c>
      <c r="G1672" s="46">
        <v>45632</v>
      </c>
      <c r="H1672" s="46">
        <v>45645</v>
      </c>
      <c r="J1672" s="10" t="str">
        <f>_xlfn.XLOOKUP($C1672,銘柄リスト!$B$2:$B$10000,銘柄リスト!$D$2:$D$10000,,0,1)</f>
        <v>グロース（内国株式）</v>
      </c>
    </row>
    <row r="1673" spans="2:10" hidden="1">
      <c r="B1673" s="42">
        <v>1671</v>
      </c>
      <c r="C1673" s="45" t="s">
        <v>1845</v>
      </c>
      <c r="D1673" t="str">
        <f>_xlfn.XLOOKUP($C1673,銘柄リスト!$B$2:$B$10000,銘柄リスト!$C$2:$C$10000,,0,1)</f>
        <v>レナサイエンス</v>
      </c>
      <c r="E1673" s="10">
        <v>1</v>
      </c>
      <c r="G1673" s="46">
        <v>45632</v>
      </c>
      <c r="H1673" s="46">
        <v>45645</v>
      </c>
      <c r="J1673" s="10" t="str">
        <f>_xlfn.XLOOKUP($C1673,銘柄リスト!$B$2:$B$10000,銘柄リスト!$D$2:$D$10000,,0,1)</f>
        <v>グロース（内国株式）</v>
      </c>
    </row>
    <row r="1674" spans="2:10" hidden="1">
      <c r="B1674" s="42">
        <v>1672</v>
      </c>
      <c r="C1674" s="45" t="s">
        <v>1846</v>
      </c>
      <c r="D1674" t="str">
        <f>_xlfn.XLOOKUP($C1674,銘柄リスト!$B$2:$B$10000,銘柄リスト!$C$2:$C$10000,,0,1)</f>
        <v>坪田ラボ</v>
      </c>
      <c r="E1674" s="10">
        <v>1</v>
      </c>
      <c r="G1674" s="46">
        <v>45632</v>
      </c>
      <c r="H1674" s="46">
        <v>45645</v>
      </c>
      <c r="J1674" s="10" t="str">
        <f>_xlfn.XLOOKUP($C1674,銘柄リスト!$B$2:$B$10000,銘柄リスト!$D$2:$D$10000,,0,1)</f>
        <v>グロース（内国株式）</v>
      </c>
    </row>
    <row r="1675" spans="2:10" hidden="1">
      <c r="B1675" s="42">
        <v>1673</v>
      </c>
      <c r="C1675" s="45" t="s">
        <v>1847</v>
      </c>
      <c r="D1675" t="str">
        <f>_xlfn.XLOOKUP($C1675,銘柄リスト!$B$2:$B$10000,銘柄リスト!$C$2:$C$10000,,0,1)</f>
        <v>ティムス</v>
      </c>
      <c r="E1675" s="10">
        <v>1</v>
      </c>
      <c r="G1675" s="46">
        <v>45632</v>
      </c>
      <c r="H1675" s="46">
        <v>45645</v>
      </c>
      <c r="J1675" s="10" t="str">
        <f>_xlfn.XLOOKUP($C1675,銘柄リスト!$B$2:$B$10000,銘柄リスト!$D$2:$D$10000,,0,1)</f>
        <v>グロース（内国株式）</v>
      </c>
    </row>
    <row r="1676" spans="2:10" hidden="1">
      <c r="B1676" s="42">
        <v>1674</v>
      </c>
      <c r="C1676" s="45" t="s">
        <v>1848</v>
      </c>
      <c r="D1676" t="str">
        <f>_xlfn.XLOOKUP($C1676,銘柄リスト!$B$2:$B$10000,銘柄リスト!$C$2:$C$10000,,0,1)</f>
        <v>サイフューズ</v>
      </c>
      <c r="E1676" s="10">
        <v>1</v>
      </c>
      <c r="G1676" s="46">
        <v>45632</v>
      </c>
      <c r="H1676" s="46">
        <v>45645</v>
      </c>
      <c r="J1676" s="10" t="str">
        <f>_xlfn.XLOOKUP($C1676,銘柄リスト!$B$2:$B$10000,銘柄リスト!$D$2:$D$10000,,0,1)</f>
        <v>グロース（内国株式）</v>
      </c>
    </row>
    <row r="1677" spans="2:10" hidden="1">
      <c r="B1677" s="42">
        <v>1675</v>
      </c>
      <c r="C1677" s="45" t="s">
        <v>1849</v>
      </c>
      <c r="D1677" t="str">
        <f>_xlfn.XLOOKUP($C1677,銘柄リスト!$B$2:$B$10000,銘柄リスト!$C$2:$C$10000,,0,1)</f>
        <v>ノイルイミューン・バイオテック</v>
      </c>
      <c r="E1677" s="10">
        <v>1</v>
      </c>
      <c r="G1677" s="46">
        <v>45632</v>
      </c>
      <c r="H1677" s="46">
        <v>45645</v>
      </c>
      <c r="J1677" s="10" t="str">
        <f>_xlfn.XLOOKUP($C1677,銘柄リスト!$B$2:$B$10000,銘柄リスト!$D$2:$D$10000,,0,1)</f>
        <v>グロース（内国株式）</v>
      </c>
    </row>
    <row r="1678" spans="2:10" hidden="1">
      <c r="B1678" s="42">
        <v>1676</v>
      </c>
      <c r="C1678" s="45" t="s">
        <v>1850</v>
      </c>
      <c r="D1678" t="str">
        <f>_xlfn.XLOOKUP($C1678,銘柄リスト!$B$2:$B$10000,銘柄リスト!$C$2:$C$10000,,0,1)</f>
        <v>クオリプス</v>
      </c>
      <c r="E1678" s="10">
        <v>1</v>
      </c>
      <c r="G1678" s="46">
        <v>45632</v>
      </c>
      <c r="H1678" s="46">
        <v>45645</v>
      </c>
      <c r="J1678" s="10" t="str">
        <f>_xlfn.XLOOKUP($C1678,銘柄リスト!$B$2:$B$10000,銘柄リスト!$D$2:$D$10000,,0,1)</f>
        <v>グロース（内国株式）</v>
      </c>
    </row>
    <row r="1679" spans="2:10" hidden="1">
      <c r="B1679" s="42">
        <v>1677</v>
      </c>
      <c r="C1679" s="45" t="s">
        <v>1851</v>
      </c>
      <c r="D1679" t="str">
        <f>_xlfn.XLOOKUP($C1679,銘柄リスト!$B$2:$B$10000,銘柄リスト!$C$2:$C$10000,,0,1)</f>
        <v>ケイファーマ</v>
      </c>
      <c r="E1679" s="10">
        <v>1</v>
      </c>
      <c r="G1679" s="46">
        <v>45632</v>
      </c>
      <c r="H1679" s="46">
        <v>45645</v>
      </c>
      <c r="J1679" s="10" t="str">
        <f>_xlfn.XLOOKUP($C1679,銘柄リスト!$B$2:$B$10000,銘柄リスト!$D$2:$D$10000,,0,1)</f>
        <v>グロース（内国株式）</v>
      </c>
    </row>
    <row r="1680" spans="2:10" hidden="1">
      <c r="B1680" s="42">
        <v>1678</v>
      </c>
      <c r="C1680" s="45" t="s">
        <v>55</v>
      </c>
      <c r="D1680" t="str">
        <f>_xlfn.XLOOKUP($C1680,銘柄リスト!$B$2:$B$10000,銘柄リスト!$C$2:$C$10000,,0,1)</f>
        <v>富士フイルムホールディングス</v>
      </c>
      <c r="E1680" s="10">
        <v>1</v>
      </c>
      <c r="G1680" s="46">
        <v>45632</v>
      </c>
      <c r="H1680" s="46">
        <v>45793</v>
      </c>
      <c r="J1680" s="10" t="str">
        <f>_xlfn.XLOOKUP($C1680,銘柄リスト!$B$2:$B$10000,銘柄リスト!$D$2:$D$10000,,0,1)</f>
        <v>プライム（内国株式）</v>
      </c>
    </row>
    <row r="1681" spans="2:10" hidden="1">
      <c r="B1681" s="42">
        <v>1679</v>
      </c>
      <c r="C1681" s="45" t="s">
        <v>1852</v>
      </c>
      <c r="D1681" t="str">
        <f>_xlfn.XLOOKUP($C1681,銘柄リスト!$B$2:$B$10000,銘柄リスト!$C$2:$C$10000,,0,1)</f>
        <v>コニカミノルタ</v>
      </c>
      <c r="E1681" s="10">
        <v>1</v>
      </c>
      <c r="G1681" s="46">
        <v>45632</v>
      </c>
      <c r="H1681" s="46">
        <v>45793</v>
      </c>
      <c r="J1681" s="10" t="str">
        <f>_xlfn.XLOOKUP($C1681,銘柄リスト!$B$2:$B$10000,銘柄リスト!$D$2:$D$10000,,0,1)</f>
        <v>プライム（内国株式）</v>
      </c>
    </row>
    <row r="1682" spans="2:10" hidden="1">
      <c r="B1682" s="42">
        <v>1680</v>
      </c>
      <c r="C1682" s="45" t="s">
        <v>1853</v>
      </c>
      <c r="D1682" t="str">
        <f>_xlfn.XLOOKUP($C1682,銘柄リスト!$B$2:$B$10000,銘柄リスト!$C$2:$C$10000,,0,1)</f>
        <v>資生堂</v>
      </c>
      <c r="E1682" s="10">
        <v>1</v>
      </c>
      <c r="G1682" s="46">
        <v>45632</v>
      </c>
      <c r="H1682" s="46">
        <v>45793</v>
      </c>
      <c r="J1682" s="10" t="str">
        <f>_xlfn.XLOOKUP($C1682,銘柄リスト!$B$2:$B$10000,銘柄リスト!$D$2:$D$10000,,0,1)</f>
        <v>プライム（内国株式）</v>
      </c>
    </row>
    <row r="1683" spans="2:10" hidden="1">
      <c r="B1683" s="42">
        <v>1681</v>
      </c>
      <c r="C1683" s="45" t="s">
        <v>1854</v>
      </c>
      <c r="D1683" t="str">
        <f>_xlfn.XLOOKUP($C1683,銘柄リスト!$B$2:$B$10000,銘柄リスト!$C$2:$C$10000,,0,1)</f>
        <v>ライオン</v>
      </c>
      <c r="E1683" s="10">
        <v>1</v>
      </c>
      <c r="G1683" s="46">
        <v>45632</v>
      </c>
      <c r="H1683" s="46">
        <v>45793</v>
      </c>
      <c r="J1683" s="10" t="str">
        <f>_xlfn.XLOOKUP($C1683,銘柄リスト!$B$2:$B$10000,銘柄リスト!$D$2:$D$10000,,0,1)</f>
        <v>プライム（内国株式）</v>
      </c>
    </row>
    <row r="1684" spans="2:10" hidden="1">
      <c r="B1684" s="42">
        <v>1682</v>
      </c>
      <c r="C1684" s="45" t="s">
        <v>1855</v>
      </c>
      <c r="D1684" t="str">
        <f>_xlfn.XLOOKUP($C1684,銘柄リスト!$B$2:$B$10000,銘柄リスト!$C$2:$C$10000,,0,1)</f>
        <v>高砂香料工業</v>
      </c>
      <c r="E1684" s="10">
        <v>1</v>
      </c>
      <c r="G1684" s="46">
        <v>45632</v>
      </c>
      <c r="H1684" s="46">
        <v>45793</v>
      </c>
      <c r="J1684" s="10" t="str">
        <f>_xlfn.XLOOKUP($C1684,銘柄リスト!$B$2:$B$10000,銘柄リスト!$D$2:$D$10000,,0,1)</f>
        <v>プライム（内国株式）</v>
      </c>
    </row>
    <row r="1685" spans="2:10" hidden="1">
      <c r="B1685" s="42">
        <v>1683</v>
      </c>
      <c r="C1685" s="45" t="s">
        <v>1856</v>
      </c>
      <c r="D1685" t="str">
        <f>_xlfn.XLOOKUP($C1685,銘柄リスト!$B$2:$B$10000,銘柄リスト!$C$2:$C$10000,,0,1)</f>
        <v>マンダム</v>
      </c>
      <c r="E1685" s="10">
        <v>1</v>
      </c>
      <c r="G1685" s="46">
        <v>45632</v>
      </c>
      <c r="H1685" s="46">
        <v>45793</v>
      </c>
      <c r="J1685" s="10" t="str">
        <f>_xlfn.XLOOKUP($C1685,銘柄リスト!$B$2:$B$10000,銘柄リスト!$D$2:$D$10000,,0,1)</f>
        <v>プライム（内国株式）</v>
      </c>
    </row>
    <row r="1686" spans="2:10" hidden="1">
      <c r="B1686" s="42">
        <v>1684</v>
      </c>
      <c r="C1686" s="45" t="s">
        <v>1857</v>
      </c>
      <c r="D1686" t="str">
        <f>_xlfn.XLOOKUP($C1686,銘柄リスト!$B$2:$B$10000,銘柄リスト!$C$2:$C$10000,,0,1)</f>
        <v>アイビー化粧品</v>
      </c>
      <c r="E1686" s="10">
        <v>1</v>
      </c>
      <c r="G1686" s="46">
        <v>45632</v>
      </c>
      <c r="H1686" s="46">
        <v>45793</v>
      </c>
      <c r="J1686" s="10" t="str">
        <f>_xlfn.XLOOKUP($C1686,銘柄リスト!$B$2:$B$10000,銘柄リスト!$D$2:$D$10000,,0,1)</f>
        <v>スタンダード（内国株式）</v>
      </c>
    </row>
    <row r="1687" spans="2:10" hidden="1">
      <c r="B1687" s="42">
        <v>1685</v>
      </c>
      <c r="C1687" s="45" t="s">
        <v>1858</v>
      </c>
      <c r="D1687" t="str">
        <f>_xlfn.XLOOKUP($C1687,銘柄リスト!$B$2:$B$10000,銘柄リスト!$C$2:$C$10000,,0,1)</f>
        <v>ミルボン</v>
      </c>
      <c r="E1687" s="10">
        <v>1</v>
      </c>
      <c r="G1687" s="46">
        <v>45632</v>
      </c>
      <c r="H1687" s="46">
        <v>45793</v>
      </c>
      <c r="J1687" s="10" t="str">
        <f>_xlfn.XLOOKUP($C1687,銘柄リスト!$B$2:$B$10000,銘柄リスト!$D$2:$D$10000,,0,1)</f>
        <v>プライム（内国株式）</v>
      </c>
    </row>
    <row r="1688" spans="2:10" hidden="1">
      <c r="B1688" s="42">
        <v>1686</v>
      </c>
      <c r="C1688" s="45" t="s">
        <v>1859</v>
      </c>
      <c r="D1688" t="str">
        <f>_xlfn.XLOOKUP($C1688,銘柄リスト!$B$2:$B$10000,銘柄リスト!$C$2:$C$10000,,0,1)</f>
        <v>日本色材工業研究所</v>
      </c>
      <c r="E1688" s="10">
        <v>1</v>
      </c>
      <c r="G1688" s="46">
        <v>45632</v>
      </c>
      <c r="H1688" s="46">
        <v>45793</v>
      </c>
      <c r="J1688" s="10" t="str">
        <f>_xlfn.XLOOKUP($C1688,銘柄リスト!$B$2:$B$10000,銘柄リスト!$D$2:$D$10000,,0,1)</f>
        <v>スタンダード（内国株式）</v>
      </c>
    </row>
    <row r="1689" spans="2:10" hidden="1">
      <c r="B1689" s="42">
        <v>1687</v>
      </c>
      <c r="C1689" s="45" t="s">
        <v>1860</v>
      </c>
      <c r="D1689" t="e">
        <f>_xlfn.XLOOKUP($C1689,銘柄リスト!$B$2:$B$10000,銘柄リスト!$C$2:$C$10000,,0,1)</f>
        <v>#N/A</v>
      </c>
      <c r="E1689" s="10">
        <v>1</v>
      </c>
      <c r="G1689" s="46">
        <v>45632</v>
      </c>
      <c r="H1689" s="46">
        <v>45793</v>
      </c>
      <c r="J1689" s="10" t="e">
        <f>_xlfn.XLOOKUP($C1689,銘柄リスト!$B$2:$B$10000,銘柄リスト!$D$2:$D$10000,,0,1)</f>
        <v>#N/A</v>
      </c>
    </row>
    <row r="1690" spans="2:10" hidden="1">
      <c r="B1690" s="42">
        <v>1688</v>
      </c>
      <c r="C1690" s="45" t="s">
        <v>1861</v>
      </c>
      <c r="D1690" t="str">
        <f>_xlfn.XLOOKUP($C1690,銘柄リスト!$B$2:$B$10000,銘柄リスト!$C$2:$C$10000,,0,1)</f>
        <v>コーセー</v>
      </c>
      <c r="E1690" s="10">
        <v>1</v>
      </c>
      <c r="G1690" s="46">
        <v>45632</v>
      </c>
      <c r="H1690" s="46">
        <v>45793</v>
      </c>
      <c r="J1690" s="10" t="str">
        <f>_xlfn.XLOOKUP($C1690,銘柄リスト!$B$2:$B$10000,銘柄リスト!$D$2:$D$10000,,0,1)</f>
        <v>プライム（内国株式）</v>
      </c>
    </row>
    <row r="1691" spans="2:10" hidden="1">
      <c r="B1691" s="42">
        <v>1689</v>
      </c>
      <c r="C1691" s="45" t="s">
        <v>1862</v>
      </c>
      <c r="D1691" t="str">
        <f>_xlfn.XLOOKUP($C1691,銘柄リスト!$B$2:$B$10000,銘柄リスト!$C$2:$C$10000,,0,1)</f>
        <v>コタ</v>
      </c>
      <c r="E1691" s="10">
        <v>1</v>
      </c>
      <c r="G1691" s="46">
        <v>45632</v>
      </c>
      <c r="H1691" s="46">
        <v>45793</v>
      </c>
      <c r="J1691" s="10" t="str">
        <f>_xlfn.XLOOKUP($C1691,銘柄リスト!$B$2:$B$10000,銘柄リスト!$D$2:$D$10000,,0,1)</f>
        <v>プライム（内国株式）</v>
      </c>
    </row>
    <row r="1692" spans="2:10" hidden="1">
      <c r="B1692" s="42">
        <v>1690</v>
      </c>
      <c r="C1692" s="45" t="s">
        <v>1863</v>
      </c>
      <c r="D1692" t="str">
        <f>_xlfn.XLOOKUP($C1692,銘柄リスト!$B$2:$B$10000,銘柄リスト!$C$2:$C$10000,,0,1)</f>
        <v>ハーバー研究所</v>
      </c>
      <c r="E1692" s="10">
        <v>1</v>
      </c>
      <c r="G1692" s="46">
        <v>45632</v>
      </c>
      <c r="H1692" s="46">
        <v>45793</v>
      </c>
      <c r="J1692" s="10" t="str">
        <f>_xlfn.XLOOKUP($C1692,銘柄リスト!$B$2:$B$10000,銘柄リスト!$D$2:$D$10000,,0,1)</f>
        <v>スタンダード（内国株式）</v>
      </c>
    </row>
    <row r="1693" spans="2:10" hidden="1">
      <c r="B1693" s="42">
        <v>1691</v>
      </c>
      <c r="C1693" s="45" t="s">
        <v>1864</v>
      </c>
      <c r="D1693" t="str">
        <f>_xlfn.XLOOKUP($C1693,銘柄リスト!$B$2:$B$10000,銘柄リスト!$C$2:$C$10000,,0,1)</f>
        <v>シーボン</v>
      </c>
      <c r="E1693" s="10">
        <v>1</v>
      </c>
      <c r="G1693" s="46">
        <v>45632</v>
      </c>
      <c r="H1693" s="46">
        <v>45793</v>
      </c>
      <c r="J1693" s="10" t="str">
        <f>_xlfn.XLOOKUP($C1693,銘柄リスト!$B$2:$B$10000,銘柄リスト!$D$2:$D$10000,,0,1)</f>
        <v>スタンダード（内国株式）</v>
      </c>
    </row>
    <row r="1694" spans="2:10" hidden="1">
      <c r="B1694" s="42">
        <v>1692</v>
      </c>
      <c r="C1694" s="45" t="s">
        <v>1865</v>
      </c>
      <c r="D1694" t="str">
        <f>_xlfn.XLOOKUP($C1694,銘柄リスト!$B$2:$B$10000,銘柄リスト!$C$2:$C$10000,,0,1)</f>
        <v>ポーラ・オルビスホールディングス</v>
      </c>
      <c r="E1694" s="10">
        <v>1</v>
      </c>
      <c r="G1694" s="46">
        <v>45632</v>
      </c>
      <c r="H1694" s="46">
        <v>45793</v>
      </c>
      <c r="J1694" s="10" t="str">
        <f>_xlfn.XLOOKUP($C1694,銘柄リスト!$B$2:$B$10000,銘柄リスト!$D$2:$D$10000,,0,1)</f>
        <v>プライム（内国株式）</v>
      </c>
    </row>
    <row r="1695" spans="2:10" hidden="1">
      <c r="B1695" s="42">
        <v>1693</v>
      </c>
      <c r="C1695" s="45" t="s">
        <v>1866</v>
      </c>
      <c r="D1695" t="str">
        <f>_xlfn.XLOOKUP($C1695,銘柄リスト!$B$2:$B$10000,銘柄リスト!$C$2:$C$10000,,0,1)</f>
        <v>ノエビアホールディングス</v>
      </c>
      <c r="E1695" s="10">
        <v>1</v>
      </c>
      <c r="G1695" s="46">
        <v>45632</v>
      </c>
      <c r="H1695" s="46">
        <v>45793</v>
      </c>
      <c r="J1695" s="10" t="str">
        <f>_xlfn.XLOOKUP($C1695,銘柄リスト!$B$2:$B$10000,銘柄リスト!$D$2:$D$10000,,0,1)</f>
        <v>プライム（内国株式）</v>
      </c>
    </row>
    <row r="1696" spans="2:10" hidden="1">
      <c r="B1696" s="42">
        <v>1694</v>
      </c>
      <c r="C1696" s="45" t="s">
        <v>1867</v>
      </c>
      <c r="D1696" t="str">
        <f>_xlfn.XLOOKUP($C1696,銘柄リスト!$B$2:$B$10000,銘柄リスト!$C$2:$C$10000,,0,1)</f>
        <v>アジュバンホールディングス</v>
      </c>
      <c r="E1696" s="10">
        <v>1</v>
      </c>
      <c r="G1696" s="46">
        <v>45632</v>
      </c>
      <c r="H1696" s="46">
        <v>45793</v>
      </c>
      <c r="J1696" s="10" t="str">
        <f>_xlfn.XLOOKUP($C1696,銘柄リスト!$B$2:$B$10000,銘柄リスト!$D$2:$D$10000,,0,1)</f>
        <v>スタンダード（内国株式）</v>
      </c>
    </row>
    <row r="1697" spans="2:10" hidden="1">
      <c r="B1697" s="42">
        <v>1695</v>
      </c>
      <c r="C1697" s="45" t="s">
        <v>1868</v>
      </c>
      <c r="D1697" t="str">
        <f>_xlfn.XLOOKUP($C1697,銘柄リスト!$B$2:$B$10000,銘柄リスト!$C$2:$C$10000,,0,1)</f>
        <v>新日本製薬</v>
      </c>
      <c r="E1697" s="10">
        <v>1</v>
      </c>
      <c r="G1697" s="46">
        <v>45632</v>
      </c>
      <c r="H1697" s="46">
        <v>45793</v>
      </c>
      <c r="J1697" s="10" t="str">
        <f>_xlfn.XLOOKUP($C1697,銘柄リスト!$B$2:$B$10000,銘柄リスト!$D$2:$D$10000,,0,1)</f>
        <v>プライム（内国株式）</v>
      </c>
    </row>
    <row r="1698" spans="2:10" hidden="1">
      <c r="B1698" s="42">
        <v>1696</v>
      </c>
      <c r="C1698" s="45" t="s">
        <v>1869</v>
      </c>
      <c r="D1698" t="str">
        <f>_xlfn.XLOOKUP($C1698,銘柄リスト!$B$2:$B$10000,銘柄リスト!$C$2:$C$10000,,0,1)</f>
        <v>アルマード</v>
      </c>
      <c r="E1698" s="10">
        <v>1</v>
      </c>
      <c r="G1698" s="46">
        <v>45632</v>
      </c>
      <c r="H1698" s="46">
        <v>45793</v>
      </c>
      <c r="J1698" s="10" t="str">
        <f>_xlfn.XLOOKUP($C1698,銘柄リスト!$B$2:$B$10000,銘柄リスト!$D$2:$D$10000,,0,1)</f>
        <v>スタンダード（内国株式）</v>
      </c>
    </row>
    <row r="1699" spans="2:10" hidden="1">
      <c r="B1699" s="42">
        <v>1697</v>
      </c>
      <c r="C1699" s="45" t="s">
        <v>1870</v>
      </c>
      <c r="D1699" t="str">
        <f>_xlfn.XLOOKUP($C1699,銘柄リスト!$B$2:$B$10000,銘柄リスト!$C$2:$C$10000,,0,1)</f>
        <v>Ｉ－ｎｅ</v>
      </c>
      <c r="E1699" s="10">
        <v>1</v>
      </c>
      <c r="G1699" s="46">
        <v>45632</v>
      </c>
      <c r="H1699" s="46">
        <v>45793</v>
      </c>
      <c r="J1699" s="10" t="str">
        <f>_xlfn.XLOOKUP($C1699,銘柄リスト!$B$2:$B$10000,銘柄リスト!$D$2:$D$10000,,0,1)</f>
        <v>プライム（内国株式）</v>
      </c>
    </row>
    <row r="1700" spans="2:10" hidden="1">
      <c r="B1700" s="42">
        <v>1698</v>
      </c>
      <c r="C1700" s="45" t="s">
        <v>1871</v>
      </c>
      <c r="D1700" t="str">
        <f>_xlfn.XLOOKUP($C1700,銘柄リスト!$B$2:$B$10000,銘柄リスト!$C$2:$C$10000,,0,1)</f>
        <v>プレミアアンチエイジング</v>
      </c>
      <c r="E1700" s="10">
        <v>1</v>
      </c>
      <c r="G1700" s="46">
        <v>45632</v>
      </c>
      <c r="H1700" s="46">
        <v>45645</v>
      </c>
      <c r="J1700" s="10" t="str">
        <f>_xlfn.XLOOKUP($C1700,銘柄リスト!$B$2:$B$10000,銘柄リスト!$D$2:$D$10000,,0,1)</f>
        <v>グロース（内国株式）</v>
      </c>
    </row>
    <row r="1701" spans="2:10" hidden="1">
      <c r="B1701" s="42">
        <v>1699</v>
      </c>
      <c r="C1701" s="45" t="s">
        <v>1872</v>
      </c>
      <c r="D1701" t="str">
        <f>_xlfn.XLOOKUP($C1701,銘柄リスト!$B$2:$B$10000,銘柄リスト!$C$2:$C$10000,,0,1)</f>
        <v>リベルタ</v>
      </c>
      <c r="E1701" s="10">
        <v>1</v>
      </c>
      <c r="G1701" s="46">
        <v>45632</v>
      </c>
      <c r="H1701" s="46">
        <v>45793</v>
      </c>
      <c r="J1701" s="10" t="str">
        <f>_xlfn.XLOOKUP($C1701,銘柄リスト!$B$2:$B$10000,銘柄リスト!$D$2:$D$10000,,0,1)</f>
        <v>スタンダード（内国株式）</v>
      </c>
    </row>
    <row r="1702" spans="2:10" hidden="1">
      <c r="B1702" s="42">
        <v>1700</v>
      </c>
      <c r="C1702" s="45" t="s">
        <v>1873</v>
      </c>
      <c r="D1702" t="str">
        <f>_xlfn.XLOOKUP($C1702,銘柄リスト!$B$2:$B$10000,銘柄リスト!$C$2:$C$10000,,0,1)</f>
        <v>アクシージア</v>
      </c>
      <c r="E1702" s="10">
        <v>1</v>
      </c>
      <c r="G1702" s="46">
        <v>45632</v>
      </c>
      <c r="H1702" s="46">
        <v>45793</v>
      </c>
      <c r="J1702" s="10" t="str">
        <f>_xlfn.XLOOKUP($C1702,銘柄リスト!$B$2:$B$10000,銘柄リスト!$D$2:$D$10000,,0,1)</f>
        <v>プライム（内国株式）</v>
      </c>
    </row>
    <row r="1703" spans="2:10" hidden="1">
      <c r="B1703" s="42">
        <v>1701</v>
      </c>
      <c r="C1703" s="45" t="s">
        <v>1874</v>
      </c>
      <c r="D1703" t="str">
        <f>_xlfn.XLOOKUP($C1703,銘柄リスト!$B$2:$B$10000,銘柄リスト!$C$2:$C$10000,,0,1)</f>
        <v>Ｗａｑｏｏ</v>
      </c>
      <c r="E1703" s="10">
        <v>1</v>
      </c>
      <c r="G1703" s="46">
        <v>45632</v>
      </c>
      <c r="H1703" s="46">
        <v>45645</v>
      </c>
      <c r="J1703" s="10" t="str">
        <f>_xlfn.XLOOKUP($C1703,銘柄リスト!$B$2:$B$10000,銘柄リスト!$D$2:$D$10000,,0,1)</f>
        <v>グロース（内国株式）</v>
      </c>
    </row>
    <row r="1704" spans="2:10" hidden="1">
      <c r="B1704" s="42">
        <v>1702</v>
      </c>
      <c r="C1704" s="45" t="s">
        <v>1875</v>
      </c>
      <c r="D1704" t="str">
        <f>_xlfn.XLOOKUP($C1704,銘柄リスト!$B$2:$B$10000,銘柄リスト!$C$2:$C$10000,,0,1)</f>
        <v>エステー</v>
      </c>
      <c r="E1704" s="10">
        <v>1</v>
      </c>
      <c r="G1704" s="46">
        <v>45632</v>
      </c>
      <c r="H1704" s="46">
        <v>45793</v>
      </c>
      <c r="J1704" s="10" t="str">
        <f>_xlfn.XLOOKUP($C1704,銘柄リスト!$B$2:$B$10000,銘柄リスト!$D$2:$D$10000,,0,1)</f>
        <v>プライム（内国株式）</v>
      </c>
    </row>
    <row r="1705" spans="2:10" hidden="1">
      <c r="B1705" s="42">
        <v>1703</v>
      </c>
      <c r="C1705" s="45" t="s">
        <v>1876</v>
      </c>
      <c r="D1705" t="e">
        <f>_xlfn.XLOOKUP($C1705,銘柄リスト!$B$2:$B$10000,銘柄リスト!$C$2:$C$10000,,0,1)</f>
        <v>#N/A</v>
      </c>
      <c r="E1705" s="10">
        <v>1</v>
      </c>
      <c r="G1705" s="46">
        <v>45632</v>
      </c>
      <c r="H1705" s="46">
        <v>45793</v>
      </c>
      <c r="J1705" s="10" t="e">
        <f>_xlfn.XLOOKUP($C1705,銘柄リスト!$B$2:$B$10000,銘柄リスト!$D$2:$D$10000,,0,1)</f>
        <v>#N/A</v>
      </c>
    </row>
    <row r="1706" spans="2:10" hidden="1">
      <c r="B1706" s="42">
        <v>1704</v>
      </c>
      <c r="C1706" s="45" t="s">
        <v>1877</v>
      </c>
      <c r="D1706" t="str">
        <f>_xlfn.XLOOKUP($C1706,銘柄リスト!$B$2:$B$10000,銘柄リスト!$C$2:$C$10000,,0,1)</f>
        <v>コニシ</v>
      </c>
      <c r="E1706" s="10">
        <v>1</v>
      </c>
      <c r="G1706" s="46">
        <v>45632</v>
      </c>
      <c r="H1706" s="46">
        <v>45793</v>
      </c>
      <c r="J1706" s="10" t="str">
        <f>_xlfn.XLOOKUP($C1706,銘柄リスト!$B$2:$B$10000,銘柄リスト!$D$2:$D$10000,,0,1)</f>
        <v>プライム（内国株式）</v>
      </c>
    </row>
    <row r="1707" spans="2:10" hidden="1">
      <c r="B1707" s="42">
        <v>1705</v>
      </c>
      <c r="C1707" s="45" t="s">
        <v>1878</v>
      </c>
      <c r="D1707" t="str">
        <f>_xlfn.XLOOKUP($C1707,銘柄リスト!$B$2:$B$10000,銘柄リスト!$C$2:$C$10000,,0,1)</f>
        <v>ヤスハラケミカル</v>
      </c>
      <c r="E1707" s="10">
        <v>1</v>
      </c>
      <c r="G1707" s="46">
        <v>45632</v>
      </c>
      <c r="H1707" s="46">
        <v>45793</v>
      </c>
      <c r="J1707" s="10" t="str">
        <f>_xlfn.XLOOKUP($C1707,銘柄リスト!$B$2:$B$10000,銘柄リスト!$D$2:$D$10000,,0,1)</f>
        <v>スタンダード（内国株式）</v>
      </c>
    </row>
    <row r="1708" spans="2:10" hidden="1">
      <c r="B1708" s="42">
        <v>1706</v>
      </c>
      <c r="C1708" s="45" t="s">
        <v>1879</v>
      </c>
      <c r="D1708" t="str">
        <f>_xlfn.XLOOKUP($C1708,銘柄リスト!$B$2:$B$10000,銘柄リスト!$C$2:$C$10000,,0,1)</f>
        <v>長谷川香料</v>
      </c>
      <c r="E1708" s="10">
        <v>1</v>
      </c>
      <c r="G1708" s="46">
        <v>45632</v>
      </c>
      <c r="H1708" s="46">
        <v>45793</v>
      </c>
      <c r="J1708" s="10" t="str">
        <f>_xlfn.XLOOKUP($C1708,銘柄リスト!$B$2:$B$10000,銘柄リスト!$D$2:$D$10000,,0,1)</f>
        <v>プライム（内国株式）</v>
      </c>
    </row>
    <row r="1709" spans="2:10" hidden="1">
      <c r="B1709" s="42">
        <v>1707</v>
      </c>
      <c r="C1709" s="45" t="s">
        <v>1880</v>
      </c>
      <c r="D1709" t="str">
        <f>_xlfn.XLOOKUP($C1709,銘柄リスト!$B$2:$B$10000,銘柄リスト!$C$2:$C$10000,,0,1)</f>
        <v>ケミプロ化成</v>
      </c>
      <c r="E1709" s="10">
        <v>1</v>
      </c>
      <c r="G1709" s="46">
        <v>45632</v>
      </c>
      <c r="H1709" s="46">
        <v>45793</v>
      </c>
      <c r="J1709" s="10" t="str">
        <f>_xlfn.XLOOKUP($C1709,銘柄リスト!$B$2:$B$10000,銘柄リスト!$D$2:$D$10000,,0,1)</f>
        <v>スタンダード（内国株式）</v>
      </c>
    </row>
    <row r="1710" spans="2:10" hidden="1">
      <c r="B1710" s="42">
        <v>1708</v>
      </c>
      <c r="C1710" s="45" t="s">
        <v>1881</v>
      </c>
      <c r="D1710" t="str">
        <f>_xlfn.XLOOKUP($C1710,銘柄リスト!$B$2:$B$10000,銘柄リスト!$C$2:$C$10000,,0,1)</f>
        <v>上村工業</v>
      </c>
      <c r="E1710" s="10">
        <v>1</v>
      </c>
      <c r="G1710" s="46">
        <v>45632</v>
      </c>
      <c r="H1710" s="46">
        <v>45793</v>
      </c>
      <c r="J1710" s="10" t="str">
        <f>_xlfn.XLOOKUP($C1710,銘柄リスト!$B$2:$B$10000,銘柄リスト!$D$2:$D$10000,,0,1)</f>
        <v>スタンダード（内国株式）</v>
      </c>
    </row>
    <row r="1711" spans="2:10" hidden="1">
      <c r="B1711" s="42">
        <v>1709</v>
      </c>
      <c r="C1711" s="45" t="s">
        <v>1882</v>
      </c>
      <c r="D1711" t="str">
        <f>_xlfn.XLOOKUP($C1711,銘柄リスト!$B$2:$B$10000,銘柄リスト!$C$2:$C$10000,,0,1)</f>
        <v>小林製薬</v>
      </c>
      <c r="E1711" s="10">
        <v>1</v>
      </c>
      <c r="G1711" s="46">
        <v>45632</v>
      </c>
      <c r="H1711" s="46">
        <v>45793</v>
      </c>
      <c r="J1711" s="10" t="str">
        <f>_xlfn.XLOOKUP($C1711,銘柄リスト!$B$2:$B$10000,銘柄リスト!$D$2:$D$10000,,0,1)</f>
        <v>プライム（内国株式）</v>
      </c>
    </row>
    <row r="1712" spans="2:10" hidden="1">
      <c r="B1712" s="42">
        <v>1710</v>
      </c>
      <c r="C1712" s="45" t="s">
        <v>1883</v>
      </c>
      <c r="D1712" t="str">
        <f>_xlfn.XLOOKUP($C1712,銘柄リスト!$B$2:$B$10000,銘柄リスト!$C$2:$C$10000,,0,1)</f>
        <v>荒川化学工業</v>
      </c>
      <c r="E1712" s="10">
        <v>1</v>
      </c>
      <c r="G1712" s="46">
        <v>45632</v>
      </c>
      <c r="H1712" s="46">
        <v>45793</v>
      </c>
      <c r="J1712" s="10" t="str">
        <f>_xlfn.XLOOKUP($C1712,銘柄リスト!$B$2:$B$10000,銘柄リスト!$D$2:$D$10000,,0,1)</f>
        <v>プライム（内国株式）</v>
      </c>
    </row>
    <row r="1713" spans="2:10" hidden="1">
      <c r="B1713" s="42">
        <v>1711</v>
      </c>
      <c r="C1713" s="45" t="s">
        <v>1884</v>
      </c>
      <c r="D1713" t="str">
        <f>_xlfn.XLOOKUP($C1713,銘柄リスト!$B$2:$B$10000,銘柄リスト!$C$2:$C$10000,,0,1)</f>
        <v>東洋合成工業</v>
      </c>
      <c r="E1713" s="10">
        <v>1</v>
      </c>
      <c r="G1713" s="46">
        <v>45632</v>
      </c>
      <c r="H1713" s="46">
        <v>45793</v>
      </c>
      <c r="J1713" s="10" t="str">
        <f>_xlfn.XLOOKUP($C1713,銘柄リスト!$B$2:$B$10000,銘柄リスト!$D$2:$D$10000,,0,1)</f>
        <v>スタンダード（内国株式）</v>
      </c>
    </row>
    <row r="1714" spans="2:10" hidden="1">
      <c r="B1714" s="42">
        <v>1712</v>
      </c>
      <c r="C1714" s="45" t="s">
        <v>62</v>
      </c>
      <c r="D1714" t="str">
        <f>_xlfn.XLOOKUP($C1714,銘柄リスト!$B$2:$B$10000,銘柄リスト!$C$2:$C$10000,,0,1)</f>
        <v>メック</v>
      </c>
      <c r="E1714" s="10">
        <v>1</v>
      </c>
      <c r="G1714" s="46">
        <v>45632</v>
      </c>
      <c r="H1714" s="46">
        <v>45793</v>
      </c>
      <c r="J1714" s="10" t="str">
        <f>_xlfn.XLOOKUP($C1714,銘柄リスト!$B$2:$B$10000,銘柄リスト!$D$2:$D$10000,,0,1)</f>
        <v>プライム（内国株式）</v>
      </c>
    </row>
    <row r="1715" spans="2:10" hidden="1">
      <c r="B1715" s="42">
        <v>1713</v>
      </c>
      <c r="C1715" s="45" t="s">
        <v>210</v>
      </c>
      <c r="D1715" t="str">
        <f>_xlfn.XLOOKUP($C1715,銘柄リスト!$B$2:$B$10000,銘柄リスト!$C$2:$C$10000,,0,1)</f>
        <v>綜研化学</v>
      </c>
      <c r="E1715" s="10">
        <v>1</v>
      </c>
      <c r="G1715" s="46">
        <v>45632</v>
      </c>
      <c r="H1715" s="46">
        <v>45793</v>
      </c>
      <c r="J1715" s="10" t="str">
        <f>_xlfn.XLOOKUP($C1715,銘柄リスト!$B$2:$B$10000,銘柄リスト!$D$2:$D$10000,,0,1)</f>
        <v>スタンダード（内国株式）</v>
      </c>
    </row>
    <row r="1716" spans="2:10" hidden="1">
      <c r="B1716" s="42">
        <v>1714</v>
      </c>
      <c r="C1716" s="45" t="s">
        <v>1885</v>
      </c>
      <c r="D1716" t="str">
        <f>_xlfn.XLOOKUP($C1716,銘柄リスト!$B$2:$B$10000,銘柄リスト!$C$2:$C$10000,,0,1)</f>
        <v>日本高純度化学</v>
      </c>
      <c r="E1716" s="10">
        <v>1</v>
      </c>
      <c r="G1716" s="46">
        <v>45632</v>
      </c>
      <c r="H1716" s="46">
        <v>45793</v>
      </c>
      <c r="J1716" s="10" t="str">
        <f>_xlfn.XLOOKUP($C1716,銘柄リスト!$B$2:$B$10000,銘柄リスト!$D$2:$D$10000,,0,1)</f>
        <v>プライム（内国株式）</v>
      </c>
    </row>
    <row r="1717" spans="2:10" hidden="1">
      <c r="B1717" s="42">
        <v>1715</v>
      </c>
      <c r="C1717" s="45" t="s">
        <v>1886</v>
      </c>
      <c r="D1717" t="str">
        <f>_xlfn.XLOOKUP($C1717,銘柄リスト!$B$2:$B$10000,銘柄リスト!$C$2:$C$10000,,0,1)</f>
        <v>タカラバイオ</v>
      </c>
      <c r="E1717" s="10">
        <v>1</v>
      </c>
      <c r="G1717" s="46">
        <v>45632</v>
      </c>
      <c r="H1717" s="46">
        <v>45793</v>
      </c>
      <c r="J1717" s="10" t="str">
        <f>_xlfn.XLOOKUP($C1717,銘柄リスト!$B$2:$B$10000,銘柄リスト!$D$2:$D$10000,,0,1)</f>
        <v>プライム（内国株式）</v>
      </c>
    </row>
    <row r="1718" spans="2:10" hidden="1">
      <c r="B1718" s="42">
        <v>1716</v>
      </c>
      <c r="C1718" s="45" t="s">
        <v>1887</v>
      </c>
      <c r="D1718" t="str">
        <f>_xlfn.XLOOKUP($C1718,銘柄リスト!$B$2:$B$10000,銘柄リスト!$C$2:$C$10000,,0,1)</f>
        <v>ＪＣＵ</v>
      </c>
      <c r="E1718" s="10">
        <v>1</v>
      </c>
      <c r="G1718" s="46">
        <v>45632</v>
      </c>
      <c r="H1718" s="46">
        <v>45793</v>
      </c>
      <c r="J1718" s="10" t="str">
        <f>_xlfn.XLOOKUP($C1718,銘柄リスト!$B$2:$B$10000,銘柄リスト!$D$2:$D$10000,,0,1)</f>
        <v>プライム（内国株式）</v>
      </c>
    </row>
    <row r="1719" spans="2:10" hidden="1">
      <c r="B1719" s="42">
        <v>1717</v>
      </c>
      <c r="C1719" s="45" t="s">
        <v>1888</v>
      </c>
      <c r="D1719" t="str">
        <f>_xlfn.XLOOKUP($C1719,銘柄リスト!$B$2:$B$10000,銘柄リスト!$C$2:$C$10000,,0,1)</f>
        <v>東洋ドライルーブ</v>
      </c>
      <c r="E1719" s="10">
        <v>1</v>
      </c>
      <c r="G1719" s="46">
        <v>45632</v>
      </c>
      <c r="H1719" s="46">
        <v>45793</v>
      </c>
      <c r="J1719" s="10" t="str">
        <f>_xlfn.XLOOKUP($C1719,銘柄リスト!$B$2:$B$10000,銘柄リスト!$D$2:$D$10000,,0,1)</f>
        <v>スタンダード（内国株式）</v>
      </c>
    </row>
    <row r="1720" spans="2:10" hidden="1">
      <c r="B1720" s="42">
        <v>1718</v>
      </c>
      <c r="C1720" s="45" t="s">
        <v>1889</v>
      </c>
      <c r="D1720" t="str">
        <f>_xlfn.XLOOKUP($C1720,銘柄リスト!$B$2:$B$10000,銘柄リスト!$C$2:$C$10000,,0,1)</f>
        <v>新田ゼラチン</v>
      </c>
      <c r="E1720" s="10">
        <v>1</v>
      </c>
      <c r="G1720" s="46">
        <v>45632</v>
      </c>
      <c r="H1720" s="46">
        <v>45793</v>
      </c>
      <c r="J1720" s="10" t="str">
        <f>_xlfn.XLOOKUP($C1720,銘柄リスト!$B$2:$B$10000,銘柄リスト!$D$2:$D$10000,,0,1)</f>
        <v>スタンダード（内国株式）</v>
      </c>
    </row>
    <row r="1721" spans="2:10" hidden="1">
      <c r="B1721" s="42">
        <v>1719</v>
      </c>
      <c r="C1721" s="45" t="s">
        <v>1890</v>
      </c>
      <c r="D1721" t="str">
        <f>_xlfn.XLOOKUP($C1721,銘柄リスト!$B$2:$B$10000,銘柄リスト!$C$2:$C$10000,,0,1)</f>
        <v>リプロセル</v>
      </c>
      <c r="E1721" s="10">
        <v>1</v>
      </c>
      <c r="G1721" s="46">
        <v>45632</v>
      </c>
      <c r="H1721" s="46">
        <v>45645</v>
      </c>
      <c r="J1721" s="10" t="str">
        <f>_xlfn.XLOOKUP($C1721,銘柄リスト!$B$2:$B$10000,銘柄リスト!$D$2:$D$10000,,0,1)</f>
        <v>グロース（内国株式）</v>
      </c>
    </row>
    <row r="1722" spans="2:10" hidden="1">
      <c r="B1722" s="42">
        <v>1720</v>
      </c>
      <c r="C1722" s="45" t="s">
        <v>1891</v>
      </c>
      <c r="D1722" t="str">
        <f>_xlfn.XLOOKUP($C1722,銘柄リスト!$B$2:$B$10000,銘柄リスト!$C$2:$C$10000,,0,1)</f>
        <v>ＯＡＴアグリオ</v>
      </c>
      <c r="E1722" s="10">
        <v>1</v>
      </c>
      <c r="G1722" s="46">
        <v>45632</v>
      </c>
      <c r="H1722" s="46">
        <v>45793</v>
      </c>
      <c r="J1722" s="10" t="str">
        <f>_xlfn.XLOOKUP($C1722,銘柄リスト!$B$2:$B$10000,銘柄リスト!$D$2:$D$10000,,0,1)</f>
        <v>スタンダード（内国株式）</v>
      </c>
    </row>
    <row r="1723" spans="2:10" hidden="1">
      <c r="B1723" s="42">
        <v>1721</v>
      </c>
      <c r="C1723" s="45" t="s">
        <v>1892</v>
      </c>
      <c r="D1723" t="str">
        <f>_xlfn.XLOOKUP($C1723,銘柄リスト!$B$2:$B$10000,銘柄リスト!$C$2:$C$10000,,0,1)</f>
        <v>デクセリアルズ</v>
      </c>
      <c r="E1723" s="10">
        <v>1</v>
      </c>
      <c r="G1723" s="46">
        <v>45632</v>
      </c>
      <c r="H1723" s="46">
        <v>45793</v>
      </c>
      <c r="J1723" s="10" t="str">
        <f>_xlfn.XLOOKUP($C1723,銘柄リスト!$B$2:$B$10000,銘柄リスト!$D$2:$D$10000,,0,1)</f>
        <v>プライム（内国株式）</v>
      </c>
    </row>
    <row r="1724" spans="2:10" hidden="1">
      <c r="B1724" s="42">
        <v>1722</v>
      </c>
      <c r="C1724" s="45" t="s">
        <v>1893</v>
      </c>
      <c r="D1724" t="str">
        <f>_xlfn.XLOOKUP($C1724,銘柄リスト!$B$2:$B$10000,銘柄リスト!$C$2:$C$10000,,0,1)</f>
        <v>アース製薬</v>
      </c>
      <c r="E1724" s="10">
        <v>1</v>
      </c>
      <c r="G1724" s="46">
        <v>45632</v>
      </c>
      <c r="H1724" s="46">
        <v>45793</v>
      </c>
      <c r="J1724" s="10" t="str">
        <f>_xlfn.XLOOKUP($C1724,銘柄リスト!$B$2:$B$10000,銘柄リスト!$D$2:$D$10000,,0,1)</f>
        <v>プライム（内国株式）</v>
      </c>
    </row>
    <row r="1725" spans="2:10" hidden="1">
      <c r="B1725" s="42">
        <v>1723</v>
      </c>
      <c r="C1725" s="45" t="s">
        <v>1894</v>
      </c>
      <c r="D1725" t="str">
        <f>_xlfn.XLOOKUP($C1725,銘柄リスト!$B$2:$B$10000,銘柄リスト!$C$2:$C$10000,,0,1)</f>
        <v>昭和化学工業</v>
      </c>
      <c r="E1725" s="10">
        <v>1</v>
      </c>
      <c r="G1725" s="46">
        <v>45632</v>
      </c>
      <c r="H1725" s="46">
        <v>45793</v>
      </c>
      <c r="J1725" s="10" t="str">
        <f>_xlfn.XLOOKUP($C1725,銘柄リスト!$B$2:$B$10000,銘柄リスト!$D$2:$D$10000,,0,1)</f>
        <v>スタンダード（内国株式）</v>
      </c>
    </row>
    <row r="1726" spans="2:10" hidden="1">
      <c r="B1726" s="42">
        <v>1724</v>
      </c>
      <c r="C1726" s="45" t="s">
        <v>1895</v>
      </c>
      <c r="D1726" t="str">
        <f>_xlfn.XLOOKUP($C1726,銘柄リスト!$B$2:$B$10000,銘柄リスト!$C$2:$C$10000,,0,1)</f>
        <v>北興化学工業</v>
      </c>
      <c r="E1726" s="10">
        <v>1</v>
      </c>
      <c r="G1726" s="46">
        <v>45632</v>
      </c>
      <c r="H1726" s="46">
        <v>45793</v>
      </c>
      <c r="J1726" s="10" t="str">
        <f>_xlfn.XLOOKUP($C1726,銘柄リスト!$B$2:$B$10000,銘柄リスト!$D$2:$D$10000,,0,1)</f>
        <v>スタンダード（内国株式）</v>
      </c>
    </row>
    <row r="1727" spans="2:10" hidden="1">
      <c r="B1727" s="42">
        <v>1725</v>
      </c>
      <c r="C1727" s="45" t="s">
        <v>1896</v>
      </c>
      <c r="D1727" t="str">
        <f>_xlfn.XLOOKUP($C1727,銘柄リスト!$B$2:$B$10000,銘柄リスト!$C$2:$C$10000,,0,1)</f>
        <v>大成ラミック</v>
      </c>
      <c r="E1727" s="10">
        <v>1</v>
      </c>
      <c r="G1727" s="46">
        <v>45632</v>
      </c>
      <c r="H1727" s="46">
        <v>45793</v>
      </c>
      <c r="J1727" s="10" t="str">
        <f>_xlfn.XLOOKUP($C1727,銘柄リスト!$B$2:$B$10000,銘柄リスト!$D$2:$D$10000,,0,1)</f>
        <v>スタンダード（内国株式）</v>
      </c>
    </row>
    <row r="1728" spans="2:10" hidden="1">
      <c r="B1728" s="42">
        <v>1726</v>
      </c>
      <c r="C1728" s="45" t="s">
        <v>1897</v>
      </c>
      <c r="D1728" t="str">
        <f>_xlfn.XLOOKUP($C1728,銘柄リスト!$B$2:$B$10000,銘柄リスト!$C$2:$C$10000,,0,1)</f>
        <v>クミアイ化学工業</v>
      </c>
      <c r="E1728" s="10">
        <v>1</v>
      </c>
      <c r="G1728" s="46">
        <v>45632</v>
      </c>
      <c r="H1728" s="46">
        <v>45793</v>
      </c>
      <c r="J1728" s="10" t="str">
        <f>_xlfn.XLOOKUP($C1728,銘柄リスト!$B$2:$B$10000,銘柄リスト!$D$2:$D$10000,,0,1)</f>
        <v>プライム（内国株式）</v>
      </c>
    </row>
    <row r="1729" spans="2:10" hidden="1">
      <c r="B1729" s="42">
        <v>1727</v>
      </c>
      <c r="C1729" s="45" t="s">
        <v>1898</v>
      </c>
      <c r="D1729" t="str">
        <f>_xlfn.XLOOKUP($C1729,銘柄リスト!$B$2:$B$10000,銘柄リスト!$C$2:$C$10000,,0,1)</f>
        <v>日本農薬</v>
      </c>
      <c r="E1729" s="10">
        <v>1</v>
      </c>
      <c r="G1729" s="46">
        <v>45632</v>
      </c>
      <c r="H1729" s="46">
        <v>45793</v>
      </c>
      <c r="J1729" s="10" t="str">
        <f>_xlfn.XLOOKUP($C1729,銘柄リスト!$B$2:$B$10000,銘柄リスト!$D$2:$D$10000,,0,1)</f>
        <v>プライム（内国株式）</v>
      </c>
    </row>
    <row r="1730" spans="2:10" hidden="1">
      <c r="B1730" s="42">
        <v>1728</v>
      </c>
      <c r="C1730" s="45" t="s">
        <v>1899</v>
      </c>
      <c r="D1730" t="str">
        <f>_xlfn.XLOOKUP($C1730,銘柄リスト!$B$2:$B$10000,銘柄リスト!$C$2:$C$10000,,0,1)</f>
        <v>フマキラー</v>
      </c>
      <c r="E1730" s="10">
        <v>1</v>
      </c>
      <c r="G1730" s="46">
        <v>45632</v>
      </c>
      <c r="H1730" s="46">
        <v>45793</v>
      </c>
      <c r="J1730" s="10" t="str">
        <f>_xlfn.XLOOKUP($C1730,銘柄リスト!$B$2:$B$10000,銘柄リスト!$D$2:$D$10000,,0,1)</f>
        <v>スタンダード（内国株式）</v>
      </c>
    </row>
    <row r="1731" spans="2:10" hidden="1">
      <c r="B1731" s="42">
        <v>1729</v>
      </c>
      <c r="C1731" s="45" t="s">
        <v>1900</v>
      </c>
      <c r="D1731" t="str">
        <f>_xlfn.XLOOKUP($C1731,銘柄リスト!$B$2:$B$10000,銘柄リスト!$C$2:$C$10000,,0,1)</f>
        <v>富士興産</v>
      </c>
      <c r="E1731" s="10">
        <v>1</v>
      </c>
      <c r="G1731" s="46">
        <v>45632</v>
      </c>
      <c r="H1731" s="46">
        <v>45793</v>
      </c>
      <c r="J1731" s="10" t="str">
        <f>_xlfn.XLOOKUP($C1731,銘柄リスト!$B$2:$B$10000,銘柄リスト!$D$2:$D$10000,,0,1)</f>
        <v>スタンダード（内国株式）</v>
      </c>
    </row>
    <row r="1732" spans="2:10" hidden="1">
      <c r="B1732" s="42">
        <v>1730</v>
      </c>
      <c r="C1732" s="45" t="s">
        <v>1901</v>
      </c>
      <c r="D1732" t="str">
        <f>_xlfn.XLOOKUP($C1732,銘柄リスト!$B$2:$B$10000,銘柄リスト!$C$2:$C$10000,,0,1)</f>
        <v>日本精蝋</v>
      </c>
      <c r="E1732" s="10">
        <v>1</v>
      </c>
      <c r="G1732" s="46">
        <v>45632</v>
      </c>
      <c r="H1732" s="46">
        <v>45793</v>
      </c>
      <c r="J1732" s="10" t="str">
        <f>_xlfn.XLOOKUP($C1732,銘柄リスト!$B$2:$B$10000,銘柄リスト!$D$2:$D$10000,,0,1)</f>
        <v>スタンダード（内国株式）</v>
      </c>
    </row>
    <row r="1733" spans="2:10" hidden="1">
      <c r="B1733" s="42">
        <v>1731</v>
      </c>
      <c r="C1733" s="45" t="s">
        <v>1902</v>
      </c>
      <c r="D1733" t="str">
        <f>_xlfn.XLOOKUP($C1733,銘柄リスト!$B$2:$B$10000,銘柄リスト!$C$2:$C$10000,,0,1)</f>
        <v>ニチレキグループ</v>
      </c>
      <c r="E1733" s="10">
        <v>1</v>
      </c>
      <c r="G1733" s="46">
        <v>45632</v>
      </c>
      <c r="H1733" s="46">
        <v>45793</v>
      </c>
      <c r="J1733" s="10" t="str">
        <f>_xlfn.XLOOKUP($C1733,銘柄リスト!$B$2:$B$10000,銘柄リスト!$D$2:$D$10000,,0,1)</f>
        <v>プライム（内国株式）</v>
      </c>
    </row>
    <row r="1734" spans="2:10" hidden="1">
      <c r="B1734" s="42">
        <v>1732</v>
      </c>
      <c r="C1734" s="45" t="s">
        <v>1903</v>
      </c>
      <c r="D1734" t="str">
        <f>_xlfn.XLOOKUP($C1734,銘柄リスト!$B$2:$B$10000,銘柄リスト!$C$2:$C$10000,,0,1)</f>
        <v>ビーピー・カストロール</v>
      </c>
      <c r="E1734" s="10">
        <v>1</v>
      </c>
      <c r="G1734" s="46">
        <v>45632</v>
      </c>
      <c r="H1734" s="46">
        <v>45793</v>
      </c>
      <c r="J1734" s="10" t="str">
        <f>_xlfn.XLOOKUP($C1734,銘柄リスト!$B$2:$B$10000,銘柄リスト!$D$2:$D$10000,,0,1)</f>
        <v>スタンダード（内国株式）</v>
      </c>
    </row>
    <row r="1735" spans="2:10" hidden="1">
      <c r="B1735" s="42">
        <v>1733</v>
      </c>
      <c r="C1735" s="45" t="s">
        <v>1904</v>
      </c>
      <c r="D1735" t="str">
        <f>_xlfn.XLOOKUP($C1735,銘柄リスト!$B$2:$B$10000,銘柄リスト!$C$2:$C$10000,,0,1)</f>
        <v>富士石油</v>
      </c>
      <c r="E1735" s="10">
        <v>1</v>
      </c>
      <c r="G1735" s="46">
        <v>45632</v>
      </c>
      <c r="H1735" s="46">
        <v>45793</v>
      </c>
      <c r="J1735" s="10" t="str">
        <f>_xlfn.XLOOKUP($C1735,銘柄リスト!$B$2:$B$10000,銘柄リスト!$D$2:$D$10000,,0,1)</f>
        <v>プライム（内国株式）</v>
      </c>
    </row>
    <row r="1736" spans="2:10" hidden="1">
      <c r="B1736" s="42">
        <v>1734</v>
      </c>
      <c r="C1736" s="45" t="s">
        <v>195</v>
      </c>
      <c r="D1736" t="str">
        <f>_xlfn.XLOOKUP($C1736,銘柄リスト!$B$2:$B$10000,銘柄リスト!$C$2:$C$10000,,0,1)</f>
        <v>ＭＯＲＥＳＣＯ</v>
      </c>
      <c r="E1736" s="10">
        <v>1</v>
      </c>
      <c r="G1736" s="46">
        <v>45632</v>
      </c>
      <c r="H1736" s="46">
        <v>45793</v>
      </c>
      <c r="J1736" s="10" t="str">
        <f>_xlfn.XLOOKUP($C1736,銘柄リスト!$B$2:$B$10000,銘柄リスト!$D$2:$D$10000,,0,1)</f>
        <v>スタンダード（内国株式）</v>
      </c>
    </row>
    <row r="1737" spans="2:10" hidden="1">
      <c r="B1737" s="42">
        <v>1735</v>
      </c>
      <c r="C1737" s="45" t="s">
        <v>1905</v>
      </c>
      <c r="D1737" t="str">
        <f>_xlfn.XLOOKUP($C1737,銘柄リスト!$B$2:$B$10000,銘柄リスト!$C$2:$C$10000,,0,1)</f>
        <v>ＥＮＥＯＳホールディングス</v>
      </c>
      <c r="E1737" s="10">
        <v>1</v>
      </c>
      <c r="G1737" s="46">
        <v>45632</v>
      </c>
      <c r="H1737" s="46">
        <v>45793</v>
      </c>
      <c r="J1737" s="10" t="str">
        <f>_xlfn.XLOOKUP($C1737,銘柄リスト!$B$2:$B$10000,銘柄リスト!$D$2:$D$10000,,0,1)</f>
        <v>プライム（内国株式）</v>
      </c>
    </row>
    <row r="1738" spans="2:10" hidden="1">
      <c r="B1738" s="42">
        <v>1736</v>
      </c>
      <c r="C1738" s="45" t="s">
        <v>1906</v>
      </c>
      <c r="D1738" t="str">
        <f>_xlfn.XLOOKUP($C1738,銘柄リスト!$B$2:$B$10000,銘柄リスト!$C$2:$C$10000,,0,1)</f>
        <v>コスモエネルギーホールディングス</v>
      </c>
      <c r="E1738" s="10">
        <v>1</v>
      </c>
      <c r="G1738" s="46">
        <v>45632</v>
      </c>
      <c r="H1738" s="46">
        <v>45793</v>
      </c>
      <c r="J1738" s="10" t="str">
        <f>_xlfn.XLOOKUP($C1738,銘柄リスト!$B$2:$B$10000,銘柄リスト!$D$2:$D$10000,,0,1)</f>
        <v>プライム（内国株式）</v>
      </c>
    </row>
    <row r="1739" spans="2:10" hidden="1">
      <c r="B1739" s="42">
        <v>1737</v>
      </c>
      <c r="C1739" s="45" t="s">
        <v>1907</v>
      </c>
      <c r="D1739" t="str">
        <f>_xlfn.XLOOKUP($C1739,銘柄リスト!$B$2:$B$10000,銘柄リスト!$C$2:$C$10000,,0,1)</f>
        <v>マーキュリー</v>
      </c>
      <c r="E1739" s="10">
        <v>1</v>
      </c>
      <c r="G1739" s="46">
        <v>45632</v>
      </c>
      <c r="H1739" s="46">
        <v>45645</v>
      </c>
      <c r="J1739" s="10" t="str">
        <f>_xlfn.XLOOKUP($C1739,銘柄リスト!$B$2:$B$10000,銘柄リスト!$D$2:$D$10000,,0,1)</f>
        <v>グロース（内国株式）</v>
      </c>
    </row>
    <row r="1740" spans="2:10" hidden="1">
      <c r="B1740" s="42">
        <v>1738</v>
      </c>
      <c r="C1740" s="45" t="s">
        <v>1908</v>
      </c>
      <c r="D1740" t="str">
        <f>_xlfn.XLOOKUP($C1740,銘柄リスト!$B$2:$B$10000,銘柄リスト!$C$2:$C$10000,,0,1)</f>
        <v>トリプルアイズ</v>
      </c>
      <c r="E1740" s="10">
        <v>1</v>
      </c>
      <c r="G1740" s="46">
        <v>45632</v>
      </c>
      <c r="H1740" s="46">
        <v>45645</v>
      </c>
      <c r="J1740" s="10" t="str">
        <f>_xlfn.XLOOKUP($C1740,銘柄リスト!$B$2:$B$10000,銘柄リスト!$D$2:$D$10000,,0,1)</f>
        <v>グロース（内国株式）</v>
      </c>
    </row>
    <row r="1741" spans="2:10" hidden="1">
      <c r="B1741" s="42">
        <v>1739</v>
      </c>
      <c r="C1741" s="45" t="s">
        <v>1909</v>
      </c>
      <c r="D1741" t="str">
        <f>_xlfn.XLOOKUP($C1741,銘柄リスト!$B$2:$B$10000,銘柄リスト!$C$2:$C$10000,,0,1)</f>
        <v>ＡｎｙＭｉｎｄ　Ｇｒｏｕｐ</v>
      </c>
      <c r="E1741" s="10">
        <v>1</v>
      </c>
      <c r="G1741" s="46">
        <v>45632</v>
      </c>
      <c r="H1741" s="46">
        <v>45645</v>
      </c>
      <c r="J1741" s="10" t="str">
        <f>_xlfn.XLOOKUP($C1741,銘柄リスト!$B$2:$B$10000,銘柄リスト!$D$2:$D$10000,,0,1)</f>
        <v>グロース（内国株式）</v>
      </c>
    </row>
    <row r="1742" spans="2:10" hidden="1">
      <c r="B1742" s="42">
        <v>1740</v>
      </c>
      <c r="C1742" s="45" t="s">
        <v>1910</v>
      </c>
      <c r="D1742" t="str">
        <f>_xlfn.XLOOKUP($C1742,銘柄リスト!$B$2:$B$10000,銘柄リスト!$C$2:$C$10000,,0,1)</f>
        <v>セカンドサイトアナリティカ</v>
      </c>
      <c r="E1742" s="10">
        <v>1</v>
      </c>
      <c r="G1742" s="46">
        <v>45632</v>
      </c>
      <c r="H1742" s="46">
        <v>45645</v>
      </c>
      <c r="J1742" s="10" t="str">
        <f>_xlfn.XLOOKUP($C1742,銘柄リスト!$B$2:$B$10000,銘柄リスト!$D$2:$D$10000,,0,1)</f>
        <v>グロース（内国株式）</v>
      </c>
    </row>
    <row r="1743" spans="2:10" hidden="1">
      <c r="B1743" s="42">
        <v>1741</v>
      </c>
      <c r="C1743" s="45" t="s">
        <v>1911</v>
      </c>
      <c r="D1743" t="str">
        <f>_xlfn.XLOOKUP($C1743,銘柄リスト!$B$2:$B$10000,銘柄リスト!$C$2:$C$10000,,0,1)</f>
        <v>サークレイス</v>
      </c>
      <c r="E1743" s="10">
        <v>1</v>
      </c>
      <c r="G1743" s="46">
        <v>45632</v>
      </c>
      <c r="H1743" s="46">
        <v>45645</v>
      </c>
      <c r="J1743" s="10" t="str">
        <f>_xlfn.XLOOKUP($C1743,銘柄リスト!$B$2:$B$10000,銘柄リスト!$D$2:$D$10000,,0,1)</f>
        <v>グロース（内国株式）</v>
      </c>
    </row>
    <row r="1744" spans="2:10" hidden="1">
      <c r="B1744" s="42">
        <v>1742</v>
      </c>
      <c r="C1744" s="45" t="s">
        <v>1912</v>
      </c>
      <c r="D1744" t="str">
        <f>_xlfn.XLOOKUP($C1744,銘柄リスト!$B$2:$B$10000,銘柄リスト!$C$2:$C$10000,,0,1)</f>
        <v>モイ</v>
      </c>
      <c r="E1744" s="10">
        <v>1</v>
      </c>
      <c r="G1744" s="46">
        <v>45632</v>
      </c>
      <c r="H1744" s="46">
        <v>45645</v>
      </c>
      <c r="J1744" s="10" t="str">
        <f>_xlfn.XLOOKUP($C1744,銘柄リスト!$B$2:$B$10000,銘柄リスト!$D$2:$D$10000,,0,1)</f>
        <v>グロース（内国株式）</v>
      </c>
    </row>
    <row r="1745" spans="2:10" hidden="1">
      <c r="B1745" s="42">
        <v>1743</v>
      </c>
      <c r="C1745" s="45" t="s">
        <v>1913</v>
      </c>
      <c r="D1745" t="str">
        <f>_xlfn.XLOOKUP($C1745,銘柄リスト!$B$2:$B$10000,銘柄リスト!$C$2:$C$10000,,0,1)</f>
        <v>ＡＮＹＣＯＬＯＲ</v>
      </c>
      <c r="E1745" s="10">
        <v>1</v>
      </c>
      <c r="G1745" s="46">
        <v>45632</v>
      </c>
      <c r="H1745" s="46">
        <v>45793</v>
      </c>
      <c r="J1745" s="10" t="str">
        <f>_xlfn.XLOOKUP($C1745,銘柄リスト!$B$2:$B$10000,銘柄リスト!$D$2:$D$10000,,0,1)</f>
        <v>プライム（内国株式）</v>
      </c>
    </row>
    <row r="1746" spans="2:10" hidden="1">
      <c r="B1746" s="42">
        <v>1744</v>
      </c>
      <c r="C1746" s="45" t="s">
        <v>1914</v>
      </c>
      <c r="D1746" t="str">
        <f>_xlfn.XLOOKUP($C1746,銘柄リスト!$B$2:$B$10000,銘柄リスト!$C$2:$C$10000,,0,1)</f>
        <v>ヌーラボ</v>
      </c>
      <c r="E1746" s="10">
        <v>1</v>
      </c>
      <c r="G1746" s="46">
        <v>45632</v>
      </c>
      <c r="H1746" s="46">
        <v>45645</v>
      </c>
      <c r="J1746" s="10" t="str">
        <f>_xlfn.XLOOKUP($C1746,銘柄リスト!$B$2:$B$10000,銘柄リスト!$D$2:$D$10000,,0,1)</f>
        <v>グロース（内国株式）</v>
      </c>
    </row>
    <row r="1747" spans="2:10" hidden="1">
      <c r="B1747" s="42">
        <v>1745</v>
      </c>
      <c r="C1747" s="45" t="s">
        <v>1915</v>
      </c>
      <c r="D1747" t="str">
        <f>_xlfn.XLOOKUP($C1747,銘柄リスト!$B$2:$B$10000,銘柄リスト!$C$2:$C$10000,,0,1)</f>
        <v>ｕｎｅｒｒｙ</v>
      </c>
      <c r="E1747" s="10">
        <v>1</v>
      </c>
      <c r="G1747" s="46">
        <v>45632</v>
      </c>
      <c r="H1747" s="46">
        <v>45645</v>
      </c>
      <c r="J1747" s="10" t="str">
        <f>_xlfn.XLOOKUP($C1747,銘柄リスト!$B$2:$B$10000,銘柄リスト!$D$2:$D$10000,,0,1)</f>
        <v>グロース（内国株式）</v>
      </c>
    </row>
    <row r="1748" spans="2:10" hidden="1">
      <c r="B1748" s="42">
        <v>1746</v>
      </c>
      <c r="C1748" s="45" t="s">
        <v>1916</v>
      </c>
      <c r="D1748" t="str">
        <f>_xlfn.XLOOKUP($C1748,銘柄リスト!$B$2:$B$10000,銘柄リスト!$C$2:$C$10000,,0,1)</f>
        <v>ＨＯＵＳＥＩ</v>
      </c>
      <c r="E1748" s="10">
        <v>1</v>
      </c>
      <c r="G1748" s="46">
        <v>45632</v>
      </c>
      <c r="H1748" s="46">
        <v>45645</v>
      </c>
      <c r="J1748" s="10" t="str">
        <f>_xlfn.XLOOKUP($C1748,銘柄リスト!$B$2:$B$10000,銘柄リスト!$D$2:$D$10000,,0,1)</f>
        <v>グロース（内国株式）</v>
      </c>
    </row>
    <row r="1749" spans="2:10" hidden="1">
      <c r="B1749" s="42">
        <v>1747</v>
      </c>
      <c r="C1749" s="45" t="s">
        <v>1917</v>
      </c>
      <c r="D1749" t="str">
        <f>_xlfn.XLOOKUP($C1749,銘柄リスト!$B$2:$B$10000,銘柄リスト!$C$2:$C$10000,,0,1)</f>
        <v>日本ビジネスシステムズ</v>
      </c>
      <c r="E1749" s="10">
        <v>1</v>
      </c>
      <c r="G1749" s="46">
        <v>45632</v>
      </c>
      <c r="H1749" s="46">
        <v>45793</v>
      </c>
      <c r="J1749" s="10" t="str">
        <f>_xlfn.XLOOKUP($C1749,銘柄リスト!$B$2:$B$10000,銘柄リスト!$D$2:$D$10000,,0,1)</f>
        <v>スタンダード（内国株式）</v>
      </c>
    </row>
    <row r="1750" spans="2:10" hidden="1">
      <c r="B1750" s="42">
        <v>1748</v>
      </c>
      <c r="C1750" s="45" t="s">
        <v>1918</v>
      </c>
      <c r="D1750" t="str">
        <f>_xlfn.XLOOKUP($C1750,銘柄リスト!$B$2:$B$10000,銘柄リスト!$C$2:$C$10000,,0,1)</f>
        <v>ｅＷｅＬＬ</v>
      </c>
      <c r="E1750" s="10">
        <v>1</v>
      </c>
      <c r="G1750" s="46">
        <v>45632</v>
      </c>
      <c r="H1750" s="46">
        <v>45645</v>
      </c>
      <c r="J1750" s="10" t="str">
        <f>_xlfn.XLOOKUP($C1750,銘柄リスト!$B$2:$B$10000,銘柄リスト!$D$2:$D$10000,,0,1)</f>
        <v>グロース（内国株式）</v>
      </c>
    </row>
    <row r="1751" spans="2:10" hidden="1">
      <c r="B1751" s="42">
        <v>1749</v>
      </c>
      <c r="C1751" s="45" t="s">
        <v>1919</v>
      </c>
      <c r="D1751" t="str">
        <f>_xlfn.XLOOKUP($C1751,銘柄リスト!$B$2:$B$10000,銘柄リスト!$C$2:$C$10000,,0,1)</f>
        <v>ドラフト</v>
      </c>
      <c r="E1751" s="10">
        <v>1</v>
      </c>
      <c r="G1751" s="46">
        <v>45632</v>
      </c>
      <c r="H1751" s="46">
        <v>45645</v>
      </c>
      <c r="J1751" s="10" t="str">
        <f>_xlfn.XLOOKUP($C1751,銘柄リスト!$B$2:$B$10000,銘柄リスト!$D$2:$D$10000,,0,1)</f>
        <v>グロース（内国株式）</v>
      </c>
    </row>
    <row r="1752" spans="2:10" hidden="1">
      <c r="B1752" s="42">
        <v>1750</v>
      </c>
      <c r="C1752" s="45" t="s">
        <v>1920</v>
      </c>
      <c r="D1752" t="str">
        <f>_xlfn.XLOOKUP($C1752,銘柄リスト!$B$2:$B$10000,銘柄リスト!$C$2:$C$10000,,0,1)</f>
        <v>ヴィス</v>
      </c>
      <c r="E1752" s="10">
        <v>1</v>
      </c>
      <c r="G1752" s="46">
        <v>45632</v>
      </c>
      <c r="H1752" s="46">
        <v>45793</v>
      </c>
      <c r="J1752" s="10" t="str">
        <f>_xlfn.XLOOKUP($C1752,銘柄リスト!$B$2:$B$10000,銘柄リスト!$D$2:$D$10000,,0,1)</f>
        <v>スタンダード（内国株式）</v>
      </c>
    </row>
    <row r="1753" spans="2:10" hidden="1">
      <c r="B1753" s="42">
        <v>1751</v>
      </c>
      <c r="C1753" s="45" t="s">
        <v>1921</v>
      </c>
      <c r="D1753" t="str">
        <f>_xlfn.XLOOKUP($C1753,銘柄リスト!$B$2:$B$10000,銘柄リスト!$C$2:$C$10000,,0,1)</f>
        <v>テスホールディングス</v>
      </c>
      <c r="E1753" s="10">
        <v>1</v>
      </c>
      <c r="G1753" s="46">
        <v>45632</v>
      </c>
      <c r="H1753" s="46">
        <v>45793</v>
      </c>
      <c r="J1753" s="10" t="str">
        <f>_xlfn.XLOOKUP($C1753,銘柄リスト!$B$2:$B$10000,銘柄リスト!$D$2:$D$10000,,0,1)</f>
        <v>プライム（内国株式）</v>
      </c>
    </row>
    <row r="1754" spans="2:10" hidden="1">
      <c r="B1754" s="42">
        <v>1752</v>
      </c>
      <c r="C1754" s="45" t="s">
        <v>1922</v>
      </c>
      <c r="D1754" t="str">
        <f>_xlfn.XLOOKUP($C1754,銘柄リスト!$B$2:$B$10000,銘柄リスト!$C$2:$C$10000,,0,1)</f>
        <v>インフロニア・ホールディングス</v>
      </c>
      <c r="E1754" s="10">
        <v>1</v>
      </c>
      <c r="G1754" s="46">
        <v>45632</v>
      </c>
      <c r="H1754" s="46">
        <v>45793</v>
      </c>
      <c r="J1754" s="10" t="str">
        <f>_xlfn.XLOOKUP($C1754,銘柄リスト!$B$2:$B$10000,銘柄リスト!$D$2:$D$10000,,0,1)</f>
        <v>プライム（内国株式）</v>
      </c>
    </row>
    <row r="1755" spans="2:10" hidden="1">
      <c r="B1755" s="42">
        <v>1753</v>
      </c>
      <c r="C1755" s="45" t="s">
        <v>1923</v>
      </c>
      <c r="D1755" t="str">
        <f>_xlfn.XLOOKUP($C1755,銘柄リスト!$B$2:$B$10000,銘柄リスト!$C$2:$C$10000,,0,1)</f>
        <v>インフロニア・ホールディングス第１回社債型種類株式</v>
      </c>
      <c r="E1755" s="10">
        <v>1</v>
      </c>
      <c r="G1755" s="46">
        <v>45632</v>
      </c>
      <c r="H1755" s="46">
        <v>45793</v>
      </c>
      <c r="J1755" s="10" t="str">
        <f>_xlfn.XLOOKUP($C1755,銘柄リスト!$B$2:$B$10000,銘柄リスト!$D$2:$D$10000,,0,1)</f>
        <v>プライム（内国株式）</v>
      </c>
    </row>
    <row r="1756" spans="2:10" hidden="1">
      <c r="B1756" s="42">
        <v>1754</v>
      </c>
      <c r="C1756" s="45" t="s">
        <v>1924</v>
      </c>
      <c r="D1756" t="str">
        <f>_xlfn.XLOOKUP($C1756,銘柄リスト!$B$2:$B$10000,銘柄リスト!$C$2:$C$10000,,0,1)</f>
        <v>セレコーポレーション</v>
      </c>
      <c r="E1756" s="10">
        <v>1</v>
      </c>
      <c r="G1756" s="46">
        <v>45632</v>
      </c>
      <c r="H1756" s="46">
        <v>45793</v>
      </c>
      <c r="J1756" s="10" t="str">
        <f>_xlfn.XLOOKUP($C1756,銘柄リスト!$B$2:$B$10000,銘柄リスト!$D$2:$D$10000,,0,1)</f>
        <v>スタンダード（内国株式）</v>
      </c>
    </row>
    <row r="1757" spans="2:10" hidden="1">
      <c r="B1757" s="42">
        <v>1755</v>
      </c>
      <c r="C1757" s="45" t="s">
        <v>1925</v>
      </c>
      <c r="D1757" t="str">
        <f>_xlfn.XLOOKUP($C1757,銘柄リスト!$B$2:$B$10000,銘柄リスト!$C$2:$C$10000,,0,1)</f>
        <v>ノバック</v>
      </c>
      <c r="E1757" s="10">
        <v>1</v>
      </c>
      <c r="G1757" s="46">
        <v>45632</v>
      </c>
      <c r="H1757" s="46">
        <v>45793</v>
      </c>
      <c r="J1757" s="10" t="str">
        <f>_xlfn.XLOOKUP($C1757,銘柄リスト!$B$2:$B$10000,銘柄リスト!$D$2:$D$10000,,0,1)</f>
        <v>スタンダード（内国株式）</v>
      </c>
    </row>
    <row r="1758" spans="2:10" hidden="1">
      <c r="B1758" s="42">
        <v>1756</v>
      </c>
      <c r="C1758" s="45" t="s">
        <v>1926</v>
      </c>
      <c r="D1758" t="str">
        <f>_xlfn.XLOOKUP($C1758,銘柄リスト!$B$2:$B$10000,銘柄リスト!$C$2:$C$10000,,0,1)</f>
        <v>横浜ゴム</v>
      </c>
      <c r="E1758" s="10">
        <v>1</v>
      </c>
      <c r="G1758" s="46">
        <v>45632</v>
      </c>
      <c r="H1758" s="46">
        <v>45793</v>
      </c>
      <c r="J1758" s="10" t="str">
        <f>_xlfn.XLOOKUP($C1758,銘柄リスト!$B$2:$B$10000,銘柄リスト!$D$2:$D$10000,,0,1)</f>
        <v>プライム（内国株式）</v>
      </c>
    </row>
    <row r="1759" spans="2:10" hidden="1">
      <c r="B1759" s="42">
        <v>1757</v>
      </c>
      <c r="C1759" s="45" t="s">
        <v>1927</v>
      </c>
      <c r="D1759" t="str">
        <f>_xlfn.XLOOKUP($C1759,銘柄リスト!$B$2:$B$10000,銘柄リスト!$C$2:$C$10000,,0,1)</f>
        <v>昭和ホールディングス</v>
      </c>
      <c r="E1759" s="10">
        <v>1</v>
      </c>
      <c r="G1759" s="46">
        <v>45632</v>
      </c>
      <c r="H1759" s="46">
        <v>45793</v>
      </c>
      <c r="J1759" s="10" t="str">
        <f>_xlfn.XLOOKUP($C1759,銘柄リスト!$B$2:$B$10000,銘柄リスト!$D$2:$D$10000,,0,1)</f>
        <v>スタンダード（内国株式）</v>
      </c>
    </row>
    <row r="1760" spans="2:10" hidden="1">
      <c r="B1760" s="42">
        <v>1758</v>
      </c>
      <c r="C1760" s="45" t="s">
        <v>1928</v>
      </c>
      <c r="D1760" t="str">
        <f>_xlfn.XLOOKUP($C1760,銘柄リスト!$B$2:$B$10000,銘柄リスト!$C$2:$C$10000,,0,1)</f>
        <v>住友ゴム工業</v>
      </c>
      <c r="E1760" s="10">
        <v>1</v>
      </c>
      <c r="G1760" s="46">
        <v>45632</v>
      </c>
      <c r="H1760" s="46">
        <v>45793</v>
      </c>
      <c r="J1760" s="10" t="str">
        <f>_xlfn.XLOOKUP($C1760,銘柄リスト!$B$2:$B$10000,銘柄リスト!$D$2:$D$10000,,0,1)</f>
        <v>プライム（内国株式）</v>
      </c>
    </row>
    <row r="1761" spans="2:10" hidden="1">
      <c r="B1761" s="42">
        <v>1759</v>
      </c>
      <c r="C1761" s="45" t="s">
        <v>1929</v>
      </c>
      <c r="D1761" t="str">
        <f>_xlfn.XLOOKUP($C1761,銘柄リスト!$B$2:$B$10000,銘柄リスト!$C$2:$C$10000,,0,1)</f>
        <v>藤倉コンポジット</v>
      </c>
      <c r="E1761" s="10">
        <v>1</v>
      </c>
      <c r="G1761" s="46">
        <v>45632</v>
      </c>
      <c r="H1761" s="46">
        <v>45793</v>
      </c>
      <c r="J1761" s="10" t="str">
        <f>_xlfn.XLOOKUP($C1761,銘柄リスト!$B$2:$B$10000,銘柄リスト!$D$2:$D$10000,,0,1)</f>
        <v>プライム（内国株式）</v>
      </c>
    </row>
    <row r="1762" spans="2:10" hidden="1">
      <c r="B1762" s="42">
        <v>1760</v>
      </c>
      <c r="C1762" s="45" t="s">
        <v>1930</v>
      </c>
      <c r="D1762" t="str">
        <f>_xlfn.XLOOKUP($C1762,銘柄リスト!$B$2:$B$10000,銘柄リスト!$C$2:$C$10000,,0,1)</f>
        <v>オカモト</v>
      </c>
      <c r="E1762" s="10">
        <v>1</v>
      </c>
      <c r="G1762" s="46">
        <v>45632</v>
      </c>
      <c r="H1762" s="46">
        <v>45793</v>
      </c>
      <c r="J1762" s="10" t="str">
        <f>_xlfn.XLOOKUP($C1762,銘柄リスト!$B$2:$B$10000,銘柄リスト!$D$2:$D$10000,,0,1)</f>
        <v>プライム（内国株式）</v>
      </c>
    </row>
    <row r="1763" spans="2:10" hidden="1">
      <c r="B1763" s="42">
        <v>1761</v>
      </c>
      <c r="C1763" s="45" t="s">
        <v>1931</v>
      </c>
      <c r="D1763" t="str">
        <f>_xlfn.XLOOKUP($C1763,銘柄リスト!$B$2:$B$10000,銘柄リスト!$C$2:$C$10000,,0,1)</f>
        <v>ファインズ</v>
      </c>
      <c r="E1763" s="10">
        <v>1</v>
      </c>
      <c r="G1763" s="46">
        <v>45632</v>
      </c>
      <c r="H1763" s="46">
        <v>45645</v>
      </c>
      <c r="J1763" s="10" t="str">
        <f>_xlfn.XLOOKUP($C1763,銘柄リスト!$B$2:$B$10000,銘柄リスト!$D$2:$D$10000,,0,1)</f>
        <v>グロース（内国株式）</v>
      </c>
    </row>
    <row r="1764" spans="2:10" hidden="1">
      <c r="B1764" s="42">
        <v>1762</v>
      </c>
      <c r="C1764" s="45" t="s">
        <v>1932</v>
      </c>
      <c r="D1764" t="str">
        <f>_xlfn.XLOOKUP($C1764,銘柄リスト!$B$2:$B$10000,銘柄リスト!$C$2:$C$10000,,0,1)</f>
        <v>ポーターズ</v>
      </c>
      <c r="E1764" s="10">
        <v>1</v>
      </c>
      <c r="G1764" s="46">
        <v>45632</v>
      </c>
      <c r="H1764" s="46">
        <v>45645</v>
      </c>
      <c r="J1764" s="10" t="str">
        <f>_xlfn.XLOOKUP($C1764,銘柄リスト!$B$2:$B$10000,銘柄リスト!$D$2:$D$10000,,0,1)</f>
        <v>グロース（内国株式）</v>
      </c>
    </row>
    <row r="1765" spans="2:10" hidden="1">
      <c r="B1765" s="42">
        <v>1763</v>
      </c>
      <c r="C1765" s="45" t="s">
        <v>1933</v>
      </c>
      <c r="D1765" t="str">
        <f>_xlfn.XLOOKUP($C1765,銘柄リスト!$B$2:$B$10000,銘柄リスト!$C$2:$C$10000,,0,1)</f>
        <v>ＦＩＸＥＲ</v>
      </c>
      <c r="E1765" s="10">
        <v>1</v>
      </c>
      <c r="G1765" s="46">
        <v>45632</v>
      </c>
      <c r="H1765" s="46">
        <v>45645</v>
      </c>
      <c r="J1765" s="10" t="str">
        <f>_xlfn.XLOOKUP($C1765,銘柄リスト!$B$2:$B$10000,銘柄リスト!$D$2:$D$10000,,0,1)</f>
        <v>グロース（内国株式）</v>
      </c>
    </row>
    <row r="1766" spans="2:10" hidden="1">
      <c r="B1766" s="42">
        <v>1764</v>
      </c>
      <c r="C1766" s="45" t="s">
        <v>1934</v>
      </c>
      <c r="D1766" t="str">
        <f>_xlfn.XLOOKUP($C1766,銘柄リスト!$B$2:$B$10000,銘柄リスト!$C$2:$C$10000,,0,1)</f>
        <v>リンカーズ</v>
      </c>
      <c r="E1766" s="10">
        <v>1</v>
      </c>
      <c r="G1766" s="46">
        <v>45632</v>
      </c>
      <c r="H1766" s="46">
        <v>45645</v>
      </c>
      <c r="J1766" s="10" t="str">
        <f>_xlfn.XLOOKUP($C1766,銘柄リスト!$B$2:$B$10000,銘柄リスト!$D$2:$D$10000,,0,1)</f>
        <v>グロース（内国株式）</v>
      </c>
    </row>
    <row r="1767" spans="2:10" hidden="1">
      <c r="B1767" s="42">
        <v>1765</v>
      </c>
      <c r="C1767" s="45" t="s">
        <v>1935</v>
      </c>
      <c r="D1767" t="str">
        <f>_xlfn.XLOOKUP($C1767,銘柄リスト!$B$2:$B$10000,銘柄リスト!$C$2:$C$10000,,0,1)</f>
        <v>ｐｌｕｓｚｅｒｏ</v>
      </c>
      <c r="E1767" s="10">
        <v>1</v>
      </c>
      <c r="G1767" s="46">
        <v>45632</v>
      </c>
      <c r="H1767" s="46">
        <v>45645</v>
      </c>
      <c r="J1767" s="10" t="str">
        <f>_xlfn.XLOOKUP($C1767,銘柄リスト!$B$2:$B$10000,銘柄リスト!$D$2:$D$10000,,0,1)</f>
        <v>グロース（内国株式）</v>
      </c>
    </row>
    <row r="1768" spans="2:10" hidden="1">
      <c r="B1768" s="42">
        <v>1766</v>
      </c>
      <c r="C1768" s="45" t="s">
        <v>1936</v>
      </c>
      <c r="D1768" t="str">
        <f>_xlfn.XLOOKUP($C1768,銘柄リスト!$B$2:$B$10000,銘柄リスト!$C$2:$C$10000,,0,1)</f>
        <v>テリロジーホールディングス</v>
      </c>
      <c r="E1768" s="10">
        <v>1</v>
      </c>
      <c r="G1768" s="46">
        <v>45632</v>
      </c>
      <c r="H1768" s="46">
        <v>45793</v>
      </c>
      <c r="J1768" s="10" t="str">
        <f>_xlfn.XLOOKUP($C1768,銘柄リスト!$B$2:$B$10000,銘柄リスト!$D$2:$D$10000,,0,1)</f>
        <v>スタンダード（内国株式）</v>
      </c>
    </row>
    <row r="1769" spans="2:10" hidden="1">
      <c r="B1769" s="42">
        <v>1767</v>
      </c>
      <c r="C1769" s="45" t="s">
        <v>1937</v>
      </c>
      <c r="D1769" t="str">
        <f>_xlfn.XLOOKUP($C1769,銘柄リスト!$B$2:$B$10000,銘柄リスト!$C$2:$C$10000,,0,1)</f>
        <v>ＰＯＰＥＲ</v>
      </c>
      <c r="E1769" s="10">
        <v>1</v>
      </c>
      <c r="G1769" s="46">
        <v>45632</v>
      </c>
      <c r="H1769" s="46">
        <v>45645</v>
      </c>
      <c r="J1769" s="10" t="str">
        <f>_xlfn.XLOOKUP($C1769,銘柄リスト!$B$2:$B$10000,銘柄リスト!$D$2:$D$10000,,0,1)</f>
        <v>グロース（内国株式）</v>
      </c>
    </row>
    <row r="1770" spans="2:10" hidden="1">
      <c r="B1770" s="42">
        <v>1768</v>
      </c>
      <c r="C1770" s="45" t="s">
        <v>1938</v>
      </c>
      <c r="D1770" t="str">
        <f>_xlfn.XLOOKUP($C1770,銘柄リスト!$B$2:$B$10000,銘柄リスト!$C$2:$C$10000,,0,1)</f>
        <v>ｔｒｉｐｌａ</v>
      </c>
      <c r="E1770" s="10">
        <v>1</v>
      </c>
      <c r="G1770" s="46">
        <v>45632</v>
      </c>
      <c r="H1770" s="46">
        <v>45645</v>
      </c>
      <c r="J1770" s="10" t="str">
        <f>_xlfn.XLOOKUP($C1770,銘柄リスト!$B$2:$B$10000,銘柄リスト!$D$2:$D$10000,,0,1)</f>
        <v>グロース（内国株式）</v>
      </c>
    </row>
    <row r="1771" spans="2:10" hidden="1">
      <c r="B1771" s="42">
        <v>1769</v>
      </c>
      <c r="C1771" s="45" t="s">
        <v>1939</v>
      </c>
      <c r="D1771" t="str">
        <f>_xlfn.XLOOKUP($C1771,銘柄リスト!$B$2:$B$10000,銘柄リスト!$C$2:$C$10000,,0,1)</f>
        <v>スマートドライブ</v>
      </c>
      <c r="E1771" s="10">
        <v>1</v>
      </c>
      <c r="G1771" s="46">
        <v>45632</v>
      </c>
      <c r="H1771" s="46">
        <v>45645</v>
      </c>
      <c r="J1771" s="10" t="str">
        <f>_xlfn.XLOOKUP($C1771,銘柄リスト!$B$2:$B$10000,銘柄リスト!$D$2:$D$10000,,0,1)</f>
        <v>グロース（内国株式）</v>
      </c>
    </row>
    <row r="1772" spans="2:10" hidden="1">
      <c r="B1772" s="42">
        <v>1770</v>
      </c>
      <c r="C1772" s="45" t="s">
        <v>1940</v>
      </c>
      <c r="D1772" t="str">
        <f>_xlfn.XLOOKUP($C1772,銘柄リスト!$B$2:$B$10000,銘柄リスト!$C$2:$C$10000,,0,1)</f>
        <v>Ｒｅｂａｓｅ</v>
      </c>
      <c r="E1772" s="10">
        <v>1</v>
      </c>
      <c r="G1772" s="46">
        <v>45632</v>
      </c>
      <c r="H1772" s="46">
        <v>45645</v>
      </c>
      <c r="J1772" s="10" t="str">
        <f>_xlfn.XLOOKUP($C1772,銘柄リスト!$B$2:$B$10000,銘柄リスト!$D$2:$D$10000,,0,1)</f>
        <v>グロース（内国株式）</v>
      </c>
    </row>
    <row r="1773" spans="2:10" hidden="1">
      <c r="B1773" s="42">
        <v>1771</v>
      </c>
      <c r="C1773" s="45" t="s">
        <v>1941</v>
      </c>
      <c r="D1773" t="str">
        <f>_xlfn.XLOOKUP($C1773,銘柄リスト!$B$2:$B$10000,銘柄リスト!$C$2:$C$10000,,0,1)</f>
        <v>オープンワーク</v>
      </c>
      <c r="E1773" s="10">
        <v>1</v>
      </c>
      <c r="G1773" s="46">
        <v>45632</v>
      </c>
      <c r="H1773" s="46">
        <v>45645</v>
      </c>
      <c r="J1773" s="10" t="str">
        <f>_xlfn.XLOOKUP($C1773,銘柄リスト!$B$2:$B$10000,銘柄リスト!$D$2:$D$10000,,0,1)</f>
        <v>グロース（内国株式）</v>
      </c>
    </row>
    <row r="1774" spans="2:10" hidden="1">
      <c r="B1774" s="42">
        <v>1772</v>
      </c>
      <c r="C1774" s="45" t="s">
        <v>1942</v>
      </c>
      <c r="D1774" t="str">
        <f>_xlfn.XLOOKUP($C1774,銘柄リスト!$B$2:$B$10000,銘柄リスト!$C$2:$C$10000,,0,1)</f>
        <v>アキレス</v>
      </c>
      <c r="E1774" s="10">
        <v>1</v>
      </c>
      <c r="G1774" s="46">
        <v>45632</v>
      </c>
      <c r="H1774" s="46">
        <v>45793</v>
      </c>
      <c r="J1774" s="10" t="str">
        <f>_xlfn.XLOOKUP($C1774,銘柄リスト!$B$2:$B$10000,銘柄リスト!$D$2:$D$10000,,0,1)</f>
        <v>プライム（内国株式）</v>
      </c>
    </row>
    <row r="1775" spans="2:10" hidden="1">
      <c r="B1775" s="42">
        <v>1773</v>
      </c>
      <c r="C1775" s="45" t="s">
        <v>1943</v>
      </c>
      <c r="D1775" t="str">
        <f>_xlfn.XLOOKUP($C1775,銘柄リスト!$B$2:$B$10000,銘柄リスト!$C$2:$C$10000,,0,1)</f>
        <v>西川ゴム工業</v>
      </c>
      <c r="E1775" s="10">
        <v>1</v>
      </c>
      <c r="G1775" s="46">
        <v>45632</v>
      </c>
      <c r="H1775" s="46">
        <v>45793</v>
      </c>
      <c r="J1775" s="10" t="str">
        <f>_xlfn.XLOOKUP($C1775,銘柄リスト!$B$2:$B$10000,銘柄リスト!$D$2:$D$10000,,0,1)</f>
        <v>スタンダード（内国株式）</v>
      </c>
    </row>
    <row r="1776" spans="2:10" hidden="1">
      <c r="B1776" s="42">
        <v>1774</v>
      </c>
      <c r="C1776" s="45" t="s">
        <v>1944</v>
      </c>
      <c r="D1776" t="str">
        <f>_xlfn.XLOOKUP($C1776,銘柄リスト!$B$2:$B$10000,銘柄リスト!$C$2:$C$10000,,0,1)</f>
        <v>朝日ラバー</v>
      </c>
      <c r="E1776" s="10">
        <v>1</v>
      </c>
      <c r="G1776" s="46">
        <v>45632</v>
      </c>
      <c r="H1776" s="46">
        <v>45793</v>
      </c>
      <c r="J1776" s="10" t="str">
        <f>_xlfn.XLOOKUP($C1776,銘柄リスト!$B$2:$B$10000,銘柄リスト!$D$2:$D$10000,,0,1)</f>
        <v>スタンダード（内国株式）</v>
      </c>
    </row>
    <row r="1777" spans="2:10" hidden="1">
      <c r="B1777" s="42">
        <v>1775</v>
      </c>
      <c r="C1777" s="45" t="s">
        <v>1945</v>
      </c>
      <c r="D1777" t="str">
        <f>_xlfn.XLOOKUP($C1777,銘柄リスト!$B$2:$B$10000,銘柄リスト!$C$2:$C$10000,,0,1)</f>
        <v>ニチリン</v>
      </c>
      <c r="E1777" s="10">
        <v>1</v>
      </c>
      <c r="G1777" s="46">
        <v>45632</v>
      </c>
      <c r="H1777" s="46">
        <v>45793</v>
      </c>
      <c r="J1777" s="10" t="str">
        <f>_xlfn.XLOOKUP($C1777,銘柄リスト!$B$2:$B$10000,銘柄リスト!$D$2:$D$10000,,0,1)</f>
        <v>スタンダード（内国株式）</v>
      </c>
    </row>
    <row r="1778" spans="2:10" hidden="1">
      <c r="B1778" s="42">
        <v>1776</v>
      </c>
      <c r="C1778" s="45" t="s">
        <v>1946</v>
      </c>
      <c r="D1778" t="str">
        <f>_xlfn.XLOOKUP($C1778,銘柄リスト!$B$2:$B$10000,銘柄リスト!$C$2:$C$10000,,0,1)</f>
        <v>フコク</v>
      </c>
      <c r="E1778" s="10">
        <v>1</v>
      </c>
      <c r="G1778" s="46">
        <v>45632</v>
      </c>
      <c r="H1778" s="46">
        <v>45793</v>
      </c>
      <c r="J1778" s="10" t="str">
        <f>_xlfn.XLOOKUP($C1778,銘柄リスト!$B$2:$B$10000,銘柄リスト!$D$2:$D$10000,,0,1)</f>
        <v>プライム（内国株式）</v>
      </c>
    </row>
    <row r="1779" spans="2:10" hidden="1">
      <c r="B1779" s="42">
        <v>1777</v>
      </c>
      <c r="C1779" s="45" t="s">
        <v>164</v>
      </c>
      <c r="D1779" t="str">
        <f>_xlfn.XLOOKUP($C1779,銘柄リスト!$B$2:$B$10000,銘柄リスト!$C$2:$C$10000,,0,1)</f>
        <v>ニッタ</v>
      </c>
      <c r="E1779" s="10">
        <v>1</v>
      </c>
      <c r="G1779" s="46">
        <v>45632</v>
      </c>
      <c r="H1779" s="46">
        <v>45793</v>
      </c>
      <c r="J1779" s="10" t="str">
        <f>_xlfn.XLOOKUP($C1779,銘柄リスト!$B$2:$B$10000,銘柄リスト!$D$2:$D$10000,,0,1)</f>
        <v>プライム（内国株式）</v>
      </c>
    </row>
    <row r="1780" spans="2:10" hidden="1">
      <c r="B1780" s="42">
        <v>1778</v>
      </c>
      <c r="C1780" s="45" t="s">
        <v>1947</v>
      </c>
      <c r="D1780" t="str">
        <f>_xlfn.XLOOKUP($C1780,銘柄リスト!$B$2:$B$10000,銘柄リスト!$C$2:$C$10000,,0,1)</f>
        <v>クリエートメディック</v>
      </c>
      <c r="E1780" s="10">
        <v>1</v>
      </c>
      <c r="G1780" s="46">
        <v>45632</v>
      </c>
      <c r="H1780" s="46">
        <v>45793</v>
      </c>
      <c r="J1780" s="10" t="str">
        <f>_xlfn.XLOOKUP($C1780,銘柄リスト!$B$2:$B$10000,銘柄リスト!$D$2:$D$10000,,0,1)</f>
        <v>スタンダード（内国株式）</v>
      </c>
    </row>
    <row r="1781" spans="2:10" hidden="1">
      <c r="B1781" s="42">
        <v>1779</v>
      </c>
      <c r="C1781" s="45" t="s">
        <v>1948</v>
      </c>
      <c r="D1781" t="str">
        <f>_xlfn.XLOOKUP($C1781,銘柄リスト!$B$2:$B$10000,銘柄リスト!$C$2:$C$10000,,0,1)</f>
        <v>櫻護謨</v>
      </c>
      <c r="E1781" s="10">
        <v>1</v>
      </c>
      <c r="G1781" s="46">
        <v>45632</v>
      </c>
      <c r="H1781" s="46">
        <v>45793</v>
      </c>
      <c r="J1781" s="10" t="str">
        <f>_xlfn.XLOOKUP($C1781,銘柄リスト!$B$2:$B$10000,銘柄リスト!$D$2:$D$10000,,0,1)</f>
        <v>スタンダード（内国株式）</v>
      </c>
    </row>
    <row r="1782" spans="2:10" hidden="1">
      <c r="B1782" s="42">
        <v>1780</v>
      </c>
      <c r="C1782" s="45" t="s">
        <v>237</v>
      </c>
      <c r="D1782" t="str">
        <f>_xlfn.XLOOKUP($C1782,銘柄リスト!$B$2:$B$10000,銘柄リスト!$C$2:$C$10000,,0,1)</f>
        <v>住友理工</v>
      </c>
      <c r="E1782" s="10">
        <v>1</v>
      </c>
      <c r="G1782" s="46">
        <v>45632</v>
      </c>
      <c r="H1782" s="46">
        <v>45793</v>
      </c>
      <c r="J1782" s="10" t="str">
        <f>_xlfn.XLOOKUP($C1782,銘柄リスト!$B$2:$B$10000,銘柄リスト!$D$2:$D$10000,,0,1)</f>
        <v>プライム（内国株式）</v>
      </c>
    </row>
    <row r="1783" spans="2:10" hidden="1">
      <c r="B1783" s="42">
        <v>1781</v>
      </c>
      <c r="C1783" s="45" t="s">
        <v>1949</v>
      </c>
      <c r="D1783" t="str">
        <f>_xlfn.XLOOKUP($C1783,銘柄リスト!$B$2:$B$10000,銘柄リスト!$C$2:$C$10000,,0,1)</f>
        <v>三ツ星ベルト</v>
      </c>
      <c r="E1783" s="10">
        <v>1</v>
      </c>
      <c r="G1783" s="46">
        <v>45632</v>
      </c>
      <c r="H1783" s="46">
        <v>45793</v>
      </c>
      <c r="J1783" s="10" t="str">
        <f>_xlfn.XLOOKUP($C1783,銘柄リスト!$B$2:$B$10000,銘柄リスト!$D$2:$D$10000,,0,1)</f>
        <v>プライム（内国株式）</v>
      </c>
    </row>
    <row r="1784" spans="2:10" hidden="1">
      <c r="B1784" s="42">
        <v>1782</v>
      </c>
      <c r="C1784" s="45" t="s">
        <v>1950</v>
      </c>
      <c r="D1784" t="str">
        <f>_xlfn.XLOOKUP($C1784,銘柄リスト!$B$2:$B$10000,銘柄リスト!$C$2:$C$10000,,0,1)</f>
        <v>相模ゴム工業</v>
      </c>
      <c r="E1784" s="10">
        <v>1</v>
      </c>
      <c r="G1784" s="46">
        <v>45632</v>
      </c>
      <c r="H1784" s="46">
        <v>45793</v>
      </c>
      <c r="J1784" s="10" t="str">
        <f>_xlfn.XLOOKUP($C1784,銘柄リスト!$B$2:$B$10000,銘柄リスト!$D$2:$D$10000,,0,1)</f>
        <v>スタンダード（内国株式）</v>
      </c>
    </row>
    <row r="1785" spans="2:10" hidden="1">
      <c r="B1785" s="42">
        <v>1783</v>
      </c>
      <c r="C1785" s="45" t="s">
        <v>1951</v>
      </c>
      <c r="D1785" t="str">
        <f>_xlfn.XLOOKUP($C1785,銘柄リスト!$B$2:$B$10000,銘柄リスト!$C$2:$C$10000,,0,1)</f>
        <v>バンドー化学</v>
      </c>
      <c r="E1785" s="10">
        <v>1</v>
      </c>
      <c r="G1785" s="46">
        <v>45632</v>
      </c>
      <c r="H1785" s="46">
        <v>45793</v>
      </c>
      <c r="J1785" s="10" t="str">
        <f>_xlfn.XLOOKUP($C1785,銘柄リスト!$B$2:$B$10000,銘柄リスト!$D$2:$D$10000,,0,1)</f>
        <v>プライム（内国株式）</v>
      </c>
    </row>
    <row r="1786" spans="2:10" hidden="1">
      <c r="B1786" s="42">
        <v>1784</v>
      </c>
      <c r="C1786" s="45" t="s">
        <v>1952</v>
      </c>
      <c r="D1786" t="str">
        <f>_xlfn.XLOOKUP($C1786,銘柄リスト!$B$2:$B$10000,銘柄リスト!$C$2:$C$10000,,0,1)</f>
        <v>不二ラテックス</v>
      </c>
      <c r="E1786" s="10">
        <v>1</v>
      </c>
      <c r="G1786" s="46">
        <v>45632</v>
      </c>
      <c r="H1786" s="46">
        <v>45793</v>
      </c>
      <c r="J1786" s="10" t="str">
        <f>_xlfn.XLOOKUP($C1786,銘柄リスト!$B$2:$B$10000,銘柄リスト!$D$2:$D$10000,,0,1)</f>
        <v>スタンダード（内国株式）</v>
      </c>
    </row>
    <row r="1787" spans="2:10" hidden="1">
      <c r="B1787" s="42">
        <v>1785</v>
      </c>
      <c r="C1787" s="45" t="s">
        <v>1953</v>
      </c>
      <c r="D1787" t="str">
        <f>_xlfn.XLOOKUP($C1787,銘柄リスト!$B$2:$B$10000,銘柄リスト!$C$2:$C$10000,,0,1)</f>
        <v>日本板硝子</v>
      </c>
      <c r="E1787" s="10">
        <v>1</v>
      </c>
      <c r="G1787" s="46">
        <v>45632</v>
      </c>
      <c r="H1787" s="46">
        <v>45793</v>
      </c>
      <c r="J1787" s="10" t="str">
        <f>_xlfn.XLOOKUP($C1787,銘柄リスト!$B$2:$B$10000,銘柄リスト!$D$2:$D$10000,,0,1)</f>
        <v>プライム（内国株式）</v>
      </c>
    </row>
    <row r="1788" spans="2:10" hidden="1">
      <c r="B1788" s="42">
        <v>1786</v>
      </c>
      <c r="C1788" s="45" t="s">
        <v>1954</v>
      </c>
      <c r="D1788" t="str">
        <f>_xlfn.XLOOKUP($C1788,銘柄リスト!$B$2:$B$10000,銘柄リスト!$C$2:$C$10000,,0,1)</f>
        <v>石塚硝子</v>
      </c>
      <c r="E1788" s="10">
        <v>1</v>
      </c>
      <c r="G1788" s="46">
        <v>45632</v>
      </c>
      <c r="H1788" s="46">
        <v>45793</v>
      </c>
      <c r="J1788" s="10" t="str">
        <f>_xlfn.XLOOKUP($C1788,銘柄リスト!$B$2:$B$10000,銘柄リスト!$D$2:$D$10000,,0,1)</f>
        <v>スタンダード（内国株式）</v>
      </c>
    </row>
    <row r="1789" spans="2:10" hidden="1">
      <c r="B1789" s="42">
        <v>1787</v>
      </c>
      <c r="C1789" s="45" t="s">
        <v>1955</v>
      </c>
      <c r="D1789" t="str">
        <f>_xlfn.XLOOKUP($C1789,銘柄リスト!$B$2:$B$10000,銘柄リスト!$C$2:$C$10000,,0,1)</f>
        <v>日本山村硝子</v>
      </c>
      <c r="E1789" s="10">
        <v>1</v>
      </c>
      <c r="G1789" s="46">
        <v>45632</v>
      </c>
      <c r="H1789" s="46">
        <v>45793</v>
      </c>
      <c r="J1789" s="10" t="str">
        <f>_xlfn.XLOOKUP($C1789,銘柄リスト!$B$2:$B$10000,銘柄リスト!$D$2:$D$10000,,0,1)</f>
        <v>スタンダード（内国株式）</v>
      </c>
    </row>
    <row r="1790" spans="2:10" hidden="1">
      <c r="B1790" s="42">
        <v>1788</v>
      </c>
      <c r="C1790" s="45" t="s">
        <v>1956</v>
      </c>
      <c r="D1790" t="str">
        <f>_xlfn.XLOOKUP($C1790,銘柄リスト!$B$2:$B$10000,銘柄リスト!$C$2:$C$10000,,0,1)</f>
        <v>倉元製作所</v>
      </c>
      <c r="E1790" s="10">
        <v>1</v>
      </c>
      <c r="G1790" s="46">
        <v>45632</v>
      </c>
      <c r="H1790" s="46">
        <v>45793</v>
      </c>
      <c r="J1790" s="10" t="str">
        <f>_xlfn.XLOOKUP($C1790,銘柄リスト!$B$2:$B$10000,銘柄リスト!$D$2:$D$10000,,0,1)</f>
        <v>スタンダード（内国株式）</v>
      </c>
    </row>
    <row r="1791" spans="2:10" hidden="1">
      <c r="B1791" s="42">
        <v>1789</v>
      </c>
      <c r="C1791" s="45" t="s">
        <v>1957</v>
      </c>
      <c r="D1791" t="str">
        <f>_xlfn.XLOOKUP($C1791,銘柄リスト!$B$2:$B$10000,銘柄リスト!$C$2:$C$10000,,0,1)</f>
        <v>オハラ</v>
      </c>
      <c r="E1791" s="10">
        <v>1</v>
      </c>
      <c r="G1791" s="46">
        <v>45632</v>
      </c>
      <c r="H1791" s="46">
        <v>45793</v>
      </c>
      <c r="J1791" s="10" t="str">
        <f>_xlfn.XLOOKUP($C1791,銘柄リスト!$B$2:$B$10000,銘柄リスト!$D$2:$D$10000,,0,1)</f>
        <v>スタンダード（内国株式）</v>
      </c>
    </row>
    <row r="1792" spans="2:10" hidden="1">
      <c r="B1792" s="42">
        <v>1790</v>
      </c>
      <c r="C1792" s="45" t="s">
        <v>1958</v>
      </c>
      <c r="D1792" t="str">
        <f>_xlfn.XLOOKUP($C1792,銘柄リスト!$B$2:$B$10000,銘柄リスト!$C$2:$C$10000,,0,1)</f>
        <v>住友大阪セメント</v>
      </c>
      <c r="E1792" s="10">
        <v>1</v>
      </c>
      <c r="G1792" s="46">
        <v>45632</v>
      </c>
      <c r="H1792" s="46">
        <v>45793</v>
      </c>
      <c r="J1792" s="10" t="str">
        <f>_xlfn.XLOOKUP($C1792,銘柄リスト!$B$2:$B$10000,銘柄リスト!$D$2:$D$10000,,0,1)</f>
        <v>プライム（内国株式）</v>
      </c>
    </row>
    <row r="1793" spans="2:10" hidden="1">
      <c r="B1793" s="42">
        <v>1791</v>
      </c>
      <c r="C1793" s="45" t="s">
        <v>1959</v>
      </c>
      <c r="D1793" t="str">
        <f>_xlfn.XLOOKUP($C1793,銘柄リスト!$B$2:$B$10000,銘柄リスト!$C$2:$C$10000,,0,1)</f>
        <v>太平洋セメント</v>
      </c>
      <c r="E1793" s="10">
        <v>1</v>
      </c>
      <c r="G1793" s="46">
        <v>45632</v>
      </c>
      <c r="H1793" s="46">
        <v>45793</v>
      </c>
      <c r="J1793" s="10" t="str">
        <f>_xlfn.XLOOKUP($C1793,銘柄リスト!$B$2:$B$10000,銘柄リスト!$D$2:$D$10000,,0,1)</f>
        <v>プライム（内国株式）</v>
      </c>
    </row>
    <row r="1794" spans="2:10" hidden="1">
      <c r="B1794" s="42">
        <v>1792</v>
      </c>
      <c r="C1794" s="45" t="s">
        <v>1960</v>
      </c>
      <c r="D1794" t="str">
        <f>_xlfn.XLOOKUP($C1794,銘柄リスト!$B$2:$B$10000,銘柄リスト!$C$2:$C$10000,,0,1)</f>
        <v>ノザワ</v>
      </c>
      <c r="E1794" s="10">
        <v>1</v>
      </c>
      <c r="G1794" s="46">
        <v>45632</v>
      </c>
      <c r="H1794" s="46">
        <v>45793</v>
      </c>
      <c r="J1794" s="10" t="str">
        <f>_xlfn.XLOOKUP($C1794,銘柄リスト!$B$2:$B$10000,銘柄リスト!$D$2:$D$10000,,0,1)</f>
        <v>スタンダード（内国株式）</v>
      </c>
    </row>
    <row r="1795" spans="2:10" hidden="1">
      <c r="B1795" s="42">
        <v>1793</v>
      </c>
      <c r="C1795" s="45" t="s">
        <v>1961</v>
      </c>
      <c r="D1795" t="str">
        <f>_xlfn.XLOOKUP($C1795,銘柄リスト!$B$2:$B$10000,銘柄リスト!$C$2:$C$10000,,0,1)</f>
        <v>ｍｏｎｏＡＩ　ｔｅｃｈｎｏｌｏｇｙ</v>
      </c>
      <c r="E1795" s="10">
        <v>1</v>
      </c>
      <c r="G1795" s="46">
        <v>45632</v>
      </c>
      <c r="H1795" s="46">
        <v>45645</v>
      </c>
      <c r="J1795" s="10" t="str">
        <f>_xlfn.XLOOKUP($C1795,銘柄リスト!$B$2:$B$10000,銘柄リスト!$D$2:$D$10000,,0,1)</f>
        <v>グロース（内国株式）</v>
      </c>
    </row>
    <row r="1796" spans="2:10" hidden="1">
      <c r="B1796" s="42">
        <v>1794</v>
      </c>
      <c r="C1796" s="45" t="s">
        <v>1962</v>
      </c>
      <c r="D1796" t="str">
        <f>_xlfn.XLOOKUP($C1796,銘柄リスト!$B$2:$B$10000,銘柄リスト!$C$2:$C$10000,,0,1)</f>
        <v>アイズ</v>
      </c>
      <c r="E1796" s="10">
        <v>1</v>
      </c>
      <c r="G1796" s="46">
        <v>45632</v>
      </c>
      <c r="H1796" s="46">
        <v>45645</v>
      </c>
      <c r="J1796" s="10" t="str">
        <f>_xlfn.XLOOKUP($C1796,銘柄リスト!$B$2:$B$10000,銘柄リスト!$D$2:$D$10000,,0,1)</f>
        <v>グロース（内国株式）</v>
      </c>
    </row>
    <row r="1797" spans="2:10" hidden="1">
      <c r="B1797" s="42">
        <v>1795</v>
      </c>
      <c r="C1797" s="45" t="s">
        <v>1963</v>
      </c>
      <c r="D1797" t="str">
        <f>_xlfn.XLOOKUP($C1797,銘柄リスト!$B$2:$B$10000,銘柄リスト!$C$2:$C$10000,,0,1)</f>
        <v>ｎｏｔｅ</v>
      </c>
      <c r="E1797" s="10">
        <v>1</v>
      </c>
      <c r="G1797" s="46">
        <v>45632</v>
      </c>
      <c r="H1797" s="46">
        <v>45645</v>
      </c>
      <c r="J1797" s="10" t="str">
        <f>_xlfn.XLOOKUP($C1797,銘柄リスト!$B$2:$B$10000,銘柄リスト!$D$2:$D$10000,,0,1)</f>
        <v>グロース（内国株式）</v>
      </c>
    </row>
    <row r="1798" spans="2:10" hidden="1">
      <c r="B1798" s="42">
        <v>1796</v>
      </c>
      <c r="C1798" s="45" t="s">
        <v>1964</v>
      </c>
      <c r="D1798" t="str">
        <f>_xlfn.XLOOKUP($C1798,銘柄リスト!$B$2:$B$10000,銘柄リスト!$C$2:$C$10000,,0,1)</f>
        <v>ｊｉｇ．ｊｐ</v>
      </c>
      <c r="E1798" s="10">
        <v>1</v>
      </c>
      <c r="G1798" s="46">
        <v>45632</v>
      </c>
      <c r="H1798" s="46">
        <v>45645</v>
      </c>
      <c r="J1798" s="10" t="str">
        <f>_xlfn.XLOOKUP($C1798,銘柄リスト!$B$2:$B$10000,銘柄リスト!$D$2:$D$10000,,0,1)</f>
        <v>グロース（内国株式）</v>
      </c>
    </row>
    <row r="1799" spans="2:10" hidden="1">
      <c r="B1799" s="42">
        <v>1797</v>
      </c>
      <c r="C1799" s="45" t="s">
        <v>1965</v>
      </c>
      <c r="D1799" t="str">
        <f>_xlfn.XLOOKUP($C1799,銘柄リスト!$B$2:$B$10000,銘柄リスト!$C$2:$C$10000,,0,1)</f>
        <v>ＥＬＥＭＥＮＴＳ</v>
      </c>
      <c r="E1799" s="10">
        <v>1</v>
      </c>
      <c r="G1799" s="46">
        <v>45632</v>
      </c>
      <c r="H1799" s="46">
        <v>45645</v>
      </c>
      <c r="J1799" s="10" t="str">
        <f>_xlfn.XLOOKUP($C1799,銘柄リスト!$B$2:$B$10000,銘柄リスト!$D$2:$D$10000,,0,1)</f>
        <v>グロース（内国株式）</v>
      </c>
    </row>
    <row r="1800" spans="2:10" hidden="1">
      <c r="B1800" s="42">
        <v>1798</v>
      </c>
      <c r="C1800" s="45" t="s">
        <v>1966</v>
      </c>
      <c r="D1800" t="str">
        <f>_xlfn.XLOOKUP($C1800,銘柄リスト!$B$2:$B$10000,銘柄リスト!$C$2:$C$10000,,0,1)</f>
        <v>ＢＴＭ</v>
      </c>
      <c r="E1800" s="10">
        <v>1</v>
      </c>
      <c r="G1800" s="46">
        <v>45632</v>
      </c>
      <c r="H1800" s="46">
        <v>45645</v>
      </c>
      <c r="J1800" s="10" t="str">
        <f>_xlfn.XLOOKUP($C1800,銘柄リスト!$B$2:$B$10000,銘柄リスト!$D$2:$D$10000,,0,1)</f>
        <v>グロース（内国株式）</v>
      </c>
    </row>
    <row r="1801" spans="2:10" hidden="1">
      <c r="B1801" s="42">
        <v>1799</v>
      </c>
      <c r="C1801" s="45" t="s">
        <v>1967</v>
      </c>
      <c r="D1801" t="str">
        <f>_xlfn.XLOOKUP($C1801,銘柄リスト!$B$2:$B$10000,銘柄リスト!$C$2:$C$10000,,0,1)</f>
        <v>テクノロジーズ</v>
      </c>
      <c r="E1801" s="10">
        <v>1</v>
      </c>
      <c r="G1801" s="46">
        <v>45632</v>
      </c>
      <c r="H1801" s="46">
        <v>45645</v>
      </c>
      <c r="J1801" s="10" t="str">
        <f>_xlfn.XLOOKUP($C1801,銘柄リスト!$B$2:$B$10000,銘柄リスト!$D$2:$D$10000,,0,1)</f>
        <v>グロース（内国株式）</v>
      </c>
    </row>
    <row r="1802" spans="2:10" hidden="1">
      <c r="B1802" s="42">
        <v>1800</v>
      </c>
      <c r="C1802" s="45" t="s">
        <v>1968</v>
      </c>
      <c r="D1802" t="str">
        <f>_xlfn.XLOOKUP($C1802,銘柄リスト!$B$2:$B$10000,銘柄リスト!$C$2:$C$10000,,0,1)</f>
        <v>プライム・ストラテジー</v>
      </c>
      <c r="E1802" s="10">
        <v>1</v>
      </c>
      <c r="G1802" s="46">
        <v>45632</v>
      </c>
      <c r="H1802" s="46">
        <v>45793</v>
      </c>
      <c r="J1802" s="10" t="str">
        <f>_xlfn.XLOOKUP($C1802,銘柄リスト!$B$2:$B$10000,銘柄リスト!$D$2:$D$10000,,0,1)</f>
        <v>スタンダード（内国株式）</v>
      </c>
    </row>
    <row r="1803" spans="2:10" hidden="1">
      <c r="B1803" s="42">
        <v>1801</v>
      </c>
      <c r="C1803" s="45" t="s">
        <v>1969</v>
      </c>
      <c r="D1803" t="str">
        <f>_xlfn.XLOOKUP($C1803,銘柄リスト!$B$2:$B$10000,銘柄リスト!$C$2:$C$10000,,0,1)</f>
        <v>日本ナレッジ</v>
      </c>
      <c r="E1803" s="10">
        <v>1</v>
      </c>
      <c r="G1803" s="46">
        <v>45632</v>
      </c>
      <c r="H1803" s="46">
        <v>45645</v>
      </c>
      <c r="J1803" s="10" t="str">
        <f>_xlfn.XLOOKUP($C1803,銘柄リスト!$B$2:$B$10000,銘柄リスト!$D$2:$D$10000,,0,1)</f>
        <v>グロース（内国株式）</v>
      </c>
    </row>
    <row r="1804" spans="2:10" hidden="1">
      <c r="B1804" s="42">
        <v>1802</v>
      </c>
      <c r="C1804" s="45" t="s">
        <v>1970</v>
      </c>
      <c r="D1804" t="str">
        <f>_xlfn.XLOOKUP($C1804,銘柄リスト!$B$2:$B$10000,銘柄リスト!$C$2:$C$10000,,0,1)</f>
        <v>カバー</v>
      </c>
      <c r="E1804" s="10">
        <v>1</v>
      </c>
      <c r="G1804" s="46">
        <v>45632</v>
      </c>
      <c r="H1804" s="46">
        <v>45645</v>
      </c>
      <c r="J1804" s="10" t="str">
        <f>_xlfn.XLOOKUP($C1804,銘柄リスト!$B$2:$B$10000,銘柄リスト!$D$2:$D$10000,,0,1)</f>
        <v>グロース（内国株式）</v>
      </c>
    </row>
    <row r="1805" spans="2:10" hidden="1">
      <c r="B1805" s="42">
        <v>1803</v>
      </c>
      <c r="C1805" s="45" t="s">
        <v>1971</v>
      </c>
      <c r="D1805" t="str">
        <f>_xlfn.XLOOKUP($C1805,銘柄リスト!$B$2:$B$10000,銘柄リスト!$C$2:$C$10000,,0,1)</f>
        <v>Ａｒｅｎｔ</v>
      </c>
      <c r="E1805" s="10">
        <v>1</v>
      </c>
      <c r="G1805" s="46">
        <v>45632</v>
      </c>
      <c r="H1805" s="46">
        <v>45645</v>
      </c>
      <c r="J1805" s="10" t="str">
        <f>_xlfn.XLOOKUP($C1805,銘柄リスト!$B$2:$B$10000,銘柄リスト!$D$2:$D$10000,,0,1)</f>
        <v>グロース（内国株式）</v>
      </c>
    </row>
    <row r="1806" spans="2:10" hidden="1">
      <c r="B1806" s="42">
        <v>1804</v>
      </c>
      <c r="C1806" s="45" t="s">
        <v>1972</v>
      </c>
      <c r="D1806" t="str">
        <f>_xlfn.XLOOKUP($C1806,銘柄リスト!$B$2:$B$10000,銘柄リスト!$C$2:$C$10000,,0,1)</f>
        <v>モンスターラボホールディングス</v>
      </c>
      <c r="E1806" s="10">
        <v>1</v>
      </c>
      <c r="G1806" s="46">
        <v>45632</v>
      </c>
      <c r="H1806" s="46">
        <v>45645</v>
      </c>
      <c r="J1806" s="10" t="str">
        <f>_xlfn.XLOOKUP($C1806,銘柄リスト!$B$2:$B$10000,銘柄リスト!$D$2:$D$10000,,0,1)</f>
        <v>グロース（内国株式）</v>
      </c>
    </row>
    <row r="1807" spans="2:10" hidden="1">
      <c r="B1807" s="42">
        <v>1805</v>
      </c>
      <c r="C1807" s="45" t="s">
        <v>1973</v>
      </c>
      <c r="D1807" t="str">
        <f>_xlfn.XLOOKUP($C1807,銘柄リスト!$B$2:$B$10000,銘柄リスト!$C$2:$C$10000,,0,1)</f>
        <v>Ｆｕｓｉｃ</v>
      </c>
      <c r="E1807" s="10">
        <v>1</v>
      </c>
      <c r="G1807" s="46">
        <v>45632</v>
      </c>
      <c r="H1807" s="46">
        <v>45645</v>
      </c>
      <c r="J1807" s="10" t="str">
        <f>_xlfn.XLOOKUP($C1807,銘柄リスト!$B$2:$B$10000,銘柄リスト!$D$2:$D$10000,,0,1)</f>
        <v>グロース（内国株式）</v>
      </c>
    </row>
    <row r="1808" spans="2:10" hidden="1">
      <c r="B1808" s="42">
        <v>1806</v>
      </c>
      <c r="C1808" s="45" t="s">
        <v>1974</v>
      </c>
      <c r="D1808" t="str">
        <f>_xlfn.XLOOKUP($C1808,銘柄リスト!$B$2:$B$10000,銘柄リスト!$C$2:$C$10000,,0,1)</f>
        <v>ノバシステム</v>
      </c>
      <c r="E1808" s="10">
        <v>1</v>
      </c>
      <c r="G1808" s="46">
        <v>45632</v>
      </c>
      <c r="H1808" s="46">
        <v>45793</v>
      </c>
      <c r="J1808" s="10" t="str">
        <f>_xlfn.XLOOKUP($C1808,銘柄リスト!$B$2:$B$10000,銘柄リスト!$D$2:$D$10000,,0,1)</f>
        <v>スタンダード（内国株式）</v>
      </c>
    </row>
    <row r="1809" spans="2:10" hidden="1">
      <c r="B1809" s="42">
        <v>1807</v>
      </c>
      <c r="C1809" s="45" t="s">
        <v>1975</v>
      </c>
      <c r="D1809" t="str">
        <f>_xlfn.XLOOKUP($C1809,銘柄リスト!$B$2:$B$10000,銘柄リスト!$C$2:$C$10000,,0,1)</f>
        <v>トランザクション・メディア・ネットワークス</v>
      </c>
      <c r="E1809" s="10">
        <v>1</v>
      </c>
      <c r="G1809" s="46">
        <v>45632</v>
      </c>
      <c r="H1809" s="46">
        <v>45645</v>
      </c>
      <c r="J1809" s="10" t="str">
        <f>_xlfn.XLOOKUP($C1809,銘柄リスト!$B$2:$B$10000,銘柄リスト!$D$2:$D$10000,,0,1)</f>
        <v>グロース（内国株式）</v>
      </c>
    </row>
    <row r="1810" spans="2:10" hidden="1">
      <c r="B1810" s="42">
        <v>1808</v>
      </c>
      <c r="C1810" s="45" t="s">
        <v>1976</v>
      </c>
      <c r="D1810" t="str">
        <f>_xlfn.XLOOKUP($C1810,銘柄リスト!$B$2:$B$10000,銘柄リスト!$C$2:$C$10000,,0,1)</f>
        <v>ＢＢＤイニシアティブ</v>
      </c>
      <c r="E1810" s="10">
        <v>1</v>
      </c>
      <c r="G1810" s="46">
        <v>45632</v>
      </c>
      <c r="H1810" s="46">
        <v>45645</v>
      </c>
      <c r="J1810" s="10" t="str">
        <f>_xlfn.XLOOKUP($C1810,銘柄リスト!$B$2:$B$10000,銘柄リスト!$D$2:$D$10000,,0,1)</f>
        <v>グロース（内国株式）</v>
      </c>
    </row>
    <row r="1811" spans="2:10" hidden="1">
      <c r="B1811" s="42">
        <v>1809</v>
      </c>
      <c r="C1811" s="45" t="s">
        <v>1977</v>
      </c>
      <c r="D1811" t="str">
        <f>_xlfn.XLOOKUP($C1811,銘柄リスト!$B$2:$B$10000,銘柄リスト!$C$2:$C$10000,,0,1)</f>
        <v>リソルホールディングス</v>
      </c>
      <c r="E1811" s="10">
        <v>1</v>
      </c>
      <c r="G1811" s="46">
        <v>45632</v>
      </c>
      <c r="H1811" s="46">
        <v>45793</v>
      </c>
      <c r="J1811" s="10" t="str">
        <f>_xlfn.XLOOKUP($C1811,銘柄リスト!$B$2:$B$10000,銘柄リスト!$D$2:$D$10000,,0,1)</f>
        <v>プライム（内国株式）</v>
      </c>
    </row>
    <row r="1812" spans="2:10" hidden="1">
      <c r="B1812" s="42">
        <v>1810</v>
      </c>
      <c r="C1812" s="45" t="s">
        <v>1978</v>
      </c>
      <c r="D1812" t="str">
        <f>_xlfn.XLOOKUP($C1812,銘柄リスト!$B$2:$B$10000,銘柄リスト!$C$2:$C$10000,,0,1)</f>
        <v>日本ヒューム</v>
      </c>
      <c r="E1812" s="10">
        <v>1</v>
      </c>
      <c r="G1812" s="46">
        <v>45632</v>
      </c>
      <c r="H1812" s="46">
        <v>45793</v>
      </c>
      <c r="J1812" s="10" t="str">
        <f>_xlfn.XLOOKUP($C1812,銘柄リスト!$B$2:$B$10000,銘柄リスト!$D$2:$D$10000,,0,1)</f>
        <v>プライム（内国株式）</v>
      </c>
    </row>
    <row r="1813" spans="2:10" hidden="1">
      <c r="B1813" s="42">
        <v>1811</v>
      </c>
      <c r="C1813" s="45" t="s">
        <v>1979</v>
      </c>
      <c r="D1813" t="str">
        <f>_xlfn.XLOOKUP($C1813,銘柄リスト!$B$2:$B$10000,銘柄リスト!$C$2:$C$10000,,0,1)</f>
        <v>旭コンクリート工業</v>
      </c>
      <c r="E1813" s="10">
        <v>1</v>
      </c>
      <c r="G1813" s="46">
        <v>45632</v>
      </c>
      <c r="H1813" s="46">
        <v>45793</v>
      </c>
      <c r="J1813" s="10" t="str">
        <f>_xlfn.XLOOKUP($C1813,銘柄リスト!$B$2:$B$10000,銘柄リスト!$D$2:$D$10000,,0,1)</f>
        <v>スタンダード（内国株式）</v>
      </c>
    </row>
    <row r="1814" spans="2:10" hidden="1">
      <c r="B1814" s="42">
        <v>1812</v>
      </c>
      <c r="C1814" s="45" t="s">
        <v>1980</v>
      </c>
      <c r="D1814" t="str">
        <f>_xlfn.XLOOKUP($C1814,銘柄リスト!$B$2:$B$10000,銘柄リスト!$C$2:$C$10000,,0,1)</f>
        <v>日本コンクリート工業</v>
      </c>
      <c r="E1814" s="10">
        <v>1</v>
      </c>
      <c r="G1814" s="46">
        <v>45632</v>
      </c>
      <c r="H1814" s="46">
        <v>45793</v>
      </c>
      <c r="J1814" s="10" t="str">
        <f>_xlfn.XLOOKUP($C1814,銘柄リスト!$B$2:$B$10000,銘柄リスト!$D$2:$D$10000,,0,1)</f>
        <v>プライム（内国株式）</v>
      </c>
    </row>
    <row r="1815" spans="2:10" hidden="1">
      <c r="B1815" s="42">
        <v>1813</v>
      </c>
      <c r="C1815" s="45" t="s">
        <v>1981</v>
      </c>
      <c r="D1815" t="str">
        <f>_xlfn.XLOOKUP($C1815,銘柄リスト!$B$2:$B$10000,銘柄リスト!$C$2:$C$10000,,0,1)</f>
        <v>トーヨーアサノ</v>
      </c>
      <c r="E1815" s="10">
        <v>1</v>
      </c>
      <c r="G1815" s="46">
        <v>45632</v>
      </c>
      <c r="H1815" s="46">
        <v>45793</v>
      </c>
      <c r="J1815" s="10" t="str">
        <f>_xlfn.XLOOKUP($C1815,銘柄リスト!$B$2:$B$10000,銘柄リスト!$D$2:$D$10000,,0,1)</f>
        <v>スタンダード（内国株式）</v>
      </c>
    </row>
    <row r="1816" spans="2:10" hidden="1">
      <c r="B1816" s="42">
        <v>1814</v>
      </c>
      <c r="C1816" s="45" t="s">
        <v>1982</v>
      </c>
      <c r="D1816" t="str">
        <f>_xlfn.XLOOKUP($C1816,銘柄リスト!$B$2:$B$10000,銘柄リスト!$C$2:$C$10000,,0,1)</f>
        <v>三谷セキサン</v>
      </c>
      <c r="E1816" s="10">
        <v>1</v>
      </c>
      <c r="G1816" s="46">
        <v>45632</v>
      </c>
      <c r="H1816" s="46">
        <v>45793</v>
      </c>
      <c r="J1816" s="10" t="str">
        <f>_xlfn.XLOOKUP($C1816,銘柄リスト!$B$2:$B$10000,銘柄リスト!$D$2:$D$10000,,0,1)</f>
        <v>スタンダード（内国株式）</v>
      </c>
    </row>
    <row r="1817" spans="2:10" hidden="1">
      <c r="B1817" s="42">
        <v>1815</v>
      </c>
      <c r="C1817" s="45" t="s">
        <v>1983</v>
      </c>
      <c r="D1817" t="str">
        <f>_xlfn.XLOOKUP($C1817,銘柄リスト!$B$2:$B$10000,銘柄リスト!$C$2:$C$10000,,0,1)</f>
        <v>スパンクリートコーポレーション</v>
      </c>
      <c r="E1817" s="10">
        <v>1</v>
      </c>
      <c r="G1817" s="46">
        <v>45632</v>
      </c>
      <c r="H1817" s="46">
        <v>45793</v>
      </c>
      <c r="J1817" s="10" t="str">
        <f>_xlfn.XLOOKUP($C1817,銘柄リスト!$B$2:$B$10000,銘柄リスト!$D$2:$D$10000,,0,1)</f>
        <v>スタンダード（内国株式）</v>
      </c>
    </row>
    <row r="1818" spans="2:10" hidden="1">
      <c r="B1818" s="42">
        <v>1816</v>
      </c>
      <c r="C1818" s="45" t="s">
        <v>1984</v>
      </c>
      <c r="D1818" t="str">
        <f>_xlfn.XLOOKUP($C1818,銘柄リスト!$B$2:$B$10000,銘柄リスト!$C$2:$C$10000,,0,1)</f>
        <v>日本興業</v>
      </c>
      <c r="E1818" s="10">
        <v>1</v>
      </c>
      <c r="G1818" s="46">
        <v>45632</v>
      </c>
      <c r="H1818" s="46">
        <v>45793</v>
      </c>
      <c r="J1818" s="10" t="str">
        <f>_xlfn.XLOOKUP($C1818,銘柄リスト!$B$2:$B$10000,銘柄リスト!$D$2:$D$10000,,0,1)</f>
        <v>スタンダード（内国株式）</v>
      </c>
    </row>
    <row r="1819" spans="2:10" hidden="1">
      <c r="B1819" s="42">
        <v>1817</v>
      </c>
      <c r="C1819" s="45" t="s">
        <v>1985</v>
      </c>
      <c r="D1819" t="str">
        <f>_xlfn.XLOOKUP($C1819,銘柄リスト!$B$2:$B$10000,銘柄リスト!$C$2:$C$10000,,0,1)</f>
        <v>ヨシコン</v>
      </c>
      <c r="E1819" s="10">
        <v>1</v>
      </c>
      <c r="G1819" s="46">
        <v>45632</v>
      </c>
      <c r="H1819" s="46">
        <v>45793</v>
      </c>
      <c r="J1819" s="10" t="str">
        <f>_xlfn.XLOOKUP($C1819,銘柄リスト!$B$2:$B$10000,銘柄リスト!$D$2:$D$10000,,0,1)</f>
        <v>スタンダード（内国株式）</v>
      </c>
    </row>
    <row r="1820" spans="2:10" hidden="1">
      <c r="B1820" s="42">
        <v>1818</v>
      </c>
      <c r="C1820" s="45" t="s">
        <v>1986</v>
      </c>
      <c r="D1820" t="str">
        <f>_xlfn.XLOOKUP($C1820,銘柄リスト!$B$2:$B$10000,銘柄リスト!$C$2:$C$10000,,0,1)</f>
        <v>ジオスター</v>
      </c>
      <c r="E1820" s="10">
        <v>1</v>
      </c>
      <c r="G1820" s="46">
        <v>45632</v>
      </c>
      <c r="H1820" s="46">
        <v>45793</v>
      </c>
      <c r="J1820" s="10" t="str">
        <f>_xlfn.XLOOKUP($C1820,銘柄リスト!$B$2:$B$10000,銘柄リスト!$D$2:$D$10000,,0,1)</f>
        <v>スタンダード（内国株式）</v>
      </c>
    </row>
    <row r="1821" spans="2:10" hidden="1">
      <c r="B1821" s="42">
        <v>1819</v>
      </c>
      <c r="C1821" s="45" t="s">
        <v>1987</v>
      </c>
      <c r="D1821" t="str">
        <f>_xlfn.XLOOKUP($C1821,銘柄リスト!$B$2:$B$10000,銘柄リスト!$C$2:$C$10000,,0,1)</f>
        <v>高見澤</v>
      </c>
      <c r="E1821" s="10">
        <v>1</v>
      </c>
      <c r="G1821" s="46">
        <v>45632</v>
      </c>
      <c r="H1821" s="46">
        <v>45793</v>
      </c>
      <c r="J1821" s="10" t="str">
        <f>_xlfn.XLOOKUP($C1821,銘柄リスト!$B$2:$B$10000,銘柄リスト!$D$2:$D$10000,,0,1)</f>
        <v>スタンダード（内国株式）</v>
      </c>
    </row>
    <row r="1822" spans="2:10" hidden="1">
      <c r="B1822" s="42">
        <v>1820</v>
      </c>
      <c r="C1822" s="45" t="s">
        <v>1988</v>
      </c>
      <c r="D1822" t="str">
        <f>_xlfn.XLOOKUP($C1822,銘柄リスト!$B$2:$B$10000,銘柄リスト!$C$2:$C$10000,,0,1)</f>
        <v>ヤマウホールディングス</v>
      </c>
      <c r="E1822" s="10">
        <v>1</v>
      </c>
      <c r="G1822" s="46">
        <v>45632</v>
      </c>
      <c r="H1822" s="46">
        <v>45793</v>
      </c>
      <c r="J1822" s="10" t="str">
        <f>_xlfn.XLOOKUP($C1822,銘柄リスト!$B$2:$B$10000,銘柄リスト!$D$2:$D$10000,,0,1)</f>
        <v>スタンダード（内国株式）</v>
      </c>
    </row>
    <row r="1823" spans="2:10" hidden="1">
      <c r="B1823" s="42">
        <v>1821</v>
      </c>
      <c r="C1823" s="45" t="s">
        <v>1989</v>
      </c>
      <c r="D1823" t="str">
        <f>_xlfn.XLOOKUP($C1823,銘柄リスト!$B$2:$B$10000,銘柄リスト!$C$2:$C$10000,,0,1)</f>
        <v>ヤマックス</v>
      </c>
      <c r="E1823" s="10">
        <v>1</v>
      </c>
      <c r="G1823" s="46">
        <v>45632</v>
      </c>
      <c r="H1823" s="46">
        <v>45793</v>
      </c>
      <c r="J1823" s="10" t="str">
        <f>_xlfn.XLOOKUP($C1823,銘柄リスト!$B$2:$B$10000,銘柄リスト!$D$2:$D$10000,,0,1)</f>
        <v>スタンダード（内国株式）</v>
      </c>
    </row>
    <row r="1824" spans="2:10" hidden="1">
      <c r="B1824" s="42">
        <v>1822</v>
      </c>
      <c r="C1824" s="45" t="s">
        <v>1990</v>
      </c>
      <c r="D1824" t="str">
        <f>_xlfn.XLOOKUP($C1824,銘柄リスト!$B$2:$B$10000,銘柄リスト!$C$2:$C$10000,,0,1)</f>
        <v>イトーヨーギョー</v>
      </c>
      <c r="E1824" s="10">
        <v>1</v>
      </c>
      <c r="G1824" s="46">
        <v>45632</v>
      </c>
      <c r="H1824" s="46">
        <v>45793</v>
      </c>
      <c r="J1824" s="10" t="str">
        <f>_xlfn.XLOOKUP($C1824,銘柄リスト!$B$2:$B$10000,銘柄リスト!$D$2:$D$10000,,0,1)</f>
        <v>スタンダード（内国株式）</v>
      </c>
    </row>
    <row r="1825" spans="2:10" hidden="1">
      <c r="B1825" s="42">
        <v>1823</v>
      </c>
      <c r="C1825" s="45" t="s">
        <v>1991</v>
      </c>
      <c r="D1825" t="str">
        <f>_xlfn.XLOOKUP($C1825,銘柄リスト!$B$2:$B$10000,銘柄リスト!$C$2:$C$10000,,0,1)</f>
        <v>アジアパイルホールディングス</v>
      </c>
      <c r="E1825" s="10">
        <v>1</v>
      </c>
      <c r="G1825" s="46">
        <v>45632</v>
      </c>
      <c r="H1825" s="46">
        <v>45793</v>
      </c>
      <c r="J1825" s="10" t="str">
        <f>_xlfn.XLOOKUP($C1825,銘柄リスト!$B$2:$B$10000,銘柄リスト!$D$2:$D$10000,,0,1)</f>
        <v>プライム（内国株式）</v>
      </c>
    </row>
    <row r="1826" spans="2:10" hidden="1">
      <c r="B1826" s="42">
        <v>1824</v>
      </c>
      <c r="C1826" s="45" t="s">
        <v>1992</v>
      </c>
      <c r="D1826" t="str">
        <f>_xlfn.XLOOKUP($C1826,銘柄リスト!$B$2:$B$10000,銘柄リスト!$C$2:$C$10000,,0,1)</f>
        <v>ベルテクスコーポレーション</v>
      </c>
      <c r="E1826" s="10">
        <v>1</v>
      </c>
      <c r="G1826" s="46">
        <v>45632</v>
      </c>
      <c r="H1826" s="46">
        <v>45793</v>
      </c>
      <c r="J1826" s="10" t="str">
        <f>_xlfn.XLOOKUP($C1826,銘柄リスト!$B$2:$B$10000,銘柄リスト!$D$2:$D$10000,,0,1)</f>
        <v>スタンダード（内国株式）</v>
      </c>
    </row>
    <row r="1827" spans="2:10" hidden="1">
      <c r="B1827" s="42">
        <v>1825</v>
      </c>
      <c r="C1827" s="45" t="s">
        <v>1993</v>
      </c>
      <c r="D1827" t="str">
        <f>_xlfn.XLOOKUP($C1827,銘柄リスト!$B$2:$B$10000,銘柄リスト!$C$2:$C$10000,,0,1)</f>
        <v>東海カーボン</v>
      </c>
      <c r="E1827" s="10">
        <v>1</v>
      </c>
      <c r="G1827" s="46">
        <v>45632</v>
      </c>
      <c r="H1827" s="46">
        <v>45793</v>
      </c>
      <c r="J1827" s="10" t="str">
        <f>_xlfn.XLOOKUP($C1827,銘柄リスト!$B$2:$B$10000,銘柄リスト!$D$2:$D$10000,,0,1)</f>
        <v>プライム（内国株式）</v>
      </c>
    </row>
    <row r="1828" spans="2:10" hidden="1">
      <c r="B1828" s="42">
        <v>1826</v>
      </c>
      <c r="C1828" s="45" t="s">
        <v>1994</v>
      </c>
      <c r="D1828" t="str">
        <f>_xlfn.XLOOKUP($C1828,銘柄リスト!$B$2:$B$10000,銘柄リスト!$C$2:$C$10000,,0,1)</f>
        <v>日本カーボン</v>
      </c>
      <c r="E1828" s="10">
        <v>1</v>
      </c>
      <c r="G1828" s="46">
        <v>45632</v>
      </c>
      <c r="H1828" s="46">
        <v>45793</v>
      </c>
      <c r="J1828" s="10" t="str">
        <f>_xlfn.XLOOKUP($C1828,銘柄リスト!$B$2:$B$10000,銘柄リスト!$D$2:$D$10000,,0,1)</f>
        <v>プライム（内国株式）</v>
      </c>
    </row>
    <row r="1829" spans="2:10" hidden="1">
      <c r="B1829" s="42">
        <v>1827</v>
      </c>
      <c r="C1829" s="45" t="s">
        <v>1995</v>
      </c>
      <c r="D1829" t="str">
        <f>_xlfn.XLOOKUP($C1829,銘柄リスト!$B$2:$B$10000,銘柄リスト!$C$2:$C$10000,,0,1)</f>
        <v>ＳＥＣカーボン</v>
      </c>
      <c r="E1829" s="10">
        <v>1</v>
      </c>
      <c r="G1829" s="46">
        <v>45632</v>
      </c>
      <c r="H1829" s="46">
        <v>45793</v>
      </c>
      <c r="J1829" s="10" t="str">
        <f>_xlfn.XLOOKUP($C1829,銘柄リスト!$B$2:$B$10000,銘柄リスト!$D$2:$D$10000,,0,1)</f>
        <v>スタンダード（内国株式）</v>
      </c>
    </row>
    <row r="1830" spans="2:10" hidden="1">
      <c r="B1830" s="42">
        <v>1828</v>
      </c>
      <c r="C1830" s="45" t="s">
        <v>1996</v>
      </c>
      <c r="D1830" t="str">
        <f>_xlfn.XLOOKUP($C1830,銘柄リスト!$B$2:$B$10000,銘柄リスト!$C$2:$C$10000,,0,1)</f>
        <v>東洋炭素</v>
      </c>
      <c r="E1830" s="10">
        <v>1</v>
      </c>
      <c r="G1830" s="46">
        <v>45632</v>
      </c>
      <c r="H1830" s="46">
        <v>45793</v>
      </c>
      <c r="J1830" s="10" t="str">
        <f>_xlfn.XLOOKUP($C1830,銘柄リスト!$B$2:$B$10000,銘柄リスト!$D$2:$D$10000,,0,1)</f>
        <v>プライム（内国株式）</v>
      </c>
    </row>
    <row r="1831" spans="2:10" hidden="1">
      <c r="B1831" s="42">
        <v>1829</v>
      </c>
      <c r="C1831" s="45" t="s">
        <v>1997</v>
      </c>
      <c r="D1831" t="str">
        <f>_xlfn.XLOOKUP($C1831,銘柄リスト!$B$2:$B$10000,銘柄リスト!$C$2:$C$10000,,0,1)</f>
        <v>ノリタケ</v>
      </c>
      <c r="E1831" s="10">
        <v>1</v>
      </c>
      <c r="G1831" s="46">
        <v>45632</v>
      </c>
      <c r="H1831" s="46">
        <v>45793</v>
      </c>
      <c r="J1831" s="10" t="str">
        <f>_xlfn.XLOOKUP($C1831,銘柄リスト!$B$2:$B$10000,銘柄リスト!$D$2:$D$10000,,0,1)</f>
        <v>プライム（内国株式）</v>
      </c>
    </row>
    <row r="1832" spans="2:10" hidden="1">
      <c r="B1832" s="42">
        <v>1830</v>
      </c>
      <c r="C1832" s="45" t="s">
        <v>1998</v>
      </c>
      <c r="D1832" t="str">
        <f>_xlfn.XLOOKUP($C1832,銘柄リスト!$B$2:$B$10000,銘柄リスト!$C$2:$C$10000,,0,1)</f>
        <v>ＴＯＴＯ</v>
      </c>
      <c r="E1832" s="10">
        <v>1</v>
      </c>
      <c r="G1832" s="46">
        <v>45632</v>
      </c>
      <c r="H1832" s="46">
        <v>45793</v>
      </c>
      <c r="J1832" s="10" t="str">
        <f>_xlfn.XLOOKUP($C1832,銘柄リスト!$B$2:$B$10000,銘柄リスト!$D$2:$D$10000,,0,1)</f>
        <v>プライム（内国株式）</v>
      </c>
    </row>
    <row r="1833" spans="2:10" hidden="1">
      <c r="B1833" s="42">
        <v>1831</v>
      </c>
      <c r="C1833" s="45" t="s">
        <v>160</v>
      </c>
      <c r="D1833" t="str">
        <f>_xlfn.XLOOKUP($C1833,銘柄リスト!$B$2:$B$10000,銘柄リスト!$C$2:$C$10000,,0,1)</f>
        <v>日本碍子</v>
      </c>
      <c r="E1833" s="10">
        <v>1</v>
      </c>
      <c r="G1833" s="46">
        <v>45632</v>
      </c>
      <c r="H1833" s="46">
        <v>45793</v>
      </c>
      <c r="J1833" s="10" t="str">
        <f>_xlfn.XLOOKUP($C1833,銘柄リスト!$B$2:$B$10000,銘柄リスト!$D$2:$D$10000,,0,1)</f>
        <v>プライム（内国株式）</v>
      </c>
    </row>
    <row r="1834" spans="2:10" hidden="1">
      <c r="B1834" s="42">
        <v>1832</v>
      </c>
      <c r="C1834" s="45" t="s">
        <v>1999</v>
      </c>
      <c r="D1834" t="str">
        <f>_xlfn.XLOOKUP($C1834,銘柄リスト!$B$2:$B$10000,銘柄リスト!$C$2:$C$10000,,0,1)</f>
        <v>ダントーホールディングス</v>
      </c>
      <c r="E1834" s="10">
        <v>1</v>
      </c>
      <c r="G1834" s="46">
        <v>45632</v>
      </c>
      <c r="H1834" s="46">
        <v>45793</v>
      </c>
      <c r="J1834" s="10" t="str">
        <f>_xlfn.XLOOKUP($C1834,銘柄リスト!$B$2:$B$10000,銘柄リスト!$D$2:$D$10000,,0,1)</f>
        <v>スタンダード（内国株式）</v>
      </c>
    </row>
    <row r="1835" spans="2:10" hidden="1">
      <c r="B1835" s="42">
        <v>1833</v>
      </c>
      <c r="C1835" s="45" t="s">
        <v>2000</v>
      </c>
      <c r="D1835" t="str">
        <f>_xlfn.XLOOKUP($C1835,銘柄リスト!$B$2:$B$10000,銘柄リスト!$C$2:$C$10000,,0,1)</f>
        <v>ＡＳＡＨＩ　ＥＩＴＯホールディングス</v>
      </c>
      <c r="E1835" s="10">
        <v>1</v>
      </c>
      <c r="G1835" s="46">
        <v>45632</v>
      </c>
      <c r="H1835" s="46">
        <v>45793</v>
      </c>
      <c r="J1835" s="10" t="str">
        <f>_xlfn.XLOOKUP($C1835,銘柄リスト!$B$2:$B$10000,銘柄リスト!$D$2:$D$10000,,0,1)</f>
        <v>スタンダード（内国株式）</v>
      </c>
    </row>
    <row r="1836" spans="2:10" hidden="1">
      <c r="B1836" s="42">
        <v>1834</v>
      </c>
      <c r="C1836" s="45" t="s">
        <v>2001</v>
      </c>
      <c r="D1836" t="str">
        <f>_xlfn.XLOOKUP($C1836,銘柄リスト!$B$2:$B$10000,銘柄リスト!$C$2:$C$10000,,0,1)</f>
        <v>ＭＡＲＵＷＡ</v>
      </c>
      <c r="E1836" s="10">
        <v>1</v>
      </c>
      <c r="G1836" s="46">
        <v>45632</v>
      </c>
      <c r="H1836" s="46">
        <v>45793</v>
      </c>
      <c r="J1836" s="10" t="str">
        <f>_xlfn.XLOOKUP($C1836,銘柄リスト!$B$2:$B$10000,銘柄リスト!$D$2:$D$10000,,0,1)</f>
        <v>プライム（内国株式）</v>
      </c>
    </row>
    <row r="1837" spans="2:10" hidden="1">
      <c r="B1837" s="42">
        <v>1835</v>
      </c>
      <c r="C1837" s="45" t="s">
        <v>2002</v>
      </c>
      <c r="D1837" t="str">
        <f>_xlfn.XLOOKUP($C1837,銘柄リスト!$B$2:$B$10000,銘柄リスト!$C$2:$C$10000,,0,1)</f>
        <v>品川リフラクトリーズ</v>
      </c>
      <c r="E1837" s="10">
        <v>1</v>
      </c>
      <c r="G1837" s="46">
        <v>45632</v>
      </c>
      <c r="H1837" s="46">
        <v>45793</v>
      </c>
      <c r="J1837" s="10" t="str">
        <f>_xlfn.XLOOKUP($C1837,銘柄リスト!$B$2:$B$10000,銘柄リスト!$D$2:$D$10000,,0,1)</f>
        <v>プライム（内国株式）</v>
      </c>
    </row>
    <row r="1838" spans="2:10" hidden="1">
      <c r="B1838" s="42">
        <v>1836</v>
      </c>
      <c r="C1838" s="45" t="s">
        <v>2003</v>
      </c>
      <c r="D1838" t="str">
        <f>_xlfn.XLOOKUP($C1838,銘柄リスト!$B$2:$B$10000,銘柄リスト!$C$2:$C$10000,,0,1)</f>
        <v>黒崎播磨</v>
      </c>
      <c r="E1838" s="10">
        <v>1</v>
      </c>
      <c r="G1838" s="46">
        <v>45632</v>
      </c>
      <c r="H1838" s="46">
        <v>45793</v>
      </c>
      <c r="J1838" s="10" t="str">
        <f>_xlfn.XLOOKUP($C1838,銘柄リスト!$B$2:$B$10000,銘柄リスト!$D$2:$D$10000,,0,1)</f>
        <v>プライム（内国株式）</v>
      </c>
    </row>
    <row r="1839" spans="2:10" hidden="1">
      <c r="B1839" s="42">
        <v>1837</v>
      </c>
      <c r="C1839" s="45" t="s">
        <v>2004</v>
      </c>
      <c r="D1839" t="str">
        <f>_xlfn.XLOOKUP($C1839,銘柄リスト!$B$2:$B$10000,銘柄リスト!$C$2:$C$10000,,0,1)</f>
        <v>日本坩堝</v>
      </c>
      <c r="E1839" s="10">
        <v>1</v>
      </c>
      <c r="G1839" s="46">
        <v>45632</v>
      </c>
      <c r="H1839" s="46">
        <v>45793</v>
      </c>
      <c r="J1839" s="10" t="str">
        <f>_xlfn.XLOOKUP($C1839,銘柄リスト!$B$2:$B$10000,銘柄リスト!$D$2:$D$10000,,0,1)</f>
        <v>スタンダード（内国株式）</v>
      </c>
    </row>
    <row r="1840" spans="2:10" hidden="1">
      <c r="B1840" s="42">
        <v>1838</v>
      </c>
      <c r="C1840" s="45" t="s">
        <v>2005</v>
      </c>
      <c r="D1840" t="str">
        <f>_xlfn.XLOOKUP($C1840,銘柄リスト!$B$2:$B$10000,銘柄リスト!$C$2:$C$10000,,0,1)</f>
        <v>美濃窯業</v>
      </c>
      <c r="E1840" s="10">
        <v>1</v>
      </c>
      <c r="G1840" s="46">
        <v>45632</v>
      </c>
      <c r="H1840" s="46">
        <v>45793</v>
      </c>
      <c r="J1840" s="10" t="str">
        <f>_xlfn.XLOOKUP($C1840,銘柄リスト!$B$2:$B$10000,銘柄リスト!$D$2:$D$10000,,0,1)</f>
        <v>スタンダード（内国株式）</v>
      </c>
    </row>
    <row r="1841" spans="2:10" hidden="1">
      <c r="B1841" s="42">
        <v>1839</v>
      </c>
      <c r="C1841" s="45" t="s">
        <v>2006</v>
      </c>
      <c r="D1841" t="str">
        <f>_xlfn.XLOOKUP($C1841,銘柄リスト!$B$2:$B$10000,銘柄リスト!$C$2:$C$10000,,0,1)</f>
        <v>ヨータイ</v>
      </c>
      <c r="E1841" s="10">
        <v>1</v>
      </c>
      <c r="G1841" s="46">
        <v>45632</v>
      </c>
      <c r="H1841" s="46">
        <v>45793</v>
      </c>
      <c r="J1841" s="10" t="str">
        <f>_xlfn.XLOOKUP($C1841,銘柄リスト!$B$2:$B$10000,銘柄リスト!$D$2:$D$10000,,0,1)</f>
        <v>プライム（内国株式）</v>
      </c>
    </row>
    <row r="1842" spans="2:10" hidden="1">
      <c r="B1842" s="42">
        <v>1840</v>
      </c>
      <c r="C1842" s="45" t="s">
        <v>2007</v>
      </c>
      <c r="D1842" t="str">
        <f>_xlfn.XLOOKUP($C1842,銘柄リスト!$B$2:$B$10000,銘柄リスト!$C$2:$C$10000,,0,1)</f>
        <v>東京窯業</v>
      </c>
      <c r="E1842" s="10">
        <v>1</v>
      </c>
      <c r="G1842" s="46">
        <v>45632</v>
      </c>
      <c r="H1842" s="46">
        <v>45793</v>
      </c>
      <c r="J1842" s="10" t="str">
        <f>_xlfn.XLOOKUP($C1842,銘柄リスト!$B$2:$B$10000,銘柄リスト!$D$2:$D$10000,,0,1)</f>
        <v>スタンダード（内国株式）</v>
      </c>
    </row>
    <row r="1843" spans="2:10" hidden="1">
      <c r="B1843" s="42">
        <v>1841</v>
      </c>
      <c r="C1843" s="45" t="s">
        <v>2008</v>
      </c>
      <c r="D1843" t="str">
        <f>_xlfn.XLOOKUP($C1843,銘柄リスト!$B$2:$B$10000,銘柄リスト!$C$2:$C$10000,,0,1)</f>
        <v>ニッカトー</v>
      </c>
      <c r="E1843" s="10">
        <v>1</v>
      </c>
      <c r="G1843" s="46">
        <v>45632</v>
      </c>
      <c r="H1843" s="46">
        <v>45793</v>
      </c>
      <c r="J1843" s="10" t="str">
        <f>_xlfn.XLOOKUP($C1843,銘柄リスト!$B$2:$B$10000,銘柄リスト!$D$2:$D$10000,,0,1)</f>
        <v>スタンダード（内国株式）</v>
      </c>
    </row>
    <row r="1844" spans="2:10" hidden="1">
      <c r="B1844" s="42">
        <v>1842</v>
      </c>
      <c r="C1844" s="45" t="s">
        <v>2009</v>
      </c>
      <c r="D1844" t="str">
        <f>_xlfn.XLOOKUP($C1844,銘柄リスト!$B$2:$B$10000,銘柄リスト!$C$2:$C$10000,,0,1)</f>
        <v>日本インシュレーション</v>
      </c>
      <c r="E1844" s="10">
        <v>1</v>
      </c>
      <c r="G1844" s="46">
        <v>45632</v>
      </c>
      <c r="H1844" s="46">
        <v>45793</v>
      </c>
      <c r="J1844" s="10" t="str">
        <f>_xlfn.XLOOKUP($C1844,銘柄リスト!$B$2:$B$10000,銘柄リスト!$D$2:$D$10000,,0,1)</f>
        <v>スタンダード（内国株式）</v>
      </c>
    </row>
    <row r="1845" spans="2:10" hidden="1">
      <c r="B1845" s="42">
        <v>1843</v>
      </c>
      <c r="C1845" s="45" t="s">
        <v>2010</v>
      </c>
      <c r="D1845" t="str">
        <f>_xlfn.XLOOKUP($C1845,銘柄リスト!$B$2:$B$10000,銘柄リスト!$C$2:$C$10000,,0,1)</f>
        <v>新東</v>
      </c>
      <c r="E1845" s="10">
        <v>1</v>
      </c>
      <c r="G1845" s="46">
        <v>45632</v>
      </c>
      <c r="H1845" s="46">
        <v>45793</v>
      </c>
      <c r="J1845" s="10" t="str">
        <f>_xlfn.XLOOKUP($C1845,銘柄リスト!$B$2:$B$10000,銘柄リスト!$D$2:$D$10000,,0,1)</f>
        <v>スタンダード（内国株式）</v>
      </c>
    </row>
    <row r="1846" spans="2:10" hidden="1">
      <c r="B1846" s="42">
        <v>1844</v>
      </c>
      <c r="C1846" s="45" t="s">
        <v>2011</v>
      </c>
      <c r="D1846" t="str">
        <f>_xlfn.XLOOKUP($C1846,銘柄リスト!$B$2:$B$10000,銘柄リスト!$C$2:$C$10000,,0,1)</f>
        <v>Ｍｉｐｏｘ</v>
      </c>
      <c r="E1846" s="10">
        <v>1</v>
      </c>
      <c r="G1846" s="46">
        <v>45632</v>
      </c>
      <c r="H1846" s="46">
        <v>45793</v>
      </c>
      <c r="J1846" s="10" t="str">
        <f>_xlfn.XLOOKUP($C1846,銘柄リスト!$B$2:$B$10000,銘柄リスト!$D$2:$D$10000,,0,1)</f>
        <v>スタンダード（内国株式）</v>
      </c>
    </row>
    <row r="1847" spans="2:10" hidden="1">
      <c r="B1847" s="42">
        <v>1845</v>
      </c>
      <c r="C1847" s="45" t="s">
        <v>208</v>
      </c>
      <c r="D1847" t="str">
        <f>_xlfn.XLOOKUP($C1847,銘柄リスト!$B$2:$B$10000,銘柄リスト!$C$2:$C$10000,,0,1)</f>
        <v>フジミインコーポレーテッド</v>
      </c>
      <c r="E1847" s="10">
        <v>1</v>
      </c>
      <c r="G1847" s="46">
        <v>45632</v>
      </c>
      <c r="H1847" s="46">
        <v>45793</v>
      </c>
      <c r="J1847" s="10" t="str">
        <f>_xlfn.XLOOKUP($C1847,銘柄リスト!$B$2:$B$10000,銘柄リスト!$D$2:$D$10000,,0,1)</f>
        <v>プライム（内国株式）</v>
      </c>
    </row>
    <row r="1848" spans="2:10" hidden="1">
      <c r="B1848" s="42">
        <v>1846</v>
      </c>
      <c r="C1848" s="45" t="s">
        <v>2012</v>
      </c>
      <c r="D1848" t="str">
        <f>_xlfn.XLOOKUP($C1848,銘柄リスト!$B$2:$B$10000,銘柄リスト!$C$2:$C$10000,,0,1)</f>
        <v>鶴弥</v>
      </c>
      <c r="E1848" s="10">
        <v>1</v>
      </c>
      <c r="G1848" s="46">
        <v>45632</v>
      </c>
      <c r="H1848" s="46">
        <v>45793</v>
      </c>
      <c r="J1848" s="10" t="str">
        <f>_xlfn.XLOOKUP($C1848,銘柄リスト!$B$2:$B$10000,銘柄リスト!$D$2:$D$10000,,0,1)</f>
        <v>スタンダード（内国株式）</v>
      </c>
    </row>
    <row r="1849" spans="2:10" hidden="1">
      <c r="B1849" s="42">
        <v>1847</v>
      </c>
      <c r="C1849" s="45" t="s">
        <v>2013</v>
      </c>
      <c r="D1849" t="str">
        <f>_xlfn.XLOOKUP($C1849,銘柄リスト!$B$2:$B$10000,銘柄リスト!$C$2:$C$10000,,0,1)</f>
        <v>クニミネ工業</v>
      </c>
      <c r="E1849" s="10">
        <v>1</v>
      </c>
      <c r="G1849" s="46">
        <v>45632</v>
      </c>
      <c r="H1849" s="46">
        <v>45793</v>
      </c>
      <c r="J1849" s="10" t="str">
        <f>_xlfn.XLOOKUP($C1849,銘柄リスト!$B$2:$B$10000,銘柄リスト!$D$2:$D$10000,,0,1)</f>
        <v>スタンダード（内国株式）</v>
      </c>
    </row>
    <row r="1850" spans="2:10" hidden="1">
      <c r="B1850" s="42">
        <v>1848</v>
      </c>
      <c r="C1850" s="45" t="s">
        <v>2014</v>
      </c>
      <c r="D1850" t="str">
        <f>_xlfn.XLOOKUP($C1850,銘柄リスト!$B$2:$B$10000,銘柄リスト!$C$2:$C$10000,,0,1)</f>
        <v>エーアンドエーマテリアル</v>
      </c>
      <c r="E1850" s="10">
        <v>1</v>
      </c>
      <c r="G1850" s="46">
        <v>45632</v>
      </c>
      <c r="H1850" s="46">
        <v>45793</v>
      </c>
      <c r="J1850" s="10" t="str">
        <f>_xlfn.XLOOKUP($C1850,銘柄リスト!$B$2:$B$10000,銘柄リスト!$D$2:$D$10000,,0,1)</f>
        <v>スタンダード（内国株式）</v>
      </c>
    </row>
    <row r="1851" spans="2:10" hidden="1">
      <c r="B1851" s="42">
        <v>1849</v>
      </c>
      <c r="C1851" s="45" t="s">
        <v>2015</v>
      </c>
      <c r="D1851" t="str">
        <f>_xlfn.XLOOKUP($C1851,銘柄リスト!$B$2:$B$10000,銘柄リスト!$C$2:$C$10000,,0,1)</f>
        <v>ニチアス</v>
      </c>
      <c r="E1851" s="10">
        <v>1</v>
      </c>
      <c r="G1851" s="46">
        <v>45632</v>
      </c>
      <c r="H1851" s="46">
        <v>45793</v>
      </c>
      <c r="J1851" s="10" t="str">
        <f>_xlfn.XLOOKUP($C1851,銘柄リスト!$B$2:$B$10000,銘柄リスト!$D$2:$D$10000,,0,1)</f>
        <v>プライム（内国株式）</v>
      </c>
    </row>
    <row r="1852" spans="2:10" hidden="1">
      <c r="B1852" s="42">
        <v>1850</v>
      </c>
      <c r="C1852" s="45" t="s">
        <v>2016</v>
      </c>
      <c r="D1852" t="str">
        <f>_xlfn.XLOOKUP($C1852,銘柄リスト!$B$2:$B$10000,銘柄リスト!$C$2:$C$10000,,0,1)</f>
        <v>中山製鋼所</v>
      </c>
      <c r="E1852" s="10">
        <v>1</v>
      </c>
      <c r="G1852" s="46">
        <v>45632</v>
      </c>
      <c r="H1852" s="46">
        <v>45793</v>
      </c>
      <c r="J1852" s="10" t="str">
        <f>_xlfn.XLOOKUP($C1852,銘柄リスト!$B$2:$B$10000,銘柄リスト!$D$2:$D$10000,,0,1)</f>
        <v>プライム（内国株式）</v>
      </c>
    </row>
    <row r="1853" spans="2:10" hidden="1">
      <c r="B1853" s="42">
        <v>1851</v>
      </c>
      <c r="C1853" s="45" t="s">
        <v>2017</v>
      </c>
      <c r="D1853" t="str">
        <f>_xlfn.XLOOKUP($C1853,銘柄リスト!$B$2:$B$10000,銘柄リスト!$C$2:$C$10000,,0,1)</f>
        <v>合同製鐵</v>
      </c>
      <c r="E1853" s="10">
        <v>1</v>
      </c>
      <c r="G1853" s="46">
        <v>45632</v>
      </c>
      <c r="H1853" s="46">
        <v>45793</v>
      </c>
      <c r="J1853" s="10" t="str">
        <f>_xlfn.XLOOKUP($C1853,銘柄リスト!$B$2:$B$10000,銘柄リスト!$D$2:$D$10000,,0,1)</f>
        <v>プライム（内国株式）</v>
      </c>
    </row>
    <row r="1854" spans="2:10" hidden="1">
      <c r="B1854" s="42">
        <v>1852</v>
      </c>
      <c r="C1854" s="45" t="s">
        <v>2018</v>
      </c>
      <c r="D1854" t="str">
        <f>_xlfn.XLOOKUP($C1854,銘柄リスト!$B$2:$B$10000,銘柄リスト!$C$2:$C$10000,,0,1)</f>
        <v>東京製鐵</v>
      </c>
      <c r="E1854" s="10">
        <v>1</v>
      </c>
      <c r="G1854" s="46">
        <v>45632</v>
      </c>
      <c r="H1854" s="46">
        <v>45793</v>
      </c>
      <c r="J1854" s="10" t="str">
        <f>_xlfn.XLOOKUP($C1854,銘柄リスト!$B$2:$B$10000,銘柄リスト!$D$2:$D$10000,,0,1)</f>
        <v>プライム（内国株式）</v>
      </c>
    </row>
    <row r="1855" spans="2:10" hidden="1">
      <c r="B1855" s="42">
        <v>1853</v>
      </c>
      <c r="C1855" s="45" t="s">
        <v>2019</v>
      </c>
      <c r="D1855" t="str">
        <f>_xlfn.XLOOKUP($C1855,銘柄リスト!$B$2:$B$10000,銘柄リスト!$C$2:$C$10000,,0,1)</f>
        <v>共英製鋼</v>
      </c>
      <c r="E1855" s="10">
        <v>1</v>
      </c>
      <c r="G1855" s="46">
        <v>45632</v>
      </c>
      <c r="H1855" s="46">
        <v>45793</v>
      </c>
      <c r="J1855" s="10" t="str">
        <f>_xlfn.XLOOKUP($C1855,銘柄リスト!$B$2:$B$10000,銘柄リスト!$D$2:$D$10000,,0,1)</f>
        <v>プライム（内国株式）</v>
      </c>
    </row>
    <row r="1856" spans="2:10" hidden="1">
      <c r="B1856" s="42">
        <v>1854</v>
      </c>
      <c r="C1856" s="45" t="s">
        <v>61</v>
      </c>
      <c r="D1856" t="str">
        <f>_xlfn.XLOOKUP($C1856,銘柄リスト!$B$2:$B$10000,銘柄リスト!$C$2:$C$10000,,0,1)</f>
        <v>大和工業</v>
      </c>
      <c r="E1856" s="10">
        <v>1</v>
      </c>
      <c r="G1856" s="46">
        <v>45632</v>
      </c>
      <c r="H1856" s="46">
        <v>45793</v>
      </c>
      <c r="J1856" s="10" t="str">
        <f>_xlfn.XLOOKUP($C1856,銘柄リスト!$B$2:$B$10000,銘柄リスト!$D$2:$D$10000,,0,1)</f>
        <v>プライム（内国株式）</v>
      </c>
    </row>
    <row r="1857" spans="2:10" hidden="1">
      <c r="B1857" s="42">
        <v>1855</v>
      </c>
      <c r="C1857" s="45" t="s">
        <v>2020</v>
      </c>
      <c r="D1857" t="str">
        <f>_xlfn.XLOOKUP($C1857,銘柄リスト!$B$2:$B$10000,銘柄リスト!$C$2:$C$10000,,0,1)</f>
        <v>北越メタル</v>
      </c>
      <c r="E1857" s="10">
        <v>1</v>
      </c>
      <c r="G1857" s="46">
        <v>45632</v>
      </c>
      <c r="H1857" s="46">
        <v>45793</v>
      </c>
      <c r="J1857" s="10" t="str">
        <f>_xlfn.XLOOKUP($C1857,銘柄リスト!$B$2:$B$10000,銘柄リスト!$D$2:$D$10000,,0,1)</f>
        <v>スタンダード（内国株式）</v>
      </c>
    </row>
    <row r="1858" spans="2:10" hidden="1">
      <c r="B1858" s="42">
        <v>1856</v>
      </c>
      <c r="C1858" s="45" t="s">
        <v>2021</v>
      </c>
      <c r="D1858" t="str">
        <f>_xlfn.XLOOKUP($C1858,銘柄リスト!$B$2:$B$10000,銘柄リスト!$C$2:$C$10000,,0,1)</f>
        <v>大阪製鐵</v>
      </c>
      <c r="E1858" s="10">
        <v>1</v>
      </c>
      <c r="G1858" s="46">
        <v>45632</v>
      </c>
      <c r="H1858" s="46">
        <v>45793</v>
      </c>
      <c r="J1858" s="10" t="str">
        <f>_xlfn.XLOOKUP($C1858,銘柄リスト!$B$2:$B$10000,銘柄リスト!$D$2:$D$10000,,0,1)</f>
        <v>スタンダード（内国株式）</v>
      </c>
    </row>
    <row r="1859" spans="2:10" hidden="1">
      <c r="B1859" s="42">
        <v>1857</v>
      </c>
      <c r="C1859" s="45" t="s">
        <v>2022</v>
      </c>
      <c r="D1859" t="str">
        <f>_xlfn.XLOOKUP($C1859,銘柄リスト!$B$2:$B$10000,銘柄リスト!$C$2:$C$10000,,0,1)</f>
        <v>淀川製鋼所</v>
      </c>
      <c r="E1859" s="10">
        <v>1</v>
      </c>
      <c r="G1859" s="46">
        <v>45632</v>
      </c>
      <c r="H1859" s="46">
        <v>45793</v>
      </c>
      <c r="J1859" s="10" t="str">
        <f>_xlfn.XLOOKUP($C1859,銘柄リスト!$B$2:$B$10000,銘柄リスト!$D$2:$D$10000,,0,1)</f>
        <v>プライム（内国株式）</v>
      </c>
    </row>
    <row r="1860" spans="2:10" hidden="1">
      <c r="B1860" s="42">
        <v>1858</v>
      </c>
      <c r="C1860" s="45" t="s">
        <v>2023</v>
      </c>
      <c r="D1860" t="str">
        <f>_xlfn.XLOOKUP($C1860,銘柄リスト!$B$2:$B$10000,銘柄リスト!$C$2:$C$10000,,0,1)</f>
        <v>高砂鐵工</v>
      </c>
      <c r="E1860" s="10">
        <v>1</v>
      </c>
      <c r="G1860" s="46">
        <v>45632</v>
      </c>
      <c r="H1860" s="46">
        <v>45793</v>
      </c>
      <c r="J1860" s="10" t="str">
        <f>_xlfn.XLOOKUP($C1860,銘柄リスト!$B$2:$B$10000,銘柄リスト!$D$2:$D$10000,,0,1)</f>
        <v>スタンダード（内国株式）</v>
      </c>
    </row>
    <row r="1861" spans="2:10" hidden="1">
      <c r="B1861" s="42">
        <v>1859</v>
      </c>
      <c r="C1861" s="45" t="s">
        <v>2024</v>
      </c>
      <c r="D1861" t="str">
        <f>_xlfn.XLOOKUP($C1861,銘柄リスト!$B$2:$B$10000,銘柄リスト!$C$2:$C$10000,,0,1)</f>
        <v>中部鋼鈑</v>
      </c>
      <c r="E1861" s="10">
        <v>1</v>
      </c>
      <c r="G1861" s="46">
        <v>45632</v>
      </c>
      <c r="H1861" s="46">
        <v>45793</v>
      </c>
      <c r="J1861" s="10" t="str">
        <f>_xlfn.XLOOKUP($C1861,銘柄リスト!$B$2:$B$10000,銘柄リスト!$D$2:$D$10000,,0,1)</f>
        <v>プライム（内国株式）</v>
      </c>
    </row>
    <row r="1862" spans="2:10" hidden="1">
      <c r="B1862" s="42">
        <v>1860</v>
      </c>
      <c r="C1862" s="45" t="s">
        <v>2025</v>
      </c>
      <c r="D1862" t="str">
        <f>_xlfn.XLOOKUP($C1862,銘柄リスト!$B$2:$B$10000,銘柄リスト!$C$2:$C$10000,,0,1)</f>
        <v>丸一鋼管</v>
      </c>
      <c r="E1862" s="10">
        <v>1</v>
      </c>
      <c r="G1862" s="46">
        <v>45632</v>
      </c>
      <c r="H1862" s="46">
        <v>45793</v>
      </c>
      <c r="J1862" s="10" t="str">
        <f>_xlfn.XLOOKUP($C1862,銘柄リスト!$B$2:$B$10000,銘柄リスト!$D$2:$D$10000,,0,1)</f>
        <v>プライム（内国株式）</v>
      </c>
    </row>
    <row r="1863" spans="2:10" hidden="1">
      <c r="B1863" s="42">
        <v>1861</v>
      </c>
      <c r="C1863" s="45" t="s">
        <v>2026</v>
      </c>
      <c r="D1863" t="str">
        <f>_xlfn.XLOOKUP($C1863,銘柄リスト!$B$2:$B$10000,銘柄リスト!$C$2:$C$10000,,0,1)</f>
        <v>モリ工業</v>
      </c>
      <c r="E1863" s="10">
        <v>1</v>
      </c>
      <c r="G1863" s="46">
        <v>45632</v>
      </c>
      <c r="H1863" s="46">
        <v>45793</v>
      </c>
      <c r="J1863" s="10" t="str">
        <f>_xlfn.XLOOKUP($C1863,銘柄リスト!$B$2:$B$10000,銘柄リスト!$D$2:$D$10000,,0,1)</f>
        <v>スタンダード（内国株式）</v>
      </c>
    </row>
    <row r="1864" spans="2:10" hidden="1">
      <c r="B1864" s="42">
        <v>1862</v>
      </c>
      <c r="C1864" s="45" t="s">
        <v>2027</v>
      </c>
      <c r="D1864" t="str">
        <f>_xlfn.XLOOKUP($C1864,銘柄リスト!$B$2:$B$10000,銘柄リスト!$C$2:$C$10000,,0,1)</f>
        <v>大同特殊鋼</v>
      </c>
      <c r="E1864" s="10">
        <v>1</v>
      </c>
      <c r="G1864" s="46">
        <v>45632</v>
      </c>
      <c r="H1864" s="46">
        <v>45793</v>
      </c>
      <c r="J1864" s="10" t="str">
        <f>_xlfn.XLOOKUP($C1864,銘柄リスト!$B$2:$B$10000,銘柄リスト!$D$2:$D$10000,,0,1)</f>
        <v>プライム（内国株式）</v>
      </c>
    </row>
    <row r="1865" spans="2:10" hidden="1">
      <c r="B1865" s="42">
        <v>1863</v>
      </c>
      <c r="C1865" s="45" t="s">
        <v>2028</v>
      </c>
      <c r="D1865" t="str">
        <f>_xlfn.XLOOKUP($C1865,銘柄リスト!$B$2:$B$10000,銘柄リスト!$C$2:$C$10000,,0,1)</f>
        <v>日本高周波鋼業</v>
      </c>
      <c r="E1865" s="10">
        <v>1</v>
      </c>
      <c r="G1865" s="46">
        <v>45632</v>
      </c>
      <c r="H1865" s="46">
        <v>45793</v>
      </c>
      <c r="J1865" s="10" t="str">
        <f>_xlfn.XLOOKUP($C1865,銘柄リスト!$B$2:$B$10000,銘柄リスト!$D$2:$D$10000,,0,1)</f>
        <v>スタンダード（内国株式）</v>
      </c>
    </row>
    <row r="1866" spans="2:10" hidden="1">
      <c r="B1866" s="42">
        <v>1864</v>
      </c>
      <c r="C1866" s="45" t="s">
        <v>2029</v>
      </c>
      <c r="D1866" t="str">
        <f>_xlfn.XLOOKUP($C1866,銘柄リスト!$B$2:$B$10000,銘柄リスト!$C$2:$C$10000,,0,1)</f>
        <v>日本冶金工業</v>
      </c>
      <c r="E1866" s="10">
        <v>1</v>
      </c>
      <c r="G1866" s="46">
        <v>45632</v>
      </c>
      <c r="H1866" s="46">
        <v>45793</v>
      </c>
      <c r="J1866" s="10" t="str">
        <f>_xlfn.XLOOKUP($C1866,銘柄リスト!$B$2:$B$10000,銘柄リスト!$D$2:$D$10000,,0,1)</f>
        <v>プライム（内国株式）</v>
      </c>
    </row>
    <row r="1867" spans="2:10" hidden="1">
      <c r="B1867" s="42">
        <v>1865</v>
      </c>
      <c r="C1867" s="45" t="s">
        <v>2030</v>
      </c>
      <c r="D1867" t="str">
        <f>_xlfn.XLOOKUP($C1867,銘柄リスト!$B$2:$B$10000,銘柄リスト!$C$2:$C$10000,,0,1)</f>
        <v>山陽特殊製鋼</v>
      </c>
      <c r="E1867" s="10">
        <v>1</v>
      </c>
      <c r="G1867" s="46">
        <v>45632</v>
      </c>
      <c r="H1867" s="46">
        <v>45793</v>
      </c>
      <c r="J1867" s="10" t="str">
        <f>_xlfn.XLOOKUP($C1867,銘柄リスト!$B$2:$B$10000,銘柄リスト!$D$2:$D$10000,,0,1)</f>
        <v>プライム（内国株式）</v>
      </c>
    </row>
    <row r="1868" spans="2:10" hidden="1">
      <c r="B1868" s="42">
        <v>1866</v>
      </c>
      <c r="C1868" s="45" t="s">
        <v>2031</v>
      </c>
      <c r="D1868" t="str">
        <f>_xlfn.XLOOKUP($C1868,銘柄リスト!$B$2:$B$10000,銘柄リスト!$C$2:$C$10000,,0,1)</f>
        <v>愛知製鋼</v>
      </c>
      <c r="E1868" s="10">
        <v>1</v>
      </c>
      <c r="G1868" s="46">
        <v>45632</v>
      </c>
      <c r="H1868" s="46">
        <v>45793</v>
      </c>
      <c r="J1868" s="10" t="str">
        <f>_xlfn.XLOOKUP($C1868,銘柄リスト!$B$2:$B$10000,銘柄リスト!$D$2:$D$10000,,0,1)</f>
        <v>プライム（内国株式）</v>
      </c>
    </row>
    <row r="1869" spans="2:10" hidden="1">
      <c r="B1869" s="42">
        <v>1867</v>
      </c>
      <c r="C1869" s="45" t="s">
        <v>2032</v>
      </c>
      <c r="D1869" t="str">
        <f>_xlfn.XLOOKUP($C1869,銘柄リスト!$B$2:$B$10000,銘柄リスト!$C$2:$C$10000,,0,1)</f>
        <v>東北特殊鋼</v>
      </c>
      <c r="E1869" s="10">
        <v>1</v>
      </c>
      <c r="G1869" s="46">
        <v>45632</v>
      </c>
      <c r="H1869" s="46">
        <v>45793</v>
      </c>
      <c r="J1869" s="10" t="str">
        <f>_xlfn.XLOOKUP($C1869,銘柄リスト!$B$2:$B$10000,銘柄リスト!$D$2:$D$10000,,0,1)</f>
        <v>スタンダード（内国株式）</v>
      </c>
    </row>
    <row r="1870" spans="2:10" hidden="1">
      <c r="B1870" s="42">
        <v>1868</v>
      </c>
      <c r="C1870" s="45" t="s">
        <v>2033</v>
      </c>
      <c r="D1870" t="str">
        <f>_xlfn.XLOOKUP($C1870,銘柄リスト!$B$2:$B$10000,銘柄リスト!$C$2:$C$10000,,0,1)</f>
        <v>日本金属</v>
      </c>
      <c r="E1870" s="10">
        <v>1</v>
      </c>
      <c r="G1870" s="46">
        <v>45632</v>
      </c>
      <c r="H1870" s="46">
        <v>45793</v>
      </c>
      <c r="J1870" s="10" t="str">
        <f>_xlfn.XLOOKUP($C1870,銘柄リスト!$B$2:$B$10000,銘柄リスト!$D$2:$D$10000,,0,1)</f>
        <v>スタンダード（内国株式）</v>
      </c>
    </row>
    <row r="1871" spans="2:10" hidden="1">
      <c r="B1871" s="42">
        <v>1869</v>
      </c>
      <c r="C1871" s="45" t="s">
        <v>2034</v>
      </c>
      <c r="D1871" t="str">
        <f>_xlfn.XLOOKUP($C1871,銘柄リスト!$B$2:$B$10000,銘柄リスト!$C$2:$C$10000,,0,1)</f>
        <v>ｐｒｏｐｅｒｔｙ　ｔｅｃｈｎｏｌｏｇｉｅｓ</v>
      </c>
      <c r="E1871" s="10">
        <v>1</v>
      </c>
      <c r="G1871" s="46">
        <v>45632</v>
      </c>
      <c r="H1871" s="46">
        <v>45645</v>
      </c>
      <c r="J1871" s="10" t="str">
        <f>_xlfn.XLOOKUP($C1871,銘柄リスト!$B$2:$B$10000,銘柄リスト!$D$2:$D$10000,,0,1)</f>
        <v>グロース（内国株式）</v>
      </c>
    </row>
    <row r="1872" spans="2:10" hidden="1">
      <c r="B1872" s="42">
        <v>1870</v>
      </c>
      <c r="C1872" s="45" t="s">
        <v>2035</v>
      </c>
      <c r="D1872" t="str">
        <f>_xlfn.XLOOKUP($C1872,銘柄リスト!$B$2:$B$10000,銘柄リスト!$C$2:$C$10000,,0,1)</f>
        <v>リアルゲイト</v>
      </c>
      <c r="E1872" s="10">
        <v>1</v>
      </c>
      <c r="G1872" s="46">
        <v>45632</v>
      </c>
      <c r="H1872" s="46">
        <v>45645</v>
      </c>
      <c r="J1872" s="10" t="str">
        <f>_xlfn.XLOOKUP($C1872,銘柄リスト!$B$2:$B$10000,銘柄リスト!$D$2:$D$10000,,0,1)</f>
        <v>グロース（内国株式）</v>
      </c>
    </row>
    <row r="1873" spans="2:10" hidden="1">
      <c r="B1873" s="42">
        <v>1871</v>
      </c>
      <c r="C1873" s="45" t="s">
        <v>2036</v>
      </c>
      <c r="D1873" t="str">
        <f>_xlfn.XLOOKUP($C1873,銘柄リスト!$B$2:$B$10000,銘柄リスト!$C$2:$C$10000,,0,1)</f>
        <v>エリッツホールディングス</v>
      </c>
      <c r="E1873" s="10">
        <v>1</v>
      </c>
      <c r="G1873" s="46">
        <v>45632</v>
      </c>
      <c r="H1873" s="46">
        <v>45793</v>
      </c>
      <c r="J1873" s="10" t="str">
        <f>_xlfn.XLOOKUP($C1873,銘柄リスト!$B$2:$B$10000,銘柄リスト!$D$2:$D$10000,,0,1)</f>
        <v>スタンダード（内国株式）</v>
      </c>
    </row>
    <row r="1874" spans="2:10" hidden="1">
      <c r="B1874" s="42">
        <v>1872</v>
      </c>
      <c r="C1874" s="45" t="s">
        <v>2037</v>
      </c>
      <c r="D1874" t="str">
        <f>_xlfn.XLOOKUP($C1874,銘柄リスト!$B$2:$B$10000,銘柄リスト!$C$2:$C$10000,,0,1)</f>
        <v>ミガロホールディングス</v>
      </c>
      <c r="E1874" s="10">
        <v>1</v>
      </c>
      <c r="G1874" s="46">
        <v>45632</v>
      </c>
      <c r="H1874" s="46">
        <v>45793</v>
      </c>
      <c r="J1874" s="10" t="str">
        <f>_xlfn.XLOOKUP($C1874,銘柄リスト!$B$2:$B$10000,銘柄リスト!$D$2:$D$10000,,0,1)</f>
        <v>プライム（内国株式）</v>
      </c>
    </row>
    <row r="1875" spans="2:10" hidden="1">
      <c r="B1875" s="42">
        <v>1873</v>
      </c>
      <c r="C1875" s="45" t="s">
        <v>2038</v>
      </c>
      <c r="D1875" t="str">
        <f>_xlfn.XLOOKUP($C1875,銘柄リスト!$B$2:$B$10000,銘柄リスト!$C$2:$C$10000,,0,1)</f>
        <v>大平洋金属</v>
      </c>
      <c r="E1875" s="10">
        <v>1</v>
      </c>
      <c r="G1875" s="46">
        <v>45632</v>
      </c>
      <c r="H1875" s="46">
        <v>45793</v>
      </c>
      <c r="J1875" s="10" t="str">
        <f>_xlfn.XLOOKUP($C1875,銘柄リスト!$B$2:$B$10000,銘柄リスト!$D$2:$D$10000,,0,1)</f>
        <v>プライム（内国株式）</v>
      </c>
    </row>
    <row r="1876" spans="2:10" hidden="1">
      <c r="B1876" s="42">
        <v>1874</v>
      </c>
      <c r="C1876" s="45" t="s">
        <v>2039</v>
      </c>
      <c r="D1876" t="str">
        <f>_xlfn.XLOOKUP($C1876,銘柄リスト!$B$2:$B$10000,銘柄リスト!$C$2:$C$10000,,0,1)</f>
        <v>新報国マテリアル</v>
      </c>
      <c r="E1876" s="10">
        <v>1</v>
      </c>
      <c r="G1876" s="46">
        <v>45632</v>
      </c>
      <c r="H1876" s="46">
        <v>45793</v>
      </c>
      <c r="J1876" s="10" t="str">
        <f>_xlfn.XLOOKUP($C1876,銘柄リスト!$B$2:$B$10000,銘柄リスト!$D$2:$D$10000,,0,1)</f>
        <v>スタンダード（内国株式）</v>
      </c>
    </row>
    <row r="1877" spans="2:10" hidden="1">
      <c r="B1877" s="42">
        <v>1875</v>
      </c>
      <c r="C1877" s="45" t="s">
        <v>2040</v>
      </c>
      <c r="D1877" t="str">
        <f>_xlfn.XLOOKUP($C1877,銘柄リスト!$B$2:$B$10000,銘柄リスト!$C$2:$C$10000,,0,1)</f>
        <v>新日本電工</v>
      </c>
      <c r="E1877" s="10">
        <v>1</v>
      </c>
      <c r="G1877" s="46">
        <v>45632</v>
      </c>
      <c r="H1877" s="46">
        <v>45793</v>
      </c>
      <c r="J1877" s="10" t="str">
        <f>_xlfn.XLOOKUP($C1877,銘柄リスト!$B$2:$B$10000,銘柄リスト!$D$2:$D$10000,,0,1)</f>
        <v>プライム（内国株式）</v>
      </c>
    </row>
    <row r="1878" spans="2:10" hidden="1">
      <c r="B1878" s="42">
        <v>1876</v>
      </c>
      <c r="C1878" s="45" t="s">
        <v>2041</v>
      </c>
      <c r="D1878" t="str">
        <f>_xlfn.XLOOKUP($C1878,銘柄リスト!$B$2:$B$10000,銘柄リスト!$C$2:$C$10000,,0,1)</f>
        <v>ジェノバ</v>
      </c>
      <c r="E1878" s="10">
        <v>1</v>
      </c>
      <c r="G1878" s="46">
        <v>45632</v>
      </c>
      <c r="H1878" s="46">
        <v>45645</v>
      </c>
      <c r="J1878" s="10" t="str">
        <f>_xlfn.XLOOKUP($C1878,銘柄リスト!$B$2:$B$10000,銘柄リスト!$D$2:$D$10000,,0,1)</f>
        <v>グロース（内国株式）</v>
      </c>
    </row>
    <row r="1879" spans="2:10" hidden="1">
      <c r="B1879" s="42">
        <v>1877</v>
      </c>
      <c r="C1879" s="45" t="s">
        <v>2042</v>
      </c>
      <c r="D1879" t="str">
        <f>_xlfn.XLOOKUP($C1879,銘柄リスト!$B$2:$B$10000,銘柄リスト!$C$2:$C$10000,,0,1)</f>
        <v>エキサイトホールディングス</v>
      </c>
      <c r="E1879" s="10">
        <v>1</v>
      </c>
      <c r="G1879" s="46">
        <v>45632</v>
      </c>
      <c r="H1879" s="46">
        <v>45793</v>
      </c>
      <c r="J1879" s="10" t="str">
        <f>_xlfn.XLOOKUP($C1879,銘柄リスト!$B$2:$B$10000,銘柄リスト!$D$2:$D$10000,,0,1)</f>
        <v>スタンダード（内国株式）</v>
      </c>
    </row>
    <row r="1880" spans="2:10" hidden="1">
      <c r="B1880" s="42">
        <v>1878</v>
      </c>
      <c r="C1880" s="45" t="s">
        <v>2043</v>
      </c>
      <c r="D1880" t="str">
        <f>_xlfn.XLOOKUP($C1880,銘柄リスト!$B$2:$B$10000,銘柄リスト!$C$2:$C$10000,,0,1)</f>
        <v>Ｒｉｄｇｅ－ｉ</v>
      </c>
      <c r="E1880" s="10">
        <v>1</v>
      </c>
      <c r="G1880" s="46">
        <v>45632</v>
      </c>
      <c r="H1880" s="46">
        <v>45645</v>
      </c>
      <c r="J1880" s="10" t="str">
        <f>_xlfn.XLOOKUP($C1880,銘柄リスト!$B$2:$B$10000,銘柄リスト!$D$2:$D$10000,,0,1)</f>
        <v>グロース（内国株式）</v>
      </c>
    </row>
    <row r="1881" spans="2:10" hidden="1">
      <c r="B1881" s="42">
        <v>1879</v>
      </c>
      <c r="C1881" s="45" t="s">
        <v>2044</v>
      </c>
      <c r="D1881" t="str">
        <f>_xlfn.XLOOKUP($C1881,銘柄リスト!$B$2:$B$10000,銘柄リスト!$C$2:$C$10000,,0,1)</f>
        <v>ＡＢＥＪＡ</v>
      </c>
      <c r="E1881" s="10">
        <v>1</v>
      </c>
      <c r="G1881" s="46">
        <v>45632</v>
      </c>
      <c r="H1881" s="46">
        <v>45645</v>
      </c>
      <c r="J1881" s="10" t="str">
        <f>_xlfn.XLOOKUP($C1881,銘柄リスト!$B$2:$B$10000,銘柄リスト!$D$2:$D$10000,,0,1)</f>
        <v>グロース（内国株式）</v>
      </c>
    </row>
    <row r="1882" spans="2:10" hidden="1">
      <c r="B1882" s="42">
        <v>1880</v>
      </c>
      <c r="C1882" s="45" t="s">
        <v>2045</v>
      </c>
      <c r="D1882" t="str">
        <f>_xlfn.XLOOKUP($C1882,銘柄リスト!$B$2:$B$10000,銘柄リスト!$C$2:$C$10000,,0,1)</f>
        <v>Ｇｌｏｂｅｅ</v>
      </c>
      <c r="E1882" s="10">
        <v>1</v>
      </c>
      <c r="G1882" s="46">
        <v>45632</v>
      </c>
      <c r="H1882" s="46">
        <v>45645</v>
      </c>
      <c r="J1882" s="10" t="str">
        <f>_xlfn.XLOOKUP($C1882,銘柄リスト!$B$2:$B$10000,銘柄リスト!$D$2:$D$10000,,0,1)</f>
        <v>グロース（内国株式）</v>
      </c>
    </row>
    <row r="1883" spans="2:10" hidden="1">
      <c r="B1883" s="42">
        <v>1881</v>
      </c>
      <c r="C1883" s="45" t="s">
        <v>2046</v>
      </c>
      <c r="D1883" t="str">
        <f>_xlfn.XLOOKUP($C1883,銘柄リスト!$B$2:$B$10000,銘柄リスト!$C$2:$C$10000,,0,1)</f>
        <v>アイデミー</v>
      </c>
      <c r="E1883" s="10">
        <v>1</v>
      </c>
      <c r="G1883" s="46">
        <v>45632</v>
      </c>
      <c r="H1883" s="46">
        <v>45645</v>
      </c>
      <c r="J1883" s="10" t="str">
        <f>_xlfn.XLOOKUP($C1883,銘柄リスト!$B$2:$B$10000,銘柄リスト!$D$2:$D$10000,,0,1)</f>
        <v>グロース（内国株式）</v>
      </c>
    </row>
    <row r="1884" spans="2:10" hidden="1">
      <c r="B1884" s="42">
        <v>1882</v>
      </c>
      <c r="C1884" s="45" t="s">
        <v>2047</v>
      </c>
      <c r="D1884" t="str">
        <f>_xlfn.XLOOKUP($C1884,銘柄リスト!$B$2:$B$10000,銘柄リスト!$C$2:$C$10000,,0,1)</f>
        <v>ＡＲアドバンストテクノロジ</v>
      </c>
      <c r="E1884" s="10">
        <v>1</v>
      </c>
      <c r="G1884" s="46">
        <v>45632</v>
      </c>
      <c r="H1884" s="46">
        <v>45645</v>
      </c>
      <c r="J1884" s="10" t="str">
        <f>_xlfn.XLOOKUP($C1884,銘柄リスト!$B$2:$B$10000,銘柄リスト!$D$2:$D$10000,,0,1)</f>
        <v>グロース（内国株式）</v>
      </c>
    </row>
    <row r="1885" spans="2:10" hidden="1">
      <c r="B1885" s="42">
        <v>1883</v>
      </c>
      <c r="C1885" s="45" t="s">
        <v>2048</v>
      </c>
      <c r="D1885" t="str">
        <f>_xlfn.XLOOKUP($C1885,銘柄リスト!$B$2:$B$10000,銘柄リスト!$C$2:$C$10000,,0,1)</f>
        <v>プロディライト</v>
      </c>
      <c r="E1885" s="10">
        <v>1</v>
      </c>
      <c r="G1885" s="46">
        <v>45632</v>
      </c>
      <c r="H1885" s="46">
        <v>45645</v>
      </c>
      <c r="J1885" s="10" t="str">
        <f>_xlfn.XLOOKUP($C1885,銘柄リスト!$B$2:$B$10000,銘柄リスト!$D$2:$D$10000,,0,1)</f>
        <v>グロース（内国株式）</v>
      </c>
    </row>
    <row r="1886" spans="2:10" hidden="1">
      <c r="B1886" s="42">
        <v>1884</v>
      </c>
      <c r="C1886" s="45" t="s">
        <v>2049</v>
      </c>
      <c r="D1886" t="str">
        <f>_xlfn.XLOOKUP($C1886,銘柄リスト!$B$2:$B$10000,銘柄リスト!$C$2:$C$10000,,0,1)</f>
        <v>グリッド</v>
      </c>
      <c r="E1886" s="10">
        <v>1</v>
      </c>
      <c r="G1886" s="46">
        <v>45632</v>
      </c>
      <c r="H1886" s="46">
        <v>45645</v>
      </c>
      <c r="J1886" s="10" t="str">
        <f>_xlfn.XLOOKUP($C1886,銘柄リスト!$B$2:$B$10000,銘柄リスト!$D$2:$D$10000,,0,1)</f>
        <v>グロース（内国株式）</v>
      </c>
    </row>
    <row r="1887" spans="2:10" hidden="1">
      <c r="B1887" s="42">
        <v>1885</v>
      </c>
      <c r="C1887" s="45" t="s">
        <v>2050</v>
      </c>
      <c r="D1887" t="str">
        <f>_xlfn.XLOOKUP($C1887,銘柄リスト!$B$2:$B$10000,銘柄リスト!$C$2:$C$10000,,0,1)</f>
        <v>エコナビスタ</v>
      </c>
      <c r="E1887" s="10">
        <v>1</v>
      </c>
      <c r="G1887" s="46">
        <v>45632</v>
      </c>
      <c r="H1887" s="46">
        <v>45645</v>
      </c>
      <c r="J1887" s="10" t="str">
        <f>_xlfn.XLOOKUP($C1887,銘柄リスト!$B$2:$B$10000,銘柄リスト!$D$2:$D$10000,,0,1)</f>
        <v>グロース（内国株式）</v>
      </c>
    </row>
    <row r="1888" spans="2:10" hidden="1">
      <c r="B1888" s="42">
        <v>1886</v>
      </c>
      <c r="C1888" s="45" t="s">
        <v>2051</v>
      </c>
      <c r="D1888" t="str">
        <f>_xlfn.XLOOKUP($C1888,銘柄リスト!$B$2:$B$10000,銘柄リスト!$C$2:$C$10000,,0,1)</f>
        <v>Ｌａｂｏｒｏ．ＡＩ</v>
      </c>
      <c r="E1888" s="10">
        <v>1</v>
      </c>
      <c r="G1888" s="46">
        <v>45632</v>
      </c>
      <c r="H1888" s="46">
        <v>45645</v>
      </c>
      <c r="J1888" s="10" t="str">
        <f>_xlfn.XLOOKUP($C1888,銘柄リスト!$B$2:$B$10000,銘柄リスト!$D$2:$D$10000,,0,1)</f>
        <v>グロース（内国株式）</v>
      </c>
    </row>
    <row r="1889" spans="2:10" hidden="1">
      <c r="B1889" s="42">
        <v>1887</v>
      </c>
      <c r="C1889" s="45" t="s">
        <v>2052</v>
      </c>
      <c r="D1889" t="str">
        <f>_xlfn.XLOOKUP($C1889,銘柄リスト!$B$2:$B$10000,銘柄リスト!$C$2:$C$10000,,0,1)</f>
        <v>インバウンドプラットフォーム</v>
      </c>
      <c r="E1889" s="10">
        <v>1</v>
      </c>
      <c r="G1889" s="46">
        <v>45632</v>
      </c>
      <c r="H1889" s="46">
        <v>45645</v>
      </c>
      <c r="J1889" s="10" t="str">
        <f>_xlfn.XLOOKUP($C1889,銘柄リスト!$B$2:$B$10000,銘柄リスト!$D$2:$D$10000,,0,1)</f>
        <v>グロース（内国株式）</v>
      </c>
    </row>
    <row r="1890" spans="2:10" hidden="1">
      <c r="B1890" s="42">
        <v>1888</v>
      </c>
      <c r="C1890" s="45" t="s">
        <v>2053</v>
      </c>
      <c r="D1890" t="str">
        <f>_xlfn.XLOOKUP($C1890,銘柄リスト!$B$2:$B$10000,銘柄リスト!$C$2:$C$10000,,0,1)</f>
        <v>ファーストアカウンティング</v>
      </c>
      <c r="E1890" s="10">
        <v>1</v>
      </c>
      <c r="G1890" s="46">
        <v>45632</v>
      </c>
      <c r="H1890" s="46">
        <v>45645</v>
      </c>
      <c r="J1890" s="10" t="str">
        <f>_xlfn.XLOOKUP($C1890,銘柄リスト!$B$2:$B$10000,銘柄リスト!$D$2:$D$10000,,0,1)</f>
        <v>グロース（内国株式）</v>
      </c>
    </row>
    <row r="1891" spans="2:10" hidden="1">
      <c r="B1891" s="42">
        <v>1889</v>
      </c>
      <c r="C1891" s="45" t="s">
        <v>2054</v>
      </c>
      <c r="D1891" t="str">
        <f>_xlfn.XLOOKUP($C1891,銘柄リスト!$B$2:$B$10000,銘柄リスト!$C$2:$C$10000,,0,1)</f>
        <v>オートサーバー</v>
      </c>
      <c r="E1891" s="10">
        <v>1</v>
      </c>
      <c r="G1891" s="46">
        <v>45632</v>
      </c>
      <c r="H1891" s="46">
        <v>45793</v>
      </c>
      <c r="J1891" s="10" t="str">
        <f>_xlfn.XLOOKUP($C1891,銘柄リスト!$B$2:$B$10000,銘柄リスト!$D$2:$D$10000,,0,1)</f>
        <v>スタンダード（内国株式）</v>
      </c>
    </row>
    <row r="1892" spans="2:10" hidden="1">
      <c r="B1892" s="42">
        <v>1890</v>
      </c>
      <c r="C1892" s="45" t="s">
        <v>2055</v>
      </c>
      <c r="D1892" t="str">
        <f>_xlfn.XLOOKUP($C1892,銘柄リスト!$B$2:$B$10000,銘柄リスト!$C$2:$C$10000,,0,1)</f>
        <v>ネットスターズ</v>
      </c>
      <c r="E1892" s="10">
        <v>1</v>
      </c>
      <c r="G1892" s="46">
        <v>45632</v>
      </c>
      <c r="H1892" s="46">
        <v>45645</v>
      </c>
      <c r="J1892" s="10" t="str">
        <f>_xlfn.XLOOKUP($C1892,銘柄リスト!$B$2:$B$10000,銘柄リスト!$D$2:$D$10000,,0,1)</f>
        <v>グロース（内国株式）</v>
      </c>
    </row>
    <row r="1893" spans="2:10" hidden="1">
      <c r="B1893" s="42">
        <v>1891</v>
      </c>
      <c r="C1893" s="45" t="s">
        <v>2056</v>
      </c>
      <c r="D1893" t="str">
        <f>_xlfn.XLOOKUP($C1893,銘柄リスト!$B$2:$B$10000,銘柄リスト!$C$2:$C$10000,,0,1)</f>
        <v>ＡＶＩＬＥＮ</v>
      </c>
      <c r="E1893" s="10">
        <v>1</v>
      </c>
      <c r="G1893" s="46">
        <v>45632</v>
      </c>
      <c r="H1893" s="46">
        <v>45645</v>
      </c>
      <c r="J1893" s="10" t="str">
        <f>_xlfn.XLOOKUP($C1893,銘柄リスト!$B$2:$B$10000,銘柄リスト!$D$2:$D$10000,,0,1)</f>
        <v>グロース（内国株式）</v>
      </c>
    </row>
    <row r="1894" spans="2:10" hidden="1">
      <c r="B1894" s="42">
        <v>1892</v>
      </c>
      <c r="C1894" s="45" t="s">
        <v>2057</v>
      </c>
      <c r="D1894" t="str">
        <f>_xlfn.XLOOKUP($C1894,銘柄リスト!$B$2:$B$10000,銘柄リスト!$C$2:$C$10000,,0,1)</f>
        <v>くすりの窓口</v>
      </c>
      <c r="E1894" s="10">
        <v>1</v>
      </c>
      <c r="G1894" s="46">
        <v>45632</v>
      </c>
      <c r="H1894" s="46">
        <v>45645</v>
      </c>
      <c r="J1894" s="10" t="str">
        <f>_xlfn.XLOOKUP($C1894,銘柄リスト!$B$2:$B$10000,銘柄リスト!$D$2:$D$10000,,0,1)</f>
        <v>グロース（内国株式）</v>
      </c>
    </row>
    <row r="1895" spans="2:10" hidden="1">
      <c r="B1895" s="42">
        <v>1893</v>
      </c>
      <c r="C1895" s="45" t="s">
        <v>2058</v>
      </c>
      <c r="D1895" t="str">
        <f>_xlfn.XLOOKUP($C1895,銘柄リスト!$B$2:$B$10000,銘柄リスト!$C$2:$C$10000,,0,1)</f>
        <v>ＱＰＳ研究所</v>
      </c>
      <c r="E1895" s="10">
        <v>1</v>
      </c>
      <c r="G1895" s="46">
        <v>45632</v>
      </c>
      <c r="H1895" s="46">
        <v>45645</v>
      </c>
      <c r="J1895" s="10" t="str">
        <f>_xlfn.XLOOKUP($C1895,銘柄リスト!$B$2:$B$10000,銘柄リスト!$D$2:$D$10000,,0,1)</f>
        <v>グロース（内国株式）</v>
      </c>
    </row>
    <row r="1896" spans="2:10" hidden="1">
      <c r="B1896" s="42">
        <v>1894</v>
      </c>
      <c r="C1896" s="45" t="s">
        <v>2059</v>
      </c>
      <c r="D1896" t="str">
        <f>_xlfn.XLOOKUP($C1896,銘柄リスト!$B$2:$B$10000,銘柄リスト!$C$2:$C$10000,,0,1)</f>
        <v>アウトルックコンサルティング</v>
      </c>
      <c r="E1896" s="10">
        <v>1</v>
      </c>
      <c r="G1896" s="46">
        <v>45632</v>
      </c>
      <c r="H1896" s="46">
        <v>45645</v>
      </c>
      <c r="J1896" s="10" t="str">
        <f>_xlfn.XLOOKUP($C1896,銘柄リスト!$B$2:$B$10000,銘柄リスト!$D$2:$D$10000,,0,1)</f>
        <v>グロース（内国株式）</v>
      </c>
    </row>
    <row r="1897" spans="2:10" hidden="1">
      <c r="B1897" s="42">
        <v>1895</v>
      </c>
      <c r="C1897" s="45" t="s">
        <v>2060</v>
      </c>
      <c r="D1897" t="str">
        <f>_xlfn.XLOOKUP($C1897,銘柄リスト!$B$2:$B$10000,銘柄リスト!$C$2:$C$10000,,0,1)</f>
        <v>ブルーイノベーション</v>
      </c>
      <c r="E1897" s="10">
        <v>1</v>
      </c>
      <c r="G1897" s="46">
        <v>45632</v>
      </c>
      <c r="H1897" s="46">
        <v>45645</v>
      </c>
      <c r="J1897" s="10" t="str">
        <f>_xlfn.XLOOKUP($C1897,銘柄リスト!$B$2:$B$10000,銘柄リスト!$D$2:$D$10000,,0,1)</f>
        <v>グロース（内国株式）</v>
      </c>
    </row>
    <row r="1898" spans="2:10" hidden="1">
      <c r="B1898" s="42">
        <v>1896</v>
      </c>
      <c r="C1898" s="45" t="s">
        <v>2061</v>
      </c>
      <c r="D1898" t="str">
        <f>_xlfn.XLOOKUP($C1898,銘柄リスト!$B$2:$B$10000,銘柄リスト!$C$2:$C$10000,,0,1)</f>
        <v>Ｓ＆Ｊ</v>
      </c>
      <c r="E1898" s="10">
        <v>1</v>
      </c>
      <c r="G1898" s="46">
        <v>45632</v>
      </c>
      <c r="H1898" s="46">
        <v>45645</v>
      </c>
      <c r="J1898" s="10" t="str">
        <f>_xlfn.XLOOKUP($C1898,銘柄リスト!$B$2:$B$10000,銘柄リスト!$D$2:$D$10000,,0,1)</f>
        <v>グロース（内国株式）</v>
      </c>
    </row>
    <row r="1899" spans="2:10" hidden="1">
      <c r="B1899" s="42">
        <v>1897</v>
      </c>
      <c r="C1899" s="45" t="s">
        <v>2062</v>
      </c>
      <c r="D1899" t="str">
        <f>_xlfn.XLOOKUP($C1899,銘柄リスト!$B$2:$B$10000,銘柄リスト!$C$2:$C$10000,,0,1)</f>
        <v>栗本鐵工所</v>
      </c>
      <c r="E1899" s="10">
        <v>1</v>
      </c>
      <c r="G1899" s="46">
        <v>45632</v>
      </c>
      <c r="H1899" s="46">
        <v>45793</v>
      </c>
      <c r="J1899" s="10" t="str">
        <f>_xlfn.XLOOKUP($C1899,銘柄リスト!$B$2:$B$10000,銘柄リスト!$D$2:$D$10000,,0,1)</f>
        <v>プライム（内国株式）</v>
      </c>
    </row>
    <row r="1900" spans="2:10" hidden="1">
      <c r="B1900" s="42">
        <v>1898</v>
      </c>
      <c r="C1900" s="45" t="s">
        <v>2063</v>
      </c>
      <c r="D1900" t="str">
        <f>_xlfn.XLOOKUP($C1900,銘柄リスト!$B$2:$B$10000,銘柄リスト!$C$2:$C$10000,,0,1)</f>
        <v>虹技</v>
      </c>
      <c r="E1900" s="10">
        <v>1</v>
      </c>
      <c r="G1900" s="46">
        <v>45632</v>
      </c>
      <c r="H1900" s="46">
        <v>45793</v>
      </c>
      <c r="J1900" s="10" t="str">
        <f>_xlfn.XLOOKUP($C1900,銘柄リスト!$B$2:$B$10000,銘柄リスト!$D$2:$D$10000,,0,1)</f>
        <v>スタンダード（内国株式）</v>
      </c>
    </row>
    <row r="1901" spans="2:10" hidden="1">
      <c r="B1901" s="42">
        <v>1899</v>
      </c>
      <c r="C1901" s="45" t="s">
        <v>2064</v>
      </c>
      <c r="D1901" t="str">
        <f>_xlfn.XLOOKUP($C1901,銘柄リスト!$B$2:$B$10000,銘柄リスト!$C$2:$C$10000,,0,1)</f>
        <v>日本鋳造</v>
      </c>
      <c r="E1901" s="10">
        <v>1</v>
      </c>
      <c r="G1901" s="46">
        <v>45632</v>
      </c>
      <c r="H1901" s="46">
        <v>45793</v>
      </c>
      <c r="J1901" s="10" t="str">
        <f>_xlfn.XLOOKUP($C1901,銘柄リスト!$B$2:$B$10000,銘柄リスト!$D$2:$D$10000,,0,1)</f>
        <v>スタンダード（内国株式）</v>
      </c>
    </row>
    <row r="1902" spans="2:10" hidden="1">
      <c r="B1902" s="42">
        <v>1900</v>
      </c>
      <c r="C1902" s="45" t="s">
        <v>2065</v>
      </c>
      <c r="D1902" t="str">
        <f>_xlfn.XLOOKUP($C1902,銘柄リスト!$B$2:$B$10000,銘柄リスト!$C$2:$C$10000,,0,1)</f>
        <v>大和重工</v>
      </c>
      <c r="E1902" s="10">
        <v>1</v>
      </c>
      <c r="G1902" s="46">
        <v>45632</v>
      </c>
      <c r="H1902" s="46">
        <v>45793</v>
      </c>
      <c r="J1902" s="10" t="str">
        <f>_xlfn.XLOOKUP($C1902,銘柄リスト!$B$2:$B$10000,銘柄リスト!$D$2:$D$10000,,0,1)</f>
        <v>スタンダード（内国株式）</v>
      </c>
    </row>
    <row r="1903" spans="2:10" hidden="1">
      <c r="B1903" s="42">
        <v>1901</v>
      </c>
      <c r="C1903" s="45" t="s">
        <v>2066</v>
      </c>
      <c r="D1903" t="str">
        <f>_xlfn.XLOOKUP($C1903,銘柄リスト!$B$2:$B$10000,銘柄リスト!$C$2:$C$10000,,0,1)</f>
        <v>日本鋳鉄管</v>
      </c>
      <c r="E1903" s="10">
        <v>1</v>
      </c>
      <c r="G1903" s="46">
        <v>45632</v>
      </c>
      <c r="H1903" s="46">
        <v>45793</v>
      </c>
      <c r="J1903" s="10" t="str">
        <f>_xlfn.XLOOKUP($C1903,銘柄リスト!$B$2:$B$10000,銘柄リスト!$D$2:$D$10000,,0,1)</f>
        <v>スタンダード（内国株式）</v>
      </c>
    </row>
    <row r="1904" spans="2:10" hidden="1">
      <c r="B1904" s="42">
        <v>1902</v>
      </c>
      <c r="C1904" s="45" t="s">
        <v>2067</v>
      </c>
      <c r="D1904" t="str">
        <f>_xlfn.XLOOKUP($C1904,銘柄リスト!$B$2:$B$10000,銘柄リスト!$C$2:$C$10000,,0,1)</f>
        <v>雨風太陽</v>
      </c>
      <c r="E1904" s="10">
        <v>1</v>
      </c>
      <c r="G1904" s="46">
        <v>45632</v>
      </c>
      <c r="H1904" s="46">
        <v>45645</v>
      </c>
      <c r="J1904" s="10" t="str">
        <f>_xlfn.XLOOKUP($C1904,銘柄リスト!$B$2:$B$10000,銘柄リスト!$D$2:$D$10000,,0,1)</f>
        <v>グロース（内国株式）</v>
      </c>
    </row>
    <row r="1905" spans="2:10" hidden="1">
      <c r="B1905" s="42">
        <v>1903</v>
      </c>
      <c r="C1905" s="45" t="s">
        <v>2068</v>
      </c>
      <c r="D1905" t="str">
        <f>_xlfn.XLOOKUP($C1905,銘柄リスト!$B$2:$B$10000,銘柄リスト!$C$2:$C$10000,,0,1)</f>
        <v>ナイル</v>
      </c>
      <c r="E1905" s="10">
        <v>1</v>
      </c>
      <c r="G1905" s="46">
        <v>45632</v>
      </c>
      <c r="H1905" s="46">
        <v>45645</v>
      </c>
      <c r="J1905" s="10" t="str">
        <f>_xlfn.XLOOKUP($C1905,銘柄リスト!$B$2:$B$10000,銘柄リスト!$D$2:$D$10000,,0,1)</f>
        <v>グロース（内国株式）</v>
      </c>
    </row>
    <row r="1906" spans="2:10" hidden="1">
      <c r="B1906" s="42">
        <v>1904</v>
      </c>
      <c r="C1906" s="45" t="s">
        <v>2069</v>
      </c>
      <c r="D1906" t="str">
        <f>_xlfn.XLOOKUP($C1906,銘柄リスト!$B$2:$B$10000,銘柄リスト!$C$2:$C$10000,,0,1)</f>
        <v>マーソ</v>
      </c>
      <c r="E1906" s="10">
        <v>1</v>
      </c>
      <c r="G1906" s="46">
        <v>45632</v>
      </c>
      <c r="H1906" s="46">
        <v>45645</v>
      </c>
      <c r="J1906" s="10" t="str">
        <f>_xlfn.XLOOKUP($C1906,銘柄リスト!$B$2:$B$10000,銘柄リスト!$D$2:$D$10000,,0,1)</f>
        <v>グロース（内国株式）</v>
      </c>
    </row>
    <row r="1907" spans="2:10" hidden="1">
      <c r="B1907" s="42">
        <v>1905</v>
      </c>
      <c r="C1907" s="45" t="s">
        <v>2070</v>
      </c>
      <c r="D1907" t="str">
        <f>_xlfn.XLOOKUP($C1907,銘柄リスト!$B$2:$B$10000,銘柄リスト!$C$2:$C$10000,,0,1)</f>
        <v>ヒューマンテクノロジーズ</v>
      </c>
      <c r="E1907" s="10">
        <v>1</v>
      </c>
      <c r="G1907" s="46">
        <v>45632</v>
      </c>
      <c r="H1907" s="46">
        <v>45645</v>
      </c>
      <c r="J1907" s="10" t="str">
        <f>_xlfn.XLOOKUP($C1907,銘柄リスト!$B$2:$B$10000,銘柄リスト!$D$2:$D$10000,,0,1)</f>
        <v>グロース（内国株式）</v>
      </c>
    </row>
    <row r="1908" spans="2:10" hidden="1">
      <c r="B1908" s="42">
        <v>1906</v>
      </c>
      <c r="C1908" s="45" t="s">
        <v>2071</v>
      </c>
      <c r="D1908" t="str">
        <f>_xlfn.XLOOKUP($C1908,銘柄リスト!$B$2:$B$10000,銘柄リスト!$C$2:$C$10000,,0,1)</f>
        <v>日本製鋼所</v>
      </c>
      <c r="E1908" s="10">
        <v>1</v>
      </c>
      <c r="G1908" s="46">
        <v>45632</v>
      </c>
      <c r="H1908" s="46">
        <v>45793</v>
      </c>
      <c r="J1908" s="10" t="str">
        <f>_xlfn.XLOOKUP($C1908,銘柄リスト!$B$2:$B$10000,銘柄リスト!$D$2:$D$10000,,0,1)</f>
        <v>プライム（内国株式）</v>
      </c>
    </row>
    <row r="1909" spans="2:10" hidden="1">
      <c r="B1909" s="42">
        <v>1907</v>
      </c>
      <c r="C1909" s="45" t="s">
        <v>2072</v>
      </c>
      <c r="D1909" t="str">
        <f>_xlfn.XLOOKUP($C1909,銘柄リスト!$B$2:$B$10000,銘柄リスト!$C$2:$C$10000,,0,1)</f>
        <v>三菱製鋼</v>
      </c>
      <c r="E1909" s="10">
        <v>1</v>
      </c>
      <c r="G1909" s="46">
        <v>45632</v>
      </c>
      <c r="H1909" s="46">
        <v>45793</v>
      </c>
      <c r="J1909" s="10" t="str">
        <f>_xlfn.XLOOKUP($C1909,銘柄リスト!$B$2:$B$10000,銘柄リスト!$D$2:$D$10000,,0,1)</f>
        <v>プライム（内国株式）</v>
      </c>
    </row>
    <row r="1910" spans="2:10" hidden="1">
      <c r="B1910" s="42">
        <v>1908</v>
      </c>
      <c r="C1910" s="45" t="s">
        <v>2073</v>
      </c>
      <c r="D1910" t="str">
        <f>_xlfn.XLOOKUP($C1910,銘柄リスト!$B$2:$B$10000,銘柄リスト!$C$2:$C$10000,,0,1)</f>
        <v>メタルアート</v>
      </c>
      <c r="E1910" s="10">
        <v>1</v>
      </c>
      <c r="G1910" s="46">
        <v>45632</v>
      </c>
      <c r="H1910" s="46">
        <v>45793</v>
      </c>
      <c r="J1910" s="10" t="str">
        <f>_xlfn.XLOOKUP($C1910,銘柄リスト!$B$2:$B$10000,銘柄リスト!$D$2:$D$10000,,0,1)</f>
        <v>スタンダード（内国株式）</v>
      </c>
    </row>
    <row r="1911" spans="2:10" hidden="1">
      <c r="B1911" s="42">
        <v>1909</v>
      </c>
      <c r="C1911" s="45" t="s">
        <v>2074</v>
      </c>
      <c r="D1911" t="str">
        <f>_xlfn.XLOOKUP($C1911,銘柄リスト!$B$2:$B$10000,銘柄リスト!$C$2:$C$10000,,0,1)</f>
        <v>日亜鋼業</v>
      </c>
      <c r="E1911" s="10">
        <v>1</v>
      </c>
      <c r="G1911" s="46">
        <v>45632</v>
      </c>
      <c r="H1911" s="46">
        <v>45793</v>
      </c>
      <c r="J1911" s="10" t="str">
        <f>_xlfn.XLOOKUP($C1911,銘柄リスト!$B$2:$B$10000,銘柄リスト!$D$2:$D$10000,,0,1)</f>
        <v>スタンダード（内国株式）</v>
      </c>
    </row>
    <row r="1912" spans="2:10" hidden="1">
      <c r="B1912" s="42">
        <v>1910</v>
      </c>
      <c r="C1912" s="45" t="s">
        <v>2075</v>
      </c>
      <c r="D1912" t="str">
        <f>_xlfn.XLOOKUP($C1912,銘柄リスト!$B$2:$B$10000,銘柄リスト!$C$2:$C$10000,,0,1)</f>
        <v>日本精線</v>
      </c>
      <c r="E1912" s="10">
        <v>1</v>
      </c>
      <c r="G1912" s="46">
        <v>45632</v>
      </c>
      <c r="H1912" s="46">
        <v>45793</v>
      </c>
      <c r="J1912" s="10" t="str">
        <f>_xlfn.XLOOKUP($C1912,銘柄リスト!$B$2:$B$10000,銘柄リスト!$D$2:$D$10000,,0,1)</f>
        <v>プライム（内国株式）</v>
      </c>
    </row>
    <row r="1913" spans="2:10" hidden="1">
      <c r="B1913" s="42">
        <v>1911</v>
      </c>
      <c r="C1913" s="45" t="s">
        <v>2076</v>
      </c>
      <c r="D1913" t="str">
        <f>_xlfn.XLOOKUP($C1913,銘柄リスト!$B$2:$B$10000,銘柄リスト!$C$2:$C$10000,,0,1)</f>
        <v>神鋼鋼線工業</v>
      </c>
      <c r="E1913" s="10">
        <v>1</v>
      </c>
      <c r="G1913" s="46">
        <v>45632</v>
      </c>
      <c r="H1913" s="46">
        <v>45793</v>
      </c>
      <c r="J1913" s="10" t="str">
        <f>_xlfn.XLOOKUP($C1913,銘柄リスト!$B$2:$B$10000,銘柄リスト!$D$2:$D$10000,,0,1)</f>
        <v>スタンダード（内国株式）</v>
      </c>
    </row>
    <row r="1914" spans="2:10" hidden="1">
      <c r="B1914" s="42">
        <v>1912</v>
      </c>
      <c r="C1914" s="45" t="s">
        <v>2077</v>
      </c>
      <c r="D1914" t="str">
        <f>_xlfn.XLOOKUP($C1914,銘柄リスト!$B$2:$B$10000,銘柄リスト!$C$2:$C$10000,,0,1)</f>
        <v>パウダーテック</v>
      </c>
      <c r="E1914" s="10">
        <v>1</v>
      </c>
      <c r="G1914" s="46">
        <v>45632</v>
      </c>
      <c r="H1914" s="46">
        <v>45793</v>
      </c>
      <c r="J1914" s="10" t="str">
        <f>_xlfn.XLOOKUP($C1914,銘柄リスト!$B$2:$B$10000,銘柄リスト!$D$2:$D$10000,,0,1)</f>
        <v>スタンダード（内国株式）</v>
      </c>
    </row>
    <row r="1915" spans="2:10" hidden="1">
      <c r="B1915" s="42">
        <v>1913</v>
      </c>
      <c r="C1915" s="45" t="s">
        <v>2078</v>
      </c>
      <c r="D1915" t="str">
        <f>_xlfn.XLOOKUP($C1915,銘柄リスト!$B$2:$B$10000,銘柄リスト!$C$2:$C$10000,,0,1)</f>
        <v>サンユウ</v>
      </c>
      <c r="E1915" s="10">
        <v>1</v>
      </c>
      <c r="G1915" s="46">
        <v>45632</v>
      </c>
      <c r="H1915" s="46">
        <v>45793</v>
      </c>
      <c r="J1915" s="10" t="str">
        <f>_xlfn.XLOOKUP($C1915,銘柄リスト!$B$2:$B$10000,銘柄リスト!$D$2:$D$10000,,0,1)</f>
        <v>スタンダード（内国株式）</v>
      </c>
    </row>
    <row r="1916" spans="2:10" hidden="1">
      <c r="B1916" s="42">
        <v>1914</v>
      </c>
      <c r="C1916" s="45" t="s">
        <v>2079</v>
      </c>
      <c r="D1916" t="str">
        <f>_xlfn.XLOOKUP($C1916,銘柄リスト!$B$2:$B$10000,銘柄リスト!$C$2:$C$10000,,0,1)</f>
        <v>エンビプロ・ホールディングス</v>
      </c>
      <c r="E1916" s="10">
        <v>1</v>
      </c>
      <c r="G1916" s="46">
        <v>45632</v>
      </c>
      <c r="H1916" s="46">
        <v>45793</v>
      </c>
      <c r="J1916" s="10" t="str">
        <f>_xlfn.XLOOKUP($C1916,銘柄リスト!$B$2:$B$10000,銘柄リスト!$D$2:$D$10000,,0,1)</f>
        <v>プライム（内国株式）</v>
      </c>
    </row>
    <row r="1917" spans="2:10" hidden="1">
      <c r="B1917" s="42">
        <v>1915</v>
      </c>
      <c r="C1917" s="45" t="s">
        <v>2080</v>
      </c>
      <c r="D1917" t="str">
        <f>_xlfn.XLOOKUP($C1917,銘柄リスト!$B$2:$B$10000,銘柄リスト!$C$2:$C$10000,,0,1)</f>
        <v>イボキン</v>
      </c>
      <c r="E1917" s="10">
        <v>1</v>
      </c>
      <c r="G1917" s="46">
        <v>45632</v>
      </c>
      <c r="H1917" s="46">
        <v>45793</v>
      </c>
      <c r="J1917" s="10" t="str">
        <f>_xlfn.XLOOKUP($C1917,銘柄リスト!$B$2:$B$10000,銘柄リスト!$D$2:$D$10000,,0,1)</f>
        <v>スタンダード（内国株式）</v>
      </c>
    </row>
    <row r="1918" spans="2:10" hidden="1">
      <c r="B1918" s="42">
        <v>1916</v>
      </c>
      <c r="C1918" s="45" t="s">
        <v>2081</v>
      </c>
      <c r="D1918" t="str">
        <f>_xlfn.XLOOKUP($C1918,銘柄リスト!$B$2:$B$10000,銘柄リスト!$C$2:$C$10000,,0,1)</f>
        <v>大紀アルミニウム工業所</v>
      </c>
      <c r="E1918" s="10">
        <v>1</v>
      </c>
      <c r="G1918" s="46">
        <v>45632</v>
      </c>
      <c r="H1918" s="46">
        <v>45793</v>
      </c>
      <c r="J1918" s="10" t="str">
        <f>_xlfn.XLOOKUP($C1918,銘柄リスト!$B$2:$B$10000,銘柄リスト!$D$2:$D$10000,,0,1)</f>
        <v>プライム（内国株式）</v>
      </c>
    </row>
    <row r="1919" spans="2:10" hidden="1">
      <c r="B1919" s="42">
        <v>1917</v>
      </c>
      <c r="C1919" s="45" t="s">
        <v>2082</v>
      </c>
      <c r="D1919" t="str">
        <f>_xlfn.XLOOKUP($C1919,銘柄リスト!$B$2:$B$10000,銘柄リスト!$C$2:$C$10000,,0,1)</f>
        <v>日本軽金属ホールディングス</v>
      </c>
      <c r="E1919" s="10">
        <v>1</v>
      </c>
      <c r="G1919" s="46">
        <v>45632</v>
      </c>
      <c r="H1919" s="46">
        <v>45793</v>
      </c>
      <c r="J1919" s="10" t="str">
        <f>_xlfn.XLOOKUP($C1919,銘柄リスト!$B$2:$B$10000,銘柄リスト!$D$2:$D$10000,,0,1)</f>
        <v>プライム（内国株式）</v>
      </c>
    </row>
    <row r="1920" spans="2:10" hidden="1">
      <c r="B1920" s="42">
        <v>1918</v>
      </c>
      <c r="C1920" s="45" t="s">
        <v>2083</v>
      </c>
      <c r="D1920" t="str">
        <f>_xlfn.XLOOKUP($C1920,銘柄リスト!$B$2:$B$10000,銘柄リスト!$C$2:$C$10000,,0,1)</f>
        <v>ＪＭＣ</v>
      </c>
      <c r="E1920" s="10">
        <v>1</v>
      </c>
      <c r="G1920" s="46">
        <v>45632</v>
      </c>
      <c r="H1920" s="46">
        <v>45645</v>
      </c>
      <c r="J1920" s="10" t="str">
        <f>_xlfn.XLOOKUP($C1920,銘柄リスト!$B$2:$B$10000,銘柄リスト!$D$2:$D$10000,,0,1)</f>
        <v>グロース（内国株式）</v>
      </c>
    </row>
    <row r="1921" spans="2:10" hidden="1">
      <c r="B1921" s="42">
        <v>1919</v>
      </c>
      <c r="C1921" s="45" t="s">
        <v>2084</v>
      </c>
      <c r="D1921" t="str">
        <f>_xlfn.XLOOKUP($C1921,銘柄リスト!$B$2:$B$10000,銘柄リスト!$C$2:$C$10000,,0,1)</f>
        <v>東邦亜鉛</v>
      </c>
      <c r="E1921" s="10">
        <v>1</v>
      </c>
      <c r="G1921" s="46">
        <v>45632</v>
      </c>
      <c r="H1921" s="46">
        <v>45793</v>
      </c>
      <c r="J1921" s="10" t="str">
        <f>_xlfn.XLOOKUP($C1921,銘柄リスト!$B$2:$B$10000,銘柄リスト!$D$2:$D$10000,,0,1)</f>
        <v>プライム（内国株式）</v>
      </c>
    </row>
    <row r="1922" spans="2:10" hidden="1">
      <c r="B1922" s="42">
        <v>1920</v>
      </c>
      <c r="C1922" s="45" t="s">
        <v>2085</v>
      </c>
      <c r="D1922" t="str">
        <f>_xlfn.XLOOKUP($C1922,銘柄リスト!$B$2:$B$10000,銘柄リスト!$C$2:$C$10000,,0,1)</f>
        <v>三菱マテリアル</v>
      </c>
      <c r="E1922" s="10">
        <v>1</v>
      </c>
      <c r="G1922" s="46">
        <v>45632</v>
      </c>
      <c r="H1922" s="46">
        <v>45793</v>
      </c>
      <c r="J1922" s="10" t="str">
        <f>_xlfn.XLOOKUP($C1922,銘柄リスト!$B$2:$B$10000,銘柄リスト!$D$2:$D$10000,,0,1)</f>
        <v>プライム（内国株式）</v>
      </c>
    </row>
    <row r="1923" spans="2:10" hidden="1">
      <c r="B1923" s="42">
        <v>1921</v>
      </c>
      <c r="C1923" s="45" t="s">
        <v>2086</v>
      </c>
      <c r="D1923" t="str">
        <f>_xlfn.XLOOKUP($C1923,銘柄リスト!$B$2:$B$10000,銘柄リスト!$C$2:$C$10000,,0,1)</f>
        <v>住友金属鉱山</v>
      </c>
      <c r="E1923" s="10">
        <v>1</v>
      </c>
      <c r="G1923" s="46">
        <v>45632</v>
      </c>
      <c r="H1923" s="46">
        <v>45793</v>
      </c>
      <c r="J1923" s="10" t="str">
        <f>_xlfn.XLOOKUP($C1923,銘柄リスト!$B$2:$B$10000,銘柄リスト!$D$2:$D$10000,,0,1)</f>
        <v>プライム（内国株式）</v>
      </c>
    </row>
    <row r="1924" spans="2:10" hidden="1">
      <c r="B1924" s="42">
        <v>1922</v>
      </c>
      <c r="C1924" s="45" t="s">
        <v>2087</v>
      </c>
      <c r="D1924" t="str">
        <f>_xlfn.XLOOKUP($C1924,銘柄リスト!$B$2:$B$10000,銘柄リスト!$C$2:$C$10000,,0,1)</f>
        <v>ＤＯＷＡホールディングス</v>
      </c>
      <c r="E1924" s="10">
        <v>1</v>
      </c>
      <c r="G1924" s="46">
        <v>45632</v>
      </c>
      <c r="H1924" s="46">
        <v>45793</v>
      </c>
      <c r="I1924" s="10" t="s">
        <v>2088</v>
      </c>
      <c r="J1924" s="10" t="str">
        <f>_xlfn.XLOOKUP($C1924,銘柄リスト!$B$2:$B$10000,銘柄リスト!$D$2:$D$10000,,0,1)</f>
        <v>プライム（内国株式）</v>
      </c>
    </row>
    <row r="1925" spans="2:10" hidden="1">
      <c r="B1925" s="42">
        <v>1923</v>
      </c>
      <c r="C1925" s="45" t="s">
        <v>2089</v>
      </c>
      <c r="D1925" t="str">
        <f>_xlfn.XLOOKUP($C1925,銘柄リスト!$B$2:$B$10000,銘柄リスト!$C$2:$C$10000,,0,1)</f>
        <v>古河機械金属</v>
      </c>
      <c r="E1925" s="10">
        <v>1</v>
      </c>
      <c r="G1925" s="46">
        <v>45632</v>
      </c>
      <c r="H1925" s="46">
        <v>45793</v>
      </c>
      <c r="J1925" s="10" t="str">
        <f>_xlfn.XLOOKUP($C1925,銘柄リスト!$B$2:$B$10000,銘柄リスト!$D$2:$D$10000,,0,1)</f>
        <v>プライム（内国株式）</v>
      </c>
    </row>
    <row r="1926" spans="2:10" hidden="1">
      <c r="B1926" s="42">
        <v>1924</v>
      </c>
      <c r="C1926" s="45" t="s">
        <v>9</v>
      </c>
      <c r="D1926" t="str">
        <f>_xlfn.XLOOKUP($C1926,銘柄リスト!$B$2:$B$10000,銘柄リスト!$C$2:$C$10000,,0,1)</f>
        <v>エス・サイエンス</v>
      </c>
      <c r="E1926" s="10">
        <v>1</v>
      </c>
      <c r="G1926" s="46">
        <v>45632</v>
      </c>
      <c r="H1926" s="46">
        <v>45793</v>
      </c>
      <c r="J1926" s="10" t="str">
        <f>_xlfn.XLOOKUP($C1926,銘柄リスト!$B$2:$B$10000,銘柄リスト!$D$2:$D$10000,,0,1)</f>
        <v>スタンダード（内国株式）</v>
      </c>
    </row>
    <row r="1927" spans="2:10" hidden="1">
      <c r="B1927" s="42">
        <v>1925</v>
      </c>
      <c r="C1927" s="45" t="s">
        <v>2090</v>
      </c>
      <c r="D1927" t="str">
        <f>_xlfn.XLOOKUP($C1927,銘柄リスト!$B$2:$B$10000,銘柄リスト!$C$2:$C$10000,,0,1)</f>
        <v>アサカ理研</v>
      </c>
      <c r="E1927" s="10">
        <v>1</v>
      </c>
      <c r="G1927" s="46">
        <v>45632</v>
      </c>
      <c r="H1927" s="46">
        <v>45793</v>
      </c>
      <c r="J1927" s="10" t="str">
        <f>_xlfn.XLOOKUP($C1927,銘柄リスト!$B$2:$B$10000,銘柄リスト!$D$2:$D$10000,,0,1)</f>
        <v>スタンダード（内国株式）</v>
      </c>
    </row>
    <row r="1928" spans="2:10" hidden="1">
      <c r="B1928" s="42">
        <v>1926</v>
      </c>
      <c r="C1928" s="45" t="s">
        <v>2091</v>
      </c>
      <c r="D1928" t="str">
        <f>_xlfn.XLOOKUP($C1928,銘柄リスト!$B$2:$B$10000,銘柄リスト!$C$2:$C$10000,,0,1)</f>
        <v>大阪チタニウムテクノロジーズ</v>
      </c>
      <c r="E1928" s="10">
        <v>1</v>
      </c>
      <c r="G1928" s="46">
        <v>45632</v>
      </c>
      <c r="H1928" s="46">
        <v>45793</v>
      </c>
      <c r="J1928" s="10" t="str">
        <f>_xlfn.XLOOKUP($C1928,銘柄リスト!$B$2:$B$10000,銘柄リスト!$D$2:$D$10000,,0,1)</f>
        <v>プライム（内国株式）</v>
      </c>
    </row>
    <row r="1929" spans="2:10" hidden="1">
      <c r="B1929" s="42">
        <v>1927</v>
      </c>
      <c r="C1929" s="45" t="s">
        <v>2092</v>
      </c>
      <c r="D1929" t="str">
        <f>_xlfn.XLOOKUP($C1929,銘柄リスト!$B$2:$B$10000,銘柄リスト!$C$2:$C$10000,,0,1)</f>
        <v>東邦チタニウム</v>
      </c>
      <c r="E1929" s="10">
        <v>1</v>
      </c>
      <c r="G1929" s="46">
        <v>45632</v>
      </c>
      <c r="H1929" s="46">
        <v>45793</v>
      </c>
      <c r="J1929" s="10" t="str">
        <f>_xlfn.XLOOKUP($C1929,銘柄リスト!$B$2:$B$10000,銘柄リスト!$D$2:$D$10000,,0,1)</f>
        <v>プライム（内国株式）</v>
      </c>
    </row>
    <row r="1930" spans="2:10" hidden="1">
      <c r="B1930" s="42">
        <v>1928</v>
      </c>
      <c r="C1930" s="45" t="s">
        <v>2093</v>
      </c>
      <c r="D1930" t="str">
        <f>_xlfn.XLOOKUP($C1930,銘柄リスト!$B$2:$B$10000,銘柄リスト!$C$2:$C$10000,,0,1)</f>
        <v>日本精鉱</v>
      </c>
      <c r="E1930" s="10">
        <v>1</v>
      </c>
      <c r="G1930" s="46">
        <v>45632</v>
      </c>
      <c r="H1930" s="46">
        <v>45793</v>
      </c>
      <c r="J1930" s="10" t="str">
        <f>_xlfn.XLOOKUP($C1930,銘柄リスト!$B$2:$B$10000,銘柄リスト!$D$2:$D$10000,,0,1)</f>
        <v>スタンダード（内国株式）</v>
      </c>
    </row>
    <row r="1931" spans="2:10" hidden="1">
      <c r="B1931" s="42">
        <v>1929</v>
      </c>
      <c r="C1931" s="45" t="s">
        <v>2094</v>
      </c>
      <c r="D1931" t="str">
        <f>_xlfn.XLOOKUP($C1931,銘柄リスト!$B$2:$B$10000,銘柄リスト!$C$2:$C$10000,,0,1)</f>
        <v>ＵＡＣＪ</v>
      </c>
      <c r="E1931" s="10">
        <v>1</v>
      </c>
      <c r="G1931" s="46">
        <v>45632</v>
      </c>
      <c r="H1931" s="46">
        <v>45793</v>
      </c>
      <c r="J1931" s="10" t="str">
        <f>_xlfn.XLOOKUP($C1931,銘柄リスト!$B$2:$B$10000,銘柄リスト!$D$2:$D$10000,,0,1)</f>
        <v>プライム（内国株式）</v>
      </c>
    </row>
    <row r="1932" spans="2:10" hidden="1">
      <c r="B1932" s="42">
        <v>1930</v>
      </c>
      <c r="C1932" s="45" t="s">
        <v>2095</v>
      </c>
      <c r="D1932" t="str">
        <f>_xlfn.XLOOKUP($C1932,銘柄リスト!$B$2:$B$10000,銘柄リスト!$C$2:$C$10000,,0,1)</f>
        <v>エヌアイシ・オートテック</v>
      </c>
      <c r="E1932" s="10">
        <v>1</v>
      </c>
      <c r="G1932" s="46">
        <v>45632</v>
      </c>
      <c r="H1932" s="46">
        <v>45793</v>
      </c>
      <c r="J1932" s="10" t="str">
        <f>_xlfn.XLOOKUP($C1932,銘柄リスト!$B$2:$B$10000,銘柄リスト!$D$2:$D$10000,,0,1)</f>
        <v>スタンダード（内国株式）</v>
      </c>
    </row>
    <row r="1933" spans="2:10" hidden="1">
      <c r="B1933" s="42">
        <v>1931</v>
      </c>
      <c r="C1933" s="45" t="s">
        <v>2096</v>
      </c>
      <c r="D1933" t="str">
        <f>_xlfn.XLOOKUP($C1933,銘柄リスト!$B$2:$B$10000,銘柄リスト!$C$2:$C$10000,,0,1)</f>
        <v>日本伸銅</v>
      </c>
      <c r="E1933" s="10">
        <v>1</v>
      </c>
      <c r="G1933" s="46">
        <v>45632</v>
      </c>
      <c r="H1933" s="46">
        <v>45793</v>
      </c>
      <c r="J1933" s="10" t="str">
        <f>_xlfn.XLOOKUP($C1933,銘柄リスト!$B$2:$B$10000,銘柄リスト!$D$2:$D$10000,,0,1)</f>
        <v>スタンダード（内国株式）</v>
      </c>
    </row>
    <row r="1934" spans="2:10" hidden="1">
      <c r="B1934" s="42">
        <v>1932</v>
      </c>
      <c r="C1934" s="45" t="s">
        <v>2097</v>
      </c>
      <c r="D1934" t="str">
        <f>_xlfn.XLOOKUP($C1934,銘柄リスト!$B$2:$B$10000,銘柄リスト!$C$2:$C$10000,,0,1)</f>
        <v>ＣＫサンエツ</v>
      </c>
      <c r="E1934" s="10">
        <v>1</v>
      </c>
      <c r="G1934" s="46">
        <v>45632</v>
      </c>
      <c r="H1934" s="46">
        <v>45793</v>
      </c>
      <c r="J1934" s="10" t="str">
        <f>_xlfn.XLOOKUP($C1934,銘柄リスト!$B$2:$B$10000,銘柄リスト!$D$2:$D$10000,,0,1)</f>
        <v>プライム（内国株式）</v>
      </c>
    </row>
    <row r="1935" spans="2:10" hidden="1">
      <c r="B1935" s="42">
        <v>1933</v>
      </c>
      <c r="C1935" s="45" t="s">
        <v>2098</v>
      </c>
      <c r="D1935" t="e">
        <f>_xlfn.XLOOKUP($C1935,銘柄リスト!$B$2:$B$10000,銘柄リスト!$C$2:$C$10000,,0,1)</f>
        <v>#N/A</v>
      </c>
      <c r="E1935" s="10">
        <v>1</v>
      </c>
      <c r="G1935" s="46">
        <v>45632</v>
      </c>
      <c r="H1935" s="46">
        <v>45645</v>
      </c>
      <c r="J1935" s="10" t="e">
        <f>_xlfn.XLOOKUP($C1935,銘柄リスト!$B$2:$B$10000,銘柄リスト!$D$2:$D$10000,,0,1)</f>
        <v>#N/A</v>
      </c>
    </row>
    <row r="1936" spans="2:10" hidden="1">
      <c r="B1936" s="42">
        <v>1934</v>
      </c>
      <c r="C1936" s="45" t="s">
        <v>2099</v>
      </c>
      <c r="D1936" t="str">
        <f>_xlfn.XLOOKUP($C1936,銘柄リスト!$B$2:$B$10000,銘柄リスト!$C$2:$C$10000,,0,1)</f>
        <v>古河電気工業</v>
      </c>
      <c r="E1936" s="10">
        <v>1</v>
      </c>
      <c r="G1936" s="46">
        <v>45632</v>
      </c>
      <c r="H1936" s="46">
        <v>45793</v>
      </c>
      <c r="J1936" s="10" t="str">
        <f>_xlfn.XLOOKUP($C1936,銘柄リスト!$B$2:$B$10000,銘柄リスト!$D$2:$D$10000,,0,1)</f>
        <v>プライム（内国株式）</v>
      </c>
    </row>
    <row r="1937" spans="2:10" hidden="1">
      <c r="B1937" s="42">
        <v>1935</v>
      </c>
      <c r="C1937" s="45" t="s">
        <v>47</v>
      </c>
      <c r="D1937" t="str">
        <f>_xlfn.XLOOKUP($C1937,銘柄リスト!$B$2:$B$10000,銘柄リスト!$C$2:$C$10000,,0,1)</f>
        <v>住友電気工業</v>
      </c>
      <c r="E1937" s="10">
        <v>1</v>
      </c>
      <c r="G1937" s="46">
        <v>45632</v>
      </c>
      <c r="H1937" s="46">
        <v>45793</v>
      </c>
      <c r="J1937" s="10" t="str">
        <f>_xlfn.XLOOKUP($C1937,銘柄リスト!$B$2:$B$10000,銘柄リスト!$D$2:$D$10000,,0,1)</f>
        <v>プライム（内国株式）</v>
      </c>
    </row>
    <row r="1938" spans="2:10" hidden="1">
      <c r="B1938" s="42">
        <v>1936</v>
      </c>
      <c r="C1938" s="45" t="s">
        <v>2100</v>
      </c>
      <c r="D1938" t="str">
        <f>_xlfn.XLOOKUP($C1938,銘柄リスト!$B$2:$B$10000,銘柄リスト!$C$2:$C$10000,,0,1)</f>
        <v>フジクラ</v>
      </c>
      <c r="E1938" s="10">
        <v>1</v>
      </c>
      <c r="G1938" s="46">
        <v>45632</v>
      </c>
      <c r="H1938" s="46">
        <v>45793</v>
      </c>
      <c r="J1938" s="10" t="str">
        <f>_xlfn.XLOOKUP($C1938,銘柄リスト!$B$2:$B$10000,銘柄リスト!$D$2:$D$10000,,0,1)</f>
        <v>プライム（内国株式）</v>
      </c>
    </row>
    <row r="1939" spans="2:10" hidden="1">
      <c r="B1939" s="42">
        <v>1937</v>
      </c>
      <c r="C1939" s="45" t="s">
        <v>2101</v>
      </c>
      <c r="D1939" t="str">
        <f>_xlfn.XLOOKUP($C1939,銘柄リスト!$B$2:$B$10000,銘柄リスト!$C$2:$C$10000,,0,1)</f>
        <v>ＳＷＣＣ</v>
      </c>
      <c r="E1939" s="10">
        <v>1</v>
      </c>
      <c r="G1939" s="46">
        <v>45632</v>
      </c>
      <c r="H1939" s="46">
        <v>45793</v>
      </c>
      <c r="J1939" s="10" t="str">
        <f>_xlfn.XLOOKUP($C1939,銘柄リスト!$B$2:$B$10000,銘柄リスト!$D$2:$D$10000,,0,1)</f>
        <v>プライム（内国株式）</v>
      </c>
    </row>
    <row r="1940" spans="2:10" hidden="1">
      <c r="B1940" s="42">
        <v>1938</v>
      </c>
      <c r="C1940" s="45" t="s">
        <v>2102</v>
      </c>
      <c r="D1940" t="str">
        <f>_xlfn.XLOOKUP($C1940,銘柄リスト!$B$2:$B$10000,銘柄リスト!$C$2:$C$10000,,0,1)</f>
        <v>オーナンバ</v>
      </c>
      <c r="E1940" s="10">
        <v>1</v>
      </c>
      <c r="G1940" s="46">
        <v>45632</v>
      </c>
      <c r="H1940" s="46">
        <v>45793</v>
      </c>
      <c r="J1940" s="10" t="str">
        <f>_xlfn.XLOOKUP($C1940,銘柄リスト!$B$2:$B$10000,銘柄リスト!$D$2:$D$10000,,0,1)</f>
        <v>スタンダード（内国株式）</v>
      </c>
    </row>
    <row r="1941" spans="2:10" hidden="1">
      <c r="B1941" s="42">
        <v>1939</v>
      </c>
      <c r="C1941" s="45" t="s">
        <v>2103</v>
      </c>
      <c r="D1941" t="str">
        <f>_xlfn.XLOOKUP($C1941,銘柄リスト!$B$2:$B$10000,銘柄リスト!$C$2:$C$10000,,0,1)</f>
        <v>ＪＭＡＣＳ</v>
      </c>
      <c r="E1941" s="10">
        <v>1</v>
      </c>
      <c r="G1941" s="46">
        <v>45632</v>
      </c>
      <c r="H1941" s="46">
        <v>45793</v>
      </c>
      <c r="J1941" s="10" t="str">
        <f>_xlfn.XLOOKUP($C1941,銘柄リスト!$B$2:$B$10000,銘柄リスト!$D$2:$D$10000,,0,1)</f>
        <v>スタンダード（内国株式）</v>
      </c>
    </row>
    <row r="1942" spans="2:10" hidden="1">
      <c r="B1942" s="42">
        <v>1940</v>
      </c>
      <c r="C1942" s="45" t="s">
        <v>2104</v>
      </c>
      <c r="D1942" t="str">
        <f>_xlfn.XLOOKUP($C1942,銘柄リスト!$B$2:$B$10000,銘柄リスト!$C$2:$C$10000,,0,1)</f>
        <v>カナレ電気</v>
      </c>
      <c r="E1942" s="10">
        <v>1</v>
      </c>
      <c r="G1942" s="46">
        <v>45632</v>
      </c>
      <c r="H1942" s="46">
        <v>45793</v>
      </c>
      <c r="J1942" s="10" t="str">
        <f>_xlfn.XLOOKUP($C1942,銘柄リスト!$B$2:$B$10000,銘柄リスト!$D$2:$D$10000,,0,1)</f>
        <v>スタンダード（内国株式）</v>
      </c>
    </row>
    <row r="1943" spans="2:10" hidden="1">
      <c r="B1943" s="42">
        <v>1941</v>
      </c>
      <c r="C1943" s="45" t="s">
        <v>2105</v>
      </c>
      <c r="D1943" t="str">
        <f>_xlfn.XLOOKUP($C1943,銘柄リスト!$B$2:$B$10000,銘柄リスト!$C$2:$C$10000,,0,1)</f>
        <v>三ッ星</v>
      </c>
      <c r="E1943" s="10">
        <v>1</v>
      </c>
      <c r="G1943" s="46">
        <v>45632</v>
      </c>
      <c r="H1943" s="46">
        <v>45793</v>
      </c>
      <c r="J1943" s="10" t="str">
        <f>_xlfn.XLOOKUP($C1943,銘柄リスト!$B$2:$B$10000,銘柄リスト!$D$2:$D$10000,,0,1)</f>
        <v>スタンダード（内国株式）</v>
      </c>
    </row>
    <row r="1944" spans="2:10" hidden="1">
      <c r="B1944" s="42">
        <v>1942</v>
      </c>
      <c r="C1944" s="45" t="s">
        <v>2106</v>
      </c>
      <c r="D1944" t="str">
        <f>_xlfn.XLOOKUP($C1944,銘柄リスト!$B$2:$B$10000,銘柄リスト!$C$2:$C$10000,,0,1)</f>
        <v>平河ヒューテック</v>
      </c>
      <c r="E1944" s="10">
        <v>1</v>
      </c>
      <c r="G1944" s="46">
        <v>45632</v>
      </c>
      <c r="H1944" s="46">
        <v>45793</v>
      </c>
      <c r="J1944" s="10" t="str">
        <f>_xlfn.XLOOKUP($C1944,銘柄リスト!$B$2:$B$10000,銘柄リスト!$D$2:$D$10000,,0,1)</f>
        <v>プライム（内国株式）</v>
      </c>
    </row>
    <row r="1945" spans="2:10" hidden="1">
      <c r="B1945" s="42">
        <v>1943</v>
      </c>
      <c r="C1945" s="45" t="s">
        <v>2107</v>
      </c>
      <c r="D1945" t="str">
        <f>_xlfn.XLOOKUP($C1945,銘柄リスト!$B$2:$B$10000,銘柄リスト!$C$2:$C$10000,,0,1)</f>
        <v>いよぎんホールディングス</v>
      </c>
      <c r="E1945" s="10">
        <v>1</v>
      </c>
      <c r="G1945" s="46">
        <v>45632</v>
      </c>
      <c r="H1945" s="46">
        <v>45793</v>
      </c>
      <c r="J1945" s="10" t="str">
        <f>_xlfn.XLOOKUP($C1945,銘柄リスト!$B$2:$B$10000,銘柄リスト!$D$2:$D$10000,,0,1)</f>
        <v>プライム（内国株式）</v>
      </c>
    </row>
    <row r="1946" spans="2:10" hidden="1">
      <c r="B1946" s="42">
        <v>1944</v>
      </c>
      <c r="C1946" s="45" t="s">
        <v>2108</v>
      </c>
      <c r="D1946" t="str">
        <f>_xlfn.XLOOKUP($C1946,銘柄リスト!$B$2:$B$10000,銘柄リスト!$C$2:$C$10000,,0,1)</f>
        <v>しずおかフィナンシャルグループ</v>
      </c>
      <c r="E1946" s="10">
        <v>1</v>
      </c>
      <c r="G1946" s="46">
        <v>45632</v>
      </c>
      <c r="H1946" s="46">
        <v>45793</v>
      </c>
      <c r="J1946" s="10" t="str">
        <f>_xlfn.XLOOKUP($C1946,銘柄リスト!$B$2:$B$10000,銘柄リスト!$D$2:$D$10000,,0,1)</f>
        <v>プライム（内国株式）</v>
      </c>
    </row>
    <row r="1947" spans="2:10" hidden="1">
      <c r="B1947" s="42">
        <v>1945</v>
      </c>
      <c r="C1947" s="45" t="s">
        <v>2109</v>
      </c>
      <c r="D1947" t="str">
        <f>_xlfn.XLOOKUP($C1947,銘柄リスト!$B$2:$B$10000,銘柄リスト!$C$2:$C$10000,,0,1)</f>
        <v>ちゅうぎんフィナンシャルグループ</v>
      </c>
      <c r="E1947" s="10">
        <v>1</v>
      </c>
      <c r="G1947" s="46">
        <v>45632</v>
      </c>
      <c r="H1947" s="46">
        <v>45793</v>
      </c>
      <c r="J1947" s="10" t="str">
        <f>_xlfn.XLOOKUP($C1947,銘柄リスト!$B$2:$B$10000,銘柄リスト!$D$2:$D$10000,,0,1)</f>
        <v>プライム（内国株式）</v>
      </c>
    </row>
    <row r="1948" spans="2:10" hidden="1">
      <c r="B1948" s="42">
        <v>1946</v>
      </c>
      <c r="C1948" s="45" t="s">
        <v>2110</v>
      </c>
      <c r="D1948" t="str">
        <f>_xlfn.XLOOKUP($C1948,銘柄リスト!$B$2:$B$10000,銘柄リスト!$C$2:$C$10000,,0,1)</f>
        <v>ＳＢＩリーシングサービス</v>
      </c>
      <c r="E1948" s="10">
        <v>1</v>
      </c>
      <c r="G1948" s="46">
        <v>45632</v>
      </c>
      <c r="H1948" s="46">
        <v>45645</v>
      </c>
      <c r="J1948" s="10" t="str">
        <f>_xlfn.XLOOKUP($C1948,銘柄リスト!$B$2:$B$10000,銘柄リスト!$D$2:$D$10000,,0,1)</f>
        <v>グロース（内国株式）</v>
      </c>
    </row>
    <row r="1949" spans="2:10" hidden="1">
      <c r="B1949" s="42">
        <v>1947</v>
      </c>
      <c r="C1949" s="45" t="s">
        <v>2111</v>
      </c>
      <c r="D1949" t="str">
        <f>_xlfn.XLOOKUP($C1949,銘柄リスト!$B$2:$B$10000,銘柄リスト!$C$2:$C$10000,,0,1)</f>
        <v>楽天銀行</v>
      </c>
      <c r="E1949" s="10">
        <v>1</v>
      </c>
      <c r="G1949" s="46">
        <v>45632</v>
      </c>
      <c r="H1949" s="46">
        <v>45793</v>
      </c>
      <c r="J1949" s="10" t="str">
        <f>_xlfn.XLOOKUP($C1949,銘柄リスト!$B$2:$B$10000,銘柄リスト!$D$2:$D$10000,,0,1)</f>
        <v>プライム（内国株式）</v>
      </c>
    </row>
    <row r="1950" spans="2:10" hidden="1">
      <c r="B1950" s="42">
        <v>1948</v>
      </c>
      <c r="C1950" s="45" t="s">
        <v>2112</v>
      </c>
      <c r="D1950" t="str">
        <f>_xlfn.XLOOKUP($C1950,銘柄リスト!$B$2:$B$10000,銘柄リスト!$C$2:$C$10000,,0,1)</f>
        <v>インテグラル</v>
      </c>
      <c r="E1950" s="10">
        <v>1</v>
      </c>
      <c r="G1950" s="46">
        <v>45632</v>
      </c>
      <c r="H1950" s="46">
        <v>45645</v>
      </c>
      <c r="J1950" s="10" t="str">
        <f>_xlfn.XLOOKUP($C1950,銘柄リスト!$B$2:$B$10000,銘柄リスト!$D$2:$D$10000,,0,1)</f>
        <v>グロース（内国株式）</v>
      </c>
    </row>
    <row r="1951" spans="2:10" hidden="1">
      <c r="B1951" s="42">
        <v>1949</v>
      </c>
      <c r="C1951" s="45" t="s">
        <v>2113</v>
      </c>
      <c r="D1951" t="str">
        <f>_xlfn.XLOOKUP($C1951,銘柄リスト!$B$2:$B$10000,銘柄リスト!$C$2:$C$10000,,0,1)</f>
        <v>ニッポンインシュア</v>
      </c>
      <c r="E1951" s="10">
        <v>1</v>
      </c>
      <c r="G1951" s="46">
        <v>45632</v>
      </c>
      <c r="H1951" s="46">
        <v>45793</v>
      </c>
      <c r="J1951" s="10" t="str">
        <f>_xlfn.XLOOKUP($C1951,銘柄リスト!$B$2:$B$10000,銘柄リスト!$D$2:$D$10000,,0,1)</f>
        <v>スタンダード（内国株式）</v>
      </c>
    </row>
    <row r="1952" spans="2:10" hidden="1">
      <c r="B1952" s="42">
        <v>1950</v>
      </c>
      <c r="C1952" s="45" t="s">
        <v>2114</v>
      </c>
      <c r="D1952" t="str">
        <f>_xlfn.XLOOKUP($C1952,銘柄リスト!$B$2:$B$10000,銘柄リスト!$C$2:$C$10000,,0,1)</f>
        <v>京都フィナンシャルグループ</v>
      </c>
      <c r="E1952" s="10">
        <v>1</v>
      </c>
      <c r="G1952" s="46">
        <v>45632</v>
      </c>
      <c r="H1952" s="46">
        <v>45793</v>
      </c>
      <c r="J1952" s="10" t="str">
        <f>_xlfn.XLOOKUP($C1952,銘柄リスト!$B$2:$B$10000,銘柄リスト!$D$2:$D$10000,,0,1)</f>
        <v>プライム（内国株式）</v>
      </c>
    </row>
    <row r="1953" spans="2:10" hidden="1">
      <c r="B1953" s="42">
        <v>1951</v>
      </c>
      <c r="C1953" s="45" t="s">
        <v>2115</v>
      </c>
      <c r="D1953" t="str">
        <f>_xlfn.XLOOKUP($C1953,銘柄リスト!$B$2:$B$10000,銘柄リスト!$C$2:$C$10000,,0,1)</f>
        <v>全保連</v>
      </c>
      <c r="E1953" s="10">
        <v>1</v>
      </c>
      <c r="G1953" s="46">
        <v>45632</v>
      </c>
      <c r="H1953" s="46">
        <v>45793</v>
      </c>
      <c r="J1953" s="10" t="str">
        <f>_xlfn.XLOOKUP($C1953,銘柄リスト!$B$2:$B$10000,銘柄リスト!$D$2:$D$10000,,0,1)</f>
        <v>スタンダード（内国株式）</v>
      </c>
    </row>
    <row r="1954" spans="2:10" hidden="1">
      <c r="B1954" s="42">
        <v>1952</v>
      </c>
      <c r="C1954" s="45" t="s">
        <v>2116</v>
      </c>
      <c r="D1954" t="str">
        <f>_xlfn.XLOOKUP($C1954,銘柄リスト!$B$2:$B$10000,銘柄リスト!$C$2:$C$10000,,0,1)</f>
        <v>リョービ</v>
      </c>
      <c r="E1954" s="10">
        <v>1</v>
      </c>
      <c r="G1954" s="46">
        <v>45632</v>
      </c>
      <c r="H1954" s="46">
        <v>45793</v>
      </c>
      <c r="J1954" s="10" t="str">
        <f>_xlfn.XLOOKUP($C1954,銘柄リスト!$B$2:$B$10000,銘柄リスト!$D$2:$D$10000,,0,1)</f>
        <v>プライム（内国株式）</v>
      </c>
    </row>
    <row r="1955" spans="2:10" hidden="1">
      <c r="B1955" s="42">
        <v>1953</v>
      </c>
      <c r="C1955" s="45" t="s">
        <v>2117</v>
      </c>
      <c r="D1955" t="str">
        <f>_xlfn.XLOOKUP($C1955,銘柄リスト!$B$2:$B$10000,銘柄リスト!$C$2:$C$10000,,0,1)</f>
        <v>アーレスティ</v>
      </c>
      <c r="E1955" s="10">
        <v>1</v>
      </c>
      <c r="G1955" s="46">
        <v>45632</v>
      </c>
      <c r="H1955" s="46">
        <v>45793</v>
      </c>
      <c r="J1955" s="10" t="str">
        <f>_xlfn.XLOOKUP($C1955,銘柄リスト!$B$2:$B$10000,銘柄リスト!$D$2:$D$10000,,0,1)</f>
        <v>プライム（内国株式）</v>
      </c>
    </row>
    <row r="1956" spans="2:10" hidden="1">
      <c r="B1956" s="42">
        <v>1954</v>
      </c>
      <c r="C1956" s="45" t="s">
        <v>2118</v>
      </c>
      <c r="D1956" t="str">
        <f>_xlfn.XLOOKUP($C1956,銘柄リスト!$B$2:$B$10000,銘柄リスト!$C$2:$C$10000,,0,1)</f>
        <v>エルアイイーエイチ</v>
      </c>
      <c r="E1956" s="10">
        <v>1</v>
      </c>
      <c r="G1956" s="46">
        <v>45632</v>
      </c>
      <c r="H1956" s="46">
        <v>45793</v>
      </c>
      <c r="J1956" s="10" t="str">
        <f>_xlfn.XLOOKUP($C1956,銘柄リスト!$B$2:$B$10000,銘柄リスト!$D$2:$D$10000,,0,1)</f>
        <v>スタンダード（内国株式）</v>
      </c>
    </row>
    <row r="1957" spans="2:10" hidden="1">
      <c r="B1957" s="42">
        <v>1955</v>
      </c>
      <c r="C1957" s="45" t="s">
        <v>2119</v>
      </c>
      <c r="D1957" t="str">
        <f>_xlfn.XLOOKUP($C1957,銘柄リスト!$B$2:$B$10000,銘柄リスト!$C$2:$C$10000,,0,1)</f>
        <v>ＡＲＥホールディングス</v>
      </c>
      <c r="E1957" s="10">
        <v>1</v>
      </c>
      <c r="G1957" s="46">
        <v>45632</v>
      </c>
      <c r="H1957" s="46">
        <v>45793</v>
      </c>
      <c r="J1957" s="10" t="str">
        <f>_xlfn.XLOOKUP($C1957,銘柄リスト!$B$2:$B$10000,銘柄リスト!$D$2:$D$10000,,0,1)</f>
        <v>プライム（内国株式）</v>
      </c>
    </row>
    <row r="1958" spans="2:10" hidden="1">
      <c r="B1958" s="42">
        <v>1956</v>
      </c>
      <c r="C1958" s="45" t="s">
        <v>2120</v>
      </c>
      <c r="D1958" t="str">
        <f>_xlfn.XLOOKUP($C1958,銘柄リスト!$B$2:$B$10000,銘柄リスト!$C$2:$C$10000,,0,1)</f>
        <v>ＳＴＧ</v>
      </c>
      <c r="E1958" s="10">
        <v>1</v>
      </c>
      <c r="G1958" s="46">
        <v>45632</v>
      </c>
      <c r="H1958" s="46">
        <v>45645</v>
      </c>
      <c r="J1958" s="10" t="str">
        <f>_xlfn.XLOOKUP($C1958,銘柄リスト!$B$2:$B$10000,銘柄リスト!$D$2:$D$10000,,0,1)</f>
        <v>グロース（内国株式）</v>
      </c>
    </row>
    <row r="1959" spans="2:10" hidden="1">
      <c r="B1959" s="42">
        <v>1957</v>
      </c>
      <c r="C1959" s="45" t="s">
        <v>2121</v>
      </c>
      <c r="D1959" t="str">
        <f>_xlfn.XLOOKUP($C1959,銘柄リスト!$B$2:$B$10000,銘柄リスト!$C$2:$C$10000,,0,1)</f>
        <v>エスネットワークス</v>
      </c>
      <c r="E1959" s="10">
        <v>1</v>
      </c>
      <c r="G1959" s="46">
        <v>45632</v>
      </c>
      <c r="H1959" s="46">
        <v>45645</v>
      </c>
      <c r="J1959" s="10" t="str">
        <f>_xlfn.XLOOKUP($C1959,銘柄リスト!$B$2:$B$10000,銘柄リスト!$D$2:$D$10000,,0,1)</f>
        <v>グロース（内国株式）</v>
      </c>
    </row>
    <row r="1960" spans="2:10" hidden="1">
      <c r="B1960" s="42">
        <v>1958</v>
      </c>
      <c r="C1960" s="45" t="s">
        <v>2122</v>
      </c>
      <c r="D1960" t="str">
        <f>_xlfn.XLOOKUP($C1960,銘柄リスト!$B$2:$B$10000,銘柄リスト!$C$2:$C$10000,,0,1)</f>
        <v>ロココ</v>
      </c>
      <c r="E1960" s="10">
        <v>1</v>
      </c>
      <c r="G1960" s="46">
        <v>45632</v>
      </c>
      <c r="H1960" s="46">
        <v>45793</v>
      </c>
      <c r="J1960" s="10" t="str">
        <f>_xlfn.XLOOKUP($C1960,銘柄リスト!$B$2:$B$10000,銘柄リスト!$D$2:$D$10000,,0,1)</f>
        <v>スタンダード（内国株式）</v>
      </c>
    </row>
    <row r="1961" spans="2:10" hidden="1">
      <c r="B1961" s="42">
        <v>1959</v>
      </c>
      <c r="C1961" s="45" t="s">
        <v>2123</v>
      </c>
      <c r="D1961" t="str">
        <f>_xlfn.XLOOKUP($C1961,銘柄リスト!$B$2:$B$10000,銘柄リスト!$C$2:$C$10000,,0,1)</f>
        <v>早稲田学習研究会</v>
      </c>
      <c r="E1961" s="10">
        <v>1</v>
      </c>
      <c r="G1961" s="46">
        <v>45632</v>
      </c>
      <c r="H1961" s="46">
        <v>45793</v>
      </c>
      <c r="J1961" s="10" t="str">
        <f>_xlfn.XLOOKUP($C1961,銘柄リスト!$B$2:$B$10000,銘柄リスト!$D$2:$D$10000,,0,1)</f>
        <v>スタンダード（内国株式）</v>
      </c>
    </row>
    <row r="1962" spans="2:10" hidden="1">
      <c r="B1962" s="42">
        <v>1960</v>
      </c>
      <c r="C1962" s="45" t="s">
        <v>2124</v>
      </c>
      <c r="D1962" t="str">
        <f>_xlfn.XLOOKUP($C1962,銘柄リスト!$B$2:$B$10000,銘柄リスト!$C$2:$C$10000,,0,1)</f>
        <v>ナルネットコミュニケーションズ</v>
      </c>
      <c r="E1962" s="10">
        <v>1</v>
      </c>
      <c r="G1962" s="46">
        <v>45632</v>
      </c>
      <c r="H1962" s="46">
        <v>45645</v>
      </c>
      <c r="J1962" s="10" t="str">
        <f>_xlfn.XLOOKUP($C1962,銘柄リスト!$B$2:$B$10000,銘柄リスト!$D$2:$D$10000,,0,1)</f>
        <v>グロース（内国株式）</v>
      </c>
    </row>
    <row r="1963" spans="2:10" hidden="1">
      <c r="B1963" s="42">
        <v>1961</v>
      </c>
      <c r="C1963" s="45" t="s">
        <v>2125</v>
      </c>
      <c r="D1963" t="str">
        <f>_xlfn.XLOOKUP($C1963,銘柄リスト!$B$2:$B$10000,銘柄リスト!$C$2:$C$10000,,0,1)</f>
        <v>ＳＯＬＩＺＥ</v>
      </c>
      <c r="E1963" s="10">
        <v>1</v>
      </c>
      <c r="G1963" s="46">
        <v>45632</v>
      </c>
      <c r="H1963" s="46">
        <v>45793</v>
      </c>
      <c r="J1963" s="10" t="str">
        <f>_xlfn.XLOOKUP($C1963,銘柄リスト!$B$2:$B$10000,銘柄リスト!$D$2:$D$10000,,0,1)</f>
        <v>スタンダード（内国株式）</v>
      </c>
    </row>
    <row r="1964" spans="2:10" hidden="1">
      <c r="B1964" s="42">
        <v>1962</v>
      </c>
      <c r="C1964" s="45" t="s">
        <v>2126</v>
      </c>
      <c r="D1964" t="str">
        <f>_xlfn.XLOOKUP($C1964,銘柄リスト!$B$2:$B$10000,銘柄リスト!$C$2:$C$10000,,0,1)</f>
        <v>クラダシ</v>
      </c>
      <c r="E1964" s="10">
        <v>1</v>
      </c>
      <c r="G1964" s="46">
        <v>45632</v>
      </c>
      <c r="H1964" s="46">
        <v>45645</v>
      </c>
      <c r="J1964" s="10" t="str">
        <f>_xlfn.XLOOKUP($C1964,銘柄リスト!$B$2:$B$10000,銘柄リスト!$D$2:$D$10000,,0,1)</f>
        <v>グロース（内国株式）</v>
      </c>
    </row>
    <row r="1965" spans="2:10" hidden="1">
      <c r="B1965" s="42">
        <v>1963</v>
      </c>
      <c r="C1965" s="45" t="s">
        <v>2127</v>
      </c>
      <c r="D1965" t="str">
        <f>_xlfn.XLOOKUP($C1965,銘柄リスト!$B$2:$B$10000,銘柄リスト!$C$2:$C$10000,,0,1)</f>
        <v>ジーデップ・アドバンス</v>
      </c>
      <c r="E1965" s="10">
        <v>1</v>
      </c>
      <c r="G1965" s="46">
        <v>45632</v>
      </c>
      <c r="H1965" s="46">
        <v>45793</v>
      </c>
      <c r="J1965" s="10" t="str">
        <f>_xlfn.XLOOKUP($C1965,銘柄リスト!$B$2:$B$10000,銘柄リスト!$D$2:$D$10000,,0,1)</f>
        <v>スタンダード（内国株式）</v>
      </c>
    </row>
    <row r="1966" spans="2:10" hidden="1">
      <c r="B1966" s="42">
        <v>1964</v>
      </c>
      <c r="C1966" s="45" t="s">
        <v>2128</v>
      </c>
      <c r="D1966" t="str">
        <f>_xlfn.XLOOKUP($C1966,銘柄リスト!$B$2:$B$10000,銘柄リスト!$C$2:$C$10000,,0,1)</f>
        <v>ＤＡＩＷＡ　ＣＹＣＬＥ</v>
      </c>
      <c r="E1966" s="10">
        <v>1</v>
      </c>
      <c r="G1966" s="46">
        <v>45632</v>
      </c>
      <c r="H1966" s="46">
        <v>45645</v>
      </c>
      <c r="J1966" s="10" t="str">
        <f>_xlfn.XLOOKUP($C1966,銘柄リスト!$B$2:$B$10000,銘柄リスト!$D$2:$D$10000,,0,1)</f>
        <v>グロース（内国株式）</v>
      </c>
    </row>
    <row r="1967" spans="2:10" hidden="1">
      <c r="B1967" s="42">
        <v>1965</v>
      </c>
      <c r="C1967" s="45" t="s">
        <v>2129</v>
      </c>
      <c r="D1967" t="str">
        <f>_xlfn.XLOOKUP($C1967,銘柄リスト!$B$2:$B$10000,銘柄リスト!$C$2:$C$10000,,0,1)</f>
        <v>Ｊａｐａｎ　Ｅｙｅｗｅａｒ　Ｈｏｌｄｉｎｇｓ</v>
      </c>
      <c r="E1967" s="10">
        <v>1</v>
      </c>
      <c r="G1967" s="46">
        <v>45632</v>
      </c>
      <c r="H1967" s="46">
        <v>45793</v>
      </c>
      <c r="J1967" s="10" t="str">
        <f>_xlfn.XLOOKUP($C1967,銘柄リスト!$B$2:$B$10000,銘柄リスト!$D$2:$D$10000,,0,1)</f>
        <v>スタンダード（内国株式）</v>
      </c>
    </row>
    <row r="1968" spans="2:10" hidden="1">
      <c r="B1968" s="42">
        <v>1966</v>
      </c>
      <c r="C1968" s="45" t="s">
        <v>2130</v>
      </c>
      <c r="D1968" t="str">
        <f>_xlfn.XLOOKUP($C1968,銘柄リスト!$B$2:$B$10000,銘柄リスト!$C$2:$C$10000,,0,1)</f>
        <v>魁力屋</v>
      </c>
      <c r="E1968" s="10">
        <v>1</v>
      </c>
      <c r="G1968" s="46">
        <v>45632</v>
      </c>
      <c r="H1968" s="46">
        <v>45793</v>
      </c>
      <c r="J1968" s="10" t="str">
        <f>_xlfn.XLOOKUP($C1968,銘柄リスト!$B$2:$B$10000,銘柄リスト!$D$2:$D$10000,,0,1)</f>
        <v>スタンダード（内国株式）</v>
      </c>
    </row>
    <row r="1969" spans="2:10" hidden="1">
      <c r="B1969" s="42">
        <v>1967</v>
      </c>
      <c r="C1969" s="45" t="s">
        <v>2131</v>
      </c>
      <c r="D1969" t="str">
        <f>_xlfn.XLOOKUP($C1969,銘柄リスト!$B$2:$B$10000,銘柄リスト!$C$2:$C$10000,,0,1)</f>
        <v>ｙｕｔｏｒｉ</v>
      </c>
      <c r="E1969" s="10">
        <v>1</v>
      </c>
      <c r="G1969" s="46">
        <v>45632</v>
      </c>
      <c r="H1969" s="46">
        <v>45793</v>
      </c>
      <c r="J1969" s="10" t="str">
        <f>_xlfn.XLOOKUP($C1969,銘柄リスト!$B$2:$B$10000,銘柄リスト!$D$2:$D$10000,,0,1)</f>
        <v>グロース（内国株式）</v>
      </c>
    </row>
    <row r="1970" spans="2:10" hidden="1">
      <c r="B1970" s="42">
        <v>1968</v>
      </c>
      <c r="C1970" s="45" t="s">
        <v>2132</v>
      </c>
      <c r="D1970" t="str">
        <f>_xlfn.XLOOKUP($C1970,銘柄リスト!$B$2:$B$10000,銘柄リスト!$C$2:$C$10000,,0,1)</f>
        <v>ダイケン</v>
      </c>
      <c r="E1970" s="10">
        <v>1</v>
      </c>
      <c r="G1970" s="46">
        <v>45632</v>
      </c>
      <c r="H1970" s="46">
        <v>45793</v>
      </c>
      <c r="J1970" s="10" t="str">
        <f>_xlfn.XLOOKUP($C1970,銘柄リスト!$B$2:$B$10000,銘柄リスト!$D$2:$D$10000,,0,1)</f>
        <v>スタンダード（内国株式）</v>
      </c>
    </row>
    <row r="1971" spans="2:10" hidden="1">
      <c r="B1971" s="42">
        <v>1969</v>
      </c>
      <c r="C1971" s="45" t="s">
        <v>2133</v>
      </c>
      <c r="D1971" t="str">
        <f>_xlfn.XLOOKUP($C1971,銘柄リスト!$B$2:$B$10000,銘柄リスト!$C$2:$C$10000,,0,1)</f>
        <v>東洋製罐グループホールディングス</v>
      </c>
      <c r="E1971" s="10">
        <v>1</v>
      </c>
      <c r="G1971" s="46">
        <v>45632</v>
      </c>
      <c r="H1971" s="46">
        <v>45793</v>
      </c>
      <c r="J1971" s="10" t="str">
        <f>_xlfn.XLOOKUP($C1971,銘柄リスト!$B$2:$B$10000,銘柄リスト!$D$2:$D$10000,,0,1)</f>
        <v>プライム（内国株式）</v>
      </c>
    </row>
    <row r="1972" spans="2:10" hidden="1">
      <c r="B1972" s="42">
        <v>1970</v>
      </c>
      <c r="C1972" s="45" t="s">
        <v>2134</v>
      </c>
      <c r="D1972" t="str">
        <f>_xlfn.XLOOKUP($C1972,銘柄リスト!$B$2:$B$10000,銘柄リスト!$C$2:$C$10000,,0,1)</f>
        <v>ホッカンホールディングス</v>
      </c>
      <c r="E1972" s="10">
        <v>1</v>
      </c>
      <c r="G1972" s="46">
        <v>45632</v>
      </c>
      <c r="H1972" s="46">
        <v>45793</v>
      </c>
      <c r="J1972" s="10" t="str">
        <f>_xlfn.XLOOKUP($C1972,銘柄リスト!$B$2:$B$10000,銘柄リスト!$D$2:$D$10000,,0,1)</f>
        <v>プライム（内国株式）</v>
      </c>
    </row>
    <row r="1973" spans="2:10" hidden="1">
      <c r="B1973" s="42">
        <v>1971</v>
      </c>
      <c r="C1973" s="45" t="s">
        <v>2135</v>
      </c>
      <c r="D1973" t="str">
        <f>_xlfn.XLOOKUP($C1973,銘柄リスト!$B$2:$B$10000,銘柄リスト!$C$2:$C$10000,,0,1)</f>
        <v>シンポ</v>
      </c>
      <c r="E1973" s="10">
        <v>1</v>
      </c>
      <c r="G1973" s="46">
        <v>45632</v>
      </c>
      <c r="H1973" s="46">
        <v>45793</v>
      </c>
      <c r="J1973" s="10" t="str">
        <f>_xlfn.XLOOKUP($C1973,銘柄リスト!$B$2:$B$10000,銘柄リスト!$D$2:$D$10000,,0,1)</f>
        <v>スタンダード（内国株式）</v>
      </c>
    </row>
    <row r="1974" spans="2:10" hidden="1">
      <c r="B1974" s="42">
        <v>1972</v>
      </c>
      <c r="C1974" s="45" t="s">
        <v>2136</v>
      </c>
      <c r="D1974" t="str">
        <f>_xlfn.XLOOKUP($C1974,銘柄リスト!$B$2:$B$10000,銘柄リスト!$C$2:$C$10000,,0,1)</f>
        <v>日本製罐</v>
      </c>
      <c r="E1974" s="10">
        <v>1</v>
      </c>
      <c r="G1974" s="46">
        <v>45632</v>
      </c>
      <c r="H1974" s="46">
        <v>45793</v>
      </c>
      <c r="J1974" s="10" t="str">
        <f>_xlfn.XLOOKUP($C1974,銘柄リスト!$B$2:$B$10000,銘柄リスト!$D$2:$D$10000,,0,1)</f>
        <v>スタンダード（内国株式）</v>
      </c>
    </row>
    <row r="1975" spans="2:10" hidden="1">
      <c r="B1975" s="42">
        <v>1973</v>
      </c>
      <c r="C1975" s="45" t="s">
        <v>2137</v>
      </c>
      <c r="D1975" t="str">
        <f>_xlfn.XLOOKUP($C1975,銘柄リスト!$B$2:$B$10000,銘柄リスト!$C$2:$C$10000,,0,1)</f>
        <v>エムケー精工</v>
      </c>
      <c r="E1975" s="10">
        <v>1</v>
      </c>
      <c r="G1975" s="46">
        <v>45632</v>
      </c>
      <c r="H1975" s="46">
        <v>45793</v>
      </c>
      <c r="J1975" s="10" t="str">
        <f>_xlfn.XLOOKUP($C1975,銘柄リスト!$B$2:$B$10000,銘柄リスト!$D$2:$D$10000,,0,1)</f>
        <v>スタンダード（内国株式）</v>
      </c>
    </row>
    <row r="1976" spans="2:10" hidden="1">
      <c r="B1976" s="42">
        <v>1974</v>
      </c>
      <c r="C1976" s="45" t="s">
        <v>2138</v>
      </c>
      <c r="D1976" t="str">
        <f>_xlfn.XLOOKUP($C1976,銘柄リスト!$B$2:$B$10000,銘柄リスト!$C$2:$C$10000,,0,1)</f>
        <v>コロナ</v>
      </c>
      <c r="E1976" s="10">
        <v>1</v>
      </c>
      <c r="G1976" s="46">
        <v>45632</v>
      </c>
      <c r="H1976" s="46">
        <v>45793</v>
      </c>
      <c r="J1976" s="10" t="str">
        <f>_xlfn.XLOOKUP($C1976,銘柄リスト!$B$2:$B$10000,銘柄リスト!$D$2:$D$10000,,0,1)</f>
        <v>スタンダード（内国株式）</v>
      </c>
    </row>
    <row r="1977" spans="2:10" hidden="1">
      <c r="B1977" s="42">
        <v>1975</v>
      </c>
      <c r="C1977" s="45" t="s">
        <v>2139</v>
      </c>
      <c r="D1977" t="str">
        <f>_xlfn.XLOOKUP($C1977,銘柄リスト!$B$2:$B$10000,銘柄リスト!$C$2:$C$10000,,0,1)</f>
        <v>横河ブリッジホールディングス</v>
      </c>
      <c r="E1977" s="10">
        <v>1</v>
      </c>
      <c r="G1977" s="46">
        <v>45632</v>
      </c>
      <c r="H1977" s="46">
        <v>45793</v>
      </c>
      <c r="J1977" s="10" t="str">
        <f>_xlfn.XLOOKUP($C1977,銘柄リスト!$B$2:$B$10000,銘柄リスト!$D$2:$D$10000,,0,1)</f>
        <v>プライム（内国株式）</v>
      </c>
    </row>
    <row r="1978" spans="2:10" hidden="1">
      <c r="B1978" s="42">
        <v>1976</v>
      </c>
      <c r="C1978" s="45" t="s">
        <v>2140</v>
      </c>
      <c r="D1978" t="str">
        <f>_xlfn.XLOOKUP($C1978,銘柄リスト!$B$2:$B$10000,銘柄リスト!$C$2:$C$10000,,0,1)</f>
        <v>駒井ハルテック</v>
      </c>
      <c r="E1978" s="10">
        <v>1</v>
      </c>
      <c r="G1978" s="46">
        <v>45632</v>
      </c>
      <c r="H1978" s="46">
        <v>45793</v>
      </c>
      <c r="J1978" s="10" t="str">
        <f>_xlfn.XLOOKUP($C1978,銘柄リスト!$B$2:$B$10000,銘柄リスト!$D$2:$D$10000,,0,1)</f>
        <v>プライム（内国株式）</v>
      </c>
    </row>
    <row r="1979" spans="2:10" hidden="1">
      <c r="B1979" s="42">
        <v>1977</v>
      </c>
      <c r="C1979" s="45" t="s">
        <v>2141</v>
      </c>
      <c r="D1979" t="str">
        <f>_xlfn.XLOOKUP($C1979,銘柄リスト!$B$2:$B$10000,銘柄リスト!$C$2:$C$10000,,0,1)</f>
        <v>瀧上工業</v>
      </c>
      <c r="E1979" s="10">
        <v>1</v>
      </c>
      <c r="G1979" s="46">
        <v>45632</v>
      </c>
      <c r="H1979" s="46">
        <v>45793</v>
      </c>
      <c r="J1979" s="10" t="str">
        <f>_xlfn.XLOOKUP($C1979,銘柄リスト!$B$2:$B$10000,銘柄リスト!$D$2:$D$10000,,0,1)</f>
        <v>スタンダード（内国株式）</v>
      </c>
    </row>
    <row r="1980" spans="2:10" hidden="1">
      <c r="B1980" s="42">
        <v>1978</v>
      </c>
      <c r="C1980" s="45" t="s">
        <v>2142</v>
      </c>
      <c r="D1980" t="str">
        <f>_xlfn.XLOOKUP($C1980,銘柄リスト!$B$2:$B$10000,銘柄リスト!$C$2:$C$10000,,0,1)</f>
        <v>川岸工業</v>
      </c>
      <c r="E1980" s="10">
        <v>1</v>
      </c>
      <c r="G1980" s="46">
        <v>45632</v>
      </c>
      <c r="H1980" s="46">
        <v>45793</v>
      </c>
      <c r="J1980" s="10" t="str">
        <f>_xlfn.XLOOKUP($C1980,銘柄リスト!$B$2:$B$10000,銘柄リスト!$D$2:$D$10000,,0,1)</f>
        <v>スタンダード（内国株式）</v>
      </c>
    </row>
    <row r="1981" spans="2:10" hidden="1">
      <c r="B1981" s="42">
        <v>1979</v>
      </c>
      <c r="C1981" s="45" t="s">
        <v>2143</v>
      </c>
      <c r="D1981" t="str">
        <f>_xlfn.XLOOKUP($C1981,銘柄リスト!$B$2:$B$10000,銘柄リスト!$C$2:$C$10000,,0,1)</f>
        <v>那須電機鉄工</v>
      </c>
      <c r="E1981" s="10">
        <v>1</v>
      </c>
      <c r="G1981" s="46">
        <v>45632</v>
      </c>
      <c r="H1981" s="46">
        <v>45793</v>
      </c>
      <c r="J1981" s="10" t="str">
        <f>_xlfn.XLOOKUP($C1981,銘柄リスト!$B$2:$B$10000,銘柄リスト!$D$2:$D$10000,,0,1)</f>
        <v>スタンダード（内国株式）</v>
      </c>
    </row>
    <row r="1982" spans="2:10" hidden="1">
      <c r="B1982" s="42">
        <v>1980</v>
      </c>
      <c r="C1982" s="45" t="s">
        <v>2144</v>
      </c>
      <c r="D1982" t="str">
        <f>_xlfn.XLOOKUP($C1982,銘柄リスト!$B$2:$B$10000,銘柄リスト!$C$2:$C$10000,,0,1)</f>
        <v>高田機工</v>
      </c>
      <c r="E1982" s="10">
        <v>1</v>
      </c>
      <c r="G1982" s="46">
        <v>45632</v>
      </c>
      <c r="H1982" s="46">
        <v>45793</v>
      </c>
      <c r="J1982" s="10" t="str">
        <f>_xlfn.XLOOKUP($C1982,銘柄リスト!$B$2:$B$10000,銘柄リスト!$D$2:$D$10000,,0,1)</f>
        <v>スタンダード（内国株式）</v>
      </c>
    </row>
    <row r="1983" spans="2:10" hidden="1">
      <c r="B1983" s="42">
        <v>1981</v>
      </c>
      <c r="C1983" s="45" t="s">
        <v>2145</v>
      </c>
      <c r="D1983" t="str">
        <f>_xlfn.XLOOKUP($C1983,銘柄リスト!$B$2:$B$10000,銘柄リスト!$C$2:$C$10000,,0,1)</f>
        <v>アルメタックス</v>
      </c>
      <c r="E1983" s="10">
        <v>1</v>
      </c>
      <c r="G1983" s="46">
        <v>45632</v>
      </c>
      <c r="H1983" s="46">
        <v>45793</v>
      </c>
      <c r="J1983" s="10" t="str">
        <f>_xlfn.XLOOKUP($C1983,銘柄リスト!$B$2:$B$10000,銘柄リスト!$D$2:$D$10000,,0,1)</f>
        <v>スタンダード（内国株式）</v>
      </c>
    </row>
    <row r="1984" spans="2:10" hidden="1">
      <c r="B1984" s="42">
        <v>1982</v>
      </c>
      <c r="C1984" s="45" t="s">
        <v>2146</v>
      </c>
      <c r="D1984" t="str">
        <f>_xlfn.XLOOKUP($C1984,銘柄リスト!$B$2:$B$10000,銘柄リスト!$C$2:$C$10000,,0,1)</f>
        <v>三和ホールディングス</v>
      </c>
      <c r="E1984" s="10">
        <v>1</v>
      </c>
      <c r="G1984" s="46">
        <v>45632</v>
      </c>
      <c r="H1984" s="46">
        <v>45793</v>
      </c>
      <c r="J1984" s="10" t="str">
        <f>_xlfn.XLOOKUP($C1984,銘柄リスト!$B$2:$B$10000,銘柄リスト!$D$2:$D$10000,,0,1)</f>
        <v>プライム（内国株式）</v>
      </c>
    </row>
    <row r="1985" spans="2:10" hidden="1">
      <c r="B1985" s="42">
        <v>1983</v>
      </c>
      <c r="C1985" s="45" t="s">
        <v>2147</v>
      </c>
      <c r="D1985" t="str">
        <f>_xlfn.XLOOKUP($C1985,銘柄リスト!$B$2:$B$10000,銘柄リスト!$C$2:$C$10000,,0,1)</f>
        <v>文化シヤッター</v>
      </c>
      <c r="E1985" s="10">
        <v>1</v>
      </c>
      <c r="G1985" s="46">
        <v>45632</v>
      </c>
      <c r="H1985" s="46">
        <v>45793</v>
      </c>
      <c r="J1985" s="10" t="str">
        <f>_xlfn.XLOOKUP($C1985,銘柄リスト!$B$2:$B$10000,銘柄リスト!$D$2:$D$10000,,0,1)</f>
        <v>プライム（内国株式）</v>
      </c>
    </row>
    <row r="1986" spans="2:10" hidden="1">
      <c r="B1986" s="42">
        <v>1984</v>
      </c>
      <c r="C1986" s="45" t="s">
        <v>2148</v>
      </c>
      <c r="D1986" t="str">
        <f>_xlfn.XLOOKUP($C1986,銘柄リスト!$B$2:$B$10000,銘柄リスト!$C$2:$C$10000,,0,1)</f>
        <v>三協立山</v>
      </c>
      <c r="E1986" s="10">
        <v>1</v>
      </c>
      <c r="G1986" s="46">
        <v>45632</v>
      </c>
      <c r="H1986" s="46">
        <v>45793</v>
      </c>
      <c r="J1986" s="10" t="str">
        <f>_xlfn.XLOOKUP($C1986,銘柄リスト!$B$2:$B$10000,銘柄リスト!$D$2:$D$10000,,0,1)</f>
        <v>プライム（内国株式）</v>
      </c>
    </row>
    <row r="1987" spans="2:10" hidden="1">
      <c r="B1987" s="42">
        <v>1985</v>
      </c>
      <c r="C1987" s="45" t="s">
        <v>2149</v>
      </c>
      <c r="D1987" t="str">
        <f>_xlfn.XLOOKUP($C1987,銘柄リスト!$B$2:$B$10000,銘柄リスト!$C$2:$C$10000,,0,1)</f>
        <v>アルインコ</v>
      </c>
      <c r="E1987" s="10">
        <v>1</v>
      </c>
      <c r="G1987" s="46">
        <v>45632</v>
      </c>
      <c r="H1987" s="46">
        <v>45793</v>
      </c>
      <c r="J1987" s="10" t="str">
        <f>_xlfn.XLOOKUP($C1987,銘柄リスト!$B$2:$B$10000,銘柄リスト!$D$2:$D$10000,,0,1)</f>
        <v>プライム（内国株式）</v>
      </c>
    </row>
    <row r="1988" spans="2:10" hidden="1">
      <c r="B1988" s="42">
        <v>1986</v>
      </c>
      <c r="C1988" s="45" t="s">
        <v>2150</v>
      </c>
      <c r="D1988" t="str">
        <f>_xlfn.XLOOKUP($C1988,銘柄リスト!$B$2:$B$10000,銘柄リスト!$C$2:$C$10000,,0,1)</f>
        <v>元旦ビューティ工業</v>
      </c>
      <c r="E1988" s="10">
        <v>1</v>
      </c>
      <c r="G1988" s="46">
        <v>45632</v>
      </c>
      <c r="H1988" s="46">
        <v>45793</v>
      </c>
      <c r="J1988" s="10" t="str">
        <f>_xlfn.XLOOKUP($C1988,銘柄リスト!$B$2:$B$10000,銘柄リスト!$D$2:$D$10000,,0,1)</f>
        <v>スタンダード（内国株式）</v>
      </c>
    </row>
    <row r="1989" spans="2:10" hidden="1">
      <c r="B1989" s="42">
        <v>1987</v>
      </c>
      <c r="C1989" s="45" t="s">
        <v>2151</v>
      </c>
      <c r="D1989" t="str">
        <f>_xlfn.XLOOKUP($C1989,銘柄リスト!$B$2:$B$10000,銘柄リスト!$C$2:$C$10000,,0,1)</f>
        <v>東洋シヤッター</v>
      </c>
      <c r="E1989" s="10">
        <v>1</v>
      </c>
      <c r="G1989" s="46">
        <v>45632</v>
      </c>
      <c r="H1989" s="46">
        <v>45793</v>
      </c>
      <c r="J1989" s="10" t="str">
        <f>_xlfn.XLOOKUP($C1989,銘柄リスト!$B$2:$B$10000,銘柄リスト!$D$2:$D$10000,,0,1)</f>
        <v>スタンダード（内国株式）</v>
      </c>
    </row>
    <row r="1990" spans="2:10" hidden="1">
      <c r="B1990" s="42">
        <v>1988</v>
      </c>
      <c r="C1990" s="45" t="s">
        <v>2152</v>
      </c>
      <c r="D1990" t="str">
        <f>_xlfn.XLOOKUP($C1990,銘柄リスト!$B$2:$B$10000,銘柄リスト!$C$2:$C$10000,,0,1)</f>
        <v>ＬＩＸＩＬ</v>
      </c>
      <c r="E1990" s="10">
        <v>1</v>
      </c>
      <c r="G1990" s="46">
        <v>45632</v>
      </c>
      <c r="H1990" s="46">
        <v>45793</v>
      </c>
      <c r="J1990" s="10" t="str">
        <f>_xlfn.XLOOKUP($C1990,銘柄リスト!$B$2:$B$10000,銘柄リスト!$D$2:$D$10000,,0,1)</f>
        <v>プライム（内国株式）</v>
      </c>
    </row>
    <row r="1991" spans="2:10" hidden="1">
      <c r="B1991" s="42">
        <v>1989</v>
      </c>
      <c r="C1991" s="45" t="s">
        <v>2153</v>
      </c>
      <c r="D1991" t="str">
        <f>_xlfn.XLOOKUP($C1991,銘柄リスト!$B$2:$B$10000,銘柄リスト!$C$2:$C$10000,,0,1)</f>
        <v>大谷工業</v>
      </c>
      <c r="E1991" s="10">
        <v>1</v>
      </c>
      <c r="G1991" s="46">
        <v>45632</v>
      </c>
      <c r="H1991" s="46">
        <v>45793</v>
      </c>
      <c r="J1991" s="10" t="str">
        <f>_xlfn.XLOOKUP($C1991,銘柄リスト!$B$2:$B$10000,銘柄リスト!$D$2:$D$10000,,0,1)</f>
        <v>スタンダード（内国株式）</v>
      </c>
    </row>
    <row r="1992" spans="2:10" hidden="1">
      <c r="B1992" s="42">
        <v>1990</v>
      </c>
      <c r="C1992" s="45" t="s">
        <v>2154</v>
      </c>
      <c r="D1992" t="str">
        <f>_xlfn.XLOOKUP($C1992,銘柄リスト!$B$2:$B$10000,銘柄リスト!$C$2:$C$10000,,0,1)</f>
        <v>不二サッシ</v>
      </c>
      <c r="E1992" s="10">
        <v>1</v>
      </c>
      <c r="G1992" s="46">
        <v>45632</v>
      </c>
      <c r="H1992" s="46">
        <v>45793</v>
      </c>
      <c r="J1992" s="10" t="str">
        <f>_xlfn.XLOOKUP($C1992,銘柄リスト!$B$2:$B$10000,銘柄リスト!$D$2:$D$10000,,0,1)</f>
        <v>スタンダード（内国株式）</v>
      </c>
    </row>
    <row r="1993" spans="2:10" hidden="1">
      <c r="B1993" s="42">
        <v>1991</v>
      </c>
      <c r="C1993" s="45" t="s">
        <v>2155</v>
      </c>
      <c r="D1993" t="str">
        <f>_xlfn.XLOOKUP($C1993,銘柄リスト!$B$2:$B$10000,銘柄リスト!$C$2:$C$10000,,0,1)</f>
        <v>中西製作所</v>
      </c>
      <c r="E1993" s="10">
        <v>1</v>
      </c>
      <c r="G1993" s="46">
        <v>45632</v>
      </c>
      <c r="H1993" s="46">
        <v>45793</v>
      </c>
      <c r="J1993" s="10" t="str">
        <f>_xlfn.XLOOKUP($C1993,銘柄リスト!$B$2:$B$10000,銘柄リスト!$D$2:$D$10000,,0,1)</f>
        <v>スタンダード（内国株式）</v>
      </c>
    </row>
    <row r="1994" spans="2:10" hidden="1">
      <c r="B1994" s="42">
        <v>1992</v>
      </c>
      <c r="C1994" s="45" t="s">
        <v>2156</v>
      </c>
      <c r="D1994" t="str">
        <f>_xlfn.XLOOKUP($C1994,銘柄リスト!$B$2:$B$10000,銘柄リスト!$C$2:$C$10000,,0,1)</f>
        <v>日本フイルコン</v>
      </c>
      <c r="E1994" s="10">
        <v>1</v>
      </c>
      <c r="G1994" s="46">
        <v>45632</v>
      </c>
      <c r="H1994" s="46">
        <v>45793</v>
      </c>
      <c r="J1994" s="10" t="str">
        <f>_xlfn.XLOOKUP($C1994,銘柄リスト!$B$2:$B$10000,銘柄リスト!$D$2:$D$10000,,0,1)</f>
        <v>スタンダード（内国株式）</v>
      </c>
    </row>
    <row r="1995" spans="2:10" hidden="1">
      <c r="B1995" s="42">
        <v>1993</v>
      </c>
      <c r="C1995" s="45" t="s">
        <v>2157</v>
      </c>
      <c r="D1995" t="str">
        <f>_xlfn.XLOOKUP($C1995,銘柄リスト!$B$2:$B$10000,銘柄リスト!$C$2:$C$10000,,0,1)</f>
        <v>ノーリツ</v>
      </c>
      <c r="E1995" s="10">
        <v>1</v>
      </c>
      <c r="G1995" s="46">
        <v>45632</v>
      </c>
      <c r="H1995" s="46">
        <v>45793</v>
      </c>
      <c r="J1995" s="10" t="str">
        <f>_xlfn.XLOOKUP($C1995,銘柄リスト!$B$2:$B$10000,銘柄リスト!$D$2:$D$10000,,0,1)</f>
        <v>プライム（内国株式）</v>
      </c>
    </row>
    <row r="1996" spans="2:10" hidden="1">
      <c r="B1996" s="42">
        <v>1994</v>
      </c>
      <c r="C1996" s="45" t="s">
        <v>2158</v>
      </c>
      <c r="D1996" t="str">
        <f>_xlfn.XLOOKUP($C1996,銘柄リスト!$B$2:$B$10000,銘柄リスト!$C$2:$C$10000,,0,1)</f>
        <v>天龍製鋸</v>
      </c>
      <c r="E1996" s="10">
        <v>1</v>
      </c>
      <c r="G1996" s="46">
        <v>45632</v>
      </c>
      <c r="H1996" s="46">
        <v>45793</v>
      </c>
      <c r="J1996" s="10" t="str">
        <f>_xlfn.XLOOKUP($C1996,銘柄リスト!$B$2:$B$10000,銘柄リスト!$D$2:$D$10000,,0,1)</f>
        <v>スタンダード（内国株式）</v>
      </c>
    </row>
    <row r="1997" spans="2:10" hidden="1">
      <c r="B1997" s="42">
        <v>1995</v>
      </c>
      <c r="C1997" s="45" t="s">
        <v>2159</v>
      </c>
      <c r="D1997" t="str">
        <f>_xlfn.XLOOKUP($C1997,銘柄リスト!$B$2:$B$10000,銘柄リスト!$C$2:$C$10000,,0,1)</f>
        <v>長府製作所</v>
      </c>
      <c r="E1997" s="10">
        <v>1</v>
      </c>
      <c r="G1997" s="46">
        <v>45632</v>
      </c>
      <c r="H1997" s="46">
        <v>45793</v>
      </c>
      <c r="J1997" s="10" t="str">
        <f>_xlfn.XLOOKUP($C1997,銘柄リスト!$B$2:$B$10000,銘柄リスト!$D$2:$D$10000,,0,1)</f>
        <v>プライム（内国株式）</v>
      </c>
    </row>
    <row r="1998" spans="2:10" hidden="1">
      <c r="B1998" s="42">
        <v>1996</v>
      </c>
      <c r="C1998" s="45" t="s">
        <v>2160</v>
      </c>
      <c r="D1998" t="str">
        <f>_xlfn.XLOOKUP($C1998,銘柄リスト!$B$2:$B$10000,銘柄リスト!$C$2:$C$10000,,0,1)</f>
        <v>リンナイ</v>
      </c>
      <c r="E1998" s="10">
        <v>1</v>
      </c>
      <c r="G1998" s="46">
        <v>45632</v>
      </c>
      <c r="H1998" s="46">
        <v>45793</v>
      </c>
      <c r="J1998" s="10" t="str">
        <f>_xlfn.XLOOKUP($C1998,銘柄リスト!$B$2:$B$10000,銘柄リスト!$D$2:$D$10000,,0,1)</f>
        <v>プライム（内国株式）</v>
      </c>
    </row>
    <row r="1999" spans="2:10" hidden="1">
      <c r="B1999" s="42">
        <v>1997</v>
      </c>
      <c r="C1999" s="45" t="s">
        <v>2161</v>
      </c>
      <c r="D1999" t="str">
        <f>_xlfn.XLOOKUP($C1999,銘柄リスト!$B$2:$B$10000,銘柄リスト!$C$2:$C$10000,,0,1)</f>
        <v>ユニプレス</v>
      </c>
      <c r="E1999" s="10">
        <v>1</v>
      </c>
      <c r="G1999" s="46">
        <v>45632</v>
      </c>
      <c r="H1999" s="46">
        <v>45793</v>
      </c>
      <c r="J1999" s="10" t="str">
        <f>_xlfn.XLOOKUP($C1999,銘柄リスト!$B$2:$B$10000,銘柄リスト!$D$2:$D$10000,,0,1)</f>
        <v>プライム（内国株式）</v>
      </c>
    </row>
    <row r="2000" spans="2:10" hidden="1">
      <c r="B2000" s="42">
        <v>1998</v>
      </c>
      <c r="C2000" s="45" t="s">
        <v>2162</v>
      </c>
      <c r="D2000" t="str">
        <f>_xlfn.XLOOKUP($C2000,銘柄リスト!$B$2:$B$10000,銘柄リスト!$C$2:$C$10000,,0,1)</f>
        <v>日本パワーファスニング</v>
      </c>
      <c r="E2000" s="10">
        <v>1</v>
      </c>
      <c r="G2000" s="46">
        <v>45632</v>
      </c>
      <c r="H2000" s="46">
        <v>45793</v>
      </c>
      <c r="J2000" s="10" t="str">
        <f>_xlfn.XLOOKUP($C2000,銘柄リスト!$B$2:$B$10000,銘柄リスト!$D$2:$D$10000,,0,1)</f>
        <v>スタンダード（内国株式）</v>
      </c>
    </row>
    <row r="2001" spans="2:10" hidden="1">
      <c r="B2001" s="42">
        <v>1999</v>
      </c>
      <c r="C2001" s="45" t="s">
        <v>2163</v>
      </c>
      <c r="D2001" t="str">
        <f>_xlfn.XLOOKUP($C2001,銘柄リスト!$B$2:$B$10000,銘柄リスト!$C$2:$C$10000,,0,1)</f>
        <v>ダイニチ工業</v>
      </c>
      <c r="E2001" s="10">
        <v>1</v>
      </c>
      <c r="G2001" s="46">
        <v>45632</v>
      </c>
      <c r="H2001" s="46">
        <v>45793</v>
      </c>
      <c r="J2001" s="10" t="str">
        <f>_xlfn.XLOOKUP($C2001,銘柄リスト!$B$2:$B$10000,銘柄リスト!$D$2:$D$10000,,0,1)</f>
        <v>スタンダード（内国株式）</v>
      </c>
    </row>
    <row r="2002" spans="2:10" hidden="1">
      <c r="B2002" s="42">
        <v>2000</v>
      </c>
      <c r="C2002" s="45" t="s">
        <v>2164</v>
      </c>
      <c r="D2002" t="str">
        <f>_xlfn.XLOOKUP($C2002,銘柄リスト!$B$2:$B$10000,銘柄リスト!$C$2:$C$10000,,0,1)</f>
        <v>アマテイ</v>
      </c>
      <c r="E2002" s="10">
        <v>1</v>
      </c>
      <c r="G2002" s="46">
        <v>45632</v>
      </c>
      <c r="H2002" s="46">
        <v>45793</v>
      </c>
      <c r="J2002" s="10" t="str">
        <f>_xlfn.XLOOKUP($C2002,銘柄リスト!$B$2:$B$10000,銘柄リスト!$D$2:$D$10000,,0,1)</f>
        <v>スタンダード（内国株式）</v>
      </c>
    </row>
    <row r="2003" spans="2:10" hidden="1">
      <c r="B2003" s="42">
        <v>2001</v>
      </c>
      <c r="C2003" s="45" t="s">
        <v>2165</v>
      </c>
      <c r="D2003" t="str">
        <f>_xlfn.XLOOKUP($C2003,銘柄リスト!$B$2:$B$10000,銘柄リスト!$C$2:$C$10000,,0,1)</f>
        <v>ワイズホールディングス</v>
      </c>
      <c r="E2003" s="10">
        <v>1</v>
      </c>
      <c r="G2003" s="46">
        <v>45632</v>
      </c>
      <c r="H2003" s="46">
        <v>45793</v>
      </c>
      <c r="J2003" s="10" t="str">
        <f>_xlfn.XLOOKUP($C2003,銘柄リスト!$B$2:$B$10000,銘柄リスト!$D$2:$D$10000,,0,1)</f>
        <v>スタンダード（内国株式）</v>
      </c>
    </row>
    <row r="2004" spans="2:10" hidden="1">
      <c r="B2004" s="42">
        <v>2002</v>
      </c>
      <c r="C2004" s="45" t="s">
        <v>2166</v>
      </c>
      <c r="D2004" t="str">
        <f>_xlfn.XLOOKUP($C2004,銘柄リスト!$B$2:$B$10000,銘柄リスト!$C$2:$C$10000,,0,1)</f>
        <v>トーソー</v>
      </c>
      <c r="E2004" s="10">
        <v>1</v>
      </c>
      <c r="G2004" s="46">
        <v>45632</v>
      </c>
      <c r="H2004" s="46">
        <v>45793</v>
      </c>
      <c r="J2004" s="10" t="str">
        <f>_xlfn.XLOOKUP($C2004,銘柄リスト!$B$2:$B$10000,銘柄リスト!$D$2:$D$10000,,0,1)</f>
        <v>スタンダード（内国株式）</v>
      </c>
    </row>
    <row r="2005" spans="2:10" hidden="1">
      <c r="B2005" s="42">
        <v>2003</v>
      </c>
      <c r="C2005" s="45" t="s">
        <v>2167</v>
      </c>
      <c r="D2005" t="str">
        <f>_xlfn.XLOOKUP($C2005,銘柄リスト!$B$2:$B$10000,銘柄リスト!$C$2:$C$10000,,0,1)</f>
        <v>日東精工</v>
      </c>
      <c r="E2005" s="10">
        <v>1</v>
      </c>
      <c r="G2005" s="46">
        <v>45632</v>
      </c>
      <c r="H2005" s="46">
        <v>45793</v>
      </c>
      <c r="J2005" s="10" t="str">
        <f>_xlfn.XLOOKUP($C2005,銘柄リスト!$B$2:$B$10000,銘柄リスト!$D$2:$D$10000,,0,1)</f>
        <v>プライム（内国株式）</v>
      </c>
    </row>
    <row r="2006" spans="2:10" hidden="1">
      <c r="B2006" s="42">
        <v>2004</v>
      </c>
      <c r="C2006" s="45" t="s">
        <v>2168</v>
      </c>
      <c r="D2006" t="str">
        <f>_xlfn.XLOOKUP($C2006,銘柄リスト!$B$2:$B$10000,銘柄リスト!$C$2:$C$10000,,0,1)</f>
        <v>三洋工業</v>
      </c>
      <c r="E2006" s="10">
        <v>1</v>
      </c>
      <c r="G2006" s="46">
        <v>45632</v>
      </c>
      <c r="H2006" s="46">
        <v>45793</v>
      </c>
      <c r="J2006" s="10" t="str">
        <f>_xlfn.XLOOKUP($C2006,銘柄リスト!$B$2:$B$10000,銘柄リスト!$D$2:$D$10000,,0,1)</f>
        <v>スタンダード（内国株式）</v>
      </c>
    </row>
    <row r="2007" spans="2:10" hidden="1">
      <c r="B2007" s="42">
        <v>2005</v>
      </c>
      <c r="C2007" s="45" t="s">
        <v>2169</v>
      </c>
      <c r="D2007" t="str">
        <f>_xlfn.XLOOKUP($C2007,銘柄リスト!$B$2:$B$10000,銘柄リスト!$C$2:$C$10000,,0,1)</f>
        <v>岡部</v>
      </c>
      <c r="E2007" s="10">
        <v>1</v>
      </c>
      <c r="G2007" s="46">
        <v>45632</v>
      </c>
      <c r="H2007" s="46">
        <v>45793</v>
      </c>
      <c r="J2007" s="10" t="str">
        <f>_xlfn.XLOOKUP($C2007,銘柄リスト!$B$2:$B$10000,銘柄リスト!$D$2:$D$10000,,0,1)</f>
        <v>プライム（内国株式）</v>
      </c>
    </row>
    <row r="2008" spans="2:10" hidden="1">
      <c r="B2008" s="42">
        <v>2006</v>
      </c>
      <c r="C2008" s="45" t="s">
        <v>2170</v>
      </c>
      <c r="D2008" t="str">
        <f>_xlfn.XLOOKUP($C2008,銘柄リスト!$B$2:$B$10000,銘柄リスト!$C$2:$C$10000,,0,1)</f>
        <v>浅香工業</v>
      </c>
      <c r="E2008" s="10">
        <v>1</v>
      </c>
      <c r="G2008" s="46">
        <v>45632</v>
      </c>
      <c r="H2008" s="46">
        <v>45793</v>
      </c>
      <c r="J2008" s="10" t="str">
        <f>_xlfn.XLOOKUP($C2008,銘柄リスト!$B$2:$B$10000,銘柄リスト!$D$2:$D$10000,,0,1)</f>
        <v>スタンダード（内国株式）</v>
      </c>
    </row>
    <row r="2009" spans="2:10" hidden="1">
      <c r="B2009" s="42">
        <v>2007</v>
      </c>
      <c r="C2009" s="45" t="s">
        <v>2171</v>
      </c>
      <c r="D2009" t="str">
        <f>_xlfn.XLOOKUP($C2009,銘柄リスト!$B$2:$B$10000,銘柄リスト!$C$2:$C$10000,,0,1)</f>
        <v>フジマック</v>
      </c>
      <c r="E2009" s="10">
        <v>1</v>
      </c>
      <c r="G2009" s="46">
        <v>45632</v>
      </c>
      <c r="H2009" s="46">
        <v>45793</v>
      </c>
      <c r="J2009" s="10" t="str">
        <f>_xlfn.XLOOKUP($C2009,銘柄リスト!$B$2:$B$10000,銘柄リスト!$D$2:$D$10000,,0,1)</f>
        <v>スタンダード（内国株式）</v>
      </c>
    </row>
    <row r="2010" spans="2:10" hidden="1">
      <c r="B2010" s="42">
        <v>2008</v>
      </c>
      <c r="C2010" s="45" t="s">
        <v>2172</v>
      </c>
      <c r="D2010" t="str">
        <f>_xlfn.XLOOKUP($C2010,銘柄リスト!$B$2:$B$10000,銘柄リスト!$C$2:$C$10000,,0,1)</f>
        <v>京都機械工具</v>
      </c>
      <c r="E2010" s="10">
        <v>1</v>
      </c>
      <c r="G2010" s="46">
        <v>45632</v>
      </c>
      <c r="H2010" s="46">
        <v>45793</v>
      </c>
      <c r="J2010" s="10" t="str">
        <f>_xlfn.XLOOKUP($C2010,銘柄リスト!$B$2:$B$10000,銘柄リスト!$D$2:$D$10000,,0,1)</f>
        <v>スタンダード（内国株式）</v>
      </c>
    </row>
    <row r="2011" spans="2:10" hidden="1">
      <c r="B2011" s="42">
        <v>2009</v>
      </c>
      <c r="C2011" s="45" t="s">
        <v>2173</v>
      </c>
      <c r="D2011" t="str">
        <f>_xlfn.XLOOKUP($C2011,銘柄リスト!$B$2:$B$10000,銘柄リスト!$C$2:$C$10000,,0,1)</f>
        <v>ＴＯＮＥ</v>
      </c>
      <c r="E2011" s="10">
        <v>1</v>
      </c>
      <c r="G2011" s="46">
        <v>45632</v>
      </c>
      <c r="H2011" s="46">
        <v>45793</v>
      </c>
      <c r="J2011" s="10" t="str">
        <f>_xlfn.XLOOKUP($C2011,銘柄リスト!$B$2:$B$10000,銘柄リスト!$D$2:$D$10000,,0,1)</f>
        <v>スタンダード（内国株式）</v>
      </c>
    </row>
    <row r="2012" spans="2:10" hidden="1">
      <c r="B2012" s="42">
        <v>2010</v>
      </c>
      <c r="C2012" s="45" t="s">
        <v>2174</v>
      </c>
      <c r="D2012" t="str">
        <f>_xlfn.XLOOKUP($C2012,銘柄リスト!$B$2:$B$10000,銘柄リスト!$C$2:$C$10000,,0,1)</f>
        <v>ロブテックス</v>
      </c>
      <c r="E2012" s="10">
        <v>1</v>
      </c>
      <c r="G2012" s="46">
        <v>45632</v>
      </c>
      <c r="H2012" s="46">
        <v>45793</v>
      </c>
      <c r="J2012" s="10" t="str">
        <f>_xlfn.XLOOKUP($C2012,銘柄リスト!$B$2:$B$10000,銘柄リスト!$D$2:$D$10000,,0,1)</f>
        <v>スタンダード（内国株式）</v>
      </c>
    </row>
    <row r="2013" spans="2:10" hidden="1">
      <c r="B2013" s="42">
        <v>2011</v>
      </c>
      <c r="C2013" s="45" t="s">
        <v>2175</v>
      </c>
      <c r="D2013" t="str">
        <f>_xlfn.XLOOKUP($C2013,銘柄リスト!$B$2:$B$10000,銘柄リスト!$C$2:$C$10000,,0,1)</f>
        <v>ジーテクト</v>
      </c>
      <c r="E2013" s="10">
        <v>1</v>
      </c>
      <c r="G2013" s="46">
        <v>45632</v>
      </c>
      <c r="H2013" s="46">
        <v>45793</v>
      </c>
      <c r="J2013" s="10" t="str">
        <f>_xlfn.XLOOKUP($C2013,銘柄リスト!$B$2:$B$10000,銘柄リスト!$D$2:$D$10000,,0,1)</f>
        <v>プライム（内国株式）</v>
      </c>
    </row>
    <row r="2014" spans="2:10" hidden="1">
      <c r="B2014" s="42">
        <v>2012</v>
      </c>
      <c r="C2014" s="45" t="s">
        <v>2176</v>
      </c>
      <c r="D2014" t="str">
        <f>_xlfn.XLOOKUP($C2014,銘柄リスト!$B$2:$B$10000,銘柄リスト!$C$2:$C$10000,,0,1)</f>
        <v>共和工業所</v>
      </c>
      <c r="E2014" s="10">
        <v>1</v>
      </c>
      <c r="G2014" s="46">
        <v>45632</v>
      </c>
      <c r="H2014" s="46">
        <v>45793</v>
      </c>
      <c r="J2014" s="10" t="str">
        <f>_xlfn.XLOOKUP($C2014,銘柄リスト!$B$2:$B$10000,銘柄リスト!$D$2:$D$10000,,0,1)</f>
        <v>スタンダード（内国株式）</v>
      </c>
    </row>
    <row r="2015" spans="2:10" hidden="1">
      <c r="B2015" s="42">
        <v>2013</v>
      </c>
      <c r="C2015" s="45" t="s">
        <v>2177</v>
      </c>
      <c r="D2015" t="str">
        <f>_xlfn.XLOOKUP($C2015,銘柄リスト!$B$2:$B$10000,銘柄リスト!$C$2:$C$10000,,0,1)</f>
        <v>トーアミ</v>
      </c>
      <c r="E2015" s="10">
        <v>1</v>
      </c>
      <c r="G2015" s="46">
        <v>45632</v>
      </c>
      <c r="H2015" s="46">
        <v>45793</v>
      </c>
      <c r="J2015" s="10" t="str">
        <f>_xlfn.XLOOKUP($C2015,銘柄リスト!$B$2:$B$10000,銘柄リスト!$D$2:$D$10000,,0,1)</f>
        <v>スタンダード（内国株式）</v>
      </c>
    </row>
    <row r="2016" spans="2:10" hidden="1">
      <c r="B2016" s="42">
        <v>2014</v>
      </c>
      <c r="C2016" s="45" t="s">
        <v>2178</v>
      </c>
      <c r="D2016" t="str">
        <f>_xlfn.XLOOKUP($C2016,銘柄リスト!$B$2:$B$10000,銘柄リスト!$C$2:$C$10000,,0,1)</f>
        <v>中国工業</v>
      </c>
      <c r="E2016" s="10">
        <v>1</v>
      </c>
      <c r="G2016" s="46">
        <v>45632</v>
      </c>
      <c r="H2016" s="46">
        <v>45793</v>
      </c>
      <c r="J2016" s="10" t="str">
        <f>_xlfn.XLOOKUP($C2016,銘柄リスト!$B$2:$B$10000,銘柄リスト!$D$2:$D$10000,,0,1)</f>
        <v>スタンダード（内国株式）</v>
      </c>
    </row>
    <row r="2017" spans="2:10" hidden="1">
      <c r="B2017" s="42">
        <v>2015</v>
      </c>
      <c r="C2017" s="45" t="s">
        <v>2179</v>
      </c>
      <c r="D2017" t="str">
        <f>_xlfn.XLOOKUP($C2017,銘柄リスト!$B$2:$B$10000,銘柄リスト!$C$2:$C$10000,,0,1)</f>
        <v>東プレ</v>
      </c>
      <c r="E2017" s="10">
        <v>1</v>
      </c>
      <c r="G2017" s="46">
        <v>45632</v>
      </c>
      <c r="H2017" s="46">
        <v>45793</v>
      </c>
      <c r="J2017" s="10" t="str">
        <f>_xlfn.XLOOKUP($C2017,銘柄リスト!$B$2:$B$10000,銘柄リスト!$D$2:$D$10000,,0,1)</f>
        <v>プライム（内国株式）</v>
      </c>
    </row>
    <row r="2018" spans="2:10" hidden="1">
      <c r="B2018" s="42">
        <v>2016</v>
      </c>
      <c r="C2018" s="45" t="s">
        <v>2180</v>
      </c>
      <c r="D2018" t="str">
        <f>_xlfn.XLOOKUP($C2018,銘柄リスト!$B$2:$B$10000,銘柄リスト!$C$2:$C$10000,,0,1)</f>
        <v>高周波熱錬</v>
      </c>
      <c r="E2018" s="10">
        <v>1</v>
      </c>
      <c r="G2018" s="46">
        <v>45632</v>
      </c>
      <c r="H2018" s="46">
        <v>45793</v>
      </c>
      <c r="J2018" s="10" t="str">
        <f>_xlfn.XLOOKUP($C2018,銘柄リスト!$B$2:$B$10000,銘柄リスト!$D$2:$D$10000,,0,1)</f>
        <v>プライム（内国株式）</v>
      </c>
    </row>
    <row r="2019" spans="2:10" hidden="1">
      <c r="B2019" s="42">
        <v>2017</v>
      </c>
      <c r="C2019" s="45" t="s">
        <v>2181</v>
      </c>
      <c r="D2019" t="str">
        <f>_xlfn.XLOOKUP($C2019,銘柄リスト!$B$2:$B$10000,銘柄リスト!$C$2:$C$10000,,0,1)</f>
        <v>東京製綱</v>
      </c>
      <c r="E2019" s="10">
        <v>1</v>
      </c>
      <c r="G2019" s="46">
        <v>45632</v>
      </c>
      <c r="H2019" s="46">
        <v>45793</v>
      </c>
      <c r="J2019" s="10" t="str">
        <f>_xlfn.XLOOKUP($C2019,銘柄リスト!$B$2:$B$10000,銘柄リスト!$D$2:$D$10000,,0,1)</f>
        <v>プライム（内国株式）</v>
      </c>
    </row>
    <row r="2020" spans="2:10" hidden="1">
      <c r="B2020" s="42">
        <v>2018</v>
      </c>
      <c r="C2020" s="45" t="s">
        <v>2182</v>
      </c>
      <c r="D2020" t="str">
        <f>_xlfn.XLOOKUP($C2020,銘柄リスト!$B$2:$B$10000,銘柄リスト!$C$2:$C$10000,,0,1)</f>
        <v>マルゼン</v>
      </c>
      <c r="E2020" s="10">
        <v>1</v>
      </c>
      <c r="G2020" s="46">
        <v>45632</v>
      </c>
      <c r="H2020" s="46">
        <v>45793</v>
      </c>
      <c r="J2020" s="10" t="str">
        <f>_xlfn.XLOOKUP($C2020,銘柄リスト!$B$2:$B$10000,銘柄リスト!$D$2:$D$10000,,0,1)</f>
        <v>スタンダード（内国株式）</v>
      </c>
    </row>
    <row r="2021" spans="2:10" hidden="1">
      <c r="B2021" s="42">
        <v>2019</v>
      </c>
      <c r="C2021" s="45" t="s">
        <v>2183</v>
      </c>
      <c r="D2021" t="str">
        <f>_xlfn.XLOOKUP($C2021,銘柄リスト!$B$2:$B$10000,銘柄リスト!$C$2:$C$10000,,0,1)</f>
        <v>イワブチ</v>
      </c>
      <c r="E2021" s="10">
        <v>1</v>
      </c>
      <c r="G2021" s="46">
        <v>45632</v>
      </c>
      <c r="H2021" s="46">
        <v>45793</v>
      </c>
      <c r="J2021" s="10" t="str">
        <f>_xlfn.XLOOKUP($C2021,銘柄リスト!$B$2:$B$10000,銘柄リスト!$D$2:$D$10000,,0,1)</f>
        <v>スタンダード（内国株式）</v>
      </c>
    </row>
    <row r="2022" spans="2:10" hidden="1">
      <c r="B2022" s="42">
        <v>2020</v>
      </c>
      <c r="C2022" s="45" t="s">
        <v>2184</v>
      </c>
      <c r="D2022" t="str">
        <f>_xlfn.XLOOKUP($C2022,銘柄リスト!$B$2:$B$10000,銘柄リスト!$C$2:$C$10000,,0,1)</f>
        <v>兼房</v>
      </c>
      <c r="E2022" s="10">
        <v>1</v>
      </c>
      <c r="G2022" s="46">
        <v>45632</v>
      </c>
      <c r="H2022" s="46">
        <v>45793</v>
      </c>
      <c r="J2022" s="10" t="str">
        <f>_xlfn.XLOOKUP($C2022,銘柄リスト!$B$2:$B$10000,銘柄リスト!$D$2:$D$10000,,0,1)</f>
        <v>スタンダード（内国株式）</v>
      </c>
    </row>
    <row r="2023" spans="2:10" hidden="1">
      <c r="B2023" s="42">
        <v>2021</v>
      </c>
      <c r="C2023" s="45" t="s">
        <v>2185</v>
      </c>
      <c r="D2023" t="str">
        <f>_xlfn.XLOOKUP($C2023,銘柄リスト!$B$2:$B$10000,銘柄リスト!$C$2:$C$10000,,0,1)</f>
        <v>サンコール</v>
      </c>
      <c r="E2023" s="10">
        <v>1</v>
      </c>
      <c r="G2023" s="46">
        <v>45632</v>
      </c>
      <c r="H2023" s="46">
        <v>45793</v>
      </c>
      <c r="J2023" s="10" t="str">
        <f>_xlfn.XLOOKUP($C2023,銘柄リスト!$B$2:$B$10000,銘柄リスト!$D$2:$D$10000,,0,1)</f>
        <v>スタンダード（内国株式）</v>
      </c>
    </row>
    <row r="2024" spans="2:10" hidden="1">
      <c r="B2024" s="42">
        <v>2022</v>
      </c>
      <c r="C2024" s="45" t="s">
        <v>2186</v>
      </c>
      <c r="D2024" t="str">
        <f>_xlfn.XLOOKUP($C2024,銘柄リスト!$B$2:$B$10000,銘柄リスト!$C$2:$C$10000,,0,1)</f>
        <v>モリテック　スチール</v>
      </c>
      <c r="E2024" s="10">
        <v>1</v>
      </c>
      <c r="G2024" s="46">
        <v>45632</v>
      </c>
      <c r="H2024" s="46">
        <v>45793</v>
      </c>
      <c r="J2024" s="10" t="str">
        <f>_xlfn.XLOOKUP($C2024,銘柄リスト!$B$2:$B$10000,銘柄リスト!$D$2:$D$10000,,0,1)</f>
        <v>スタンダード（内国株式）</v>
      </c>
    </row>
    <row r="2025" spans="2:10" hidden="1">
      <c r="B2025" s="42">
        <v>2023</v>
      </c>
      <c r="C2025" s="45" t="s">
        <v>2187</v>
      </c>
      <c r="D2025" t="str">
        <f>_xlfn.XLOOKUP($C2025,銘柄リスト!$B$2:$B$10000,銘柄リスト!$C$2:$C$10000,,0,1)</f>
        <v>オーネックス</v>
      </c>
      <c r="E2025" s="10">
        <v>1</v>
      </c>
      <c r="G2025" s="46">
        <v>45632</v>
      </c>
      <c r="H2025" s="46">
        <v>45793</v>
      </c>
      <c r="J2025" s="10" t="str">
        <f>_xlfn.XLOOKUP($C2025,銘柄リスト!$B$2:$B$10000,銘柄リスト!$D$2:$D$10000,,0,1)</f>
        <v>スタンダード（内国株式）</v>
      </c>
    </row>
    <row r="2026" spans="2:10" hidden="1">
      <c r="B2026" s="42">
        <v>2024</v>
      </c>
      <c r="C2026" s="45" t="s">
        <v>2188</v>
      </c>
      <c r="D2026" t="str">
        <f>_xlfn.XLOOKUP($C2026,銘柄リスト!$B$2:$B$10000,銘柄リスト!$C$2:$C$10000,,0,1)</f>
        <v>パイオラックス</v>
      </c>
      <c r="E2026" s="10">
        <v>1</v>
      </c>
      <c r="G2026" s="46">
        <v>45632</v>
      </c>
      <c r="H2026" s="46">
        <v>45793</v>
      </c>
      <c r="J2026" s="10" t="str">
        <f>_xlfn.XLOOKUP($C2026,銘柄リスト!$B$2:$B$10000,銘柄リスト!$D$2:$D$10000,,0,1)</f>
        <v>プライム（内国株式）</v>
      </c>
    </row>
    <row r="2027" spans="2:10" hidden="1">
      <c r="B2027" s="42">
        <v>2025</v>
      </c>
      <c r="C2027" s="45" t="s">
        <v>2189</v>
      </c>
      <c r="D2027" t="str">
        <f>_xlfn.XLOOKUP($C2027,銘柄リスト!$B$2:$B$10000,銘柄リスト!$C$2:$C$10000,,0,1)</f>
        <v>エイチワン</v>
      </c>
      <c r="E2027" s="10">
        <v>1</v>
      </c>
      <c r="G2027" s="46">
        <v>45632</v>
      </c>
      <c r="H2027" s="46">
        <v>45793</v>
      </c>
      <c r="J2027" s="10" t="str">
        <f>_xlfn.XLOOKUP($C2027,銘柄リスト!$B$2:$B$10000,銘柄リスト!$D$2:$D$10000,,0,1)</f>
        <v>プライム（内国株式）</v>
      </c>
    </row>
    <row r="2028" spans="2:10" hidden="1">
      <c r="B2028" s="42">
        <v>2026</v>
      </c>
      <c r="C2028" s="45" t="s">
        <v>2190</v>
      </c>
      <c r="D2028" t="str">
        <f>_xlfn.XLOOKUP($C2028,銘柄リスト!$B$2:$B$10000,銘柄リスト!$C$2:$C$10000,,0,1)</f>
        <v>スーパーツール</v>
      </c>
      <c r="E2028" s="10">
        <v>1</v>
      </c>
      <c r="G2028" s="46">
        <v>45632</v>
      </c>
      <c r="H2028" s="46">
        <v>45793</v>
      </c>
      <c r="J2028" s="10" t="str">
        <f>_xlfn.XLOOKUP($C2028,銘柄リスト!$B$2:$B$10000,銘柄リスト!$D$2:$D$10000,,0,1)</f>
        <v>スタンダード（内国株式）</v>
      </c>
    </row>
    <row r="2029" spans="2:10" hidden="1">
      <c r="B2029" s="42">
        <v>2027</v>
      </c>
      <c r="C2029" s="45" t="s">
        <v>2191</v>
      </c>
      <c r="D2029" t="str">
        <f>_xlfn.XLOOKUP($C2029,銘柄リスト!$B$2:$B$10000,銘柄リスト!$C$2:$C$10000,,0,1)</f>
        <v>日本発條</v>
      </c>
      <c r="E2029" s="10">
        <v>1</v>
      </c>
      <c r="G2029" s="46">
        <v>45632</v>
      </c>
      <c r="H2029" s="46">
        <v>45793</v>
      </c>
      <c r="J2029" s="10" t="str">
        <f>_xlfn.XLOOKUP($C2029,銘柄リスト!$B$2:$B$10000,銘柄リスト!$D$2:$D$10000,,0,1)</f>
        <v>プライム（内国株式）</v>
      </c>
    </row>
    <row r="2030" spans="2:10" hidden="1">
      <c r="B2030" s="42">
        <v>2028</v>
      </c>
      <c r="C2030" s="45" t="s">
        <v>2192</v>
      </c>
      <c r="D2030" t="str">
        <f>_xlfn.XLOOKUP($C2030,銘柄リスト!$B$2:$B$10000,銘柄リスト!$C$2:$C$10000,,0,1)</f>
        <v>中央発條</v>
      </c>
      <c r="E2030" s="10">
        <v>1</v>
      </c>
      <c r="G2030" s="46">
        <v>45632</v>
      </c>
      <c r="H2030" s="46">
        <v>45793</v>
      </c>
      <c r="J2030" s="10" t="str">
        <f>_xlfn.XLOOKUP($C2030,銘柄リスト!$B$2:$B$10000,銘柄リスト!$D$2:$D$10000,,0,1)</f>
        <v>スタンダード（内国株式）</v>
      </c>
    </row>
    <row r="2031" spans="2:10" hidden="1">
      <c r="B2031" s="42">
        <v>2029</v>
      </c>
      <c r="C2031" s="45" t="s">
        <v>2193</v>
      </c>
      <c r="D2031" t="str">
        <f>_xlfn.XLOOKUP($C2031,銘柄リスト!$B$2:$B$10000,銘柄リスト!$C$2:$C$10000,,0,1)</f>
        <v>ファインシンター</v>
      </c>
      <c r="E2031" s="10">
        <v>1</v>
      </c>
      <c r="G2031" s="46">
        <v>45632</v>
      </c>
      <c r="H2031" s="46">
        <v>45793</v>
      </c>
      <c r="J2031" s="10" t="str">
        <f>_xlfn.XLOOKUP($C2031,銘柄リスト!$B$2:$B$10000,銘柄リスト!$D$2:$D$10000,,0,1)</f>
        <v>スタンダード（内国株式）</v>
      </c>
    </row>
    <row r="2032" spans="2:10" hidden="1">
      <c r="B2032" s="42">
        <v>2030</v>
      </c>
      <c r="C2032" s="45" t="s">
        <v>2194</v>
      </c>
      <c r="D2032" t="str">
        <f>_xlfn.XLOOKUP($C2032,銘柄リスト!$B$2:$B$10000,銘柄リスト!$C$2:$C$10000,,0,1)</f>
        <v>協立エアテック</v>
      </c>
      <c r="E2032" s="10">
        <v>1</v>
      </c>
      <c r="G2032" s="46">
        <v>45632</v>
      </c>
      <c r="H2032" s="46">
        <v>45793</v>
      </c>
      <c r="J2032" s="10" t="str">
        <f>_xlfn.XLOOKUP($C2032,銘柄リスト!$B$2:$B$10000,銘柄リスト!$D$2:$D$10000,,0,1)</f>
        <v>スタンダード（内国株式）</v>
      </c>
    </row>
    <row r="2033" spans="2:10" hidden="1">
      <c r="B2033" s="42">
        <v>2031</v>
      </c>
      <c r="C2033" s="45" t="s">
        <v>2195</v>
      </c>
      <c r="D2033" t="str">
        <f>_xlfn.XLOOKUP($C2033,銘柄リスト!$B$2:$B$10000,銘柄リスト!$C$2:$C$10000,,0,1)</f>
        <v>アドバネクス</v>
      </c>
      <c r="E2033" s="10">
        <v>1</v>
      </c>
      <c r="G2033" s="46">
        <v>45632</v>
      </c>
      <c r="H2033" s="46">
        <v>45793</v>
      </c>
      <c r="J2033" s="10" t="str">
        <f>_xlfn.XLOOKUP($C2033,銘柄リスト!$B$2:$B$10000,銘柄リスト!$D$2:$D$10000,,0,1)</f>
        <v>スタンダード（内国株式）</v>
      </c>
    </row>
    <row r="2034" spans="2:10" hidden="1">
      <c r="B2034" s="42">
        <v>2032</v>
      </c>
      <c r="C2034" s="45" t="s">
        <v>2196</v>
      </c>
      <c r="D2034" t="str">
        <f>_xlfn.XLOOKUP($C2034,銘柄リスト!$B$2:$B$10000,銘柄リスト!$C$2:$C$10000,,0,1)</f>
        <v>三浦工業</v>
      </c>
      <c r="E2034" s="10">
        <v>1</v>
      </c>
      <c r="G2034" s="46">
        <v>45632</v>
      </c>
      <c r="H2034" s="46">
        <v>45793</v>
      </c>
      <c r="J2034" s="10" t="str">
        <f>_xlfn.XLOOKUP($C2034,銘柄リスト!$B$2:$B$10000,銘柄リスト!$D$2:$D$10000,,0,1)</f>
        <v>プライム（内国株式）</v>
      </c>
    </row>
    <row r="2035" spans="2:10" hidden="1">
      <c r="B2035" s="42">
        <v>2033</v>
      </c>
      <c r="C2035" s="45" t="s">
        <v>2197</v>
      </c>
      <c r="D2035" t="str">
        <f>_xlfn.XLOOKUP($C2035,銘柄リスト!$B$2:$B$10000,銘柄リスト!$C$2:$C$10000,,0,1)</f>
        <v>タクマ</v>
      </c>
      <c r="E2035" s="10">
        <v>1</v>
      </c>
      <c r="G2035" s="46">
        <v>45632</v>
      </c>
      <c r="H2035" s="46">
        <v>45793</v>
      </c>
      <c r="J2035" s="10" t="str">
        <f>_xlfn.XLOOKUP($C2035,銘柄リスト!$B$2:$B$10000,銘柄リスト!$D$2:$D$10000,,0,1)</f>
        <v>プライム（内国株式）</v>
      </c>
    </row>
    <row r="2036" spans="2:10" hidden="1">
      <c r="B2036" s="42">
        <v>2034</v>
      </c>
      <c r="C2036" s="45" t="s">
        <v>2198</v>
      </c>
      <c r="D2036" t="str">
        <f>_xlfn.XLOOKUP($C2036,銘柄リスト!$B$2:$B$10000,銘柄リスト!$C$2:$C$10000,,0,1)</f>
        <v>ジャパンエンジンコーポレーション</v>
      </c>
      <c r="E2036" s="10">
        <v>1</v>
      </c>
      <c r="G2036" s="46">
        <v>45632</v>
      </c>
      <c r="H2036" s="46">
        <v>45793</v>
      </c>
      <c r="J2036" s="10" t="str">
        <f>_xlfn.XLOOKUP($C2036,銘柄リスト!$B$2:$B$10000,銘柄リスト!$D$2:$D$10000,,0,1)</f>
        <v>スタンダード（内国株式）</v>
      </c>
    </row>
    <row r="2037" spans="2:10" hidden="1">
      <c r="B2037" s="42">
        <v>2035</v>
      </c>
      <c r="C2037" s="45" t="s">
        <v>2199</v>
      </c>
      <c r="D2037" t="str">
        <f>_xlfn.XLOOKUP($C2037,銘柄リスト!$B$2:$B$10000,銘柄リスト!$C$2:$C$10000,,0,1)</f>
        <v>阪神内燃機工業</v>
      </c>
      <c r="E2037" s="10">
        <v>1</v>
      </c>
      <c r="G2037" s="46">
        <v>45632</v>
      </c>
      <c r="H2037" s="46">
        <v>45793</v>
      </c>
      <c r="J2037" s="10" t="str">
        <f>_xlfn.XLOOKUP($C2037,銘柄リスト!$B$2:$B$10000,銘柄リスト!$D$2:$D$10000,,0,1)</f>
        <v>スタンダード（内国株式）</v>
      </c>
    </row>
    <row r="2038" spans="2:10" hidden="1">
      <c r="B2038" s="42">
        <v>2036</v>
      </c>
      <c r="C2038" s="45" t="s">
        <v>2200</v>
      </c>
      <c r="D2038" t="str">
        <f>_xlfn.XLOOKUP($C2038,銘柄リスト!$B$2:$B$10000,銘柄リスト!$C$2:$C$10000,,0,1)</f>
        <v>赤阪鐵工所</v>
      </c>
      <c r="E2038" s="10">
        <v>1</v>
      </c>
      <c r="G2038" s="46">
        <v>45632</v>
      </c>
      <c r="H2038" s="46">
        <v>45793</v>
      </c>
      <c r="J2038" s="10" t="str">
        <f>_xlfn.XLOOKUP($C2038,銘柄リスト!$B$2:$B$10000,銘柄リスト!$D$2:$D$10000,,0,1)</f>
        <v>スタンダード（内国株式）</v>
      </c>
    </row>
    <row r="2039" spans="2:10" hidden="1">
      <c r="B2039" s="42">
        <v>2037</v>
      </c>
      <c r="C2039" s="45" t="s">
        <v>2201</v>
      </c>
      <c r="D2039" t="str">
        <f>_xlfn.XLOOKUP($C2039,銘柄リスト!$B$2:$B$10000,銘柄リスト!$C$2:$C$10000,,0,1)</f>
        <v>ダイハツディーゼル</v>
      </c>
      <c r="E2039" s="10">
        <v>1</v>
      </c>
      <c r="G2039" s="46">
        <v>45632</v>
      </c>
      <c r="H2039" s="46">
        <v>45793</v>
      </c>
      <c r="J2039" s="10" t="str">
        <f>_xlfn.XLOOKUP($C2039,銘柄リスト!$B$2:$B$10000,銘柄リスト!$D$2:$D$10000,,0,1)</f>
        <v>スタンダード（内国株式）</v>
      </c>
    </row>
    <row r="2040" spans="2:10" hidden="1">
      <c r="B2040" s="42">
        <v>2038</v>
      </c>
      <c r="C2040" s="45" t="s">
        <v>2202</v>
      </c>
      <c r="D2040" t="str">
        <f>_xlfn.XLOOKUP($C2040,銘柄リスト!$B$2:$B$10000,銘柄リスト!$C$2:$C$10000,,0,1)</f>
        <v>ＧＭＯ　ＴＥＣＨ</v>
      </c>
      <c r="E2040" s="10">
        <v>1</v>
      </c>
      <c r="G2040" s="46">
        <v>45632</v>
      </c>
      <c r="H2040" s="46">
        <v>45645</v>
      </c>
      <c r="J2040" s="10" t="str">
        <f>_xlfn.XLOOKUP($C2040,銘柄リスト!$B$2:$B$10000,銘柄リスト!$D$2:$D$10000,,0,1)</f>
        <v>グロース（内国株式）</v>
      </c>
    </row>
    <row r="2041" spans="2:10" hidden="1">
      <c r="B2041" s="42">
        <v>2039</v>
      </c>
      <c r="C2041" s="45" t="s">
        <v>2203</v>
      </c>
      <c r="D2041" t="str">
        <f>_xlfn.XLOOKUP($C2041,銘柄リスト!$B$2:$B$10000,銘柄リスト!$C$2:$C$10000,,0,1)</f>
        <v>弁護士ドットコム</v>
      </c>
      <c r="E2041" s="10">
        <v>1</v>
      </c>
      <c r="G2041" s="46">
        <v>45632</v>
      </c>
      <c r="H2041" s="46">
        <v>45645</v>
      </c>
      <c r="J2041" s="10" t="str">
        <f>_xlfn.XLOOKUP($C2041,銘柄リスト!$B$2:$B$10000,銘柄リスト!$D$2:$D$10000,,0,1)</f>
        <v>グロース（内国株式）</v>
      </c>
    </row>
    <row r="2042" spans="2:10" hidden="1">
      <c r="B2042" s="42">
        <v>2040</v>
      </c>
      <c r="C2042" s="45" t="s">
        <v>2204</v>
      </c>
      <c r="D2042" t="str">
        <f>_xlfn.XLOOKUP($C2042,銘柄リスト!$B$2:$B$10000,銘柄リスト!$C$2:$C$10000,,0,1)</f>
        <v>テクノプロ・ホールディングス</v>
      </c>
      <c r="E2042" s="10">
        <v>1</v>
      </c>
      <c r="G2042" s="46">
        <v>45632</v>
      </c>
      <c r="H2042" s="46">
        <v>45793</v>
      </c>
      <c r="J2042" s="10" t="str">
        <f>_xlfn.XLOOKUP($C2042,銘柄リスト!$B$2:$B$10000,銘柄リスト!$D$2:$D$10000,,0,1)</f>
        <v>プライム（内国株式）</v>
      </c>
    </row>
    <row r="2043" spans="2:10" hidden="1">
      <c r="B2043" s="42">
        <v>2041</v>
      </c>
      <c r="C2043" s="45" t="s">
        <v>2205</v>
      </c>
      <c r="D2043" t="str">
        <f>_xlfn.XLOOKUP($C2043,銘柄リスト!$B$2:$B$10000,銘柄リスト!$C$2:$C$10000,,0,1)</f>
        <v>アトラグループ</v>
      </c>
      <c r="E2043" s="10">
        <v>1</v>
      </c>
      <c r="G2043" s="46">
        <v>45632</v>
      </c>
      <c r="H2043" s="46">
        <v>45793</v>
      </c>
      <c r="J2043" s="10" t="str">
        <f>_xlfn.XLOOKUP($C2043,銘柄リスト!$B$2:$B$10000,銘柄リスト!$D$2:$D$10000,,0,1)</f>
        <v>スタンダード（内国株式）</v>
      </c>
    </row>
    <row r="2044" spans="2:10" hidden="1">
      <c r="B2044" s="42">
        <v>2042</v>
      </c>
      <c r="C2044" s="45" t="s">
        <v>2206</v>
      </c>
      <c r="D2044" t="str">
        <f>_xlfn.XLOOKUP($C2044,銘柄リスト!$B$2:$B$10000,銘柄リスト!$C$2:$C$10000,,0,1)</f>
        <v>アドベンチャー</v>
      </c>
      <c r="E2044" s="10">
        <v>1</v>
      </c>
      <c r="G2044" s="46">
        <v>45632</v>
      </c>
      <c r="H2044" s="46">
        <v>45645</v>
      </c>
      <c r="J2044" s="10" t="str">
        <f>_xlfn.XLOOKUP($C2044,銘柄リスト!$B$2:$B$10000,銘柄リスト!$D$2:$D$10000,,0,1)</f>
        <v>グロース（内国株式）</v>
      </c>
    </row>
    <row r="2045" spans="2:10" hidden="1">
      <c r="B2045" s="42">
        <v>2043</v>
      </c>
      <c r="C2045" s="45" t="s">
        <v>2207</v>
      </c>
      <c r="D2045" t="str">
        <f>_xlfn.XLOOKUP($C2045,銘柄リスト!$B$2:$B$10000,銘柄リスト!$C$2:$C$10000,,0,1)</f>
        <v>ＺＥＴＡ</v>
      </c>
      <c r="E2045" s="10">
        <v>1</v>
      </c>
      <c r="G2045" s="46">
        <v>45632</v>
      </c>
      <c r="H2045" s="46">
        <v>45645</v>
      </c>
      <c r="J2045" s="10" t="str">
        <f>_xlfn.XLOOKUP($C2045,銘柄リスト!$B$2:$B$10000,銘柄リスト!$D$2:$D$10000,,0,1)</f>
        <v>グロース（内国株式）</v>
      </c>
    </row>
    <row r="2046" spans="2:10" hidden="1">
      <c r="B2046" s="42">
        <v>2044</v>
      </c>
      <c r="C2046" s="45" t="s">
        <v>2208</v>
      </c>
      <c r="D2046" t="str">
        <f>_xlfn.XLOOKUP($C2046,銘柄リスト!$B$2:$B$10000,銘柄リスト!$C$2:$C$10000,,0,1)</f>
        <v>エクストリーム</v>
      </c>
      <c r="E2046" s="10">
        <v>1</v>
      </c>
      <c r="G2046" s="46">
        <v>45632</v>
      </c>
      <c r="H2046" s="46">
        <v>45645</v>
      </c>
      <c r="J2046" s="10" t="str">
        <f>_xlfn.XLOOKUP($C2046,銘柄リスト!$B$2:$B$10000,銘柄リスト!$D$2:$D$10000,,0,1)</f>
        <v>グロース（内国株式）</v>
      </c>
    </row>
    <row r="2047" spans="2:10" hidden="1">
      <c r="B2047" s="42">
        <v>2045</v>
      </c>
      <c r="C2047" s="45" t="s">
        <v>2209</v>
      </c>
      <c r="D2047" t="str">
        <f>_xlfn.XLOOKUP($C2047,銘柄リスト!$B$2:$B$10000,銘柄リスト!$C$2:$C$10000,,0,1)</f>
        <v>ＭＲＴ</v>
      </c>
      <c r="E2047" s="10">
        <v>1</v>
      </c>
      <c r="G2047" s="46">
        <v>45632</v>
      </c>
      <c r="H2047" s="46">
        <v>45645</v>
      </c>
      <c r="J2047" s="10" t="str">
        <f>_xlfn.XLOOKUP($C2047,銘柄リスト!$B$2:$B$10000,銘柄リスト!$D$2:$D$10000,,0,1)</f>
        <v>グロース（内国株式）</v>
      </c>
    </row>
    <row r="2048" spans="2:10" hidden="1">
      <c r="B2048" s="42">
        <v>2046</v>
      </c>
      <c r="C2048" s="45" t="s">
        <v>2210</v>
      </c>
      <c r="D2048" t="str">
        <f>_xlfn.XLOOKUP($C2048,銘柄リスト!$B$2:$B$10000,銘柄リスト!$C$2:$C$10000,,0,1)</f>
        <v>アイ・アールジャパンホールディングス</v>
      </c>
      <c r="E2048" s="10">
        <v>1</v>
      </c>
      <c r="G2048" s="46">
        <v>45632</v>
      </c>
      <c r="H2048" s="46">
        <v>45793</v>
      </c>
      <c r="J2048" s="10" t="str">
        <f>_xlfn.XLOOKUP($C2048,銘柄リスト!$B$2:$B$10000,銘柄リスト!$D$2:$D$10000,,0,1)</f>
        <v>プライム（内国株式）</v>
      </c>
    </row>
    <row r="2049" spans="2:10" hidden="1">
      <c r="B2049" s="42">
        <v>2047</v>
      </c>
      <c r="C2049" s="45" t="s">
        <v>2211</v>
      </c>
      <c r="D2049" t="str">
        <f>_xlfn.XLOOKUP($C2049,銘柄リスト!$B$2:$B$10000,銘柄リスト!$C$2:$C$10000,,0,1)</f>
        <v>ＫｅｅＰｅｒ技研</v>
      </c>
      <c r="E2049" s="10">
        <v>1</v>
      </c>
      <c r="G2049" s="46">
        <v>45632</v>
      </c>
      <c r="H2049" s="46">
        <v>45793</v>
      </c>
      <c r="J2049" s="10" t="str">
        <f>_xlfn.XLOOKUP($C2049,銘柄リスト!$B$2:$B$10000,銘柄リスト!$D$2:$D$10000,,0,1)</f>
        <v>プライム（内国株式）</v>
      </c>
    </row>
    <row r="2050" spans="2:10" hidden="1">
      <c r="B2050" s="42">
        <v>2048</v>
      </c>
      <c r="C2050" s="45" t="s">
        <v>2212</v>
      </c>
      <c r="D2050" t="str">
        <f>_xlfn.XLOOKUP($C2050,銘柄リスト!$B$2:$B$10000,銘柄リスト!$C$2:$C$10000,,0,1)</f>
        <v>楽待</v>
      </c>
      <c r="E2050" s="10">
        <v>1</v>
      </c>
      <c r="G2050" s="46">
        <v>45632</v>
      </c>
      <c r="H2050" s="46">
        <v>45793</v>
      </c>
      <c r="J2050" s="10" t="str">
        <f>_xlfn.XLOOKUP($C2050,銘柄リスト!$B$2:$B$10000,銘柄リスト!$D$2:$D$10000,,0,1)</f>
        <v>スタンダード（内国株式）</v>
      </c>
    </row>
    <row r="2051" spans="2:10" hidden="1">
      <c r="B2051" s="42">
        <v>2049</v>
      </c>
      <c r="C2051" s="45" t="s">
        <v>2213</v>
      </c>
      <c r="D2051" t="str">
        <f>_xlfn.XLOOKUP($C2051,銘柄リスト!$B$2:$B$10000,銘柄リスト!$C$2:$C$10000,,0,1)</f>
        <v>イード</v>
      </c>
      <c r="E2051" s="10">
        <v>1</v>
      </c>
      <c r="G2051" s="46">
        <v>45632</v>
      </c>
      <c r="H2051" s="46">
        <v>45645</v>
      </c>
      <c r="J2051" s="10" t="str">
        <f>_xlfn.XLOOKUP($C2051,銘柄リスト!$B$2:$B$10000,銘柄リスト!$D$2:$D$10000,,0,1)</f>
        <v>グロース（内国株式）</v>
      </c>
    </row>
    <row r="2052" spans="2:10" hidden="1">
      <c r="B2052" s="42">
        <v>2050</v>
      </c>
      <c r="C2052" s="45" t="s">
        <v>2214</v>
      </c>
      <c r="D2052" t="str">
        <f>_xlfn.XLOOKUP($C2052,銘柄リスト!$B$2:$B$10000,銘柄リスト!$C$2:$C$10000,,0,1)</f>
        <v>日本動物高度医療センター</v>
      </c>
      <c r="E2052" s="10">
        <v>1</v>
      </c>
      <c r="G2052" s="46">
        <v>45632</v>
      </c>
      <c r="H2052" s="46">
        <v>45645</v>
      </c>
      <c r="J2052" s="10" t="str">
        <f>_xlfn.XLOOKUP($C2052,銘柄リスト!$B$2:$B$10000,銘柄リスト!$D$2:$D$10000,,0,1)</f>
        <v>グロース（内国株式）</v>
      </c>
    </row>
    <row r="2053" spans="2:10" hidden="1">
      <c r="B2053" s="42">
        <v>2051</v>
      </c>
      <c r="C2053" s="45" t="s">
        <v>2215</v>
      </c>
      <c r="D2053" t="str">
        <f>_xlfn.XLOOKUP($C2053,銘柄リスト!$B$2:$B$10000,銘柄リスト!$C$2:$C$10000,,0,1)</f>
        <v>日本スキー場開発</v>
      </c>
      <c r="E2053" s="10">
        <v>1</v>
      </c>
      <c r="G2053" s="46">
        <v>45632</v>
      </c>
      <c r="H2053" s="46">
        <v>45645</v>
      </c>
      <c r="J2053" s="10" t="str">
        <f>_xlfn.XLOOKUP($C2053,銘柄リスト!$B$2:$B$10000,銘柄リスト!$D$2:$D$10000,,0,1)</f>
        <v>グロース（内国株式）</v>
      </c>
    </row>
    <row r="2054" spans="2:10" hidden="1">
      <c r="B2054" s="42">
        <v>2052</v>
      </c>
      <c r="C2054" s="45" t="s">
        <v>2216</v>
      </c>
      <c r="D2054" t="str">
        <f>_xlfn.XLOOKUP($C2054,銘柄リスト!$B$2:$B$10000,銘柄リスト!$C$2:$C$10000,,0,1)</f>
        <v>ニッキ</v>
      </c>
      <c r="E2054" s="10">
        <v>1</v>
      </c>
      <c r="G2054" s="46">
        <v>45632</v>
      </c>
      <c r="H2054" s="46">
        <v>45793</v>
      </c>
      <c r="J2054" s="10" t="str">
        <f>_xlfn.XLOOKUP($C2054,銘柄リスト!$B$2:$B$10000,銘柄リスト!$D$2:$D$10000,,0,1)</f>
        <v>スタンダード（内国株式）</v>
      </c>
    </row>
    <row r="2055" spans="2:10" hidden="1">
      <c r="B2055" s="42">
        <v>2053</v>
      </c>
      <c r="C2055" s="45" t="s">
        <v>2217</v>
      </c>
      <c r="D2055" t="str">
        <f>_xlfn.XLOOKUP($C2055,銘柄リスト!$B$2:$B$10000,銘柄リスト!$C$2:$C$10000,,0,1)</f>
        <v>三機サービス</v>
      </c>
      <c r="E2055" s="10">
        <v>1</v>
      </c>
      <c r="G2055" s="46">
        <v>45632</v>
      </c>
      <c r="H2055" s="46">
        <v>45793</v>
      </c>
      <c r="J2055" s="10" t="str">
        <f>_xlfn.XLOOKUP($C2055,銘柄リスト!$B$2:$B$10000,銘柄リスト!$D$2:$D$10000,,0,1)</f>
        <v>スタンダード（内国株式）</v>
      </c>
    </row>
    <row r="2056" spans="2:10" hidden="1">
      <c r="B2056" s="42">
        <v>2054</v>
      </c>
      <c r="C2056" s="45" t="s">
        <v>2218</v>
      </c>
      <c r="D2056" t="str">
        <f>_xlfn.XLOOKUP($C2056,銘柄リスト!$B$2:$B$10000,銘柄リスト!$C$2:$C$10000,,0,1)</f>
        <v>レントラックス</v>
      </c>
      <c r="E2056" s="10">
        <v>1</v>
      </c>
      <c r="G2056" s="46">
        <v>45632</v>
      </c>
      <c r="H2056" s="46">
        <v>45645</v>
      </c>
      <c r="J2056" s="10" t="str">
        <f>_xlfn.XLOOKUP($C2056,銘柄リスト!$B$2:$B$10000,銘柄リスト!$D$2:$D$10000,,0,1)</f>
        <v>グロース（内国株式）</v>
      </c>
    </row>
    <row r="2057" spans="2:10" hidden="1">
      <c r="B2057" s="42">
        <v>2055</v>
      </c>
      <c r="C2057" s="45" t="s">
        <v>2219</v>
      </c>
      <c r="D2057" t="str">
        <f>_xlfn.XLOOKUP($C2057,銘柄リスト!$B$2:$B$10000,銘柄リスト!$C$2:$C$10000,,0,1)</f>
        <v>リンクバル</v>
      </c>
      <c r="E2057" s="10">
        <v>1</v>
      </c>
      <c r="G2057" s="46">
        <v>45632</v>
      </c>
      <c r="H2057" s="46">
        <v>45793</v>
      </c>
      <c r="I2057" s="10" t="s">
        <v>2220</v>
      </c>
      <c r="J2057" s="10" t="str">
        <f>_xlfn.XLOOKUP($C2057,銘柄リスト!$B$2:$B$10000,銘柄リスト!$D$2:$D$10000,,0,1)</f>
        <v>グロース（内国株式）</v>
      </c>
    </row>
    <row r="2058" spans="2:10" hidden="1">
      <c r="B2058" s="42">
        <v>2056</v>
      </c>
      <c r="C2058" s="45" t="s">
        <v>2221</v>
      </c>
      <c r="D2058" t="str">
        <f>_xlfn.XLOOKUP($C2058,銘柄リスト!$B$2:$B$10000,銘柄リスト!$C$2:$C$10000,,0,1)</f>
        <v>Ｇｕｎｏｓｙ</v>
      </c>
      <c r="E2058" s="10">
        <v>1</v>
      </c>
      <c r="G2058" s="46">
        <v>45632</v>
      </c>
      <c r="H2058" s="46">
        <v>45793</v>
      </c>
      <c r="J2058" s="10" t="str">
        <f>_xlfn.XLOOKUP($C2058,銘柄リスト!$B$2:$B$10000,銘柄リスト!$D$2:$D$10000,,0,1)</f>
        <v>プライム（内国株式）</v>
      </c>
    </row>
    <row r="2059" spans="2:10" hidden="1">
      <c r="B2059" s="42">
        <v>2057</v>
      </c>
      <c r="C2059" s="45" t="s">
        <v>2222</v>
      </c>
      <c r="D2059" t="str">
        <f>_xlfn.XLOOKUP($C2059,銘柄リスト!$B$2:$B$10000,銘柄リスト!$C$2:$C$10000,,0,1)</f>
        <v>デザインワン・ジャパン</v>
      </c>
      <c r="E2059" s="10">
        <v>1</v>
      </c>
      <c r="G2059" s="46">
        <v>45632</v>
      </c>
      <c r="H2059" s="46">
        <v>45793</v>
      </c>
      <c r="J2059" s="10" t="str">
        <f>_xlfn.XLOOKUP($C2059,銘柄リスト!$B$2:$B$10000,銘柄リスト!$D$2:$D$10000,,0,1)</f>
        <v>スタンダード（内国株式）</v>
      </c>
    </row>
    <row r="2060" spans="2:10" hidden="1">
      <c r="B2060" s="42">
        <v>2058</v>
      </c>
      <c r="C2060" s="45" t="s">
        <v>2223</v>
      </c>
      <c r="D2060" t="str">
        <f>_xlfn.XLOOKUP($C2060,銘柄リスト!$B$2:$B$10000,銘柄リスト!$C$2:$C$10000,,0,1)</f>
        <v>イトクロ</v>
      </c>
      <c r="E2060" s="10">
        <v>1</v>
      </c>
      <c r="G2060" s="46">
        <v>45632</v>
      </c>
      <c r="H2060" s="46">
        <v>45645</v>
      </c>
      <c r="J2060" s="10" t="str">
        <f>_xlfn.XLOOKUP($C2060,銘柄リスト!$B$2:$B$10000,銘柄リスト!$D$2:$D$10000,,0,1)</f>
        <v>グロース（内国株式）</v>
      </c>
    </row>
    <row r="2061" spans="2:10" hidden="1">
      <c r="B2061" s="42">
        <v>2059</v>
      </c>
      <c r="C2061" s="45" t="s">
        <v>2224</v>
      </c>
      <c r="D2061" t="str">
        <f>_xlfn.XLOOKUP($C2061,銘柄リスト!$B$2:$B$10000,銘柄リスト!$C$2:$C$10000,,0,1)</f>
        <v>イー・ガーディアン</v>
      </c>
      <c r="E2061" s="10">
        <v>1</v>
      </c>
      <c r="G2061" s="46">
        <v>45632</v>
      </c>
      <c r="H2061" s="46">
        <v>45793</v>
      </c>
      <c r="J2061" s="10" t="str">
        <f>_xlfn.XLOOKUP($C2061,銘柄リスト!$B$2:$B$10000,銘柄リスト!$D$2:$D$10000,,0,1)</f>
        <v>プライム（内国株式）</v>
      </c>
    </row>
    <row r="2062" spans="2:10" hidden="1">
      <c r="B2062" s="42">
        <v>2060</v>
      </c>
      <c r="C2062" s="45" t="s">
        <v>2225</v>
      </c>
      <c r="D2062" t="str">
        <f>_xlfn.XLOOKUP($C2062,銘柄リスト!$B$2:$B$10000,銘柄リスト!$C$2:$C$10000,,0,1)</f>
        <v>リブセンス</v>
      </c>
      <c r="E2062" s="10">
        <v>1</v>
      </c>
      <c r="G2062" s="46">
        <v>45632</v>
      </c>
      <c r="H2062" s="46">
        <v>45793</v>
      </c>
      <c r="J2062" s="10" t="str">
        <f>_xlfn.XLOOKUP($C2062,銘柄リスト!$B$2:$B$10000,銘柄リスト!$D$2:$D$10000,,0,1)</f>
        <v>スタンダード（内国株式）</v>
      </c>
    </row>
    <row r="2063" spans="2:10" hidden="1">
      <c r="B2063" s="42">
        <v>2061</v>
      </c>
      <c r="C2063" s="45" t="s">
        <v>2226</v>
      </c>
      <c r="D2063" t="str">
        <f>_xlfn.XLOOKUP($C2063,銘柄リスト!$B$2:$B$10000,銘柄リスト!$C$2:$C$10000,,0,1)</f>
        <v>ジャパンマテリアル</v>
      </c>
      <c r="E2063" s="10">
        <v>1</v>
      </c>
      <c r="G2063" s="46">
        <v>45632</v>
      </c>
      <c r="H2063" s="46">
        <v>45793</v>
      </c>
      <c r="J2063" s="10" t="str">
        <f>_xlfn.XLOOKUP($C2063,銘柄リスト!$B$2:$B$10000,銘柄リスト!$D$2:$D$10000,,0,1)</f>
        <v>プライム（内国株式）</v>
      </c>
    </row>
    <row r="2064" spans="2:10" hidden="1">
      <c r="B2064" s="42">
        <v>2062</v>
      </c>
      <c r="C2064" s="45" t="s">
        <v>2227</v>
      </c>
      <c r="D2064" t="str">
        <f>_xlfn.XLOOKUP($C2064,銘柄リスト!$B$2:$B$10000,銘柄リスト!$C$2:$C$10000,,0,1)</f>
        <v>ベクトル</v>
      </c>
      <c r="E2064" s="10">
        <v>1</v>
      </c>
      <c r="G2064" s="46">
        <v>45632</v>
      </c>
      <c r="H2064" s="46">
        <v>45793</v>
      </c>
      <c r="J2064" s="10" t="str">
        <f>_xlfn.XLOOKUP($C2064,銘柄リスト!$B$2:$B$10000,銘柄リスト!$D$2:$D$10000,,0,1)</f>
        <v>プライム（内国株式）</v>
      </c>
    </row>
    <row r="2065" spans="2:10" hidden="1">
      <c r="B2065" s="42">
        <v>2063</v>
      </c>
      <c r="C2065" s="45" t="s">
        <v>2228</v>
      </c>
      <c r="D2065" t="str">
        <f>_xlfn.XLOOKUP($C2065,銘柄リスト!$B$2:$B$10000,銘柄リスト!$C$2:$C$10000,,0,1)</f>
        <v>ウチヤマホールディングス</v>
      </c>
      <c r="E2065" s="10">
        <v>1</v>
      </c>
      <c r="G2065" s="46">
        <v>45632</v>
      </c>
      <c r="H2065" s="46">
        <v>45793</v>
      </c>
      <c r="J2065" s="10" t="str">
        <f>_xlfn.XLOOKUP($C2065,銘柄リスト!$B$2:$B$10000,銘柄リスト!$D$2:$D$10000,,0,1)</f>
        <v>スタンダード（内国株式）</v>
      </c>
    </row>
    <row r="2066" spans="2:10" hidden="1">
      <c r="B2066" s="42">
        <v>2064</v>
      </c>
      <c r="C2066" s="45" t="s">
        <v>2229</v>
      </c>
      <c r="D2066" t="str">
        <f>_xlfn.XLOOKUP($C2066,銘柄リスト!$B$2:$B$10000,銘柄リスト!$C$2:$C$10000,,0,1)</f>
        <v>こころネット</v>
      </c>
      <c r="E2066" s="10">
        <v>1</v>
      </c>
      <c r="G2066" s="46">
        <v>45632</v>
      </c>
      <c r="H2066" s="46">
        <v>45793</v>
      </c>
      <c r="J2066" s="10" t="str">
        <f>_xlfn.XLOOKUP($C2066,銘柄リスト!$B$2:$B$10000,銘柄リスト!$D$2:$D$10000,,0,1)</f>
        <v>スタンダード（内国株式）</v>
      </c>
    </row>
    <row r="2067" spans="2:10" hidden="1">
      <c r="B2067" s="42">
        <v>2065</v>
      </c>
      <c r="C2067" s="45" t="s">
        <v>2230</v>
      </c>
      <c r="D2067" t="str">
        <f>_xlfn.XLOOKUP($C2067,銘柄リスト!$B$2:$B$10000,銘柄リスト!$C$2:$C$10000,,0,1)</f>
        <v>ユニバーサル園芸社</v>
      </c>
      <c r="E2067" s="10">
        <v>1</v>
      </c>
      <c r="G2067" s="46">
        <v>45632</v>
      </c>
      <c r="H2067" s="46">
        <v>45793</v>
      </c>
      <c r="J2067" s="10" t="str">
        <f>_xlfn.XLOOKUP($C2067,銘柄リスト!$B$2:$B$10000,銘柄リスト!$D$2:$D$10000,,0,1)</f>
        <v>スタンダード（内国株式）</v>
      </c>
    </row>
    <row r="2068" spans="2:10" hidden="1">
      <c r="B2068" s="42">
        <v>2066</v>
      </c>
      <c r="C2068" s="45" t="s">
        <v>2231</v>
      </c>
      <c r="D2068" t="str">
        <f>_xlfn.XLOOKUP($C2068,銘柄リスト!$B$2:$B$10000,銘柄リスト!$C$2:$C$10000,,0,1)</f>
        <v>チャーム・ケア・コーポレーション</v>
      </c>
      <c r="E2068" s="10">
        <v>1</v>
      </c>
      <c r="G2068" s="46">
        <v>45632</v>
      </c>
      <c r="H2068" s="46">
        <v>45793</v>
      </c>
      <c r="J2068" s="10" t="str">
        <f>_xlfn.XLOOKUP($C2068,銘柄リスト!$B$2:$B$10000,銘柄リスト!$D$2:$D$10000,,0,1)</f>
        <v>プライム（内国株式）</v>
      </c>
    </row>
    <row r="2069" spans="2:10" hidden="1">
      <c r="B2069" s="42">
        <v>2067</v>
      </c>
      <c r="C2069" s="45" t="s">
        <v>2232</v>
      </c>
      <c r="D2069" t="str">
        <f>_xlfn.XLOOKUP($C2069,銘柄リスト!$B$2:$B$10000,銘柄リスト!$C$2:$C$10000,,0,1)</f>
        <v>日本エマージェンシーアシスタンス</v>
      </c>
      <c r="E2069" s="10">
        <v>1</v>
      </c>
      <c r="G2069" s="46">
        <v>45632</v>
      </c>
      <c r="H2069" s="46">
        <v>45793</v>
      </c>
      <c r="J2069" s="10" t="str">
        <f>_xlfn.XLOOKUP($C2069,銘柄リスト!$B$2:$B$10000,銘柄リスト!$D$2:$D$10000,,0,1)</f>
        <v>スタンダード（内国株式）</v>
      </c>
    </row>
    <row r="2070" spans="2:10" hidden="1">
      <c r="B2070" s="42">
        <v>2068</v>
      </c>
      <c r="C2070" s="45" t="s">
        <v>2233</v>
      </c>
      <c r="D2070" t="str">
        <f>_xlfn.XLOOKUP($C2070,銘柄リスト!$B$2:$B$10000,銘柄リスト!$C$2:$C$10000,,0,1)</f>
        <v>トレンダーズ</v>
      </c>
      <c r="E2070" s="10">
        <v>1</v>
      </c>
      <c r="G2070" s="46">
        <v>45632</v>
      </c>
      <c r="H2070" s="46">
        <v>45645</v>
      </c>
      <c r="J2070" s="10" t="str">
        <f>_xlfn.XLOOKUP($C2070,銘柄リスト!$B$2:$B$10000,銘柄リスト!$D$2:$D$10000,,0,1)</f>
        <v>グロース（内国株式）</v>
      </c>
    </row>
    <row r="2071" spans="2:10" hidden="1">
      <c r="B2071" s="42">
        <v>2069</v>
      </c>
      <c r="C2071" s="45" t="s">
        <v>2234</v>
      </c>
      <c r="D2071" t="str">
        <f>_xlfn.XLOOKUP($C2071,銘柄リスト!$B$2:$B$10000,銘柄リスト!$C$2:$C$10000,,0,1)</f>
        <v>キャリアリンク</v>
      </c>
      <c r="E2071" s="10">
        <v>1</v>
      </c>
      <c r="G2071" s="46">
        <v>45632</v>
      </c>
      <c r="H2071" s="46">
        <v>45793</v>
      </c>
      <c r="J2071" s="10" t="str">
        <f>_xlfn.XLOOKUP($C2071,銘柄リスト!$B$2:$B$10000,銘柄リスト!$D$2:$D$10000,,0,1)</f>
        <v>プライム（内国株式）</v>
      </c>
    </row>
    <row r="2072" spans="2:10" hidden="1">
      <c r="B2072" s="42">
        <v>2070</v>
      </c>
      <c r="C2072" s="45" t="s">
        <v>20</v>
      </c>
      <c r="D2072" t="str">
        <f>_xlfn.XLOOKUP($C2072,銘柄リスト!$B$2:$B$10000,銘柄リスト!$C$2:$C$10000,,0,1)</f>
        <v>ＩＢＪ</v>
      </c>
      <c r="E2072" s="10">
        <v>1</v>
      </c>
      <c r="G2072" s="46">
        <v>45632</v>
      </c>
      <c r="H2072" s="46">
        <v>45793</v>
      </c>
      <c r="J2072" s="10" t="str">
        <f>_xlfn.XLOOKUP($C2072,銘柄リスト!$B$2:$B$10000,銘柄リスト!$D$2:$D$10000,,0,1)</f>
        <v>プライム（内国株式）</v>
      </c>
    </row>
    <row r="2073" spans="2:10" hidden="1">
      <c r="B2073" s="42">
        <v>2071</v>
      </c>
      <c r="C2073" s="45" t="s">
        <v>2235</v>
      </c>
      <c r="D2073" t="str">
        <f>_xlfn.XLOOKUP($C2073,銘柄リスト!$B$2:$B$10000,銘柄リスト!$C$2:$C$10000,,0,1)</f>
        <v>地盤ネットホールディングス</v>
      </c>
      <c r="E2073" s="10">
        <v>1</v>
      </c>
      <c r="G2073" s="46">
        <v>45632</v>
      </c>
      <c r="H2073" s="46">
        <v>45645</v>
      </c>
      <c r="J2073" s="10" t="str">
        <f>_xlfn.XLOOKUP($C2073,銘柄リスト!$B$2:$B$10000,銘柄リスト!$D$2:$D$10000,,0,1)</f>
        <v>グロース（内国株式）</v>
      </c>
    </row>
    <row r="2074" spans="2:10" hidden="1">
      <c r="B2074" s="42">
        <v>2072</v>
      </c>
      <c r="C2074" s="45" t="s">
        <v>2236</v>
      </c>
      <c r="D2074" t="str">
        <f>_xlfn.XLOOKUP($C2074,銘柄リスト!$B$2:$B$10000,銘柄リスト!$C$2:$C$10000,,0,1)</f>
        <v>アサンテ</v>
      </c>
      <c r="E2074" s="10">
        <v>1</v>
      </c>
      <c r="G2074" s="46">
        <v>45632</v>
      </c>
      <c r="H2074" s="46">
        <v>45793</v>
      </c>
      <c r="J2074" s="10" t="str">
        <f>_xlfn.XLOOKUP($C2074,銘柄リスト!$B$2:$B$10000,銘柄リスト!$D$2:$D$10000,,0,1)</f>
        <v>プライム（内国株式）</v>
      </c>
    </row>
    <row r="2075" spans="2:10" hidden="1">
      <c r="B2075" s="42">
        <v>2073</v>
      </c>
      <c r="C2075" s="45" t="s">
        <v>2237</v>
      </c>
      <c r="D2075" t="str">
        <f>_xlfn.XLOOKUP($C2075,銘柄リスト!$B$2:$B$10000,銘柄リスト!$C$2:$C$10000,,0,1)</f>
        <v>ジェイエスエス</v>
      </c>
      <c r="E2075" s="10">
        <v>1</v>
      </c>
      <c r="G2075" s="46">
        <v>45632</v>
      </c>
      <c r="H2075" s="46">
        <v>45793</v>
      </c>
      <c r="J2075" s="10" t="str">
        <f>_xlfn.XLOOKUP($C2075,銘柄リスト!$B$2:$B$10000,銘柄リスト!$D$2:$D$10000,,0,1)</f>
        <v>スタンダード（内国株式）</v>
      </c>
    </row>
    <row r="2076" spans="2:10" hidden="1">
      <c r="B2076" s="42">
        <v>2074</v>
      </c>
      <c r="C2076" s="45" t="s">
        <v>2238</v>
      </c>
      <c r="D2076" t="str">
        <f>_xlfn.XLOOKUP($C2076,銘柄リスト!$B$2:$B$10000,銘柄リスト!$C$2:$C$10000,,0,1)</f>
        <v>バリューＨＲ</v>
      </c>
      <c r="E2076" s="10">
        <v>1</v>
      </c>
      <c r="G2076" s="46">
        <v>45632</v>
      </c>
      <c r="H2076" s="46">
        <v>45793</v>
      </c>
      <c r="J2076" s="10" t="str">
        <f>_xlfn.XLOOKUP($C2076,銘柄リスト!$B$2:$B$10000,銘柄リスト!$D$2:$D$10000,,0,1)</f>
        <v>プライム（内国株式）</v>
      </c>
    </row>
    <row r="2077" spans="2:10" hidden="1">
      <c r="B2077" s="42">
        <v>2075</v>
      </c>
      <c r="C2077" s="45" t="s">
        <v>2239</v>
      </c>
      <c r="D2077" t="str">
        <f>_xlfn.XLOOKUP($C2077,銘柄リスト!$B$2:$B$10000,銘柄リスト!$C$2:$C$10000,,0,1)</f>
        <v>Ｍ＆Ａキャピタルパートナーズ</v>
      </c>
      <c r="E2077" s="10">
        <v>1</v>
      </c>
      <c r="G2077" s="46">
        <v>45632</v>
      </c>
      <c r="H2077" s="46">
        <v>45793</v>
      </c>
      <c r="J2077" s="10" t="str">
        <f>_xlfn.XLOOKUP($C2077,銘柄リスト!$B$2:$B$10000,銘柄リスト!$D$2:$D$10000,,0,1)</f>
        <v>プライム（内国株式）</v>
      </c>
    </row>
    <row r="2078" spans="2:10" hidden="1">
      <c r="B2078" s="42">
        <v>2076</v>
      </c>
      <c r="C2078" s="45" t="s">
        <v>2240</v>
      </c>
      <c r="D2078" t="str">
        <f>_xlfn.XLOOKUP($C2078,銘柄リスト!$B$2:$B$10000,銘柄リスト!$C$2:$C$10000,,0,1)</f>
        <v>アライドアーキテクツ</v>
      </c>
      <c r="E2078" s="10">
        <v>1</v>
      </c>
      <c r="G2078" s="46">
        <v>45632</v>
      </c>
      <c r="H2078" s="46">
        <v>45645</v>
      </c>
      <c r="J2078" s="10" t="str">
        <f>_xlfn.XLOOKUP($C2078,銘柄リスト!$B$2:$B$10000,銘柄リスト!$D$2:$D$10000,,0,1)</f>
        <v>グロース（内国株式）</v>
      </c>
    </row>
    <row r="2079" spans="2:10" hidden="1">
      <c r="B2079" s="42">
        <v>2077</v>
      </c>
      <c r="C2079" s="45" t="s">
        <v>2241</v>
      </c>
      <c r="D2079" t="str">
        <f>_xlfn.XLOOKUP($C2079,銘柄リスト!$B$2:$B$10000,銘柄リスト!$C$2:$C$10000,,0,1)</f>
        <v>ライドオンエクスプレスホールディングス</v>
      </c>
      <c r="E2079" s="10">
        <v>1</v>
      </c>
      <c r="G2079" s="46">
        <v>45632</v>
      </c>
      <c r="H2079" s="46">
        <v>45793</v>
      </c>
      <c r="J2079" s="10" t="str">
        <f>_xlfn.XLOOKUP($C2079,銘柄リスト!$B$2:$B$10000,銘柄リスト!$D$2:$D$10000,,0,1)</f>
        <v>スタンダード（内国株式）</v>
      </c>
    </row>
    <row r="2080" spans="2:10" hidden="1">
      <c r="B2080" s="42">
        <v>2078</v>
      </c>
      <c r="C2080" s="45" t="s">
        <v>2242</v>
      </c>
      <c r="D2080" t="str">
        <f>_xlfn.XLOOKUP($C2080,銘柄リスト!$B$2:$B$10000,銘柄リスト!$C$2:$C$10000,,0,1)</f>
        <v>ＥＲＩホールディングス</v>
      </c>
      <c r="E2080" s="10">
        <v>1</v>
      </c>
      <c r="G2080" s="46">
        <v>45632</v>
      </c>
      <c r="H2080" s="46">
        <v>45793</v>
      </c>
      <c r="J2080" s="10" t="str">
        <f>_xlfn.XLOOKUP($C2080,銘柄リスト!$B$2:$B$10000,銘柄リスト!$D$2:$D$10000,,0,1)</f>
        <v>スタンダード（内国株式）</v>
      </c>
    </row>
    <row r="2081" spans="2:10" hidden="1">
      <c r="B2081" s="42">
        <v>2079</v>
      </c>
      <c r="C2081" s="45" t="s">
        <v>2243</v>
      </c>
      <c r="D2081" t="str">
        <f>_xlfn.XLOOKUP($C2081,銘柄リスト!$B$2:$B$10000,銘柄リスト!$C$2:$C$10000,,0,1)</f>
        <v>アーキテクツ・スタジオ・ジャパン</v>
      </c>
      <c r="E2081" s="10">
        <v>1</v>
      </c>
      <c r="G2081" s="46">
        <v>45632</v>
      </c>
      <c r="H2081" s="46">
        <v>45645</v>
      </c>
      <c r="J2081" s="10" t="str">
        <f>_xlfn.XLOOKUP($C2081,銘柄リスト!$B$2:$B$10000,銘柄リスト!$D$2:$D$10000,,0,1)</f>
        <v>グロース（内国株式）</v>
      </c>
    </row>
    <row r="2082" spans="2:10" hidden="1">
      <c r="B2082" s="42">
        <v>2080</v>
      </c>
      <c r="C2082" s="45" t="s">
        <v>2244</v>
      </c>
      <c r="D2082" t="str">
        <f>_xlfn.XLOOKUP($C2082,銘柄リスト!$B$2:$B$10000,銘柄リスト!$C$2:$C$10000,,0,1)</f>
        <v>シンメンテホールディングス</v>
      </c>
      <c r="E2082" s="10">
        <v>1</v>
      </c>
      <c r="G2082" s="46">
        <v>45632</v>
      </c>
      <c r="H2082" s="46">
        <v>45645</v>
      </c>
      <c r="J2082" s="10" t="str">
        <f>_xlfn.XLOOKUP($C2082,銘柄リスト!$B$2:$B$10000,銘柄リスト!$D$2:$D$10000,,0,1)</f>
        <v>グロース（内国株式）</v>
      </c>
    </row>
    <row r="2083" spans="2:10" hidden="1">
      <c r="B2083" s="42">
        <v>2081</v>
      </c>
      <c r="C2083" s="45" t="s">
        <v>2245</v>
      </c>
      <c r="D2083" t="str">
        <f>_xlfn.XLOOKUP($C2083,銘柄リスト!$B$2:$B$10000,銘柄リスト!$C$2:$C$10000,,0,1)</f>
        <v>アビスト</v>
      </c>
      <c r="E2083" s="10">
        <v>1</v>
      </c>
      <c r="G2083" s="46">
        <v>45632</v>
      </c>
      <c r="H2083" s="46">
        <v>45793</v>
      </c>
      <c r="J2083" s="10" t="str">
        <f>_xlfn.XLOOKUP($C2083,銘柄リスト!$B$2:$B$10000,銘柄リスト!$D$2:$D$10000,,0,1)</f>
        <v>スタンダード（内国株式）</v>
      </c>
    </row>
    <row r="2084" spans="2:10" hidden="1">
      <c r="B2084" s="42">
        <v>2082</v>
      </c>
      <c r="C2084" s="45" t="s">
        <v>2246</v>
      </c>
      <c r="D2084" t="str">
        <f>_xlfn.XLOOKUP($C2084,銘柄リスト!$B$2:$B$10000,銘柄リスト!$C$2:$C$10000,,0,1)</f>
        <v>シグマクシス・ホールディングス</v>
      </c>
      <c r="E2084" s="10">
        <v>1</v>
      </c>
      <c r="G2084" s="46">
        <v>45632</v>
      </c>
      <c r="H2084" s="46">
        <v>45793</v>
      </c>
      <c r="J2084" s="10" t="str">
        <f>_xlfn.XLOOKUP($C2084,銘柄リスト!$B$2:$B$10000,銘柄リスト!$D$2:$D$10000,,0,1)</f>
        <v>プライム（内国株式）</v>
      </c>
    </row>
    <row r="2085" spans="2:10" hidden="1">
      <c r="B2085" s="42">
        <v>2083</v>
      </c>
      <c r="C2085" s="45" t="s">
        <v>2247</v>
      </c>
      <c r="D2085" t="str">
        <f>_xlfn.XLOOKUP($C2085,銘柄リスト!$B$2:$B$10000,銘柄リスト!$C$2:$C$10000,,0,1)</f>
        <v>ウィルグループ</v>
      </c>
      <c r="E2085" s="10">
        <v>1</v>
      </c>
      <c r="G2085" s="46">
        <v>45632</v>
      </c>
      <c r="H2085" s="46">
        <v>45793</v>
      </c>
      <c r="J2085" s="10" t="str">
        <f>_xlfn.XLOOKUP($C2085,銘柄リスト!$B$2:$B$10000,銘柄リスト!$D$2:$D$10000,,0,1)</f>
        <v>プライム（内国株式）</v>
      </c>
    </row>
    <row r="2086" spans="2:10" hidden="1">
      <c r="B2086" s="42">
        <v>2084</v>
      </c>
      <c r="C2086" s="45" t="s">
        <v>2248</v>
      </c>
      <c r="D2086" t="str">
        <f>_xlfn.XLOOKUP($C2086,銘柄リスト!$B$2:$B$10000,銘柄リスト!$C$2:$C$10000,,0,1)</f>
        <v>ヒューマン・メタボローム・テクノロジーズ</v>
      </c>
      <c r="E2086" s="10">
        <v>1</v>
      </c>
      <c r="G2086" s="46">
        <v>45632</v>
      </c>
      <c r="H2086" s="46">
        <v>45645</v>
      </c>
      <c r="J2086" s="10" t="str">
        <f>_xlfn.XLOOKUP($C2086,銘柄リスト!$B$2:$B$10000,銘柄リスト!$D$2:$D$10000,,0,1)</f>
        <v>グロース（内国株式）</v>
      </c>
    </row>
    <row r="2087" spans="2:10" hidden="1">
      <c r="B2087" s="42">
        <v>2085</v>
      </c>
      <c r="C2087" s="45" t="s">
        <v>2249</v>
      </c>
      <c r="D2087" t="str">
        <f>_xlfn.XLOOKUP($C2087,銘柄リスト!$B$2:$B$10000,銘柄リスト!$C$2:$C$10000,,0,1)</f>
        <v>ウエスコホールディングス</v>
      </c>
      <c r="E2087" s="10">
        <v>1</v>
      </c>
      <c r="G2087" s="46">
        <v>45632</v>
      </c>
      <c r="H2087" s="46">
        <v>45793</v>
      </c>
      <c r="J2087" s="10" t="str">
        <f>_xlfn.XLOOKUP($C2087,銘柄リスト!$B$2:$B$10000,銘柄リスト!$D$2:$D$10000,,0,1)</f>
        <v>スタンダード（内国株式）</v>
      </c>
    </row>
    <row r="2088" spans="2:10" hidden="1">
      <c r="B2088" s="42">
        <v>2086</v>
      </c>
      <c r="C2088" s="45" t="s">
        <v>2250</v>
      </c>
      <c r="D2088" t="str">
        <f>_xlfn.XLOOKUP($C2088,銘柄リスト!$B$2:$B$10000,銘柄リスト!$C$2:$C$10000,,0,1)</f>
        <v>エンバイオ・ホールディングス</v>
      </c>
      <c r="E2088" s="10">
        <v>1</v>
      </c>
      <c r="G2088" s="46">
        <v>45632</v>
      </c>
      <c r="H2088" s="46">
        <v>45793</v>
      </c>
      <c r="J2088" s="10" t="str">
        <f>_xlfn.XLOOKUP($C2088,銘柄リスト!$B$2:$B$10000,銘柄リスト!$D$2:$D$10000,,0,1)</f>
        <v>スタンダード（内国株式）</v>
      </c>
    </row>
    <row r="2089" spans="2:10" hidden="1">
      <c r="B2089" s="42">
        <v>2087</v>
      </c>
      <c r="C2089" s="45" t="s">
        <v>2251</v>
      </c>
      <c r="D2089" t="str">
        <f>_xlfn.XLOOKUP($C2089,銘柄リスト!$B$2:$B$10000,銘柄リスト!$C$2:$C$10000,,0,1)</f>
        <v>エスクロー・エージェント・ジャパン</v>
      </c>
      <c r="E2089" s="10">
        <v>1</v>
      </c>
      <c r="G2089" s="46">
        <v>45632</v>
      </c>
      <c r="H2089" s="46">
        <v>45793</v>
      </c>
      <c r="J2089" s="10" t="str">
        <f>_xlfn.XLOOKUP($C2089,銘柄リスト!$B$2:$B$10000,銘柄リスト!$D$2:$D$10000,,0,1)</f>
        <v>スタンダード（内国株式）</v>
      </c>
    </row>
    <row r="2090" spans="2:10" hidden="1">
      <c r="B2090" s="42">
        <v>2088</v>
      </c>
      <c r="C2090" s="45" t="s">
        <v>2252</v>
      </c>
      <c r="D2090" t="str">
        <f>_xlfn.XLOOKUP($C2090,銘柄リスト!$B$2:$B$10000,銘柄リスト!$C$2:$C$10000,,0,1)</f>
        <v>フリークアウト・ホールディングス</v>
      </c>
      <c r="E2090" s="10">
        <v>1</v>
      </c>
      <c r="G2090" s="46">
        <v>45632</v>
      </c>
      <c r="H2090" s="46">
        <v>45645</v>
      </c>
      <c r="J2090" s="10" t="str">
        <f>_xlfn.XLOOKUP($C2090,銘柄リスト!$B$2:$B$10000,銘柄リスト!$D$2:$D$10000,,0,1)</f>
        <v>グロース（内国株式）</v>
      </c>
    </row>
    <row r="2091" spans="2:10" hidden="1">
      <c r="B2091" s="42">
        <v>2089</v>
      </c>
      <c r="C2091" s="45" t="s">
        <v>2253</v>
      </c>
      <c r="D2091" t="str">
        <f>_xlfn.XLOOKUP($C2091,銘柄リスト!$B$2:$B$10000,銘柄リスト!$C$2:$C$10000,,0,1)</f>
        <v>メドピア</v>
      </c>
      <c r="E2091" s="10">
        <v>1</v>
      </c>
      <c r="G2091" s="46">
        <v>45632</v>
      </c>
      <c r="H2091" s="46">
        <v>45793</v>
      </c>
      <c r="J2091" s="10" t="str">
        <f>_xlfn.XLOOKUP($C2091,銘柄リスト!$B$2:$B$10000,銘柄リスト!$D$2:$D$10000,,0,1)</f>
        <v>プライム（内国株式）</v>
      </c>
    </row>
    <row r="2092" spans="2:10" hidden="1">
      <c r="B2092" s="42">
        <v>2090</v>
      </c>
      <c r="C2092" s="45" t="s">
        <v>2254</v>
      </c>
      <c r="D2092" t="str">
        <f>_xlfn.XLOOKUP($C2092,銘柄リスト!$B$2:$B$10000,銘柄リスト!$C$2:$C$10000,,0,1)</f>
        <v>レアジョブ</v>
      </c>
      <c r="E2092" s="10">
        <v>1</v>
      </c>
      <c r="G2092" s="46">
        <v>45632</v>
      </c>
      <c r="H2092" s="46">
        <v>45793</v>
      </c>
      <c r="J2092" s="10" t="str">
        <f>_xlfn.XLOOKUP($C2092,銘柄リスト!$B$2:$B$10000,銘柄リスト!$D$2:$D$10000,,0,1)</f>
        <v>スタンダード（内国株式）</v>
      </c>
    </row>
    <row r="2093" spans="2:10" hidden="1">
      <c r="B2093" s="42">
        <v>2091</v>
      </c>
      <c r="C2093" s="45" t="s">
        <v>17</v>
      </c>
      <c r="D2093" t="str">
        <f>_xlfn.XLOOKUP($C2093,銘柄リスト!$B$2:$B$10000,銘柄リスト!$C$2:$C$10000,,0,1)</f>
        <v>リクルートホールディングス</v>
      </c>
      <c r="E2093" s="10">
        <v>1</v>
      </c>
      <c r="G2093" s="46">
        <v>45632</v>
      </c>
      <c r="H2093" s="46">
        <v>45793</v>
      </c>
      <c r="J2093" s="10" t="str">
        <f>_xlfn.XLOOKUP($C2093,銘柄リスト!$B$2:$B$10000,銘柄リスト!$D$2:$D$10000,,0,1)</f>
        <v>プライム（内国株式）</v>
      </c>
    </row>
    <row r="2094" spans="2:10" hidden="1">
      <c r="B2094" s="42">
        <v>2092</v>
      </c>
      <c r="C2094" s="45" t="s">
        <v>2255</v>
      </c>
      <c r="D2094" t="str">
        <f>_xlfn.XLOOKUP($C2094,銘柄リスト!$B$2:$B$10000,銘柄リスト!$C$2:$C$10000,,0,1)</f>
        <v>エラン</v>
      </c>
      <c r="E2094" s="10">
        <v>1</v>
      </c>
      <c r="G2094" s="46">
        <v>45632</v>
      </c>
      <c r="H2094" s="46">
        <v>45793</v>
      </c>
      <c r="J2094" s="10" t="str">
        <f>_xlfn.XLOOKUP($C2094,銘柄リスト!$B$2:$B$10000,銘柄リスト!$D$2:$D$10000,,0,1)</f>
        <v>プライム（内国株式）</v>
      </c>
    </row>
    <row r="2095" spans="2:10" hidden="1">
      <c r="B2095" s="42">
        <v>2093</v>
      </c>
      <c r="C2095" s="45" t="s">
        <v>13</v>
      </c>
      <c r="D2095" t="str">
        <f>_xlfn.XLOOKUP($C2095,銘柄リスト!$B$2:$B$10000,銘柄リスト!$C$2:$C$10000,,0,1)</f>
        <v>ツガミ</v>
      </c>
      <c r="E2095" s="10">
        <v>1</v>
      </c>
      <c r="G2095" s="46">
        <v>45632</v>
      </c>
      <c r="H2095" s="46">
        <v>45793</v>
      </c>
      <c r="J2095" s="10" t="str">
        <f>_xlfn.XLOOKUP($C2095,銘柄リスト!$B$2:$B$10000,銘柄リスト!$D$2:$D$10000,,0,1)</f>
        <v>プライム（内国株式）</v>
      </c>
    </row>
    <row r="2096" spans="2:10" hidden="1">
      <c r="B2096" s="42">
        <v>2094</v>
      </c>
      <c r="C2096" s="45" t="s">
        <v>2256</v>
      </c>
      <c r="D2096" t="str">
        <f>_xlfn.XLOOKUP($C2096,銘柄リスト!$B$2:$B$10000,銘柄リスト!$C$2:$C$10000,,0,1)</f>
        <v>オークマ</v>
      </c>
      <c r="E2096" s="10">
        <v>1</v>
      </c>
      <c r="G2096" s="46">
        <v>45632</v>
      </c>
      <c r="H2096" s="46">
        <v>45793</v>
      </c>
      <c r="J2096" s="10" t="str">
        <f>_xlfn.XLOOKUP($C2096,銘柄リスト!$B$2:$B$10000,銘柄リスト!$D$2:$D$10000,,0,1)</f>
        <v>プライム（内国株式）</v>
      </c>
    </row>
    <row r="2097" spans="2:10" hidden="1">
      <c r="B2097" s="42">
        <v>2095</v>
      </c>
      <c r="C2097" s="45" t="s">
        <v>2257</v>
      </c>
      <c r="D2097" t="str">
        <f>_xlfn.XLOOKUP($C2097,銘柄リスト!$B$2:$B$10000,銘柄リスト!$C$2:$C$10000,,0,1)</f>
        <v>芝浦機械</v>
      </c>
      <c r="E2097" s="10">
        <v>1</v>
      </c>
      <c r="G2097" s="46">
        <v>45632</v>
      </c>
      <c r="H2097" s="46">
        <v>45793</v>
      </c>
      <c r="J2097" s="10" t="str">
        <f>_xlfn.XLOOKUP($C2097,銘柄リスト!$B$2:$B$10000,銘柄リスト!$D$2:$D$10000,,0,1)</f>
        <v>プライム（内国株式）</v>
      </c>
    </row>
    <row r="2098" spans="2:10" hidden="1">
      <c r="B2098" s="42">
        <v>2096</v>
      </c>
      <c r="C2098" s="45" t="s">
        <v>2258</v>
      </c>
      <c r="D2098" t="str">
        <f>_xlfn.XLOOKUP($C2098,銘柄リスト!$B$2:$B$10000,銘柄リスト!$C$2:$C$10000,,0,1)</f>
        <v>アイダエンジニアリング</v>
      </c>
      <c r="E2098" s="10">
        <v>1</v>
      </c>
      <c r="G2098" s="46">
        <v>45632</v>
      </c>
      <c r="H2098" s="46">
        <v>45793</v>
      </c>
      <c r="J2098" s="10" t="str">
        <f>_xlfn.XLOOKUP($C2098,銘柄リスト!$B$2:$B$10000,銘柄リスト!$D$2:$D$10000,,0,1)</f>
        <v>プライム（内国株式）</v>
      </c>
    </row>
    <row r="2099" spans="2:10" hidden="1">
      <c r="B2099" s="42">
        <v>2097</v>
      </c>
      <c r="C2099" s="45" t="s">
        <v>2259</v>
      </c>
      <c r="D2099" t="str">
        <f>_xlfn.XLOOKUP($C2099,銘柄リスト!$B$2:$B$10000,銘柄リスト!$C$2:$C$10000,,0,1)</f>
        <v>岡本工作機械製作所</v>
      </c>
      <c r="E2099" s="10">
        <v>1</v>
      </c>
      <c r="G2099" s="46">
        <v>45632</v>
      </c>
      <c r="H2099" s="46">
        <v>45793</v>
      </c>
      <c r="J2099" s="10" t="str">
        <f>_xlfn.XLOOKUP($C2099,銘柄リスト!$B$2:$B$10000,銘柄リスト!$D$2:$D$10000,,0,1)</f>
        <v>スタンダード（内国株式）</v>
      </c>
    </row>
    <row r="2100" spans="2:10" hidden="1">
      <c r="B2100" s="42">
        <v>2098</v>
      </c>
      <c r="C2100" s="45" t="s">
        <v>2260</v>
      </c>
      <c r="D2100" t="str">
        <f>_xlfn.XLOOKUP($C2100,銘柄リスト!$B$2:$B$10000,銘柄リスト!$C$2:$C$10000,,0,1)</f>
        <v>浜井産業</v>
      </c>
      <c r="E2100" s="10">
        <v>1</v>
      </c>
      <c r="G2100" s="46">
        <v>45632</v>
      </c>
      <c r="H2100" s="46">
        <v>45793</v>
      </c>
      <c r="J2100" s="10" t="str">
        <f>_xlfn.XLOOKUP($C2100,銘柄リスト!$B$2:$B$10000,銘柄リスト!$D$2:$D$10000,,0,1)</f>
        <v>スタンダード（内国株式）</v>
      </c>
    </row>
    <row r="2101" spans="2:10" hidden="1">
      <c r="B2101" s="42">
        <v>2099</v>
      </c>
      <c r="C2101" s="45" t="s">
        <v>2261</v>
      </c>
      <c r="D2101" t="str">
        <f>_xlfn.XLOOKUP($C2101,銘柄リスト!$B$2:$B$10000,銘柄リスト!$C$2:$C$10000,,0,1)</f>
        <v>ＦＵＪＩ</v>
      </c>
      <c r="E2101" s="10">
        <v>1</v>
      </c>
      <c r="G2101" s="46">
        <v>45632</v>
      </c>
      <c r="H2101" s="46">
        <v>45793</v>
      </c>
      <c r="J2101" s="10" t="str">
        <f>_xlfn.XLOOKUP($C2101,銘柄リスト!$B$2:$B$10000,銘柄リスト!$D$2:$D$10000,,0,1)</f>
        <v>プライム（内国株式）</v>
      </c>
    </row>
    <row r="2102" spans="2:10" hidden="1">
      <c r="B2102" s="42">
        <v>2100</v>
      </c>
      <c r="C2102" s="45" t="s">
        <v>2262</v>
      </c>
      <c r="D2102" t="str">
        <f>_xlfn.XLOOKUP($C2102,銘柄リスト!$B$2:$B$10000,銘柄リスト!$C$2:$C$10000,,0,1)</f>
        <v>牧野フライス製作所</v>
      </c>
      <c r="E2102" s="10">
        <v>1</v>
      </c>
      <c r="G2102" s="46">
        <v>45632</v>
      </c>
      <c r="H2102" s="46">
        <v>45793</v>
      </c>
      <c r="J2102" s="10" t="str">
        <f>_xlfn.XLOOKUP($C2102,銘柄リスト!$B$2:$B$10000,銘柄リスト!$D$2:$D$10000,,0,1)</f>
        <v>プライム（内国株式）</v>
      </c>
    </row>
    <row r="2103" spans="2:10" hidden="1">
      <c r="B2103" s="42">
        <v>2101</v>
      </c>
      <c r="C2103" s="45" t="s">
        <v>2263</v>
      </c>
      <c r="D2103" t="str">
        <f>_xlfn.XLOOKUP($C2103,銘柄リスト!$B$2:$B$10000,銘柄リスト!$C$2:$C$10000,,0,1)</f>
        <v>オーエスジー</v>
      </c>
      <c r="E2103" s="10">
        <v>1</v>
      </c>
      <c r="G2103" s="46">
        <v>45632</v>
      </c>
      <c r="H2103" s="46">
        <v>45793</v>
      </c>
      <c r="J2103" s="10" t="str">
        <f>_xlfn.XLOOKUP($C2103,銘柄リスト!$B$2:$B$10000,銘柄リスト!$D$2:$D$10000,,0,1)</f>
        <v>プライム（内国株式）</v>
      </c>
    </row>
    <row r="2104" spans="2:10" hidden="1">
      <c r="B2104" s="42">
        <v>2102</v>
      </c>
      <c r="C2104" s="45" t="s">
        <v>2264</v>
      </c>
      <c r="D2104" t="str">
        <f>_xlfn.XLOOKUP($C2104,銘柄リスト!$B$2:$B$10000,銘柄リスト!$C$2:$C$10000,,0,1)</f>
        <v>小池酸素工業</v>
      </c>
      <c r="E2104" s="10">
        <v>1</v>
      </c>
      <c r="G2104" s="46">
        <v>45632</v>
      </c>
      <c r="H2104" s="46">
        <v>45793</v>
      </c>
      <c r="J2104" s="10" t="str">
        <f>_xlfn.XLOOKUP($C2104,銘柄リスト!$B$2:$B$10000,銘柄リスト!$D$2:$D$10000,,0,1)</f>
        <v>スタンダード（内国株式）</v>
      </c>
    </row>
    <row r="2105" spans="2:10" hidden="1">
      <c r="B2105" s="42">
        <v>2103</v>
      </c>
      <c r="C2105" s="45" t="s">
        <v>2265</v>
      </c>
      <c r="D2105" t="str">
        <f>_xlfn.XLOOKUP($C2105,銘柄リスト!$B$2:$B$10000,銘柄リスト!$C$2:$C$10000,,0,1)</f>
        <v>ダイジェット工業</v>
      </c>
      <c r="E2105" s="10">
        <v>1</v>
      </c>
      <c r="G2105" s="46">
        <v>45632</v>
      </c>
      <c r="H2105" s="46">
        <v>45793</v>
      </c>
      <c r="J2105" s="10" t="str">
        <f>_xlfn.XLOOKUP($C2105,銘柄リスト!$B$2:$B$10000,銘柄リスト!$D$2:$D$10000,,0,1)</f>
        <v>スタンダード（内国株式）</v>
      </c>
    </row>
    <row r="2106" spans="2:10" hidden="1">
      <c r="B2106" s="42">
        <v>2104</v>
      </c>
      <c r="C2106" s="45" t="s">
        <v>2266</v>
      </c>
      <c r="D2106" t="str">
        <f>_xlfn.XLOOKUP($C2106,銘柄リスト!$B$2:$B$10000,銘柄リスト!$C$2:$C$10000,,0,1)</f>
        <v>旭ダイヤモンド工業</v>
      </c>
      <c r="E2106" s="10">
        <v>1</v>
      </c>
      <c r="G2106" s="46">
        <v>45632</v>
      </c>
      <c r="H2106" s="46">
        <v>45793</v>
      </c>
      <c r="J2106" s="10" t="str">
        <f>_xlfn.XLOOKUP($C2106,銘柄リスト!$B$2:$B$10000,銘柄リスト!$D$2:$D$10000,,0,1)</f>
        <v>プライム（内国株式）</v>
      </c>
    </row>
    <row r="2107" spans="2:10" hidden="1">
      <c r="B2107" s="42">
        <v>2105</v>
      </c>
      <c r="C2107" s="45" t="s">
        <v>2267</v>
      </c>
      <c r="D2107" t="str">
        <f>_xlfn.XLOOKUP($C2107,銘柄リスト!$B$2:$B$10000,銘柄リスト!$C$2:$C$10000,,0,1)</f>
        <v>ＤＭＧ森精機</v>
      </c>
      <c r="E2107" s="10">
        <v>1</v>
      </c>
      <c r="G2107" s="46">
        <v>45632</v>
      </c>
      <c r="H2107" s="46">
        <v>45793</v>
      </c>
      <c r="J2107" s="10" t="str">
        <f>_xlfn.XLOOKUP($C2107,銘柄リスト!$B$2:$B$10000,銘柄リスト!$D$2:$D$10000,,0,1)</f>
        <v>プライム（内国株式）</v>
      </c>
    </row>
    <row r="2108" spans="2:10" hidden="1">
      <c r="B2108" s="42">
        <v>2106</v>
      </c>
      <c r="C2108" s="45" t="s">
        <v>2268</v>
      </c>
      <c r="D2108" t="str">
        <f>_xlfn.XLOOKUP($C2108,銘柄リスト!$B$2:$B$10000,銘柄リスト!$C$2:$C$10000,,0,1)</f>
        <v>ソディック</v>
      </c>
      <c r="E2108" s="10">
        <v>1</v>
      </c>
      <c r="G2108" s="46">
        <v>45632</v>
      </c>
      <c r="H2108" s="46">
        <v>45793</v>
      </c>
      <c r="J2108" s="10" t="str">
        <f>_xlfn.XLOOKUP($C2108,銘柄リスト!$B$2:$B$10000,銘柄リスト!$D$2:$D$10000,,0,1)</f>
        <v>プライム（内国株式）</v>
      </c>
    </row>
    <row r="2109" spans="2:10" hidden="1">
      <c r="B2109" s="42">
        <v>2107</v>
      </c>
      <c r="C2109" s="45" t="s">
        <v>2269</v>
      </c>
      <c r="D2109" t="str">
        <f>_xlfn.XLOOKUP($C2109,銘柄リスト!$B$2:$B$10000,銘柄リスト!$C$2:$C$10000,,0,1)</f>
        <v>西部電機</v>
      </c>
      <c r="E2109" s="10">
        <v>1</v>
      </c>
      <c r="G2109" s="46">
        <v>45632</v>
      </c>
      <c r="H2109" s="46">
        <v>45793</v>
      </c>
      <c r="J2109" s="10" t="str">
        <f>_xlfn.XLOOKUP($C2109,銘柄リスト!$B$2:$B$10000,銘柄リスト!$D$2:$D$10000,,0,1)</f>
        <v>スタンダード（内国株式）</v>
      </c>
    </row>
    <row r="2110" spans="2:10" hidden="1">
      <c r="B2110" s="42">
        <v>2108</v>
      </c>
      <c r="C2110" s="45" t="s">
        <v>2270</v>
      </c>
      <c r="D2110" t="str">
        <f>_xlfn.XLOOKUP($C2110,銘柄リスト!$B$2:$B$10000,銘柄リスト!$C$2:$C$10000,,0,1)</f>
        <v>ＮＩＴＴＯＫＵ</v>
      </c>
      <c r="E2110" s="10">
        <v>1</v>
      </c>
      <c r="G2110" s="46">
        <v>45632</v>
      </c>
      <c r="H2110" s="46">
        <v>45793</v>
      </c>
      <c r="J2110" s="10" t="str">
        <f>_xlfn.XLOOKUP($C2110,銘柄リスト!$B$2:$B$10000,銘柄リスト!$D$2:$D$10000,,0,1)</f>
        <v>スタンダード（内国株式）</v>
      </c>
    </row>
    <row r="2111" spans="2:10" hidden="1">
      <c r="B2111" s="42">
        <v>2109</v>
      </c>
      <c r="C2111" s="45" t="s">
        <v>2271</v>
      </c>
      <c r="D2111" t="str">
        <f>_xlfn.XLOOKUP($C2111,銘柄リスト!$B$2:$B$10000,銘柄リスト!$C$2:$C$10000,,0,1)</f>
        <v>ディスコ</v>
      </c>
      <c r="E2111" s="10">
        <v>1</v>
      </c>
      <c r="G2111" s="46">
        <v>45632</v>
      </c>
      <c r="H2111" s="46">
        <v>45793</v>
      </c>
      <c r="J2111" s="10" t="str">
        <f>_xlfn.XLOOKUP($C2111,銘柄リスト!$B$2:$B$10000,銘柄リスト!$D$2:$D$10000,,0,1)</f>
        <v>プライム（内国株式）</v>
      </c>
    </row>
    <row r="2112" spans="2:10" hidden="1">
      <c r="B2112" s="42">
        <v>2110</v>
      </c>
      <c r="C2112" s="45" t="s">
        <v>2272</v>
      </c>
      <c r="D2112" t="str">
        <f>_xlfn.XLOOKUP($C2112,銘柄リスト!$B$2:$B$10000,銘柄リスト!$C$2:$C$10000,,0,1)</f>
        <v>ヤマザキ</v>
      </c>
      <c r="E2112" s="10">
        <v>1</v>
      </c>
      <c r="G2112" s="46">
        <v>45632</v>
      </c>
      <c r="H2112" s="46">
        <v>45793</v>
      </c>
      <c r="J2112" s="10" t="str">
        <f>_xlfn.XLOOKUP($C2112,銘柄リスト!$B$2:$B$10000,銘柄リスト!$D$2:$D$10000,,0,1)</f>
        <v>スタンダード（内国株式）</v>
      </c>
    </row>
    <row r="2113" spans="2:10" hidden="1">
      <c r="B2113" s="42">
        <v>2111</v>
      </c>
      <c r="C2113" s="45" t="s">
        <v>2273</v>
      </c>
      <c r="D2113" t="str">
        <f>_xlfn.XLOOKUP($C2113,銘柄リスト!$B$2:$B$10000,銘柄リスト!$C$2:$C$10000,,0,1)</f>
        <v>小田原エンジニアリング</v>
      </c>
      <c r="E2113" s="10">
        <v>1</v>
      </c>
      <c r="G2113" s="46">
        <v>45632</v>
      </c>
      <c r="H2113" s="46">
        <v>45793</v>
      </c>
      <c r="J2113" s="10" t="str">
        <f>_xlfn.XLOOKUP($C2113,銘柄リスト!$B$2:$B$10000,銘柄リスト!$D$2:$D$10000,,0,1)</f>
        <v>スタンダード（内国株式）</v>
      </c>
    </row>
    <row r="2114" spans="2:10" hidden="1">
      <c r="B2114" s="42">
        <v>2112</v>
      </c>
      <c r="C2114" s="45" t="s">
        <v>2274</v>
      </c>
      <c r="D2114" t="str">
        <f>_xlfn.XLOOKUP($C2114,銘柄リスト!$B$2:$B$10000,銘柄リスト!$C$2:$C$10000,,0,1)</f>
        <v>タケダ機械</v>
      </c>
      <c r="E2114" s="10">
        <v>1</v>
      </c>
      <c r="G2114" s="46">
        <v>45632</v>
      </c>
      <c r="H2114" s="46">
        <v>45793</v>
      </c>
      <c r="J2114" s="10" t="str">
        <f>_xlfn.XLOOKUP($C2114,銘柄リスト!$B$2:$B$10000,銘柄リスト!$D$2:$D$10000,,0,1)</f>
        <v>スタンダード（内国株式）</v>
      </c>
    </row>
    <row r="2115" spans="2:10" hidden="1">
      <c r="B2115" s="42">
        <v>2113</v>
      </c>
      <c r="C2115" s="45" t="s">
        <v>2275</v>
      </c>
      <c r="D2115" t="str">
        <f>_xlfn.XLOOKUP($C2115,銘柄リスト!$B$2:$B$10000,銘柄リスト!$C$2:$C$10000,,0,1)</f>
        <v>日東工器</v>
      </c>
      <c r="E2115" s="10">
        <v>1</v>
      </c>
      <c r="G2115" s="46">
        <v>45632</v>
      </c>
      <c r="H2115" s="46">
        <v>45793</v>
      </c>
      <c r="J2115" s="10" t="str">
        <f>_xlfn.XLOOKUP($C2115,銘柄リスト!$B$2:$B$10000,銘柄リスト!$D$2:$D$10000,,0,1)</f>
        <v>プライム（内国株式）</v>
      </c>
    </row>
    <row r="2116" spans="2:10" hidden="1">
      <c r="B2116" s="42">
        <v>2114</v>
      </c>
      <c r="C2116" s="45" t="s">
        <v>2276</v>
      </c>
      <c r="D2116" t="str">
        <f>_xlfn.XLOOKUP($C2116,銘柄リスト!$B$2:$B$10000,銘柄リスト!$C$2:$C$10000,,0,1)</f>
        <v>高松機械工業</v>
      </c>
      <c r="E2116" s="10">
        <v>1</v>
      </c>
      <c r="G2116" s="46">
        <v>45632</v>
      </c>
      <c r="H2116" s="46">
        <v>45793</v>
      </c>
      <c r="J2116" s="10" t="str">
        <f>_xlfn.XLOOKUP($C2116,銘柄リスト!$B$2:$B$10000,銘柄リスト!$D$2:$D$10000,,0,1)</f>
        <v>スタンダード（内国株式）</v>
      </c>
    </row>
    <row r="2117" spans="2:10" hidden="1">
      <c r="B2117" s="42">
        <v>2115</v>
      </c>
      <c r="C2117" s="45" t="s">
        <v>2277</v>
      </c>
      <c r="D2117" t="str">
        <f>_xlfn.XLOOKUP($C2117,銘柄リスト!$B$2:$B$10000,銘柄リスト!$C$2:$C$10000,,0,1)</f>
        <v>エーワン精密</v>
      </c>
      <c r="E2117" s="10">
        <v>1</v>
      </c>
      <c r="G2117" s="46">
        <v>45632</v>
      </c>
      <c r="H2117" s="46">
        <v>45793</v>
      </c>
      <c r="J2117" s="10" t="str">
        <f>_xlfn.XLOOKUP($C2117,銘柄リスト!$B$2:$B$10000,銘柄リスト!$D$2:$D$10000,,0,1)</f>
        <v>スタンダード（内国株式）</v>
      </c>
    </row>
    <row r="2118" spans="2:10" hidden="1">
      <c r="B2118" s="42">
        <v>2116</v>
      </c>
      <c r="C2118" s="45" t="s">
        <v>2278</v>
      </c>
      <c r="D2118" t="str">
        <f>_xlfn.XLOOKUP($C2118,銘柄リスト!$B$2:$B$10000,銘柄リスト!$C$2:$C$10000,,0,1)</f>
        <v>日進工具</v>
      </c>
      <c r="E2118" s="10">
        <v>1</v>
      </c>
      <c r="G2118" s="46">
        <v>45632</v>
      </c>
      <c r="H2118" s="46">
        <v>45793</v>
      </c>
      <c r="J2118" s="10" t="str">
        <f>_xlfn.XLOOKUP($C2118,銘柄リスト!$B$2:$B$10000,銘柄リスト!$D$2:$D$10000,,0,1)</f>
        <v>プライム（内国株式）</v>
      </c>
    </row>
    <row r="2119" spans="2:10" hidden="1">
      <c r="B2119" s="42">
        <v>2117</v>
      </c>
      <c r="C2119" s="45" t="s">
        <v>2279</v>
      </c>
      <c r="D2119" t="str">
        <f>_xlfn.XLOOKUP($C2119,銘柄リスト!$B$2:$B$10000,銘柄リスト!$C$2:$C$10000,,0,1)</f>
        <v>和井田製作所</v>
      </c>
      <c r="E2119" s="10">
        <v>1</v>
      </c>
      <c r="G2119" s="46">
        <v>45632</v>
      </c>
      <c r="H2119" s="46">
        <v>45793</v>
      </c>
      <c r="J2119" s="10" t="str">
        <f>_xlfn.XLOOKUP($C2119,銘柄リスト!$B$2:$B$10000,銘柄リスト!$D$2:$D$10000,,0,1)</f>
        <v>スタンダード（内国株式）</v>
      </c>
    </row>
    <row r="2120" spans="2:10" hidden="1">
      <c r="B2120" s="42">
        <v>2118</v>
      </c>
      <c r="C2120" s="45" t="s">
        <v>2280</v>
      </c>
      <c r="D2120" t="str">
        <f>_xlfn.XLOOKUP($C2120,銘柄リスト!$B$2:$B$10000,銘柄リスト!$C$2:$C$10000,,0,1)</f>
        <v>ミクロン精密</v>
      </c>
      <c r="E2120" s="10">
        <v>1</v>
      </c>
      <c r="G2120" s="46">
        <v>45632</v>
      </c>
      <c r="H2120" s="46">
        <v>45793</v>
      </c>
      <c r="J2120" s="10" t="str">
        <f>_xlfn.XLOOKUP($C2120,銘柄リスト!$B$2:$B$10000,銘柄リスト!$D$2:$D$10000,,0,1)</f>
        <v>スタンダード（内国株式）</v>
      </c>
    </row>
    <row r="2121" spans="2:10" hidden="1">
      <c r="B2121" s="42">
        <v>2119</v>
      </c>
      <c r="C2121" s="45" t="s">
        <v>2281</v>
      </c>
      <c r="D2121" t="str">
        <f>_xlfn.XLOOKUP($C2121,銘柄リスト!$B$2:$B$10000,銘柄リスト!$C$2:$C$10000,,0,1)</f>
        <v>エスティック</v>
      </c>
      <c r="E2121" s="10">
        <v>1</v>
      </c>
      <c r="G2121" s="46">
        <v>45632</v>
      </c>
      <c r="H2121" s="46">
        <v>45793</v>
      </c>
      <c r="J2121" s="10" t="str">
        <f>_xlfn.XLOOKUP($C2121,銘柄リスト!$B$2:$B$10000,銘柄リスト!$D$2:$D$10000,,0,1)</f>
        <v>スタンダード（内国株式）</v>
      </c>
    </row>
    <row r="2122" spans="2:10" hidden="1">
      <c r="B2122" s="42">
        <v>2120</v>
      </c>
      <c r="C2122" s="45" t="s">
        <v>2282</v>
      </c>
      <c r="D2122" t="e">
        <f>_xlfn.XLOOKUP($C2122,銘柄リスト!$B$2:$B$10000,銘柄リスト!$C$2:$C$10000,,0,1)</f>
        <v>#N/A</v>
      </c>
      <c r="E2122" s="10">
        <v>1</v>
      </c>
      <c r="G2122" s="46">
        <v>45632</v>
      </c>
      <c r="H2122" s="46">
        <v>45793</v>
      </c>
      <c r="J2122" s="10" t="e">
        <f>_xlfn.XLOOKUP($C2122,銘柄リスト!$B$2:$B$10000,銘柄リスト!$D$2:$D$10000,,0,1)</f>
        <v>#N/A</v>
      </c>
    </row>
    <row r="2123" spans="2:10" hidden="1">
      <c r="B2123" s="42">
        <v>2121</v>
      </c>
      <c r="C2123" s="45" t="s">
        <v>2283</v>
      </c>
      <c r="D2123" t="str">
        <f>_xlfn.XLOOKUP($C2123,銘柄リスト!$B$2:$B$10000,銘柄リスト!$C$2:$C$10000,,0,1)</f>
        <v>パンチ工業</v>
      </c>
      <c r="E2123" s="10">
        <v>1</v>
      </c>
      <c r="G2123" s="46">
        <v>45632</v>
      </c>
      <c r="H2123" s="46">
        <v>45793</v>
      </c>
      <c r="J2123" s="10" t="str">
        <f>_xlfn.XLOOKUP($C2123,銘柄リスト!$B$2:$B$10000,銘柄リスト!$D$2:$D$10000,,0,1)</f>
        <v>スタンダード（内国株式）</v>
      </c>
    </row>
    <row r="2124" spans="2:10" hidden="1">
      <c r="B2124" s="42">
        <v>2122</v>
      </c>
      <c r="C2124" s="45" t="s">
        <v>2284</v>
      </c>
      <c r="D2124" t="str">
        <f>_xlfn.XLOOKUP($C2124,銘柄リスト!$B$2:$B$10000,銘柄リスト!$C$2:$C$10000,,0,1)</f>
        <v>中村超硬</v>
      </c>
      <c r="E2124" s="10">
        <v>1</v>
      </c>
      <c r="G2124" s="46">
        <v>45632</v>
      </c>
      <c r="H2124" s="46">
        <v>45645</v>
      </c>
      <c r="J2124" s="10" t="str">
        <f>_xlfn.XLOOKUP($C2124,銘柄リスト!$B$2:$B$10000,銘柄リスト!$D$2:$D$10000,,0,1)</f>
        <v>グロース（内国株式）</v>
      </c>
    </row>
    <row r="2125" spans="2:10" hidden="1">
      <c r="B2125" s="42">
        <v>2123</v>
      </c>
      <c r="C2125" s="45" t="s">
        <v>2285</v>
      </c>
      <c r="D2125" t="str">
        <f>_xlfn.XLOOKUP($C2125,銘柄リスト!$B$2:$B$10000,銘柄リスト!$C$2:$C$10000,,0,1)</f>
        <v>冨士ダイス</v>
      </c>
      <c r="E2125" s="10">
        <v>1</v>
      </c>
      <c r="G2125" s="46">
        <v>45632</v>
      </c>
      <c r="H2125" s="46">
        <v>45793</v>
      </c>
      <c r="J2125" s="10" t="str">
        <f>_xlfn.XLOOKUP($C2125,銘柄リスト!$B$2:$B$10000,銘柄リスト!$D$2:$D$10000,,0,1)</f>
        <v>プライム（内国株式）</v>
      </c>
    </row>
    <row r="2126" spans="2:10" hidden="1">
      <c r="B2126" s="42">
        <v>2124</v>
      </c>
      <c r="C2126" s="45" t="s">
        <v>2286</v>
      </c>
      <c r="D2126" t="str">
        <f>_xlfn.XLOOKUP($C2126,銘柄リスト!$B$2:$B$10000,銘柄リスト!$C$2:$C$10000,,0,1)</f>
        <v>土木管理総合試験所</v>
      </c>
      <c r="E2126" s="10">
        <v>1</v>
      </c>
      <c r="G2126" s="46">
        <v>45632</v>
      </c>
      <c r="H2126" s="46">
        <v>45793</v>
      </c>
      <c r="J2126" s="10" t="str">
        <f>_xlfn.XLOOKUP($C2126,銘柄リスト!$B$2:$B$10000,銘柄リスト!$D$2:$D$10000,,0,1)</f>
        <v>スタンダード（内国株式）</v>
      </c>
    </row>
    <row r="2127" spans="2:10" hidden="1">
      <c r="B2127" s="42">
        <v>2125</v>
      </c>
      <c r="C2127" s="45" t="s">
        <v>2287</v>
      </c>
      <c r="D2127" t="str">
        <f>_xlfn.XLOOKUP($C2127,銘柄リスト!$B$2:$B$10000,銘柄リスト!$C$2:$C$10000,,0,1)</f>
        <v>アクアライン</v>
      </c>
      <c r="E2127" s="10">
        <v>1</v>
      </c>
      <c r="G2127" s="46">
        <v>45632</v>
      </c>
      <c r="H2127" s="46">
        <v>45645</v>
      </c>
      <c r="J2127" s="10" t="str">
        <f>_xlfn.XLOOKUP($C2127,銘柄リスト!$B$2:$B$10000,銘柄リスト!$D$2:$D$10000,,0,1)</f>
        <v>グロース（内国株式）</v>
      </c>
    </row>
    <row r="2128" spans="2:10" hidden="1">
      <c r="B2128" s="42">
        <v>2126</v>
      </c>
      <c r="C2128" s="45" t="s">
        <v>2288</v>
      </c>
      <c r="D2128" t="str">
        <f>_xlfn.XLOOKUP($C2128,銘柄リスト!$B$2:$B$10000,銘柄リスト!$C$2:$C$10000,,0,1)</f>
        <v>ブランジスタ</v>
      </c>
      <c r="E2128" s="10">
        <v>1</v>
      </c>
      <c r="G2128" s="46">
        <v>45632</v>
      </c>
      <c r="H2128" s="46">
        <v>45645</v>
      </c>
      <c r="J2128" s="10" t="str">
        <f>_xlfn.XLOOKUP($C2128,銘柄リスト!$B$2:$B$10000,銘柄リスト!$D$2:$D$10000,,0,1)</f>
        <v>グロース（内国株式）</v>
      </c>
    </row>
    <row r="2129" spans="2:10" hidden="1">
      <c r="B2129" s="42">
        <v>2127</v>
      </c>
      <c r="C2129" s="45" t="s">
        <v>2289</v>
      </c>
      <c r="D2129" t="str">
        <f>_xlfn.XLOOKUP($C2129,銘柄リスト!$B$2:$B$10000,銘柄リスト!$C$2:$C$10000,,0,1)</f>
        <v>ＡｐｐＢａｎｋ</v>
      </c>
      <c r="E2129" s="10">
        <v>1</v>
      </c>
      <c r="G2129" s="46">
        <v>45632</v>
      </c>
      <c r="H2129" s="46">
        <v>45645</v>
      </c>
      <c r="J2129" s="10" t="str">
        <f>_xlfn.XLOOKUP($C2129,銘柄リスト!$B$2:$B$10000,銘柄リスト!$D$2:$D$10000,,0,1)</f>
        <v>グロース（内国株式）</v>
      </c>
    </row>
    <row r="2130" spans="2:10" hidden="1">
      <c r="B2130" s="42">
        <v>2128</v>
      </c>
      <c r="C2130" s="45" t="s">
        <v>2290</v>
      </c>
      <c r="D2130" t="str">
        <f>_xlfn.XLOOKUP($C2130,銘柄リスト!$B$2:$B$10000,銘柄リスト!$C$2:$C$10000,,0,1)</f>
        <v>タメニー</v>
      </c>
      <c r="E2130" s="10">
        <v>1</v>
      </c>
      <c r="G2130" s="46">
        <v>45632</v>
      </c>
      <c r="H2130" s="46">
        <v>45645</v>
      </c>
      <c r="J2130" s="10" t="str">
        <f>_xlfn.XLOOKUP($C2130,銘柄リスト!$B$2:$B$10000,銘柄リスト!$D$2:$D$10000,,0,1)</f>
        <v>グロース（内国株式）</v>
      </c>
    </row>
    <row r="2131" spans="2:10" hidden="1">
      <c r="B2131" s="42">
        <v>2129</v>
      </c>
      <c r="C2131" s="45" t="s">
        <v>2291</v>
      </c>
      <c r="D2131" t="str">
        <f>_xlfn.XLOOKUP($C2131,銘柄リスト!$B$2:$B$10000,銘柄リスト!$C$2:$C$10000,,0,1)</f>
        <v>メタリアル</v>
      </c>
      <c r="E2131" s="10">
        <v>1</v>
      </c>
      <c r="G2131" s="46">
        <v>45632</v>
      </c>
      <c r="H2131" s="46">
        <v>45645</v>
      </c>
      <c r="J2131" s="10" t="str">
        <f>_xlfn.XLOOKUP($C2131,銘柄リスト!$B$2:$B$10000,銘柄リスト!$D$2:$D$10000,,0,1)</f>
        <v>グロース（内国株式）</v>
      </c>
    </row>
    <row r="2132" spans="2:10" hidden="1">
      <c r="B2132" s="42">
        <v>2130</v>
      </c>
      <c r="C2132" s="45" t="s">
        <v>2292</v>
      </c>
      <c r="D2132" t="str">
        <f>_xlfn.XLOOKUP($C2132,銘柄リスト!$B$2:$B$10000,銘柄リスト!$C$2:$C$10000,,0,1)</f>
        <v>ベルシステム２４ホールディングス</v>
      </c>
      <c r="E2132" s="10">
        <v>1</v>
      </c>
      <c r="G2132" s="46">
        <v>45632</v>
      </c>
      <c r="H2132" s="46">
        <v>45793</v>
      </c>
      <c r="J2132" s="10" t="str">
        <f>_xlfn.XLOOKUP($C2132,銘柄リスト!$B$2:$B$10000,銘柄リスト!$D$2:$D$10000,,0,1)</f>
        <v>プライム（内国株式）</v>
      </c>
    </row>
    <row r="2133" spans="2:10" hidden="1">
      <c r="B2133" s="42">
        <v>2131</v>
      </c>
      <c r="C2133" s="45" t="s">
        <v>2293</v>
      </c>
      <c r="D2133" t="str">
        <f>_xlfn.XLOOKUP($C2133,銘柄リスト!$B$2:$B$10000,銘柄リスト!$C$2:$C$10000,,0,1)</f>
        <v>鎌倉新書</v>
      </c>
      <c r="E2133" s="10">
        <v>1</v>
      </c>
      <c r="G2133" s="46">
        <v>45632</v>
      </c>
      <c r="H2133" s="46">
        <v>45793</v>
      </c>
      <c r="J2133" s="10" t="str">
        <f>_xlfn.XLOOKUP($C2133,銘柄リスト!$B$2:$B$10000,銘柄リスト!$D$2:$D$10000,,0,1)</f>
        <v>プライム（内国株式）</v>
      </c>
    </row>
    <row r="2134" spans="2:10" hidden="1">
      <c r="B2134" s="42">
        <v>2132</v>
      </c>
      <c r="C2134" s="45" t="s">
        <v>2294</v>
      </c>
      <c r="D2134" t="str">
        <f>_xlfn.XLOOKUP($C2134,銘柄リスト!$B$2:$B$10000,銘柄リスト!$C$2:$C$10000,,0,1)</f>
        <v>ＳＭＮ</v>
      </c>
      <c r="E2134" s="10">
        <v>1</v>
      </c>
      <c r="G2134" s="46">
        <v>45632</v>
      </c>
      <c r="H2134" s="46">
        <v>45793</v>
      </c>
      <c r="J2134" s="10" t="str">
        <f>_xlfn.XLOOKUP($C2134,銘柄リスト!$B$2:$B$10000,銘柄リスト!$D$2:$D$10000,,0,1)</f>
        <v>スタンダード（内国株式）</v>
      </c>
    </row>
    <row r="2135" spans="2:10" hidden="1">
      <c r="B2135" s="42">
        <v>2133</v>
      </c>
      <c r="C2135" s="45" t="s">
        <v>2295</v>
      </c>
      <c r="D2135" t="str">
        <f>_xlfn.XLOOKUP($C2135,銘柄リスト!$B$2:$B$10000,銘柄リスト!$C$2:$C$10000,,0,1)</f>
        <v>一蔵</v>
      </c>
      <c r="E2135" s="10">
        <v>1</v>
      </c>
      <c r="G2135" s="46">
        <v>45632</v>
      </c>
      <c r="H2135" s="46">
        <v>45793</v>
      </c>
      <c r="J2135" s="10" t="str">
        <f>_xlfn.XLOOKUP($C2135,銘柄リスト!$B$2:$B$10000,銘柄リスト!$D$2:$D$10000,,0,1)</f>
        <v>スタンダード（内国株式）</v>
      </c>
    </row>
    <row r="2136" spans="2:10" hidden="1">
      <c r="B2136" s="42">
        <v>2134</v>
      </c>
      <c r="C2136" s="45" t="s">
        <v>2296</v>
      </c>
      <c r="D2136" t="str">
        <f>_xlfn.XLOOKUP($C2136,銘柄リスト!$B$2:$B$10000,銘柄リスト!$C$2:$C$10000,,0,1)</f>
        <v>グローバルキッズＣＯＭＰＡＮＹ</v>
      </c>
      <c r="E2136" s="10">
        <v>1</v>
      </c>
      <c r="G2136" s="46">
        <v>45632</v>
      </c>
      <c r="H2136" s="46">
        <v>45793</v>
      </c>
      <c r="J2136" s="10" t="str">
        <f>_xlfn.XLOOKUP($C2136,銘柄リスト!$B$2:$B$10000,銘柄リスト!$D$2:$D$10000,,0,1)</f>
        <v>スタンダード（内国株式）</v>
      </c>
    </row>
    <row r="2137" spans="2:10" hidden="1">
      <c r="B2137" s="42">
        <v>2135</v>
      </c>
      <c r="C2137" s="45" t="s">
        <v>2297</v>
      </c>
      <c r="D2137" t="str">
        <f>_xlfn.XLOOKUP($C2137,銘柄リスト!$B$2:$B$10000,銘柄リスト!$C$2:$C$10000,,0,1)</f>
        <v>フェニックスバイオ</v>
      </c>
      <c r="E2137" s="10">
        <v>1</v>
      </c>
      <c r="G2137" s="46">
        <v>45632</v>
      </c>
      <c r="H2137" s="46">
        <v>45645</v>
      </c>
      <c r="J2137" s="10" t="str">
        <f>_xlfn.XLOOKUP($C2137,銘柄リスト!$B$2:$B$10000,銘柄リスト!$D$2:$D$10000,,0,1)</f>
        <v>グロース（内国株式）</v>
      </c>
    </row>
    <row r="2138" spans="2:10" hidden="1">
      <c r="B2138" s="42">
        <v>2136</v>
      </c>
      <c r="C2138" s="45" t="s">
        <v>2298</v>
      </c>
      <c r="D2138" t="str">
        <f>_xlfn.XLOOKUP($C2138,銘柄リスト!$B$2:$B$10000,銘柄リスト!$C$2:$C$10000,,0,1)</f>
        <v>エアトリ</v>
      </c>
      <c r="E2138" s="10">
        <v>1</v>
      </c>
      <c r="G2138" s="46">
        <v>45632</v>
      </c>
      <c r="H2138" s="46">
        <v>45793</v>
      </c>
      <c r="J2138" s="10" t="str">
        <f>_xlfn.XLOOKUP($C2138,銘柄リスト!$B$2:$B$10000,銘柄リスト!$D$2:$D$10000,,0,1)</f>
        <v>プライム（内国株式）</v>
      </c>
    </row>
    <row r="2139" spans="2:10" hidden="1">
      <c r="B2139" s="42">
        <v>2137</v>
      </c>
      <c r="C2139" s="45" t="s">
        <v>2299</v>
      </c>
      <c r="D2139" t="str">
        <f>_xlfn.XLOOKUP($C2139,銘柄リスト!$B$2:$B$10000,銘柄リスト!$C$2:$C$10000,,0,1)</f>
        <v>バーチャレクス・ホールディングス</v>
      </c>
      <c r="E2139" s="10">
        <v>1</v>
      </c>
      <c r="G2139" s="46">
        <v>45632</v>
      </c>
      <c r="H2139" s="46">
        <v>45645</v>
      </c>
      <c r="J2139" s="10" t="str">
        <f>_xlfn.XLOOKUP($C2139,銘柄リスト!$B$2:$B$10000,銘柄リスト!$D$2:$D$10000,,0,1)</f>
        <v>グロース（内国株式）</v>
      </c>
    </row>
    <row r="2140" spans="2:10" hidden="1">
      <c r="B2140" s="42">
        <v>2138</v>
      </c>
      <c r="C2140" s="45" t="s">
        <v>2300</v>
      </c>
      <c r="D2140" t="str">
        <f>_xlfn.XLOOKUP($C2140,銘柄リスト!$B$2:$B$10000,銘柄リスト!$C$2:$C$10000,,0,1)</f>
        <v>アトラエ</v>
      </c>
      <c r="E2140" s="10">
        <v>1</v>
      </c>
      <c r="G2140" s="46">
        <v>45632</v>
      </c>
      <c r="H2140" s="46">
        <v>45793</v>
      </c>
      <c r="J2140" s="10" t="str">
        <f>_xlfn.XLOOKUP($C2140,銘柄リスト!$B$2:$B$10000,銘柄リスト!$D$2:$D$10000,,0,1)</f>
        <v>プライム（内国株式）</v>
      </c>
    </row>
    <row r="2141" spans="2:10" hidden="1">
      <c r="B2141" s="42">
        <v>2139</v>
      </c>
      <c r="C2141" s="45" t="s">
        <v>2301</v>
      </c>
      <c r="D2141" t="str">
        <f>_xlfn.XLOOKUP($C2141,銘柄リスト!$B$2:$B$10000,銘柄リスト!$C$2:$C$10000,,0,1)</f>
        <v>ホープ</v>
      </c>
      <c r="E2141" s="10">
        <v>1</v>
      </c>
      <c r="G2141" s="46">
        <v>45632</v>
      </c>
      <c r="H2141" s="46">
        <v>45645</v>
      </c>
      <c r="J2141" s="10" t="str">
        <f>_xlfn.XLOOKUP($C2141,銘柄リスト!$B$2:$B$10000,銘柄リスト!$D$2:$D$10000,,0,1)</f>
        <v>グロース（内国株式）</v>
      </c>
    </row>
    <row r="2142" spans="2:10" hidden="1">
      <c r="B2142" s="42">
        <v>2140</v>
      </c>
      <c r="C2142" s="45" t="s">
        <v>2302</v>
      </c>
      <c r="D2142" t="str">
        <f>_xlfn.XLOOKUP($C2142,銘柄リスト!$B$2:$B$10000,銘柄リスト!$C$2:$C$10000,,0,1)</f>
        <v>ストライク</v>
      </c>
      <c r="E2142" s="10">
        <v>1</v>
      </c>
      <c r="G2142" s="46">
        <v>45632</v>
      </c>
      <c r="H2142" s="46">
        <v>45793</v>
      </c>
      <c r="J2142" s="10" t="str">
        <f>_xlfn.XLOOKUP($C2142,銘柄リスト!$B$2:$B$10000,銘柄リスト!$D$2:$D$10000,,0,1)</f>
        <v>プライム（内国株式）</v>
      </c>
    </row>
    <row r="2143" spans="2:10" hidden="1">
      <c r="B2143" s="42">
        <v>2141</v>
      </c>
      <c r="C2143" s="45" t="s">
        <v>2303</v>
      </c>
      <c r="D2143" t="str">
        <f>_xlfn.XLOOKUP($C2143,銘柄リスト!$B$2:$B$10000,銘柄リスト!$C$2:$C$10000,,0,1)</f>
        <v>ソラスト</v>
      </c>
      <c r="E2143" s="10">
        <v>1</v>
      </c>
      <c r="G2143" s="46">
        <v>45632</v>
      </c>
      <c r="H2143" s="46">
        <v>45793</v>
      </c>
      <c r="J2143" s="10" t="str">
        <f>_xlfn.XLOOKUP($C2143,銘柄リスト!$B$2:$B$10000,銘柄リスト!$D$2:$D$10000,,0,1)</f>
        <v>プライム（内国株式）</v>
      </c>
    </row>
    <row r="2144" spans="2:10" hidden="1">
      <c r="B2144" s="42">
        <v>2142</v>
      </c>
      <c r="C2144" s="45" t="s">
        <v>2304</v>
      </c>
      <c r="D2144" t="str">
        <f>_xlfn.XLOOKUP($C2144,銘柄リスト!$B$2:$B$10000,銘柄リスト!$C$2:$C$10000,,0,1)</f>
        <v>キャリア</v>
      </c>
      <c r="E2144" s="10">
        <v>1</v>
      </c>
      <c r="G2144" s="46">
        <v>45632</v>
      </c>
      <c r="H2144" s="46">
        <v>45645</v>
      </c>
      <c r="J2144" s="10" t="str">
        <f>_xlfn.XLOOKUP($C2144,銘柄リスト!$B$2:$B$10000,銘柄リスト!$D$2:$D$10000,,0,1)</f>
        <v>グロース（内国株式）</v>
      </c>
    </row>
    <row r="2145" spans="2:10" hidden="1">
      <c r="B2145" s="42">
        <v>2143</v>
      </c>
      <c r="C2145" s="45" t="s">
        <v>2305</v>
      </c>
      <c r="D2145" t="str">
        <f>_xlfn.XLOOKUP($C2145,銘柄リスト!$B$2:$B$10000,銘柄リスト!$C$2:$C$10000,,0,1)</f>
        <v>セラク</v>
      </c>
      <c r="E2145" s="10">
        <v>1</v>
      </c>
      <c r="G2145" s="46">
        <v>45632</v>
      </c>
      <c r="H2145" s="46">
        <v>45793</v>
      </c>
      <c r="J2145" s="10" t="str">
        <f>_xlfn.XLOOKUP($C2145,銘柄リスト!$B$2:$B$10000,銘柄リスト!$D$2:$D$10000,,0,1)</f>
        <v>スタンダード（内国株式）</v>
      </c>
    </row>
    <row r="2146" spans="2:10" hidden="1">
      <c r="B2146" s="42">
        <v>2144</v>
      </c>
      <c r="C2146" s="45" t="s">
        <v>2306</v>
      </c>
      <c r="D2146" t="str">
        <f>_xlfn.XLOOKUP($C2146,銘柄リスト!$B$2:$B$10000,銘柄リスト!$C$2:$C$10000,,0,1)</f>
        <v>インソース</v>
      </c>
      <c r="E2146" s="10">
        <v>1</v>
      </c>
      <c r="G2146" s="46">
        <v>45632</v>
      </c>
      <c r="H2146" s="46">
        <v>45793</v>
      </c>
      <c r="J2146" s="10" t="str">
        <f>_xlfn.XLOOKUP($C2146,銘柄リスト!$B$2:$B$10000,銘柄リスト!$D$2:$D$10000,,0,1)</f>
        <v>プライム（内国株式）</v>
      </c>
    </row>
    <row r="2147" spans="2:10" hidden="1">
      <c r="B2147" s="42">
        <v>2145</v>
      </c>
      <c r="C2147" s="45" t="s">
        <v>38</v>
      </c>
      <c r="D2147" t="str">
        <f>_xlfn.XLOOKUP($C2147,銘柄リスト!$B$2:$B$10000,銘柄リスト!$C$2:$C$10000,,0,1)</f>
        <v>豊田自動織機</v>
      </c>
      <c r="E2147" s="10">
        <v>1</v>
      </c>
      <c r="G2147" s="46">
        <v>45632</v>
      </c>
      <c r="H2147" s="46">
        <v>45793</v>
      </c>
      <c r="J2147" s="10" t="str">
        <f>_xlfn.XLOOKUP($C2147,銘柄リスト!$B$2:$B$10000,銘柄リスト!$D$2:$D$10000,,0,1)</f>
        <v>プライム（内国株式）</v>
      </c>
    </row>
    <row r="2148" spans="2:10" hidden="1">
      <c r="B2148" s="42">
        <v>2146</v>
      </c>
      <c r="C2148" s="45" t="s">
        <v>2307</v>
      </c>
      <c r="D2148" t="str">
        <f>_xlfn.XLOOKUP($C2148,銘柄リスト!$B$2:$B$10000,銘柄リスト!$C$2:$C$10000,,0,1)</f>
        <v>豊和工業</v>
      </c>
      <c r="E2148" s="10">
        <v>1</v>
      </c>
      <c r="G2148" s="46">
        <v>45632</v>
      </c>
      <c r="H2148" s="46">
        <v>45793</v>
      </c>
      <c r="J2148" s="10" t="str">
        <f>_xlfn.XLOOKUP($C2148,銘柄リスト!$B$2:$B$10000,銘柄リスト!$D$2:$D$10000,,0,1)</f>
        <v>スタンダード（内国株式）</v>
      </c>
    </row>
    <row r="2149" spans="2:10" hidden="1">
      <c r="B2149" s="42">
        <v>2147</v>
      </c>
      <c r="C2149" s="45" t="s">
        <v>2308</v>
      </c>
      <c r="D2149" t="str">
        <f>_xlfn.XLOOKUP($C2149,銘柄リスト!$B$2:$B$10000,銘柄リスト!$C$2:$C$10000,,0,1)</f>
        <v>石川製作所</v>
      </c>
      <c r="E2149" s="10">
        <v>1</v>
      </c>
      <c r="G2149" s="46">
        <v>45632</v>
      </c>
      <c r="H2149" s="46">
        <v>45793</v>
      </c>
      <c r="J2149" s="10" t="str">
        <f>_xlfn.XLOOKUP($C2149,銘柄リスト!$B$2:$B$10000,銘柄リスト!$D$2:$D$10000,,0,1)</f>
        <v>スタンダード（内国株式）</v>
      </c>
    </row>
    <row r="2150" spans="2:10" hidden="1">
      <c r="B2150" s="42">
        <v>2148</v>
      </c>
      <c r="C2150" s="45" t="s">
        <v>2309</v>
      </c>
      <c r="D2150" t="str">
        <f>_xlfn.XLOOKUP($C2150,銘柄リスト!$B$2:$B$10000,銘柄リスト!$C$2:$C$10000,,0,1)</f>
        <v>リケンＮＰＲ</v>
      </c>
      <c r="E2150" s="10">
        <v>1</v>
      </c>
      <c r="G2150" s="46">
        <v>45632</v>
      </c>
      <c r="H2150" s="46">
        <v>45793</v>
      </c>
      <c r="J2150" s="10" t="str">
        <f>_xlfn.XLOOKUP($C2150,銘柄リスト!$B$2:$B$10000,銘柄リスト!$D$2:$D$10000,,0,1)</f>
        <v>プライム（内国株式）</v>
      </c>
    </row>
    <row r="2151" spans="2:10" hidden="1">
      <c r="B2151" s="42">
        <v>2149</v>
      </c>
      <c r="C2151" s="45" t="s">
        <v>2310</v>
      </c>
      <c r="D2151" t="str">
        <f>_xlfn.XLOOKUP($C2151,銘柄リスト!$B$2:$B$10000,銘柄リスト!$C$2:$C$10000,,0,1)</f>
        <v>東洋機械金属</v>
      </c>
      <c r="E2151" s="10">
        <v>1</v>
      </c>
      <c r="G2151" s="46">
        <v>45632</v>
      </c>
      <c r="H2151" s="46">
        <v>45793</v>
      </c>
      <c r="J2151" s="10" t="str">
        <f>_xlfn.XLOOKUP($C2151,銘柄リスト!$B$2:$B$10000,銘柄リスト!$D$2:$D$10000,,0,1)</f>
        <v>スタンダード（内国株式）</v>
      </c>
    </row>
    <row r="2152" spans="2:10" hidden="1">
      <c r="B2152" s="42">
        <v>2150</v>
      </c>
      <c r="C2152" s="45" t="s">
        <v>2311</v>
      </c>
      <c r="D2152" t="str">
        <f>_xlfn.XLOOKUP($C2152,銘柄リスト!$B$2:$B$10000,銘柄リスト!$C$2:$C$10000,,0,1)</f>
        <v>津田駒工業</v>
      </c>
      <c r="E2152" s="10">
        <v>1</v>
      </c>
      <c r="G2152" s="46">
        <v>45632</v>
      </c>
      <c r="H2152" s="46">
        <v>45793</v>
      </c>
      <c r="J2152" s="10" t="str">
        <f>_xlfn.XLOOKUP($C2152,銘柄リスト!$B$2:$B$10000,銘柄リスト!$D$2:$D$10000,,0,1)</f>
        <v>スタンダード（内国株式）</v>
      </c>
    </row>
    <row r="2153" spans="2:10" hidden="1">
      <c r="B2153" s="42">
        <v>2151</v>
      </c>
      <c r="C2153" s="45" t="s">
        <v>2312</v>
      </c>
      <c r="D2153" t="str">
        <f>_xlfn.XLOOKUP($C2153,銘柄リスト!$B$2:$B$10000,銘柄リスト!$C$2:$C$10000,,0,1)</f>
        <v>エンシュウ</v>
      </c>
      <c r="E2153" s="10">
        <v>1</v>
      </c>
      <c r="G2153" s="46">
        <v>45632</v>
      </c>
      <c r="H2153" s="46">
        <v>45793</v>
      </c>
      <c r="J2153" s="10" t="str">
        <f>_xlfn.XLOOKUP($C2153,銘柄リスト!$B$2:$B$10000,銘柄リスト!$D$2:$D$10000,,0,1)</f>
        <v>スタンダード（内国株式）</v>
      </c>
    </row>
    <row r="2154" spans="2:10" hidden="1">
      <c r="B2154" s="42">
        <v>2152</v>
      </c>
      <c r="C2154" s="45" t="s">
        <v>2313</v>
      </c>
      <c r="D2154" t="str">
        <f>_xlfn.XLOOKUP($C2154,銘柄リスト!$B$2:$B$10000,銘柄リスト!$C$2:$C$10000,,0,1)</f>
        <v>島精機製作所</v>
      </c>
      <c r="E2154" s="10">
        <v>1</v>
      </c>
      <c r="G2154" s="46">
        <v>45632</v>
      </c>
      <c r="H2154" s="46">
        <v>45793</v>
      </c>
      <c r="J2154" s="10" t="str">
        <f>_xlfn.XLOOKUP($C2154,銘柄リスト!$B$2:$B$10000,銘柄リスト!$D$2:$D$10000,,0,1)</f>
        <v>プライム（内国株式）</v>
      </c>
    </row>
    <row r="2155" spans="2:10" hidden="1">
      <c r="B2155" s="42">
        <v>2153</v>
      </c>
      <c r="C2155" s="45" t="s">
        <v>2314</v>
      </c>
      <c r="D2155" t="str">
        <f>_xlfn.XLOOKUP($C2155,銘柄リスト!$B$2:$B$10000,銘柄リスト!$C$2:$C$10000,,0,1)</f>
        <v>西部技研</v>
      </c>
      <c r="E2155" s="10">
        <v>1</v>
      </c>
      <c r="G2155" s="46">
        <v>45632</v>
      </c>
      <c r="H2155" s="46">
        <v>45793</v>
      </c>
      <c r="J2155" s="10" t="str">
        <f>_xlfn.XLOOKUP($C2155,銘柄リスト!$B$2:$B$10000,銘柄リスト!$D$2:$D$10000,,0,1)</f>
        <v>スタンダード（内国株式）</v>
      </c>
    </row>
    <row r="2156" spans="2:10" hidden="1">
      <c r="B2156" s="42">
        <v>2154</v>
      </c>
      <c r="C2156" s="45" t="s">
        <v>2315</v>
      </c>
      <c r="D2156" t="str">
        <f>_xlfn.XLOOKUP($C2156,銘柄リスト!$B$2:$B$10000,銘柄リスト!$C$2:$C$10000,,0,1)</f>
        <v>ＪＲＣ</v>
      </c>
      <c r="E2156" s="10">
        <v>1</v>
      </c>
      <c r="G2156" s="46">
        <v>45632</v>
      </c>
      <c r="H2156" s="46">
        <v>45645</v>
      </c>
      <c r="J2156" s="10" t="str">
        <f>_xlfn.XLOOKUP($C2156,銘柄リスト!$B$2:$B$10000,銘柄リスト!$D$2:$D$10000,,0,1)</f>
        <v>グロース（内国株式）</v>
      </c>
    </row>
    <row r="2157" spans="2:10" hidden="1">
      <c r="B2157" s="42">
        <v>2155</v>
      </c>
      <c r="C2157" s="45" t="s">
        <v>2316</v>
      </c>
      <c r="D2157" t="str">
        <f>_xlfn.XLOOKUP($C2157,銘柄リスト!$B$2:$B$10000,銘柄リスト!$C$2:$C$10000,,0,1)</f>
        <v>守谷輸送機工業</v>
      </c>
      <c r="E2157" s="10">
        <v>1</v>
      </c>
      <c r="G2157" s="46">
        <v>45632</v>
      </c>
      <c r="H2157" s="46">
        <v>45793</v>
      </c>
      <c r="J2157" s="10" t="str">
        <f>_xlfn.XLOOKUP($C2157,銘柄リスト!$B$2:$B$10000,銘柄リスト!$D$2:$D$10000,,0,1)</f>
        <v>スタンダード（内国株式）</v>
      </c>
    </row>
    <row r="2158" spans="2:10" hidden="1">
      <c r="B2158" s="42">
        <v>2156</v>
      </c>
      <c r="C2158" s="45" t="s">
        <v>2317</v>
      </c>
      <c r="D2158" t="str">
        <f>_xlfn.XLOOKUP($C2158,銘柄リスト!$B$2:$B$10000,銘柄リスト!$C$2:$C$10000,,0,1)</f>
        <v>ＡＩメカテック</v>
      </c>
      <c r="E2158" s="10">
        <v>1</v>
      </c>
      <c r="G2158" s="46">
        <v>45632</v>
      </c>
      <c r="H2158" s="46">
        <v>45793</v>
      </c>
      <c r="J2158" s="10" t="str">
        <f>_xlfn.XLOOKUP($C2158,銘柄リスト!$B$2:$B$10000,銘柄リスト!$D$2:$D$10000,,0,1)</f>
        <v>スタンダード（内国株式）</v>
      </c>
    </row>
    <row r="2159" spans="2:10" hidden="1">
      <c r="B2159" s="42">
        <v>2157</v>
      </c>
      <c r="C2159" s="45" t="s">
        <v>2318</v>
      </c>
      <c r="D2159" t="str">
        <f>_xlfn.XLOOKUP($C2159,銘柄リスト!$B$2:$B$10000,銘柄リスト!$C$2:$C$10000,,0,1)</f>
        <v>ジェイ・イー・ティ</v>
      </c>
      <c r="E2159" s="10">
        <v>1</v>
      </c>
      <c r="G2159" s="46">
        <v>45632</v>
      </c>
      <c r="H2159" s="46">
        <v>45793</v>
      </c>
      <c r="J2159" s="10" t="str">
        <f>_xlfn.XLOOKUP($C2159,銘柄リスト!$B$2:$B$10000,銘柄リスト!$D$2:$D$10000,,0,1)</f>
        <v>スタンダード（内国株式）</v>
      </c>
    </row>
    <row r="2160" spans="2:10" hidden="1">
      <c r="B2160" s="42">
        <v>2158</v>
      </c>
      <c r="C2160" s="45" t="s">
        <v>2319</v>
      </c>
      <c r="D2160" t="str">
        <f>_xlfn.XLOOKUP($C2160,銘柄リスト!$B$2:$B$10000,銘柄リスト!$C$2:$C$10000,,0,1)</f>
        <v>オーケーエム</v>
      </c>
      <c r="E2160" s="10">
        <v>1</v>
      </c>
      <c r="G2160" s="46">
        <v>45632</v>
      </c>
      <c r="H2160" s="46">
        <v>45793</v>
      </c>
      <c r="J2160" s="10" t="str">
        <f>_xlfn.XLOOKUP($C2160,銘柄リスト!$B$2:$B$10000,銘柄リスト!$D$2:$D$10000,,0,1)</f>
        <v>スタンダード（内国株式）</v>
      </c>
    </row>
    <row r="2161" spans="2:10" hidden="1">
      <c r="B2161" s="42">
        <v>2159</v>
      </c>
      <c r="C2161" s="45" t="s">
        <v>2320</v>
      </c>
      <c r="D2161" t="str">
        <f>_xlfn.XLOOKUP($C2161,銘柄リスト!$B$2:$B$10000,銘柄リスト!$C$2:$C$10000,,0,1)</f>
        <v>ＳＡＮＥＩ</v>
      </c>
      <c r="E2161" s="10">
        <v>1</v>
      </c>
      <c r="G2161" s="46">
        <v>45632</v>
      </c>
      <c r="H2161" s="46">
        <v>45793</v>
      </c>
      <c r="J2161" s="10" t="str">
        <f>_xlfn.XLOOKUP($C2161,銘柄リスト!$B$2:$B$10000,銘柄リスト!$D$2:$D$10000,,0,1)</f>
        <v>スタンダード（内国株式）</v>
      </c>
    </row>
    <row r="2162" spans="2:10" hidden="1">
      <c r="B2162" s="42">
        <v>2160</v>
      </c>
      <c r="C2162" s="45" t="s">
        <v>2321</v>
      </c>
      <c r="D2162" t="str">
        <f>_xlfn.XLOOKUP($C2162,銘柄リスト!$B$2:$B$10000,銘柄リスト!$C$2:$C$10000,,0,1)</f>
        <v>木村工機</v>
      </c>
      <c r="E2162" s="10">
        <v>1</v>
      </c>
      <c r="G2162" s="46">
        <v>45632</v>
      </c>
      <c r="H2162" s="46">
        <v>45793</v>
      </c>
      <c r="J2162" s="10" t="str">
        <f>_xlfn.XLOOKUP($C2162,銘柄リスト!$B$2:$B$10000,銘柄リスト!$D$2:$D$10000,,0,1)</f>
        <v>スタンダード（内国株式）</v>
      </c>
    </row>
    <row r="2163" spans="2:10" hidden="1">
      <c r="B2163" s="42">
        <v>2161</v>
      </c>
      <c r="C2163" s="45" t="s">
        <v>2322</v>
      </c>
      <c r="D2163" t="str">
        <f>_xlfn.XLOOKUP($C2163,銘柄リスト!$B$2:$B$10000,銘柄リスト!$C$2:$C$10000,,0,1)</f>
        <v>ＡＣＳＬ</v>
      </c>
      <c r="E2163" s="10">
        <v>1</v>
      </c>
      <c r="G2163" s="46">
        <v>45632</v>
      </c>
      <c r="H2163" s="46">
        <v>45645</v>
      </c>
      <c r="J2163" s="10" t="str">
        <f>_xlfn.XLOOKUP($C2163,銘柄リスト!$B$2:$B$10000,銘柄リスト!$D$2:$D$10000,,0,1)</f>
        <v>グロース（内国株式）</v>
      </c>
    </row>
    <row r="2164" spans="2:10" hidden="1">
      <c r="B2164" s="42">
        <v>2162</v>
      </c>
      <c r="C2164" s="45" t="s">
        <v>2323</v>
      </c>
      <c r="D2164" t="str">
        <f>_xlfn.XLOOKUP($C2164,銘柄リスト!$B$2:$B$10000,銘柄リスト!$C$2:$C$10000,,0,1)</f>
        <v>ＫＬＡＳＳ</v>
      </c>
      <c r="E2164" s="10">
        <v>1</v>
      </c>
      <c r="G2164" s="46">
        <v>45632</v>
      </c>
      <c r="H2164" s="46">
        <v>45793</v>
      </c>
      <c r="J2164" s="10" t="str">
        <f>_xlfn.XLOOKUP($C2164,銘柄リスト!$B$2:$B$10000,銘柄リスト!$D$2:$D$10000,,0,1)</f>
        <v>スタンダード（内国株式）</v>
      </c>
    </row>
    <row r="2165" spans="2:10" hidden="1">
      <c r="B2165" s="42">
        <v>2163</v>
      </c>
      <c r="C2165" s="45" t="s">
        <v>2324</v>
      </c>
      <c r="D2165" t="str">
        <f>_xlfn.XLOOKUP($C2165,銘柄リスト!$B$2:$B$10000,銘柄リスト!$C$2:$C$10000,,0,1)</f>
        <v>オプトラン</v>
      </c>
      <c r="E2165" s="10">
        <v>1</v>
      </c>
      <c r="G2165" s="46">
        <v>45632</v>
      </c>
      <c r="H2165" s="46">
        <v>45793</v>
      </c>
      <c r="J2165" s="10" t="str">
        <f>_xlfn.XLOOKUP($C2165,銘柄リスト!$B$2:$B$10000,銘柄リスト!$D$2:$D$10000,,0,1)</f>
        <v>プライム（内国株式）</v>
      </c>
    </row>
    <row r="2166" spans="2:10" hidden="1">
      <c r="B2166" s="42">
        <v>2164</v>
      </c>
      <c r="C2166" s="45" t="s">
        <v>2325</v>
      </c>
      <c r="D2166" t="str">
        <f>_xlfn.XLOOKUP($C2166,銘柄リスト!$B$2:$B$10000,銘柄リスト!$C$2:$C$10000,,0,1)</f>
        <v>イワキポンプ</v>
      </c>
      <c r="E2166" s="10">
        <v>1</v>
      </c>
      <c r="G2166" s="46">
        <v>45632</v>
      </c>
      <c r="H2166" s="46">
        <v>45793</v>
      </c>
      <c r="J2166" s="10" t="str">
        <f>_xlfn.XLOOKUP($C2166,銘柄リスト!$B$2:$B$10000,銘柄リスト!$D$2:$D$10000,,0,1)</f>
        <v>プライム（内国株式）</v>
      </c>
    </row>
    <row r="2167" spans="2:10" hidden="1">
      <c r="B2167" s="42">
        <v>2165</v>
      </c>
      <c r="C2167" s="45" t="s">
        <v>2326</v>
      </c>
      <c r="D2167" t="str">
        <f>_xlfn.XLOOKUP($C2167,銘柄リスト!$B$2:$B$10000,銘柄リスト!$C$2:$C$10000,,0,1)</f>
        <v>フリュー</v>
      </c>
      <c r="E2167" s="10">
        <v>1</v>
      </c>
      <c r="G2167" s="46">
        <v>45632</v>
      </c>
      <c r="H2167" s="46">
        <v>45793</v>
      </c>
      <c r="J2167" s="10" t="str">
        <f>_xlfn.XLOOKUP($C2167,銘柄リスト!$B$2:$B$10000,銘柄リスト!$D$2:$D$10000,,0,1)</f>
        <v>プライム（内国株式）</v>
      </c>
    </row>
    <row r="2168" spans="2:10" hidden="1">
      <c r="B2168" s="42">
        <v>2166</v>
      </c>
      <c r="C2168" s="45" t="s">
        <v>2327</v>
      </c>
      <c r="D2168" t="str">
        <f>_xlfn.XLOOKUP($C2168,銘柄リスト!$B$2:$B$10000,銘柄リスト!$C$2:$C$10000,,0,1)</f>
        <v>ナガオカ</v>
      </c>
      <c r="E2168" s="10">
        <v>1</v>
      </c>
      <c r="G2168" s="46">
        <v>45632</v>
      </c>
      <c r="H2168" s="46">
        <v>45793</v>
      </c>
      <c r="J2168" s="10" t="str">
        <f>_xlfn.XLOOKUP($C2168,銘柄リスト!$B$2:$B$10000,銘柄リスト!$D$2:$D$10000,,0,1)</f>
        <v>スタンダード（内国株式）</v>
      </c>
    </row>
    <row r="2169" spans="2:10" hidden="1">
      <c r="B2169" s="42">
        <v>2167</v>
      </c>
      <c r="C2169" s="45" t="s">
        <v>2328</v>
      </c>
      <c r="D2169" t="str">
        <f>_xlfn.XLOOKUP($C2169,銘柄リスト!$B$2:$B$10000,銘柄リスト!$C$2:$C$10000,,0,1)</f>
        <v>ヤマシンフィルタ</v>
      </c>
      <c r="E2169" s="10">
        <v>1</v>
      </c>
      <c r="G2169" s="46">
        <v>45632</v>
      </c>
      <c r="H2169" s="46">
        <v>45793</v>
      </c>
      <c r="J2169" s="10" t="str">
        <f>_xlfn.XLOOKUP($C2169,銘柄リスト!$B$2:$B$10000,銘柄リスト!$D$2:$D$10000,,0,1)</f>
        <v>プライム（内国株式）</v>
      </c>
    </row>
    <row r="2170" spans="2:10" hidden="1">
      <c r="B2170" s="42">
        <v>2168</v>
      </c>
      <c r="C2170" s="45" t="s">
        <v>2329</v>
      </c>
      <c r="D2170" t="str">
        <f>_xlfn.XLOOKUP($C2170,銘柄リスト!$B$2:$B$10000,銘柄リスト!$C$2:$C$10000,,0,1)</f>
        <v>ヒラノテクシード</v>
      </c>
      <c r="E2170" s="10">
        <v>1</v>
      </c>
      <c r="G2170" s="46">
        <v>45632</v>
      </c>
      <c r="H2170" s="46">
        <v>45793</v>
      </c>
      <c r="J2170" s="10" t="str">
        <f>_xlfn.XLOOKUP($C2170,銘柄リスト!$B$2:$B$10000,銘柄リスト!$D$2:$D$10000,,0,1)</f>
        <v>スタンダード（内国株式）</v>
      </c>
    </row>
    <row r="2171" spans="2:10" hidden="1">
      <c r="B2171" s="42">
        <v>2169</v>
      </c>
      <c r="C2171" s="45" t="s">
        <v>2330</v>
      </c>
      <c r="D2171" t="str">
        <f>_xlfn.XLOOKUP($C2171,銘柄リスト!$B$2:$B$10000,銘柄リスト!$C$2:$C$10000,,0,1)</f>
        <v>テクノスマート</v>
      </c>
      <c r="E2171" s="10">
        <v>1</v>
      </c>
      <c r="G2171" s="46">
        <v>45632</v>
      </c>
      <c r="H2171" s="46">
        <v>45793</v>
      </c>
      <c r="J2171" s="10" t="str">
        <f>_xlfn.XLOOKUP($C2171,銘柄リスト!$B$2:$B$10000,銘柄リスト!$D$2:$D$10000,,0,1)</f>
        <v>スタンダード（内国株式）</v>
      </c>
    </row>
    <row r="2172" spans="2:10" hidden="1">
      <c r="B2172" s="42">
        <v>2170</v>
      </c>
      <c r="C2172" s="45" t="s">
        <v>2331</v>
      </c>
      <c r="D2172" t="str">
        <f>_xlfn.XLOOKUP($C2172,銘柄リスト!$B$2:$B$10000,銘柄リスト!$C$2:$C$10000,,0,1)</f>
        <v>日阪製作所</v>
      </c>
      <c r="E2172" s="10">
        <v>1</v>
      </c>
      <c r="G2172" s="46">
        <v>45632</v>
      </c>
      <c r="H2172" s="46">
        <v>45793</v>
      </c>
      <c r="J2172" s="10" t="str">
        <f>_xlfn.XLOOKUP($C2172,銘柄リスト!$B$2:$B$10000,銘柄リスト!$D$2:$D$10000,,0,1)</f>
        <v>プライム（内国株式）</v>
      </c>
    </row>
    <row r="2173" spans="2:10" hidden="1">
      <c r="B2173" s="42">
        <v>2171</v>
      </c>
      <c r="C2173" s="45" t="s">
        <v>2332</v>
      </c>
      <c r="D2173" t="str">
        <f>_xlfn.XLOOKUP($C2173,銘柄リスト!$B$2:$B$10000,銘柄リスト!$C$2:$C$10000,,0,1)</f>
        <v>横田製作所</v>
      </c>
      <c r="E2173" s="10">
        <v>1</v>
      </c>
      <c r="G2173" s="46">
        <v>45632</v>
      </c>
      <c r="H2173" s="46">
        <v>45793</v>
      </c>
      <c r="J2173" s="10" t="str">
        <f>_xlfn.XLOOKUP($C2173,銘柄リスト!$B$2:$B$10000,銘柄リスト!$D$2:$D$10000,,0,1)</f>
        <v>スタンダード（内国株式）</v>
      </c>
    </row>
    <row r="2174" spans="2:10" hidden="1">
      <c r="B2174" s="42">
        <v>2172</v>
      </c>
      <c r="C2174" s="45" t="s">
        <v>2333</v>
      </c>
      <c r="D2174" t="str">
        <f>_xlfn.XLOOKUP($C2174,銘柄リスト!$B$2:$B$10000,銘柄リスト!$C$2:$C$10000,,0,1)</f>
        <v>ゲームカード・ジョイコホールディングス</v>
      </c>
      <c r="E2174" s="10">
        <v>1</v>
      </c>
      <c r="G2174" s="46">
        <v>45632</v>
      </c>
      <c r="H2174" s="46">
        <v>45793</v>
      </c>
      <c r="J2174" s="10" t="str">
        <f>_xlfn.XLOOKUP($C2174,銘柄リスト!$B$2:$B$10000,銘柄リスト!$D$2:$D$10000,,0,1)</f>
        <v>スタンダード（内国株式）</v>
      </c>
    </row>
    <row r="2175" spans="2:10" hidden="1">
      <c r="B2175" s="42">
        <v>2173</v>
      </c>
      <c r="C2175" s="45" t="s">
        <v>145</v>
      </c>
      <c r="D2175" t="str">
        <f>_xlfn.XLOOKUP($C2175,銘柄リスト!$B$2:$B$10000,銘柄リスト!$C$2:$C$10000,,0,1)</f>
        <v>やまびこ</v>
      </c>
      <c r="E2175" s="10">
        <v>1</v>
      </c>
      <c r="G2175" s="46">
        <v>45632</v>
      </c>
      <c r="H2175" s="46">
        <v>45793</v>
      </c>
      <c r="J2175" s="10" t="str">
        <f>_xlfn.XLOOKUP($C2175,銘柄リスト!$B$2:$B$10000,銘柄リスト!$D$2:$D$10000,,0,1)</f>
        <v>プライム（内国株式）</v>
      </c>
    </row>
    <row r="2176" spans="2:10" hidden="1">
      <c r="B2176" s="42">
        <v>2174</v>
      </c>
      <c r="C2176" s="45" t="s">
        <v>2334</v>
      </c>
      <c r="D2176" t="str">
        <f>_xlfn.XLOOKUP($C2176,銘柄リスト!$B$2:$B$10000,銘柄リスト!$C$2:$C$10000,,0,1)</f>
        <v>野村マイクロ・サイエンス</v>
      </c>
      <c r="E2176" s="10">
        <v>1</v>
      </c>
      <c r="G2176" s="46">
        <v>45632</v>
      </c>
      <c r="H2176" s="46">
        <v>45793</v>
      </c>
      <c r="J2176" s="10" t="str">
        <f>_xlfn.XLOOKUP($C2176,銘柄リスト!$B$2:$B$10000,銘柄リスト!$D$2:$D$10000,,0,1)</f>
        <v>プライム（内国株式）</v>
      </c>
    </row>
    <row r="2177" spans="2:10" hidden="1">
      <c r="B2177" s="42">
        <v>2175</v>
      </c>
      <c r="C2177" s="45" t="s">
        <v>2335</v>
      </c>
      <c r="D2177" t="str">
        <f>_xlfn.XLOOKUP($C2177,銘柄リスト!$B$2:$B$10000,銘柄リスト!$C$2:$C$10000,,0,1)</f>
        <v>エヌ・ピー・シー</v>
      </c>
      <c r="E2177" s="10">
        <v>1</v>
      </c>
      <c r="G2177" s="46">
        <v>45632</v>
      </c>
      <c r="H2177" s="46">
        <v>45645</v>
      </c>
      <c r="J2177" s="10" t="str">
        <f>_xlfn.XLOOKUP($C2177,銘柄リスト!$B$2:$B$10000,銘柄リスト!$D$2:$D$10000,,0,1)</f>
        <v>グロース（内国株式）</v>
      </c>
    </row>
    <row r="2178" spans="2:10" hidden="1">
      <c r="B2178" s="42">
        <v>2176</v>
      </c>
      <c r="C2178" s="45" t="s">
        <v>2336</v>
      </c>
      <c r="D2178" t="str">
        <f>_xlfn.XLOOKUP($C2178,銘柄リスト!$B$2:$B$10000,銘柄リスト!$C$2:$C$10000,,0,1)</f>
        <v>藤商事</v>
      </c>
      <c r="E2178" s="10">
        <v>1</v>
      </c>
      <c r="G2178" s="46">
        <v>45632</v>
      </c>
      <c r="H2178" s="46">
        <v>45793</v>
      </c>
      <c r="J2178" s="10" t="str">
        <f>_xlfn.XLOOKUP($C2178,銘柄リスト!$B$2:$B$10000,銘柄リスト!$D$2:$D$10000,,0,1)</f>
        <v>スタンダード（内国株式）</v>
      </c>
    </row>
    <row r="2179" spans="2:10" hidden="1">
      <c r="B2179" s="42">
        <v>2177</v>
      </c>
      <c r="C2179" s="45" t="s">
        <v>2337</v>
      </c>
      <c r="D2179" t="str">
        <f>_xlfn.XLOOKUP($C2179,銘柄リスト!$B$2:$B$10000,銘柄リスト!$C$2:$C$10000,,0,1)</f>
        <v>平田機工</v>
      </c>
      <c r="E2179" s="10">
        <v>1</v>
      </c>
      <c r="G2179" s="46">
        <v>45632</v>
      </c>
      <c r="H2179" s="46">
        <v>45793</v>
      </c>
      <c r="J2179" s="10" t="str">
        <f>_xlfn.XLOOKUP($C2179,銘柄リスト!$B$2:$B$10000,銘柄リスト!$D$2:$D$10000,,0,1)</f>
        <v>プライム（内国株式）</v>
      </c>
    </row>
    <row r="2180" spans="2:10" hidden="1">
      <c r="B2180" s="42">
        <v>2178</v>
      </c>
      <c r="C2180" s="45" t="s">
        <v>2338</v>
      </c>
      <c r="D2180" t="str">
        <f>_xlfn.XLOOKUP($C2180,銘柄リスト!$B$2:$B$10000,銘柄リスト!$C$2:$C$10000,,0,1)</f>
        <v>ＰＥＧＡＳＵＳ</v>
      </c>
      <c r="E2180" s="10">
        <v>1</v>
      </c>
      <c r="G2180" s="46">
        <v>45632</v>
      </c>
      <c r="H2180" s="46">
        <v>45793</v>
      </c>
      <c r="J2180" s="10" t="str">
        <f>_xlfn.XLOOKUP($C2180,銘柄リスト!$B$2:$B$10000,銘柄リスト!$D$2:$D$10000,,0,1)</f>
        <v>プライム（内国株式）</v>
      </c>
    </row>
    <row r="2181" spans="2:10" hidden="1">
      <c r="B2181" s="42">
        <v>2179</v>
      </c>
      <c r="C2181" s="45" t="s">
        <v>2339</v>
      </c>
      <c r="D2181" t="str">
        <f>_xlfn.XLOOKUP($C2181,銘柄リスト!$B$2:$B$10000,銘柄リスト!$C$2:$C$10000,,0,1)</f>
        <v>マルマエ</v>
      </c>
      <c r="E2181" s="10">
        <v>1</v>
      </c>
      <c r="G2181" s="46">
        <v>45632</v>
      </c>
      <c r="H2181" s="46">
        <v>45793</v>
      </c>
      <c r="J2181" s="10" t="str">
        <f>_xlfn.XLOOKUP($C2181,銘柄リスト!$B$2:$B$10000,銘柄リスト!$D$2:$D$10000,,0,1)</f>
        <v>プライム（内国株式）</v>
      </c>
    </row>
    <row r="2182" spans="2:10" hidden="1">
      <c r="B2182" s="42">
        <v>2180</v>
      </c>
      <c r="C2182" s="45" t="s">
        <v>2340</v>
      </c>
      <c r="D2182" t="str">
        <f>_xlfn.XLOOKUP($C2182,銘柄リスト!$B$2:$B$10000,銘柄リスト!$C$2:$C$10000,,0,1)</f>
        <v>コンバム</v>
      </c>
      <c r="E2182" s="10">
        <v>1</v>
      </c>
      <c r="G2182" s="46">
        <v>45632</v>
      </c>
      <c r="H2182" s="46">
        <v>45793</v>
      </c>
      <c r="J2182" s="10" t="str">
        <f>_xlfn.XLOOKUP($C2182,銘柄リスト!$B$2:$B$10000,銘柄リスト!$D$2:$D$10000,,0,1)</f>
        <v>スタンダード（内国株式）</v>
      </c>
    </row>
    <row r="2183" spans="2:10" hidden="1">
      <c r="B2183" s="42">
        <v>2181</v>
      </c>
      <c r="C2183" s="45" t="s">
        <v>2341</v>
      </c>
      <c r="D2183" t="str">
        <f>_xlfn.XLOOKUP($C2183,銘柄リスト!$B$2:$B$10000,銘柄リスト!$C$2:$C$10000,,0,1)</f>
        <v>タツモ</v>
      </c>
      <c r="E2183" s="10">
        <v>1</v>
      </c>
      <c r="G2183" s="46">
        <v>45632</v>
      </c>
      <c r="H2183" s="46">
        <v>45793</v>
      </c>
      <c r="J2183" s="10" t="str">
        <f>_xlfn.XLOOKUP($C2183,銘柄リスト!$B$2:$B$10000,銘柄リスト!$D$2:$D$10000,,0,1)</f>
        <v>プライム（内国株式）</v>
      </c>
    </row>
    <row r="2184" spans="2:10" hidden="1">
      <c r="B2184" s="42">
        <v>2182</v>
      </c>
      <c r="C2184" s="45" t="s">
        <v>2342</v>
      </c>
      <c r="D2184" t="str">
        <f>_xlfn.XLOOKUP($C2184,銘柄リスト!$B$2:$B$10000,銘柄リスト!$C$2:$C$10000,,0,1)</f>
        <v>ゼネラルパッカー</v>
      </c>
      <c r="E2184" s="10">
        <v>1</v>
      </c>
      <c r="G2184" s="46">
        <v>45632</v>
      </c>
      <c r="H2184" s="46">
        <v>45793</v>
      </c>
      <c r="J2184" s="10" t="str">
        <f>_xlfn.XLOOKUP($C2184,銘柄リスト!$B$2:$B$10000,銘柄リスト!$D$2:$D$10000,,0,1)</f>
        <v>スタンダード（内国株式）</v>
      </c>
    </row>
    <row r="2185" spans="2:10" hidden="1">
      <c r="B2185" s="42">
        <v>2183</v>
      </c>
      <c r="C2185" s="45" t="s">
        <v>2343</v>
      </c>
      <c r="D2185" t="str">
        <f>_xlfn.XLOOKUP($C2185,銘柄リスト!$B$2:$B$10000,銘柄リスト!$C$2:$C$10000,,0,1)</f>
        <v>ナブテスコ</v>
      </c>
      <c r="E2185" s="10">
        <v>1</v>
      </c>
      <c r="G2185" s="46">
        <v>45632</v>
      </c>
      <c r="H2185" s="46">
        <v>45793</v>
      </c>
      <c r="J2185" s="10" t="str">
        <f>_xlfn.XLOOKUP($C2185,銘柄リスト!$B$2:$B$10000,銘柄リスト!$D$2:$D$10000,,0,1)</f>
        <v>プライム（内国株式）</v>
      </c>
    </row>
    <row r="2186" spans="2:10" hidden="1">
      <c r="B2186" s="42">
        <v>2184</v>
      </c>
      <c r="C2186" s="45" t="s">
        <v>2344</v>
      </c>
      <c r="D2186" t="str">
        <f>_xlfn.XLOOKUP($C2186,銘柄リスト!$B$2:$B$10000,銘柄リスト!$C$2:$C$10000,,0,1)</f>
        <v>三井海洋開発</v>
      </c>
      <c r="E2186" s="10">
        <v>1</v>
      </c>
      <c r="G2186" s="46">
        <v>45632</v>
      </c>
      <c r="H2186" s="46">
        <v>45793</v>
      </c>
      <c r="J2186" s="10" t="str">
        <f>_xlfn.XLOOKUP($C2186,銘柄リスト!$B$2:$B$10000,銘柄リスト!$D$2:$D$10000,,0,1)</f>
        <v>プライム（内国株式）</v>
      </c>
    </row>
    <row r="2187" spans="2:10" hidden="1">
      <c r="B2187" s="42">
        <v>2185</v>
      </c>
      <c r="C2187" s="45" t="s">
        <v>2345</v>
      </c>
      <c r="D2187" t="str">
        <f>_xlfn.XLOOKUP($C2187,銘柄リスト!$B$2:$B$10000,銘柄リスト!$C$2:$C$10000,,0,1)</f>
        <v>レオン自動機</v>
      </c>
      <c r="E2187" s="10">
        <v>1</v>
      </c>
      <c r="G2187" s="46">
        <v>45632</v>
      </c>
      <c r="H2187" s="46">
        <v>45793</v>
      </c>
      <c r="J2187" s="10" t="str">
        <f>_xlfn.XLOOKUP($C2187,銘柄リスト!$B$2:$B$10000,銘柄リスト!$D$2:$D$10000,,0,1)</f>
        <v>プライム（内国株式）</v>
      </c>
    </row>
    <row r="2188" spans="2:10" hidden="1">
      <c r="B2188" s="42">
        <v>2186</v>
      </c>
      <c r="C2188" s="45" t="s">
        <v>2346</v>
      </c>
      <c r="D2188" t="str">
        <f>_xlfn.XLOOKUP($C2188,銘柄リスト!$B$2:$B$10000,銘柄リスト!$C$2:$C$10000,,0,1)</f>
        <v>ＳＭＣ</v>
      </c>
      <c r="E2188" s="10">
        <v>1</v>
      </c>
      <c r="G2188" s="46">
        <v>45632</v>
      </c>
      <c r="H2188" s="46">
        <v>45793</v>
      </c>
      <c r="J2188" s="10" t="str">
        <f>_xlfn.XLOOKUP($C2188,銘柄リスト!$B$2:$B$10000,銘柄リスト!$D$2:$D$10000,,0,1)</f>
        <v>プライム（内国株式）</v>
      </c>
    </row>
    <row r="2189" spans="2:10" hidden="1">
      <c r="B2189" s="42">
        <v>2187</v>
      </c>
      <c r="C2189" s="45" t="s">
        <v>2347</v>
      </c>
      <c r="D2189" t="str">
        <f>_xlfn.XLOOKUP($C2189,銘柄リスト!$B$2:$B$10000,銘柄リスト!$C$2:$C$10000,,0,1)</f>
        <v>シリウスビジョン</v>
      </c>
      <c r="E2189" s="10">
        <v>1</v>
      </c>
      <c r="G2189" s="46">
        <v>45632</v>
      </c>
      <c r="H2189" s="46">
        <v>45793</v>
      </c>
      <c r="J2189" s="10" t="str">
        <f>_xlfn.XLOOKUP($C2189,銘柄リスト!$B$2:$B$10000,銘柄リスト!$D$2:$D$10000,,0,1)</f>
        <v>スタンダード（内国株式）</v>
      </c>
    </row>
    <row r="2190" spans="2:10" hidden="1">
      <c r="B2190" s="42">
        <v>2188</v>
      </c>
      <c r="C2190" s="45" t="s">
        <v>2348</v>
      </c>
      <c r="D2190" t="str">
        <f>_xlfn.XLOOKUP($C2190,銘柄リスト!$B$2:$B$10000,銘柄リスト!$C$2:$C$10000,,0,1)</f>
        <v>ホソカワミクロン</v>
      </c>
      <c r="E2190" s="10">
        <v>1</v>
      </c>
      <c r="G2190" s="46">
        <v>45632</v>
      </c>
      <c r="H2190" s="46">
        <v>45793</v>
      </c>
      <c r="J2190" s="10" t="str">
        <f>_xlfn.XLOOKUP($C2190,銘柄リスト!$B$2:$B$10000,銘柄リスト!$D$2:$D$10000,,0,1)</f>
        <v>プライム（内国株式）</v>
      </c>
    </row>
    <row r="2191" spans="2:10" hidden="1">
      <c r="B2191" s="42">
        <v>2189</v>
      </c>
      <c r="C2191" s="45" t="s">
        <v>2349</v>
      </c>
      <c r="D2191" t="str">
        <f>_xlfn.XLOOKUP($C2191,銘柄リスト!$B$2:$B$10000,銘柄リスト!$C$2:$C$10000,,0,1)</f>
        <v>ユニオンツール</v>
      </c>
      <c r="E2191" s="10">
        <v>1</v>
      </c>
      <c r="G2191" s="46">
        <v>45632</v>
      </c>
      <c r="H2191" s="46">
        <v>45793</v>
      </c>
      <c r="J2191" s="10" t="str">
        <f>_xlfn.XLOOKUP($C2191,銘柄リスト!$B$2:$B$10000,銘柄リスト!$D$2:$D$10000,,0,1)</f>
        <v>プライム（内国株式）</v>
      </c>
    </row>
    <row r="2192" spans="2:10" hidden="1">
      <c r="B2192" s="42">
        <v>2190</v>
      </c>
      <c r="C2192" s="45" t="s">
        <v>2350</v>
      </c>
      <c r="D2192" t="str">
        <f>_xlfn.XLOOKUP($C2192,銘柄リスト!$B$2:$B$10000,銘柄リスト!$C$2:$C$10000,,0,1)</f>
        <v>瑞光</v>
      </c>
      <c r="E2192" s="10">
        <v>1</v>
      </c>
      <c r="G2192" s="46">
        <v>45632</v>
      </c>
      <c r="H2192" s="46">
        <v>45793</v>
      </c>
      <c r="J2192" s="10" t="str">
        <f>_xlfn.XLOOKUP($C2192,銘柄リスト!$B$2:$B$10000,銘柄リスト!$D$2:$D$10000,,0,1)</f>
        <v>プライム（内国株式）</v>
      </c>
    </row>
    <row r="2193" spans="2:10" hidden="1">
      <c r="B2193" s="42">
        <v>2191</v>
      </c>
      <c r="C2193" s="45" t="s">
        <v>2351</v>
      </c>
      <c r="D2193" t="str">
        <f>_xlfn.XLOOKUP($C2193,銘柄リスト!$B$2:$B$10000,銘柄リスト!$C$2:$C$10000,,0,1)</f>
        <v>オイレス工業</v>
      </c>
      <c r="E2193" s="10">
        <v>1</v>
      </c>
      <c r="G2193" s="46">
        <v>45632</v>
      </c>
      <c r="H2193" s="46">
        <v>45793</v>
      </c>
      <c r="J2193" s="10" t="str">
        <f>_xlfn.XLOOKUP($C2193,銘柄リスト!$B$2:$B$10000,銘柄リスト!$D$2:$D$10000,,0,1)</f>
        <v>プライム（内国株式）</v>
      </c>
    </row>
    <row r="2194" spans="2:10" hidden="1">
      <c r="B2194" s="42">
        <v>2192</v>
      </c>
      <c r="C2194" s="45" t="s">
        <v>2352</v>
      </c>
      <c r="D2194" t="str">
        <f>_xlfn.XLOOKUP($C2194,銘柄リスト!$B$2:$B$10000,銘柄リスト!$C$2:$C$10000,,0,1)</f>
        <v>日精エー・エス・ビー機械</v>
      </c>
      <c r="E2194" s="10">
        <v>1</v>
      </c>
      <c r="G2194" s="46">
        <v>45632</v>
      </c>
      <c r="H2194" s="46">
        <v>45793</v>
      </c>
      <c r="J2194" s="10" t="str">
        <f>_xlfn.XLOOKUP($C2194,銘柄リスト!$B$2:$B$10000,銘柄リスト!$D$2:$D$10000,,0,1)</f>
        <v>プライム（内国株式）</v>
      </c>
    </row>
    <row r="2195" spans="2:10" hidden="1">
      <c r="B2195" s="42">
        <v>2193</v>
      </c>
      <c r="C2195" s="45" t="s">
        <v>2353</v>
      </c>
      <c r="D2195" t="str">
        <f>_xlfn.XLOOKUP($C2195,銘柄リスト!$B$2:$B$10000,銘柄リスト!$C$2:$C$10000,,0,1)</f>
        <v>靜甲</v>
      </c>
      <c r="E2195" s="10">
        <v>1</v>
      </c>
      <c r="G2195" s="46">
        <v>45632</v>
      </c>
      <c r="H2195" s="46">
        <v>45793</v>
      </c>
      <c r="J2195" s="10" t="str">
        <f>_xlfn.XLOOKUP($C2195,銘柄リスト!$B$2:$B$10000,銘柄リスト!$D$2:$D$10000,,0,1)</f>
        <v>スタンダード（内国株式）</v>
      </c>
    </row>
    <row r="2196" spans="2:10" hidden="1">
      <c r="B2196" s="42">
        <v>2194</v>
      </c>
      <c r="C2196" s="45" t="s">
        <v>2354</v>
      </c>
      <c r="D2196" t="str">
        <f>_xlfn.XLOOKUP($C2196,銘柄リスト!$B$2:$B$10000,銘柄リスト!$C$2:$C$10000,,0,1)</f>
        <v>サトーホールディングス</v>
      </c>
      <c r="E2196" s="10">
        <v>1</v>
      </c>
      <c r="G2196" s="46">
        <v>45632</v>
      </c>
      <c r="H2196" s="46">
        <v>45793</v>
      </c>
      <c r="J2196" s="10" t="str">
        <f>_xlfn.XLOOKUP($C2196,銘柄リスト!$B$2:$B$10000,銘柄リスト!$D$2:$D$10000,,0,1)</f>
        <v>プライム（内国株式）</v>
      </c>
    </row>
    <row r="2197" spans="2:10" hidden="1">
      <c r="B2197" s="42">
        <v>2195</v>
      </c>
      <c r="C2197" s="45" t="s">
        <v>2355</v>
      </c>
      <c r="D2197" t="str">
        <f>_xlfn.XLOOKUP($C2197,銘柄リスト!$B$2:$B$10000,銘柄リスト!$C$2:$C$10000,,0,1)</f>
        <v>技研製作所</v>
      </c>
      <c r="E2197" s="10">
        <v>1</v>
      </c>
      <c r="G2197" s="46">
        <v>45632</v>
      </c>
      <c r="H2197" s="46">
        <v>45793</v>
      </c>
      <c r="J2197" s="10" t="str">
        <f>_xlfn.XLOOKUP($C2197,銘柄リスト!$B$2:$B$10000,銘柄リスト!$D$2:$D$10000,,0,1)</f>
        <v>プライム（内国株式）</v>
      </c>
    </row>
    <row r="2198" spans="2:10" hidden="1">
      <c r="B2198" s="42">
        <v>2196</v>
      </c>
      <c r="C2198" s="45" t="s">
        <v>2356</v>
      </c>
      <c r="D2198" t="str">
        <f>_xlfn.XLOOKUP($C2198,銘柄リスト!$B$2:$B$10000,銘柄リスト!$C$2:$C$10000,,0,1)</f>
        <v>日本エアーテック</v>
      </c>
      <c r="E2198" s="10">
        <v>1</v>
      </c>
      <c r="G2198" s="46">
        <v>45632</v>
      </c>
      <c r="H2198" s="46">
        <v>45793</v>
      </c>
      <c r="J2198" s="10" t="str">
        <f>_xlfn.XLOOKUP($C2198,銘柄リスト!$B$2:$B$10000,銘柄リスト!$D$2:$D$10000,,0,1)</f>
        <v>スタンダード（内国株式）</v>
      </c>
    </row>
    <row r="2199" spans="2:10" hidden="1">
      <c r="B2199" s="42">
        <v>2197</v>
      </c>
      <c r="C2199" s="45" t="s">
        <v>2357</v>
      </c>
      <c r="D2199" t="str">
        <f>_xlfn.XLOOKUP($C2199,銘柄リスト!$B$2:$B$10000,銘柄リスト!$C$2:$C$10000,,0,1)</f>
        <v>カワタ</v>
      </c>
      <c r="E2199" s="10">
        <v>1</v>
      </c>
      <c r="G2199" s="46">
        <v>45632</v>
      </c>
      <c r="H2199" s="46">
        <v>45793</v>
      </c>
      <c r="J2199" s="10" t="str">
        <f>_xlfn.XLOOKUP($C2199,銘柄リスト!$B$2:$B$10000,銘柄リスト!$D$2:$D$10000,,0,1)</f>
        <v>スタンダード（内国株式）</v>
      </c>
    </row>
    <row r="2200" spans="2:10" hidden="1">
      <c r="B2200" s="42">
        <v>2198</v>
      </c>
      <c r="C2200" s="45" t="s">
        <v>2358</v>
      </c>
      <c r="D2200" t="str">
        <f>_xlfn.XLOOKUP($C2200,銘柄リスト!$B$2:$B$10000,銘柄リスト!$C$2:$C$10000,,0,1)</f>
        <v>日精樹脂工業</v>
      </c>
      <c r="E2200" s="10">
        <v>1</v>
      </c>
      <c r="G2200" s="46">
        <v>45632</v>
      </c>
      <c r="H2200" s="46">
        <v>45793</v>
      </c>
      <c r="J2200" s="10" t="str">
        <f>_xlfn.XLOOKUP($C2200,銘柄リスト!$B$2:$B$10000,銘柄リスト!$D$2:$D$10000,,0,1)</f>
        <v>プライム（内国株式）</v>
      </c>
    </row>
    <row r="2201" spans="2:10" hidden="1">
      <c r="B2201" s="42">
        <v>2199</v>
      </c>
      <c r="C2201" s="45" t="s">
        <v>2359</v>
      </c>
      <c r="D2201" t="str">
        <f>_xlfn.XLOOKUP($C2201,銘柄リスト!$B$2:$B$10000,銘柄リスト!$C$2:$C$10000,,0,1)</f>
        <v>オカダアイヨン</v>
      </c>
      <c r="E2201" s="10">
        <v>1</v>
      </c>
      <c r="G2201" s="46">
        <v>45632</v>
      </c>
      <c r="H2201" s="46">
        <v>45793</v>
      </c>
      <c r="J2201" s="10" t="str">
        <f>_xlfn.XLOOKUP($C2201,銘柄リスト!$B$2:$B$10000,銘柄リスト!$D$2:$D$10000,,0,1)</f>
        <v>プライム（内国株式）</v>
      </c>
    </row>
    <row r="2202" spans="2:10" hidden="1">
      <c r="B2202" s="42">
        <v>2200</v>
      </c>
      <c r="C2202" s="45" t="s">
        <v>2360</v>
      </c>
      <c r="D2202" t="str">
        <f>_xlfn.XLOOKUP($C2202,銘柄リスト!$B$2:$B$10000,銘柄リスト!$C$2:$C$10000,,0,1)</f>
        <v>鉱研工業</v>
      </c>
      <c r="E2202" s="10">
        <v>1</v>
      </c>
      <c r="G2202" s="46">
        <v>45632</v>
      </c>
      <c r="H2202" s="46">
        <v>45793</v>
      </c>
      <c r="J2202" s="10" t="str">
        <f>_xlfn.XLOOKUP($C2202,銘柄リスト!$B$2:$B$10000,銘柄リスト!$D$2:$D$10000,,0,1)</f>
        <v>スタンダード（内国株式）</v>
      </c>
    </row>
    <row r="2203" spans="2:10" hidden="1">
      <c r="B2203" s="42">
        <v>2201</v>
      </c>
      <c r="C2203" s="45" t="s">
        <v>2361</v>
      </c>
      <c r="D2203" t="str">
        <f>_xlfn.XLOOKUP($C2203,銘柄リスト!$B$2:$B$10000,銘柄リスト!$C$2:$C$10000,,0,1)</f>
        <v>ワイエイシイホールディングス</v>
      </c>
      <c r="E2203" s="10">
        <v>1</v>
      </c>
      <c r="G2203" s="46">
        <v>45632</v>
      </c>
      <c r="H2203" s="46">
        <v>45793</v>
      </c>
      <c r="J2203" s="10" t="str">
        <f>_xlfn.XLOOKUP($C2203,銘柄リスト!$B$2:$B$10000,銘柄リスト!$D$2:$D$10000,,0,1)</f>
        <v>プライム（内国株式）</v>
      </c>
    </row>
    <row r="2204" spans="2:10" hidden="1">
      <c r="B2204" s="42">
        <v>2202</v>
      </c>
      <c r="C2204" s="45" t="s">
        <v>2362</v>
      </c>
      <c r="D2204" t="str">
        <f>_xlfn.XLOOKUP($C2204,銘柄リスト!$B$2:$B$10000,銘柄リスト!$C$2:$C$10000,,0,1)</f>
        <v>小松製作所</v>
      </c>
      <c r="E2204" s="10">
        <v>1</v>
      </c>
      <c r="G2204" s="46">
        <v>45632</v>
      </c>
      <c r="H2204" s="46">
        <v>45793</v>
      </c>
      <c r="J2204" s="10" t="str">
        <f>_xlfn.XLOOKUP($C2204,銘柄リスト!$B$2:$B$10000,銘柄リスト!$D$2:$D$10000,,0,1)</f>
        <v>プライム（内国株式）</v>
      </c>
    </row>
    <row r="2205" spans="2:10" hidden="1">
      <c r="B2205" s="42">
        <v>2203</v>
      </c>
      <c r="C2205" s="45" t="s">
        <v>2363</v>
      </c>
      <c r="D2205" t="str">
        <f>_xlfn.XLOOKUP($C2205,銘柄リスト!$B$2:$B$10000,銘柄リスト!$C$2:$C$10000,,0,1)</f>
        <v>住友重機械工業</v>
      </c>
      <c r="E2205" s="10">
        <v>1</v>
      </c>
      <c r="G2205" s="46">
        <v>45632</v>
      </c>
      <c r="H2205" s="46">
        <v>45793</v>
      </c>
      <c r="J2205" s="10" t="str">
        <f>_xlfn.XLOOKUP($C2205,銘柄リスト!$B$2:$B$10000,銘柄リスト!$D$2:$D$10000,,0,1)</f>
        <v>プライム（内国株式）</v>
      </c>
    </row>
    <row r="2206" spans="2:10" hidden="1">
      <c r="B2206" s="42">
        <v>2204</v>
      </c>
      <c r="C2206" s="45" t="s">
        <v>2364</v>
      </c>
      <c r="D2206" t="str">
        <f>_xlfn.XLOOKUP($C2206,銘柄リスト!$B$2:$B$10000,銘柄リスト!$C$2:$C$10000,,0,1)</f>
        <v>日工</v>
      </c>
      <c r="E2206" s="10">
        <v>1</v>
      </c>
      <c r="G2206" s="46">
        <v>45632</v>
      </c>
      <c r="H2206" s="46">
        <v>45793</v>
      </c>
      <c r="J2206" s="10" t="str">
        <f>_xlfn.XLOOKUP($C2206,銘柄リスト!$B$2:$B$10000,銘柄リスト!$D$2:$D$10000,,0,1)</f>
        <v>プライム（内国株式）</v>
      </c>
    </row>
    <row r="2207" spans="2:10" hidden="1">
      <c r="B2207" s="42">
        <v>2205</v>
      </c>
      <c r="C2207" s="45" t="s">
        <v>2365</v>
      </c>
      <c r="D2207" t="str">
        <f>_xlfn.XLOOKUP($C2207,銘柄リスト!$B$2:$B$10000,銘柄リスト!$C$2:$C$10000,,0,1)</f>
        <v>サンセイ</v>
      </c>
      <c r="E2207" s="10">
        <v>1</v>
      </c>
      <c r="G2207" s="46">
        <v>45632</v>
      </c>
      <c r="H2207" s="46">
        <v>45793</v>
      </c>
      <c r="J2207" s="10" t="str">
        <f>_xlfn.XLOOKUP($C2207,銘柄リスト!$B$2:$B$10000,銘柄リスト!$D$2:$D$10000,,0,1)</f>
        <v>スタンダード（内国株式）</v>
      </c>
    </row>
    <row r="2208" spans="2:10" hidden="1">
      <c r="B2208" s="42">
        <v>2206</v>
      </c>
      <c r="C2208" s="45" t="s">
        <v>2366</v>
      </c>
      <c r="D2208" t="str">
        <f>_xlfn.XLOOKUP($C2208,銘柄リスト!$B$2:$B$10000,銘柄リスト!$C$2:$C$10000,,0,1)</f>
        <v>巴工業</v>
      </c>
      <c r="E2208" s="10">
        <v>1</v>
      </c>
      <c r="G2208" s="46">
        <v>45632</v>
      </c>
      <c r="H2208" s="46">
        <v>45793</v>
      </c>
      <c r="J2208" s="10" t="str">
        <f>_xlfn.XLOOKUP($C2208,銘柄リスト!$B$2:$B$10000,銘柄リスト!$D$2:$D$10000,,0,1)</f>
        <v>プライム（内国株式）</v>
      </c>
    </row>
    <row r="2209" spans="2:10" hidden="1">
      <c r="B2209" s="42">
        <v>2207</v>
      </c>
      <c r="C2209" s="45" t="s">
        <v>2367</v>
      </c>
      <c r="D2209" t="str">
        <f>_xlfn.XLOOKUP($C2209,銘柄リスト!$B$2:$B$10000,銘柄リスト!$C$2:$C$10000,,0,1)</f>
        <v>井関農機</v>
      </c>
      <c r="E2209" s="10">
        <v>1</v>
      </c>
      <c r="G2209" s="46">
        <v>45632</v>
      </c>
      <c r="H2209" s="46">
        <v>45793</v>
      </c>
      <c r="J2209" s="10" t="str">
        <f>_xlfn.XLOOKUP($C2209,銘柄リスト!$B$2:$B$10000,銘柄リスト!$D$2:$D$10000,,0,1)</f>
        <v>プライム（内国株式）</v>
      </c>
    </row>
    <row r="2210" spans="2:10" hidden="1">
      <c r="B2210" s="42">
        <v>2208</v>
      </c>
      <c r="C2210" s="45" t="s">
        <v>2368</v>
      </c>
      <c r="D2210" t="str">
        <f>_xlfn.XLOOKUP($C2210,銘柄リスト!$B$2:$B$10000,銘柄リスト!$C$2:$C$10000,,0,1)</f>
        <v>フロイント産業</v>
      </c>
      <c r="E2210" s="10">
        <v>1</v>
      </c>
      <c r="G2210" s="46">
        <v>45632</v>
      </c>
      <c r="H2210" s="46">
        <v>45793</v>
      </c>
      <c r="J2210" s="10" t="str">
        <f>_xlfn.XLOOKUP($C2210,銘柄リスト!$B$2:$B$10000,銘柄リスト!$D$2:$D$10000,,0,1)</f>
        <v>スタンダード（内国株式）</v>
      </c>
    </row>
    <row r="2211" spans="2:10" hidden="1">
      <c r="B2211" s="42">
        <v>2209</v>
      </c>
      <c r="C2211" s="45" t="s">
        <v>2369</v>
      </c>
      <c r="D2211" t="str">
        <f>_xlfn.XLOOKUP($C2211,銘柄リスト!$B$2:$B$10000,銘柄リスト!$C$2:$C$10000,,0,1)</f>
        <v>ＴＯＷＡ</v>
      </c>
      <c r="E2211" s="10">
        <v>1</v>
      </c>
      <c r="G2211" s="46">
        <v>45632</v>
      </c>
      <c r="H2211" s="46">
        <v>45793</v>
      </c>
      <c r="J2211" s="10" t="str">
        <f>_xlfn.XLOOKUP($C2211,銘柄リスト!$B$2:$B$10000,銘柄リスト!$D$2:$D$10000,,0,1)</f>
        <v>プライム（内国株式）</v>
      </c>
    </row>
    <row r="2212" spans="2:10" hidden="1">
      <c r="B2212" s="42">
        <v>2210</v>
      </c>
      <c r="C2212" s="45" t="s">
        <v>2370</v>
      </c>
      <c r="D2212" t="str">
        <f>_xlfn.XLOOKUP($C2212,銘柄リスト!$B$2:$B$10000,銘柄リスト!$C$2:$C$10000,,0,1)</f>
        <v>丸山製作所</v>
      </c>
      <c r="E2212" s="10">
        <v>1</v>
      </c>
      <c r="G2212" s="46">
        <v>45632</v>
      </c>
      <c r="H2212" s="46">
        <v>45793</v>
      </c>
      <c r="J2212" s="10" t="str">
        <f>_xlfn.XLOOKUP($C2212,銘柄リスト!$B$2:$B$10000,銘柄リスト!$D$2:$D$10000,,0,1)</f>
        <v>スタンダード（内国株式）</v>
      </c>
    </row>
    <row r="2213" spans="2:10" hidden="1">
      <c r="B2213" s="42">
        <v>2211</v>
      </c>
      <c r="C2213" s="45" t="s">
        <v>2371</v>
      </c>
      <c r="D2213" t="str">
        <f>_xlfn.XLOOKUP($C2213,銘柄リスト!$B$2:$B$10000,銘柄リスト!$C$2:$C$10000,,0,1)</f>
        <v>北川鉄工所</v>
      </c>
      <c r="E2213" s="10">
        <v>1</v>
      </c>
      <c r="G2213" s="46">
        <v>45632</v>
      </c>
      <c r="H2213" s="46">
        <v>45793</v>
      </c>
      <c r="J2213" s="10" t="str">
        <f>_xlfn.XLOOKUP($C2213,銘柄リスト!$B$2:$B$10000,銘柄リスト!$D$2:$D$10000,,0,1)</f>
        <v>スタンダード（内国株式）</v>
      </c>
    </row>
    <row r="2214" spans="2:10" hidden="1">
      <c r="B2214" s="42">
        <v>2212</v>
      </c>
      <c r="C2214" s="45" t="s">
        <v>2372</v>
      </c>
      <c r="D2214" t="str">
        <f>_xlfn.XLOOKUP($C2214,銘柄リスト!$B$2:$B$10000,銘柄リスト!$C$2:$C$10000,,0,1)</f>
        <v>シンニッタン</v>
      </c>
      <c r="E2214" s="10">
        <v>1</v>
      </c>
      <c r="G2214" s="46">
        <v>45632</v>
      </c>
      <c r="H2214" s="46">
        <v>45793</v>
      </c>
      <c r="J2214" s="10" t="str">
        <f>_xlfn.XLOOKUP($C2214,銘柄リスト!$B$2:$B$10000,銘柄リスト!$D$2:$D$10000,,0,1)</f>
        <v>スタンダード（内国株式）</v>
      </c>
    </row>
    <row r="2215" spans="2:10" hidden="1">
      <c r="B2215" s="42">
        <v>2213</v>
      </c>
      <c r="C2215" s="45" t="s">
        <v>2373</v>
      </c>
      <c r="D2215" t="str">
        <f>_xlfn.XLOOKUP($C2215,銘柄リスト!$B$2:$B$10000,銘柄リスト!$C$2:$C$10000,,0,1)</f>
        <v>タクミナ</v>
      </c>
      <c r="E2215" s="10">
        <v>1</v>
      </c>
      <c r="G2215" s="46">
        <v>45632</v>
      </c>
      <c r="H2215" s="46">
        <v>45793</v>
      </c>
      <c r="J2215" s="10" t="str">
        <f>_xlfn.XLOOKUP($C2215,銘柄リスト!$B$2:$B$10000,銘柄リスト!$D$2:$D$10000,,0,1)</f>
        <v>スタンダード（内国株式）</v>
      </c>
    </row>
    <row r="2216" spans="2:10" hidden="1">
      <c r="B2216" s="42">
        <v>2214</v>
      </c>
      <c r="C2216" s="45" t="s">
        <v>2374</v>
      </c>
      <c r="D2216" t="str">
        <f>_xlfn.XLOOKUP($C2216,銘柄リスト!$B$2:$B$10000,銘柄リスト!$C$2:$C$10000,,0,1)</f>
        <v>ローツェ</v>
      </c>
      <c r="E2216" s="10">
        <v>1</v>
      </c>
      <c r="G2216" s="46">
        <v>45632</v>
      </c>
      <c r="H2216" s="46">
        <v>45793</v>
      </c>
      <c r="J2216" s="10" t="str">
        <f>_xlfn.XLOOKUP($C2216,銘柄リスト!$B$2:$B$10000,銘柄リスト!$D$2:$D$10000,,0,1)</f>
        <v>プライム（内国株式）</v>
      </c>
    </row>
    <row r="2217" spans="2:10" hidden="1">
      <c r="B2217" s="42">
        <v>2215</v>
      </c>
      <c r="C2217" s="45" t="s">
        <v>2375</v>
      </c>
      <c r="D2217" t="str">
        <f>_xlfn.XLOOKUP($C2217,銘柄リスト!$B$2:$B$10000,銘柄リスト!$C$2:$C$10000,,0,1)</f>
        <v>ハーモニック・ドライブ・システムズ</v>
      </c>
      <c r="E2217" s="10">
        <v>1</v>
      </c>
      <c r="G2217" s="46">
        <v>45632</v>
      </c>
      <c r="H2217" s="46">
        <v>45793</v>
      </c>
      <c r="J2217" s="10" t="str">
        <f>_xlfn.XLOOKUP($C2217,銘柄リスト!$B$2:$B$10000,銘柄リスト!$D$2:$D$10000,,0,1)</f>
        <v>スタンダード（内国株式）</v>
      </c>
    </row>
    <row r="2218" spans="2:10" hidden="1">
      <c r="B2218" s="42">
        <v>2216</v>
      </c>
      <c r="C2218" s="45" t="s">
        <v>2376</v>
      </c>
      <c r="D2218" t="str">
        <f>_xlfn.XLOOKUP($C2218,銘柄リスト!$B$2:$B$10000,銘柄リスト!$C$2:$C$10000,,0,1)</f>
        <v>タカキタ</v>
      </c>
      <c r="E2218" s="10">
        <v>1</v>
      </c>
      <c r="G2218" s="46">
        <v>45632</v>
      </c>
      <c r="H2218" s="46">
        <v>45793</v>
      </c>
      <c r="J2218" s="10" t="str">
        <f>_xlfn.XLOOKUP($C2218,銘柄リスト!$B$2:$B$10000,銘柄リスト!$D$2:$D$10000,,0,1)</f>
        <v>スタンダード（内国株式）</v>
      </c>
    </row>
    <row r="2219" spans="2:10" hidden="1">
      <c r="B2219" s="42">
        <v>2217</v>
      </c>
      <c r="C2219" s="45" t="s">
        <v>2377</v>
      </c>
      <c r="D2219" t="str">
        <f>_xlfn.XLOOKUP($C2219,銘柄リスト!$B$2:$B$10000,銘柄リスト!$C$2:$C$10000,,0,1)</f>
        <v>クボタ</v>
      </c>
      <c r="E2219" s="10">
        <v>1</v>
      </c>
      <c r="G2219" s="46">
        <v>45632</v>
      </c>
      <c r="H2219" s="46">
        <v>45793</v>
      </c>
      <c r="J2219" s="10" t="str">
        <f>_xlfn.XLOOKUP($C2219,銘柄リスト!$B$2:$B$10000,銘柄リスト!$D$2:$D$10000,,0,1)</f>
        <v>プライム（内国株式）</v>
      </c>
    </row>
    <row r="2220" spans="2:10" hidden="1">
      <c r="B2220" s="42">
        <v>2218</v>
      </c>
      <c r="C2220" s="45" t="s">
        <v>2378</v>
      </c>
      <c r="D2220" t="str">
        <f>_xlfn.XLOOKUP($C2220,銘柄リスト!$B$2:$B$10000,銘柄リスト!$C$2:$C$10000,,0,1)</f>
        <v>北川精機</v>
      </c>
      <c r="E2220" s="10">
        <v>1</v>
      </c>
      <c r="G2220" s="46">
        <v>45632</v>
      </c>
      <c r="H2220" s="46">
        <v>45793</v>
      </c>
      <c r="J2220" s="10" t="str">
        <f>_xlfn.XLOOKUP($C2220,銘柄リスト!$B$2:$B$10000,銘柄リスト!$D$2:$D$10000,,0,1)</f>
        <v>スタンダード（内国株式）</v>
      </c>
    </row>
    <row r="2221" spans="2:10" hidden="1">
      <c r="B2221" s="42">
        <v>2219</v>
      </c>
      <c r="C2221" s="45" t="s">
        <v>2379</v>
      </c>
      <c r="D2221" t="str">
        <f>_xlfn.XLOOKUP($C2221,銘柄リスト!$B$2:$B$10000,銘柄リスト!$C$2:$C$10000,,0,1)</f>
        <v>荏原実業</v>
      </c>
      <c r="E2221" s="10">
        <v>1</v>
      </c>
      <c r="G2221" s="46">
        <v>45632</v>
      </c>
      <c r="H2221" s="46">
        <v>45793</v>
      </c>
      <c r="J2221" s="10" t="str">
        <f>_xlfn.XLOOKUP($C2221,銘柄リスト!$B$2:$B$10000,銘柄リスト!$D$2:$D$10000,,0,1)</f>
        <v>プライム（内国株式）</v>
      </c>
    </row>
    <row r="2222" spans="2:10" hidden="1">
      <c r="B2222" s="42">
        <v>2220</v>
      </c>
      <c r="C2222" s="45" t="s">
        <v>2380</v>
      </c>
      <c r="D2222" t="str">
        <f>_xlfn.XLOOKUP($C2222,銘柄リスト!$B$2:$B$10000,銘柄リスト!$C$2:$C$10000,,0,1)</f>
        <v>東洋エンジニアリング</v>
      </c>
      <c r="E2222" s="10">
        <v>1</v>
      </c>
      <c r="G2222" s="46">
        <v>45632</v>
      </c>
      <c r="H2222" s="46">
        <v>45793</v>
      </c>
      <c r="J2222" s="10" t="str">
        <f>_xlfn.XLOOKUP($C2222,銘柄リスト!$B$2:$B$10000,銘柄リスト!$D$2:$D$10000,,0,1)</f>
        <v>プライム（内国株式）</v>
      </c>
    </row>
    <row r="2223" spans="2:10" hidden="1">
      <c r="B2223" s="42">
        <v>2221</v>
      </c>
      <c r="C2223" s="45" t="s">
        <v>2381</v>
      </c>
      <c r="D2223" t="str">
        <f>_xlfn.XLOOKUP($C2223,銘柄リスト!$B$2:$B$10000,銘柄リスト!$C$2:$C$10000,,0,1)</f>
        <v>三菱化工機</v>
      </c>
      <c r="E2223" s="10">
        <v>1</v>
      </c>
      <c r="G2223" s="46">
        <v>45632</v>
      </c>
      <c r="H2223" s="46">
        <v>45793</v>
      </c>
      <c r="J2223" s="10" t="str">
        <f>_xlfn.XLOOKUP($C2223,銘柄リスト!$B$2:$B$10000,銘柄リスト!$D$2:$D$10000,,0,1)</f>
        <v>プライム（内国株式）</v>
      </c>
    </row>
    <row r="2224" spans="2:10" hidden="1">
      <c r="B2224" s="42">
        <v>2222</v>
      </c>
      <c r="C2224" s="45" t="s">
        <v>2382</v>
      </c>
      <c r="D2224" t="str">
        <f>_xlfn.XLOOKUP($C2224,銘柄リスト!$B$2:$B$10000,銘柄リスト!$C$2:$C$10000,,0,1)</f>
        <v>月島ホールディングス</v>
      </c>
      <c r="E2224" s="10">
        <v>1</v>
      </c>
      <c r="G2224" s="46">
        <v>45632</v>
      </c>
      <c r="H2224" s="46">
        <v>45793</v>
      </c>
      <c r="J2224" s="10" t="str">
        <f>_xlfn.XLOOKUP($C2224,銘柄リスト!$B$2:$B$10000,銘柄リスト!$D$2:$D$10000,,0,1)</f>
        <v>プライム（内国株式）</v>
      </c>
    </row>
    <row r="2225" spans="2:10" hidden="1">
      <c r="B2225" s="42">
        <v>2223</v>
      </c>
      <c r="C2225" s="45" t="s">
        <v>2383</v>
      </c>
      <c r="D2225" t="str">
        <f>_xlfn.XLOOKUP($C2225,銘柄リスト!$B$2:$B$10000,銘柄リスト!$C$2:$C$10000,,0,1)</f>
        <v>帝国電機製作所</v>
      </c>
      <c r="E2225" s="10">
        <v>1</v>
      </c>
      <c r="G2225" s="46">
        <v>45632</v>
      </c>
      <c r="H2225" s="46">
        <v>45793</v>
      </c>
      <c r="J2225" s="10" t="str">
        <f>_xlfn.XLOOKUP($C2225,銘柄リスト!$B$2:$B$10000,銘柄リスト!$D$2:$D$10000,,0,1)</f>
        <v>プライム（内国株式）</v>
      </c>
    </row>
    <row r="2226" spans="2:10" hidden="1">
      <c r="B2226" s="42">
        <v>2224</v>
      </c>
      <c r="C2226" s="45" t="s">
        <v>2384</v>
      </c>
      <c r="D2226" t="str">
        <f>_xlfn.XLOOKUP($C2226,銘柄リスト!$B$2:$B$10000,銘柄リスト!$C$2:$C$10000,,0,1)</f>
        <v>明治機械</v>
      </c>
      <c r="E2226" s="10">
        <v>1</v>
      </c>
      <c r="G2226" s="46">
        <v>45632</v>
      </c>
      <c r="H2226" s="46">
        <v>45793</v>
      </c>
      <c r="J2226" s="10" t="str">
        <f>_xlfn.XLOOKUP($C2226,銘柄リスト!$B$2:$B$10000,銘柄リスト!$D$2:$D$10000,,0,1)</f>
        <v>スタンダード（内国株式）</v>
      </c>
    </row>
    <row r="2227" spans="2:10" hidden="1">
      <c r="B2227" s="42">
        <v>2225</v>
      </c>
      <c r="C2227" s="45" t="s">
        <v>2385</v>
      </c>
      <c r="D2227" t="str">
        <f>_xlfn.XLOOKUP($C2227,銘柄リスト!$B$2:$B$10000,銘柄リスト!$C$2:$C$10000,,0,1)</f>
        <v>東京機械製作所</v>
      </c>
      <c r="E2227" s="10">
        <v>1</v>
      </c>
      <c r="G2227" s="46">
        <v>45632</v>
      </c>
      <c r="H2227" s="46">
        <v>45793</v>
      </c>
      <c r="J2227" s="10" t="str">
        <f>_xlfn.XLOOKUP($C2227,銘柄リスト!$B$2:$B$10000,銘柄リスト!$D$2:$D$10000,,0,1)</f>
        <v>スタンダード（内国株式）</v>
      </c>
    </row>
    <row r="2228" spans="2:10" hidden="1">
      <c r="B2228" s="42">
        <v>2226</v>
      </c>
      <c r="C2228" s="45" t="s">
        <v>2386</v>
      </c>
      <c r="D2228" t="str">
        <f>_xlfn.XLOOKUP($C2228,銘柄リスト!$B$2:$B$10000,銘柄リスト!$C$2:$C$10000,,0,1)</f>
        <v>石井表記</v>
      </c>
      <c r="E2228" s="10">
        <v>1</v>
      </c>
      <c r="G2228" s="46">
        <v>45632</v>
      </c>
      <c r="H2228" s="46">
        <v>45793</v>
      </c>
      <c r="J2228" s="10" t="str">
        <f>_xlfn.XLOOKUP($C2228,銘柄リスト!$B$2:$B$10000,銘柄リスト!$D$2:$D$10000,,0,1)</f>
        <v>スタンダード（内国株式）</v>
      </c>
    </row>
    <row r="2229" spans="2:10" hidden="1">
      <c r="B2229" s="42">
        <v>2227</v>
      </c>
      <c r="C2229" s="45" t="s">
        <v>2387</v>
      </c>
      <c r="D2229" t="str">
        <f>_xlfn.XLOOKUP($C2229,銘柄リスト!$B$2:$B$10000,銘柄リスト!$C$2:$C$10000,,0,1)</f>
        <v>テセック</v>
      </c>
      <c r="E2229" s="10">
        <v>1</v>
      </c>
      <c r="G2229" s="46">
        <v>45632</v>
      </c>
      <c r="H2229" s="46">
        <v>45793</v>
      </c>
      <c r="J2229" s="10" t="str">
        <f>_xlfn.XLOOKUP($C2229,銘柄リスト!$B$2:$B$10000,銘柄リスト!$D$2:$D$10000,,0,1)</f>
        <v>スタンダード（内国株式）</v>
      </c>
    </row>
    <row r="2230" spans="2:10" hidden="1">
      <c r="B2230" s="42">
        <v>2228</v>
      </c>
      <c r="C2230" s="45" t="s">
        <v>2388</v>
      </c>
      <c r="D2230" t="str">
        <f>_xlfn.XLOOKUP($C2230,銘柄リスト!$B$2:$B$10000,銘柄リスト!$C$2:$C$10000,,0,1)</f>
        <v>タカトリ</v>
      </c>
      <c r="E2230" s="10">
        <v>1</v>
      </c>
      <c r="G2230" s="46">
        <v>45632</v>
      </c>
      <c r="H2230" s="46">
        <v>45793</v>
      </c>
      <c r="J2230" s="10" t="str">
        <f>_xlfn.XLOOKUP($C2230,銘柄リスト!$B$2:$B$10000,銘柄リスト!$D$2:$D$10000,,0,1)</f>
        <v>スタンダード（内国株式）</v>
      </c>
    </row>
    <row r="2231" spans="2:10" hidden="1">
      <c r="B2231" s="42">
        <v>2229</v>
      </c>
      <c r="C2231" s="45" t="s">
        <v>2389</v>
      </c>
      <c r="D2231" t="str">
        <f>_xlfn.XLOOKUP($C2231,銘柄リスト!$B$2:$B$10000,銘柄リスト!$C$2:$C$10000,,0,1)</f>
        <v>新東工業</v>
      </c>
      <c r="E2231" s="10">
        <v>1</v>
      </c>
      <c r="G2231" s="46">
        <v>45632</v>
      </c>
      <c r="H2231" s="46">
        <v>45793</v>
      </c>
      <c r="J2231" s="10" t="str">
        <f>_xlfn.XLOOKUP($C2231,銘柄リスト!$B$2:$B$10000,銘柄リスト!$D$2:$D$10000,,0,1)</f>
        <v>プライム（内国株式）</v>
      </c>
    </row>
    <row r="2232" spans="2:10" hidden="1">
      <c r="B2232" s="42">
        <v>2230</v>
      </c>
      <c r="C2232" s="45" t="s">
        <v>2390</v>
      </c>
      <c r="D2232" t="str">
        <f>_xlfn.XLOOKUP($C2232,銘柄リスト!$B$2:$B$10000,銘柄リスト!$C$2:$C$10000,,0,1)</f>
        <v>澁谷工業</v>
      </c>
      <c r="E2232" s="10">
        <v>1</v>
      </c>
      <c r="G2232" s="46">
        <v>45632</v>
      </c>
      <c r="H2232" s="46">
        <v>45793</v>
      </c>
      <c r="J2232" s="10" t="str">
        <f>_xlfn.XLOOKUP($C2232,銘柄リスト!$B$2:$B$10000,銘柄リスト!$D$2:$D$10000,,0,1)</f>
        <v>プライム（内国株式）</v>
      </c>
    </row>
    <row r="2233" spans="2:10" hidden="1">
      <c r="B2233" s="42">
        <v>2231</v>
      </c>
      <c r="C2233" s="45" t="s">
        <v>2391</v>
      </c>
      <c r="D2233" t="str">
        <f>_xlfn.XLOOKUP($C2233,銘柄リスト!$B$2:$B$10000,銘柄リスト!$C$2:$C$10000,,0,1)</f>
        <v>太平製作所</v>
      </c>
      <c r="E2233" s="10">
        <v>1</v>
      </c>
      <c r="G2233" s="46">
        <v>45632</v>
      </c>
      <c r="H2233" s="46">
        <v>45793</v>
      </c>
      <c r="J2233" s="10" t="str">
        <f>_xlfn.XLOOKUP($C2233,銘柄リスト!$B$2:$B$10000,銘柄リスト!$D$2:$D$10000,,0,1)</f>
        <v>スタンダード（内国株式）</v>
      </c>
    </row>
    <row r="2234" spans="2:10" hidden="1">
      <c r="B2234" s="42">
        <v>2232</v>
      </c>
      <c r="C2234" s="45" t="s">
        <v>2392</v>
      </c>
      <c r="D2234" t="str">
        <f>_xlfn.XLOOKUP($C2234,銘柄リスト!$B$2:$B$10000,銘柄リスト!$C$2:$C$10000,,0,1)</f>
        <v>フリージア・マクロス</v>
      </c>
      <c r="E2234" s="10">
        <v>1</v>
      </c>
      <c r="G2234" s="46">
        <v>45632</v>
      </c>
      <c r="H2234" s="46">
        <v>45793</v>
      </c>
      <c r="J2234" s="10" t="str">
        <f>_xlfn.XLOOKUP($C2234,銘柄リスト!$B$2:$B$10000,銘柄リスト!$D$2:$D$10000,,0,1)</f>
        <v>スタンダード（内国株式）</v>
      </c>
    </row>
    <row r="2235" spans="2:10" hidden="1">
      <c r="B2235" s="42">
        <v>2233</v>
      </c>
      <c r="C2235" s="45" t="s">
        <v>2393</v>
      </c>
      <c r="D2235" t="str">
        <f>_xlfn.XLOOKUP($C2235,銘柄リスト!$B$2:$B$10000,銘柄リスト!$C$2:$C$10000,,0,1)</f>
        <v>アイチ　コーポレーション</v>
      </c>
      <c r="E2235" s="10">
        <v>1</v>
      </c>
      <c r="G2235" s="46">
        <v>45632</v>
      </c>
      <c r="H2235" s="46">
        <v>45793</v>
      </c>
      <c r="J2235" s="10" t="str">
        <f>_xlfn.XLOOKUP($C2235,銘柄リスト!$B$2:$B$10000,銘柄リスト!$D$2:$D$10000,,0,1)</f>
        <v>プライム（内国株式）</v>
      </c>
    </row>
    <row r="2236" spans="2:10" hidden="1">
      <c r="B2236" s="42">
        <v>2234</v>
      </c>
      <c r="C2236" s="45" t="s">
        <v>2394</v>
      </c>
      <c r="D2236" t="str">
        <f>_xlfn.XLOOKUP($C2236,銘柄リスト!$B$2:$B$10000,銘柄リスト!$C$2:$C$10000,,0,1)</f>
        <v>キクカワエンタープライズ</v>
      </c>
      <c r="E2236" s="10">
        <v>1</v>
      </c>
      <c r="G2236" s="46">
        <v>45632</v>
      </c>
      <c r="H2236" s="46">
        <v>45793</v>
      </c>
      <c r="J2236" s="10" t="str">
        <f>_xlfn.XLOOKUP($C2236,銘柄リスト!$B$2:$B$10000,銘柄リスト!$D$2:$D$10000,,0,1)</f>
        <v>スタンダード（内国株式）</v>
      </c>
    </row>
    <row r="2237" spans="2:10" hidden="1">
      <c r="B2237" s="42">
        <v>2235</v>
      </c>
      <c r="C2237" s="45" t="s">
        <v>2395</v>
      </c>
      <c r="D2237" t="str">
        <f>_xlfn.XLOOKUP($C2237,銘柄リスト!$B$2:$B$10000,銘柄リスト!$C$2:$C$10000,,0,1)</f>
        <v>プラコー</v>
      </c>
      <c r="E2237" s="10">
        <v>1</v>
      </c>
      <c r="G2237" s="46">
        <v>45632</v>
      </c>
      <c r="H2237" s="46">
        <v>45793</v>
      </c>
      <c r="J2237" s="10" t="str">
        <f>_xlfn.XLOOKUP($C2237,銘柄リスト!$B$2:$B$10000,銘柄リスト!$D$2:$D$10000,,0,1)</f>
        <v>スタンダード（内国株式）</v>
      </c>
    </row>
    <row r="2238" spans="2:10" hidden="1">
      <c r="B2238" s="42">
        <v>2236</v>
      </c>
      <c r="C2238" s="45" t="s">
        <v>2396</v>
      </c>
      <c r="D2238" t="str">
        <f>_xlfn.XLOOKUP($C2238,銘柄リスト!$B$2:$B$10000,銘柄リスト!$C$2:$C$10000,,0,1)</f>
        <v>小森コーポレーション</v>
      </c>
      <c r="E2238" s="10">
        <v>1</v>
      </c>
      <c r="G2238" s="46">
        <v>45632</v>
      </c>
      <c r="H2238" s="46">
        <v>45793</v>
      </c>
      <c r="J2238" s="10" t="str">
        <f>_xlfn.XLOOKUP($C2238,銘柄リスト!$B$2:$B$10000,銘柄リスト!$D$2:$D$10000,,0,1)</f>
        <v>プライム（内国株式）</v>
      </c>
    </row>
    <row r="2239" spans="2:10" hidden="1">
      <c r="B2239" s="42">
        <v>2237</v>
      </c>
      <c r="C2239" s="45" t="s">
        <v>2397</v>
      </c>
      <c r="D2239" t="str">
        <f>_xlfn.XLOOKUP($C2239,銘柄リスト!$B$2:$B$10000,銘柄リスト!$C$2:$C$10000,,0,1)</f>
        <v>鶴見製作所</v>
      </c>
      <c r="E2239" s="10">
        <v>1</v>
      </c>
      <c r="G2239" s="46">
        <v>45632</v>
      </c>
      <c r="H2239" s="46">
        <v>45793</v>
      </c>
      <c r="J2239" s="10" t="str">
        <f>_xlfn.XLOOKUP($C2239,銘柄リスト!$B$2:$B$10000,銘柄リスト!$D$2:$D$10000,,0,1)</f>
        <v>プライム（内国株式）</v>
      </c>
    </row>
    <row r="2240" spans="2:10" hidden="1">
      <c r="B2240" s="42">
        <v>2238</v>
      </c>
      <c r="C2240" s="45" t="s">
        <v>2398</v>
      </c>
      <c r="D2240" t="str">
        <f>_xlfn.XLOOKUP($C2240,銘柄リスト!$B$2:$B$10000,銘柄リスト!$C$2:$C$10000,,0,1)</f>
        <v>日本ギア工業</v>
      </c>
      <c r="E2240" s="10">
        <v>1</v>
      </c>
      <c r="G2240" s="46">
        <v>45632</v>
      </c>
      <c r="H2240" s="46">
        <v>45793</v>
      </c>
      <c r="J2240" s="10" t="str">
        <f>_xlfn.XLOOKUP($C2240,銘柄リスト!$B$2:$B$10000,銘柄リスト!$D$2:$D$10000,,0,1)</f>
        <v>スタンダード（内国株式）</v>
      </c>
    </row>
    <row r="2241" spans="2:10" hidden="1">
      <c r="B2241" s="42">
        <v>2239</v>
      </c>
      <c r="C2241" s="45" t="s">
        <v>2399</v>
      </c>
      <c r="D2241" t="str">
        <f>_xlfn.XLOOKUP($C2241,銘柄リスト!$B$2:$B$10000,銘柄リスト!$C$2:$C$10000,,0,1)</f>
        <v>三精テクノロジーズ</v>
      </c>
      <c r="E2241" s="10">
        <v>1</v>
      </c>
      <c r="G2241" s="46">
        <v>45632</v>
      </c>
      <c r="H2241" s="46">
        <v>45793</v>
      </c>
      <c r="J2241" s="10" t="str">
        <f>_xlfn.XLOOKUP($C2241,銘柄リスト!$B$2:$B$10000,銘柄リスト!$D$2:$D$10000,,0,1)</f>
        <v>スタンダード（内国株式）</v>
      </c>
    </row>
    <row r="2242" spans="2:10" hidden="1">
      <c r="B2242" s="42">
        <v>2240</v>
      </c>
      <c r="C2242" s="45" t="s">
        <v>2400</v>
      </c>
      <c r="D2242" t="str">
        <f>_xlfn.XLOOKUP($C2242,銘柄リスト!$B$2:$B$10000,銘柄リスト!$C$2:$C$10000,,0,1)</f>
        <v>酒井重工業</v>
      </c>
      <c r="E2242" s="10">
        <v>1</v>
      </c>
      <c r="G2242" s="46">
        <v>45632</v>
      </c>
      <c r="H2242" s="46">
        <v>45793</v>
      </c>
      <c r="J2242" s="10" t="str">
        <f>_xlfn.XLOOKUP($C2242,銘柄リスト!$B$2:$B$10000,銘柄リスト!$D$2:$D$10000,,0,1)</f>
        <v>プライム（内国株式）</v>
      </c>
    </row>
    <row r="2243" spans="2:10" hidden="1">
      <c r="B2243" s="42">
        <v>2241</v>
      </c>
      <c r="C2243" s="45" t="s">
        <v>2401</v>
      </c>
      <c r="D2243" t="str">
        <f>_xlfn.XLOOKUP($C2243,銘柄リスト!$B$2:$B$10000,銘柄リスト!$C$2:$C$10000,,0,1)</f>
        <v>東京自働機械製作所</v>
      </c>
      <c r="E2243" s="10">
        <v>1</v>
      </c>
      <c r="G2243" s="46">
        <v>45632</v>
      </c>
      <c r="H2243" s="46">
        <v>45793</v>
      </c>
      <c r="J2243" s="10" t="str">
        <f>_xlfn.XLOOKUP($C2243,銘柄リスト!$B$2:$B$10000,銘柄リスト!$D$2:$D$10000,,0,1)</f>
        <v>スタンダード（内国株式）</v>
      </c>
    </row>
    <row r="2244" spans="2:10" hidden="1">
      <c r="B2244" s="42">
        <v>2242</v>
      </c>
      <c r="C2244" s="45" t="s">
        <v>2402</v>
      </c>
      <c r="D2244" t="str">
        <f>_xlfn.XLOOKUP($C2244,銘柄リスト!$B$2:$B$10000,銘柄リスト!$C$2:$C$10000,,0,1)</f>
        <v>荏原製作所</v>
      </c>
      <c r="E2244" s="10">
        <v>1</v>
      </c>
      <c r="G2244" s="46">
        <v>45632</v>
      </c>
      <c r="H2244" s="46">
        <v>45793</v>
      </c>
      <c r="J2244" s="10" t="str">
        <f>_xlfn.XLOOKUP($C2244,銘柄リスト!$B$2:$B$10000,銘柄リスト!$D$2:$D$10000,,0,1)</f>
        <v>プライム（内国株式）</v>
      </c>
    </row>
    <row r="2245" spans="2:10" hidden="1">
      <c r="B2245" s="42">
        <v>2243</v>
      </c>
      <c r="C2245" s="45" t="s">
        <v>2403</v>
      </c>
      <c r="D2245" t="e">
        <f>_xlfn.XLOOKUP($C2245,銘柄リスト!$B$2:$B$10000,銘柄リスト!$C$2:$C$10000,,0,1)</f>
        <v>#N/A</v>
      </c>
      <c r="E2245" s="10">
        <v>1</v>
      </c>
      <c r="G2245" s="46">
        <v>45632</v>
      </c>
      <c r="H2245" s="46">
        <v>45793</v>
      </c>
      <c r="J2245" s="10" t="e">
        <f>_xlfn.XLOOKUP($C2245,銘柄リスト!$B$2:$B$10000,銘柄リスト!$D$2:$D$10000,,0,1)</f>
        <v>#N/A</v>
      </c>
    </row>
    <row r="2246" spans="2:10" hidden="1">
      <c r="B2246" s="42">
        <v>2244</v>
      </c>
      <c r="C2246" s="45" t="s">
        <v>2404</v>
      </c>
      <c r="D2246" t="str">
        <f>_xlfn.XLOOKUP($C2246,銘柄リスト!$B$2:$B$10000,銘柄リスト!$C$2:$C$10000,,0,1)</f>
        <v>酉島製作所</v>
      </c>
      <c r="E2246" s="10">
        <v>1</v>
      </c>
      <c r="G2246" s="46">
        <v>45632</v>
      </c>
      <c r="H2246" s="46">
        <v>45793</v>
      </c>
      <c r="J2246" s="10" t="str">
        <f>_xlfn.XLOOKUP($C2246,銘柄リスト!$B$2:$B$10000,銘柄リスト!$D$2:$D$10000,,0,1)</f>
        <v>プライム（内国株式）</v>
      </c>
    </row>
    <row r="2247" spans="2:10" hidden="1">
      <c r="B2247" s="42">
        <v>2245</v>
      </c>
      <c r="C2247" s="45" t="s">
        <v>2405</v>
      </c>
      <c r="D2247" t="str">
        <f>_xlfn.XLOOKUP($C2247,銘柄リスト!$B$2:$B$10000,銘柄リスト!$C$2:$C$10000,,0,1)</f>
        <v>北越工業</v>
      </c>
      <c r="E2247" s="10">
        <v>1</v>
      </c>
      <c r="G2247" s="46">
        <v>45632</v>
      </c>
      <c r="H2247" s="46">
        <v>45793</v>
      </c>
      <c r="J2247" s="10" t="str">
        <f>_xlfn.XLOOKUP($C2247,銘柄リスト!$B$2:$B$10000,銘柄リスト!$D$2:$D$10000,,0,1)</f>
        <v>プライム（内国株式）</v>
      </c>
    </row>
    <row r="2248" spans="2:10" hidden="1">
      <c r="B2248" s="42">
        <v>2246</v>
      </c>
      <c r="C2248" s="45" t="s">
        <v>2406</v>
      </c>
      <c r="D2248" t="str">
        <f>_xlfn.XLOOKUP($C2248,銘柄リスト!$B$2:$B$10000,銘柄リスト!$C$2:$C$10000,,0,1)</f>
        <v>電業社機械製作所</v>
      </c>
      <c r="E2248" s="10">
        <v>1</v>
      </c>
      <c r="G2248" s="46">
        <v>45632</v>
      </c>
      <c r="H2248" s="46">
        <v>45793</v>
      </c>
      <c r="J2248" s="10" t="str">
        <f>_xlfn.XLOOKUP($C2248,銘柄リスト!$B$2:$B$10000,銘柄リスト!$D$2:$D$10000,,0,1)</f>
        <v>スタンダード（内国株式）</v>
      </c>
    </row>
    <row r="2249" spans="2:10" hidden="1">
      <c r="B2249" s="42">
        <v>2247</v>
      </c>
      <c r="C2249" s="45" t="s">
        <v>2407</v>
      </c>
      <c r="D2249" t="str">
        <f>_xlfn.XLOOKUP($C2249,銘柄リスト!$B$2:$B$10000,銘柄リスト!$C$2:$C$10000,,0,1)</f>
        <v>千代田化工建設</v>
      </c>
      <c r="E2249" s="10">
        <v>1</v>
      </c>
      <c r="G2249" s="46">
        <v>45632</v>
      </c>
      <c r="H2249" s="46">
        <v>45793</v>
      </c>
      <c r="J2249" s="10" t="str">
        <f>_xlfn.XLOOKUP($C2249,銘柄リスト!$B$2:$B$10000,銘柄リスト!$D$2:$D$10000,,0,1)</f>
        <v>スタンダード（内国株式）</v>
      </c>
    </row>
    <row r="2250" spans="2:10" hidden="1">
      <c r="B2250" s="42">
        <v>2248</v>
      </c>
      <c r="C2250" s="45" t="s">
        <v>2408</v>
      </c>
      <c r="D2250" t="str">
        <f>_xlfn.XLOOKUP($C2250,銘柄リスト!$B$2:$B$10000,銘柄リスト!$C$2:$C$10000,,0,1)</f>
        <v>ダイキン工業</v>
      </c>
      <c r="E2250" s="10">
        <v>1</v>
      </c>
      <c r="G2250" s="46">
        <v>45632</v>
      </c>
      <c r="H2250" s="46">
        <v>45793</v>
      </c>
      <c r="J2250" s="10" t="str">
        <f>_xlfn.XLOOKUP($C2250,銘柄リスト!$B$2:$B$10000,銘柄リスト!$D$2:$D$10000,,0,1)</f>
        <v>プライム（内国株式）</v>
      </c>
    </row>
    <row r="2251" spans="2:10" hidden="1">
      <c r="B2251" s="42">
        <v>2249</v>
      </c>
      <c r="C2251" s="45" t="s">
        <v>2409</v>
      </c>
      <c r="D2251" t="str">
        <f>_xlfn.XLOOKUP($C2251,銘柄リスト!$B$2:$B$10000,銘柄リスト!$C$2:$C$10000,,0,1)</f>
        <v>オルガノ</v>
      </c>
      <c r="E2251" s="10">
        <v>1</v>
      </c>
      <c r="G2251" s="46">
        <v>45632</v>
      </c>
      <c r="H2251" s="46">
        <v>45793</v>
      </c>
      <c r="J2251" s="10" t="str">
        <f>_xlfn.XLOOKUP($C2251,銘柄リスト!$B$2:$B$10000,銘柄リスト!$D$2:$D$10000,,0,1)</f>
        <v>プライム（内国株式）</v>
      </c>
    </row>
    <row r="2252" spans="2:10" hidden="1">
      <c r="B2252" s="42">
        <v>2250</v>
      </c>
      <c r="C2252" s="45" t="s">
        <v>2410</v>
      </c>
      <c r="D2252" t="str">
        <f>_xlfn.XLOOKUP($C2252,銘柄リスト!$B$2:$B$10000,銘柄リスト!$C$2:$C$10000,,0,1)</f>
        <v>トーヨーカネツ</v>
      </c>
      <c r="E2252" s="10">
        <v>1</v>
      </c>
      <c r="G2252" s="46">
        <v>45632</v>
      </c>
      <c r="H2252" s="46">
        <v>45793</v>
      </c>
      <c r="J2252" s="10" t="str">
        <f>_xlfn.XLOOKUP($C2252,銘柄リスト!$B$2:$B$10000,銘柄リスト!$D$2:$D$10000,,0,1)</f>
        <v>プライム（内国株式）</v>
      </c>
    </row>
    <row r="2253" spans="2:10" hidden="1">
      <c r="B2253" s="42">
        <v>2251</v>
      </c>
      <c r="C2253" s="45" t="s">
        <v>2411</v>
      </c>
      <c r="D2253" t="str">
        <f>_xlfn.XLOOKUP($C2253,銘柄リスト!$B$2:$B$10000,銘柄リスト!$C$2:$C$10000,,0,1)</f>
        <v>栗田工業</v>
      </c>
      <c r="E2253" s="10">
        <v>1</v>
      </c>
      <c r="G2253" s="46">
        <v>45632</v>
      </c>
      <c r="H2253" s="46">
        <v>45793</v>
      </c>
      <c r="J2253" s="10" t="str">
        <f>_xlfn.XLOOKUP($C2253,銘柄リスト!$B$2:$B$10000,銘柄リスト!$D$2:$D$10000,,0,1)</f>
        <v>プライム（内国株式）</v>
      </c>
    </row>
    <row r="2254" spans="2:10" hidden="1">
      <c r="B2254" s="42">
        <v>2252</v>
      </c>
      <c r="C2254" s="45" t="s">
        <v>2412</v>
      </c>
      <c r="D2254" t="str">
        <f>_xlfn.XLOOKUP($C2254,銘柄リスト!$B$2:$B$10000,銘柄リスト!$C$2:$C$10000,,0,1)</f>
        <v>椿本チエイン</v>
      </c>
      <c r="E2254" s="10">
        <v>1</v>
      </c>
      <c r="G2254" s="46">
        <v>45632</v>
      </c>
      <c r="H2254" s="46">
        <v>45793</v>
      </c>
      <c r="J2254" s="10" t="str">
        <f>_xlfn.XLOOKUP($C2254,銘柄リスト!$B$2:$B$10000,銘柄リスト!$D$2:$D$10000,,0,1)</f>
        <v>プライム（内国株式）</v>
      </c>
    </row>
    <row r="2255" spans="2:10" hidden="1">
      <c r="B2255" s="42">
        <v>2253</v>
      </c>
      <c r="C2255" s="45" t="s">
        <v>2413</v>
      </c>
      <c r="D2255" t="str">
        <f>_xlfn.XLOOKUP($C2255,銘柄リスト!$B$2:$B$10000,銘柄リスト!$C$2:$C$10000,,0,1)</f>
        <v>大同工業</v>
      </c>
      <c r="E2255" s="10">
        <v>1</v>
      </c>
      <c r="G2255" s="46">
        <v>45632</v>
      </c>
      <c r="H2255" s="46">
        <v>45793</v>
      </c>
      <c r="J2255" s="10" t="str">
        <f>_xlfn.XLOOKUP($C2255,銘柄リスト!$B$2:$B$10000,銘柄リスト!$D$2:$D$10000,,0,1)</f>
        <v>スタンダード（内国株式）</v>
      </c>
    </row>
    <row r="2256" spans="2:10" hidden="1">
      <c r="B2256" s="42">
        <v>2254</v>
      </c>
      <c r="C2256" s="45" t="s">
        <v>2414</v>
      </c>
      <c r="D2256" t="str">
        <f>_xlfn.XLOOKUP($C2256,銘柄リスト!$B$2:$B$10000,銘柄リスト!$C$2:$C$10000,,0,1)</f>
        <v>日機装</v>
      </c>
      <c r="E2256" s="10">
        <v>1</v>
      </c>
      <c r="G2256" s="46">
        <v>45632</v>
      </c>
      <c r="H2256" s="46">
        <v>45793</v>
      </c>
      <c r="J2256" s="10" t="str">
        <f>_xlfn.XLOOKUP($C2256,銘柄リスト!$B$2:$B$10000,銘柄リスト!$D$2:$D$10000,,0,1)</f>
        <v>プライム（内国株式）</v>
      </c>
    </row>
    <row r="2257" spans="2:10" hidden="1">
      <c r="B2257" s="42">
        <v>2255</v>
      </c>
      <c r="C2257" s="45" t="s">
        <v>2415</v>
      </c>
      <c r="D2257" t="str">
        <f>_xlfn.XLOOKUP($C2257,銘柄リスト!$B$2:$B$10000,銘柄リスト!$C$2:$C$10000,,0,1)</f>
        <v>木村化工機</v>
      </c>
      <c r="E2257" s="10">
        <v>1</v>
      </c>
      <c r="G2257" s="46">
        <v>45632</v>
      </c>
      <c r="H2257" s="46">
        <v>45793</v>
      </c>
      <c r="J2257" s="10" t="str">
        <f>_xlfn.XLOOKUP($C2257,銘柄リスト!$B$2:$B$10000,銘柄リスト!$D$2:$D$10000,,0,1)</f>
        <v>スタンダード（内国株式）</v>
      </c>
    </row>
    <row r="2258" spans="2:10" hidden="1">
      <c r="B2258" s="42">
        <v>2256</v>
      </c>
      <c r="C2258" s="45" t="s">
        <v>2416</v>
      </c>
      <c r="D2258" t="str">
        <f>_xlfn.XLOOKUP($C2258,銘柄リスト!$B$2:$B$10000,銘柄リスト!$C$2:$C$10000,,0,1)</f>
        <v>レイズネクスト</v>
      </c>
      <c r="E2258" s="10">
        <v>1</v>
      </c>
      <c r="G2258" s="46">
        <v>45632</v>
      </c>
      <c r="H2258" s="46">
        <v>45793</v>
      </c>
      <c r="J2258" s="10" t="str">
        <f>_xlfn.XLOOKUP($C2258,銘柄リスト!$B$2:$B$10000,銘柄リスト!$D$2:$D$10000,,0,1)</f>
        <v>プライム（内国株式）</v>
      </c>
    </row>
    <row r="2259" spans="2:10" hidden="1">
      <c r="B2259" s="42">
        <v>2257</v>
      </c>
      <c r="C2259" s="45" t="s">
        <v>2417</v>
      </c>
      <c r="D2259" t="str">
        <f>_xlfn.XLOOKUP($C2259,銘柄リスト!$B$2:$B$10000,銘柄リスト!$C$2:$C$10000,,0,1)</f>
        <v>オリエンタルチエン工業</v>
      </c>
      <c r="E2259" s="10">
        <v>1</v>
      </c>
      <c r="G2259" s="46">
        <v>45632</v>
      </c>
      <c r="H2259" s="46">
        <v>45793</v>
      </c>
      <c r="J2259" s="10" t="str">
        <f>_xlfn.XLOOKUP($C2259,銘柄リスト!$B$2:$B$10000,銘柄リスト!$D$2:$D$10000,,0,1)</f>
        <v>スタンダード（内国株式）</v>
      </c>
    </row>
    <row r="2260" spans="2:10" hidden="1">
      <c r="B2260" s="42">
        <v>2258</v>
      </c>
      <c r="C2260" s="45" t="s">
        <v>2418</v>
      </c>
      <c r="D2260" t="str">
        <f>_xlfn.XLOOKUP($C2260,銘柄リスト!$B$2:$B$10000,銘柄リスト!$C$2:$C$10000,,0,1)</f>
        <v>アネスト岩田</v>
      </c>
      <c r="E2260" s="10">
        <v>1</v>
      </c>
      <c r="G2260" s="46">
        <v>45632</v>
      </c>
      <c r="H2260" s="46">
        <v>45793</v>
      </c>
      <c r="J2260" s="10" t="str">
        <f>_xlfn.XLOOKUP($C2260,銘柄リスト!$B$2:$B$10000,銘柄リスト!$D$2:$D$10000,,0,1)</f>
        <v>プライム（内国株式）</v>
      </c>
    </row>
    <row r="2261" spans="2:10" hidden="1">
      <c r="B2261" s="42">
        <v>2259</v>
      </c>
      <c r="C2261" s="45" t="s">
        <v>2419</v>
      </c>
      <c r="D2261" t="str">
        <f>_xlfn.XLOOKUP($C2261,銘柄リスト!$B$2:$B$10000,銘柄リスト!$C$2:$C$10000,,0,1)</f>
        <v>トリニティ工業</v>
      </c>
      <c r="E2261" s="10">
        <v>1</v>
      </c>
      <c r="G2261" s="46">
        <v>45632</v>
      </c>
      <c r="H2261" s="46">
        <v>45793</v>
      </c>
      <c r="J2261" s="10" t="str">
        <f>_xlfn.XLOOKUP($C2261,銘柄リスト!$B$2:$B$10000,銘柄リスト!$D$2:$D$10000,,0,1)</f>
        <v>スタンダード（内国株式）</v>
      </c>
    </row>
    <row r="2262" spans="2:10" hidden="1">
      <c r="B2262" s="42">
        <v>2260</v>
      </c>
      <c r="C2262" s="45" t="s">
        <v>2420</v>
      </c>
      <c r="D2262" t="str">
        <f>_xlfn.XLOOKUP($C2262,銘柄リスト!$B$2:$B$10000,銘柄リスト!$C$2:$C$10000,,0,1)</f>
        <v>ダイフク</v>
      </c>
      <c r="E2262" s="10">
        <v>1</v>
      </c>
      <c r="G2262" s="46">
        <v>45632</v>
      </c>
      <c r="H2262" s="46">
        <v>45793</v>
      </c>
      <c r="J2262" s="10" t="str">
        <f>_xlfn.XLOOKUP($C2262,銘柄リスト!$B$2:$B$10000,銘柄リスト!$D$2:$D$10000,,0,1)</f>
        <v>プライム（内国株式）</v>
      </c>
    </row>
    <row r="2263" spans="2:10" hidden="1">
      <c r="B2263" s="42">
        <v>2261</v>
      </c>
      <c r="C2263" s="45" t="s">
        <v>2421</v>
      </c>
      <c r="D2263" t="str">
        <f>_xlfn.XLOOKUP($C2263,銘柄リスト!$B$2:$B$10000,銘柄リスト!$C$2:$C$10000,,0,1)</f>
        <v>昭和真空</v>
      </c>
      <c r="E2263" s="10">
        <v>1</v>
      </c>
      <c r="G2263" s="46">
        <v>45632</v>
      </c>
      <c r="H2263" s="46">
        <v>45793</v>
      </c>
      <c r="J2263" s="10" t="str">
        <f>_xlfn.XLOOKUP($C2263,銘柄リスト!$B$2:$B$10000,銘柄リスト!$D$2:$D$10000,,0,1)</f>
        <v>スタンダード（内国株式）</v>
      </c>
    </row>
    <row r="2264" spans="2:10" hidden="1">
      <c r="B2264" s="42">
        <v>2262</v>
      </c>
      <c r="C2264" s="45" t="s">
        <v>2422</v>
      </c>
      <c r="D2264" t="str">
        <f>_xlfn.XLOOKUP($C2264,銘柄リスト!$B$2:$B$10000,銘柄リスト!$C$2:$C$10000,,0,1)</f>
        <v>サムコ</v>
      </c>
      <c r="E2264" s="10">
        <v>1</v>
      </c>
      <c r="G2264" s="46">
        <v>45632</v>
      </c>
      <c r="H2264" s="46">
        <v>45793</v>
      </c>
      <c r="J2264" s="10" t="str">
        <f>_xlfn.XLOOKUP($C2264,銘柄リスト!$B$2:$B$10000,銘柄リスト!$D$2:$D$10000,,0,1)</f>
        <v>プライム（内国株式）</v>
      </c>
    </row>
    <row r="2265" spans="2:10" hidden="1">
      <c r="B2265" s="42">
        <v>2263</v>
      </c>
      <c r="C2265" s="45" t="s">
        <v>2423</v>
      </c>
      <c r="D2265" t="str">
        <f>_xlfn.XLOOKUP($C2265,銘柄リスト!$B$2:$B$10000,銘柄リスト!$C$2:$C$10000,,0,1)</f>
        <v>加藤製作所</v>
      </c>
      <c r="E2265" s="10">
        <v>1</v>
      </c>
      <c r="G2265" s="46">
        <v>45632</v>
      </c>
      <c r="H2265" s="46">
        <v>45793</v>
      </c>
      <c r="J2265" s="10" t="str">
        <f>_xlfn.XLOOKUP($C2265,銘柄リスト!$B$2:$B$10000,銘柄リスト!$D$2:$D$10000,,0,1)</f>
        <v>プライム（内国株式）</v>
      </c>
    </row>
    <row r="2266" spans="2:10" hidden="1">
      <c r="B2266" s="42">
        <v>2264</v>
      </c>
      <c r="C2266" s="45" t="s">
        <v>2424</v>
      </c>
      <c r="D2266" t="str">
        <f>_xlfn.XLOOKUP($C2266,銘柄リスト!$B$2:$B$10000,銘柄リスト!$C$2:$C$10000,,0,1)</f>
        <v>加地テック</v>
      </c>
      <c r="E2266" s="10">
        <v>1</v>
      </c>
      <c r="G2266" s="46">
        <v>45632</v>
      </c>
      <c r="H2266" s="46">
        <v>45793</v>
      </c>
      <c r="J2266" s="10" t="str">
        <f>_xlfn.XLOOKUP($C2266,銘柄リスト!$B$2:$B$10000,銘柄リスト!$D$2:$D$10000,,0,1)</f>
        <v>スタンダード（内国株式）</v>
      </c>
    </row>
    <row r="2267" spans="2:10" hidden="1">
      <c r="B2267" s="42">
        <v>2265</v>
      </c>
      <c r="C2267" s="45" t="s">
        <v>2425</v>
      </c>
      <c r="D2267" t="str">
        <f>_xlfn.XLOOKUP($C2267,銘柄リスト!$B$2:$B$10000,銘柄リスト!$C$2:$C$10000,,0,1)</f>
        <v>ヤマダコーポレーション</v>
      </c>
      <c r="E2267" s="10">
        <v>1</v>
      </c>
      <c r="G2267" s="46">
        <v>45632</v>
      </c>
      <c r="H2267" s="46">
        <v>45793</v>
      </c>
      <c r="J2267" s="10" t="str">
        <f>_xlfn.XLOOKUP($C2267,銘柄リスト!$B$2:$B$10000,銘柄リスト!$D$2:$D$10000,,0,1)</f>
        <v>スタンダード（内国株式）</v>
      </c>
    </row>
    <row r="2268" spans="2:10" hidden="1">
      <c r="B2268" s="42">
        <v>2266</v>
      </c>
      <c r="C2268" s="45" t="s">
        <v>2426</v>
      </c>
      <c r="D2268" t="str">
        <f>_xlfn.XLOOKUP($C2268,銘柄リスト!$B$2:$B$10000,銘柄リスト!$C$2:$C$10000,,0,1)</f>
        <v>油研工業</v>
      </c>
      <c r="E2268" s="10">
        <v>1</v>
      </c>
      <c r="G2268" s="46">
        <v>45632</v>
      </c>
      <c r="H2268" s="46">
        <v>45793</v>
      </c>
      <c r="J2268" s="10" t="str">
        <f>_xlfn.XLOOKUP($C2268,銘柄リスト!$B$2:$B$10000,銘柄リスト!$D$2:$D$10000,,0,1)</f>
        <v>スタンダード（内国株式）</v>
      </c>
    </row>
    <row r="2269" spans="2:10" hidden="1">
      <c r="B2269" s="42">
        <v>2267</v>
      </c>
      <c r="C2269" s="45" t="s">
        <v>2427</v>
      </c>
      <c r="D2269" t="str">
        <f>_xlfn.XLOOKUP($C2269,銘柄リスト!$B$2:$B$10000,銘柄リスト!$C$2:$C$10000,,0,1)</f>
        <v>タダノ</v>
      </c>
      <c r="E2269" s="10">
        <v>1</v>
      </c>
      <c r="G2269" s="46">
        <v>45632</v>
      </c>
      <c r="H2269" s="46">
        <v>45793</v>
      </c>
      <c r="J2269" s="10" t="str">
        <f>_xlfn.XLOOKUP($C2269,銘柄リスト!$B$2:$B$10000,銘柄リスト!$D$2:$D$10000,,0,1)</f>
        <v>プライム（内国株式）</v>
      </c>
    </row>
    <row r="2270" spans="2:10" hidden="1">
      <c r="B2270" s="42">
        <v>2268</v>
      </c>
      <c r="C2270" s="45" t="s">
        <v>2428</v>
      </c>
      <c r="D2270" t="str">
        <f>_xlfn.XLOOKUP($C2270,銘柄リスト!$B$2:$B$10000,銘柄リスト!$C$2:$C$10000,,0,1)</f>
        <v>宇野澤組鐵工所</v>
      </c>
      <c r="E2270" s="10">
        <v>1</v>
      </c>
      <c r="G2270" s="46">
        <v>45632</v>
      </c>
      <c r="H2270" s="46">
        <v>45793</v>
      </c>
      <c r="J2270" s="10" t="str">
        <f>_xlfn.XLOOKUP($C2270,銘柄リスト!$B$2:$B$10000,銘柄リスト!$D$2:$D$10000,,0,1)</f>
        <v>スタンダード（内国株式）</v>
      </c>
    </row>
    <row r="2271" spans="2:10" hidden="1">
      <c r="B2271" s="42">
        <v>2269</v>
      </c>
      <c r="C2271" s="45" t="s">
        <v>2429</v>
      </c>
      <c r="D2271" t="str">
        <f>_xlfn.XLOOKUP($C2271,銘柄リスト!$B$2:$B$10000,銘柄リスト!$C$2:$C$10000,,0,1)</f>
        <v>不二精機</v>
      </c>
      <c r="E2271" s="10">
        <v>1</v>
      </c>
      <c r="G2271" s="46">
        <v>45632</v>
      </c>
      <c r="H2271" s="46">
        <v>45793</v>
      </c>
      <c r="J2271" s="10" t="str">
        <f>_xlfn.XLOOKUP($C2271,銘柄リスト!$B$2:$B$10000,銘柄リスト!$D$2:$D$10000,,0,1)</f>
        <v>スタンダード（内国株式）</v>
      </c>
    </row>
    <row r="2272" spans="2:10" hidden="1">
      <c r="B2272" s="42">
        <v>2270</v>
      </c>
      <c r="C2272" s="45" t="s">
        <v>2430</v>
      </c>
      <c r="D2272" t="str">
        <f>_xlfn.XLOOKUP($C2272,銘柄リスト!$B$2:$B$10000,銘柄リスト!$C$2:$C$10000,,0,1)</f>
        <v>兼松エンジニアリング</v>
      </c>
      <c r="E2272" s="10">
        <v>1</v>
      </c>
      <c r="G2272" s="46">
        <v>45632</v>
      </c>
      <c r="H2272" s="46">
        <v>45793</v>
      </c>
      <c r="J2272" s="10" t="str">
        <f>_xlfn.XLOOKUP($C2272,銘柄リスト!$B$2:$B$10000,銘柄リスト!$D$2:$D$10000,,0,1)</f>
        <v>スタンダード（内国株式）</v>
      </c>
    </row>
    <row r="2273" spans="2:10" hidden="1">
      <c r="B2273" s="42">
        <v>2271</v>
      </c>
      <c r="C2273" s="45" t="s">
        <v>2431</v>
      </c>
      <c r="D2273" t="str">
        <f>_xlfn.XLOOKUP($C2273,銘柄リスト!$B$2:$B$10000,銘柄リスト!$C$2:$C$10000,,0,1)</f>
        <v>水道機工</v>
      </c>
      <c r="E2273" s="10">
        <v>1</v>
      </c>
      <c r="G2273" s="46">
        <v>45632</v>
      </c>
      <c r="H2273" s="46">
        <v>45793</v>
      </c>
      <c r="J2273" s="10" t="str">
        <f>_xlfn.XLOOKUP($C2273,銘柄リスト!$B$2:$B$10000,銘柄リスト!$D$2:$D$10000,,0,1)</f>
        <v>スタンダード（内国株式）</v>
      </c>
    </row>
    <row r="2274" spans="2:10" hidden="1">
      <c r="B2274" s="42">
        <v>2272</v>
      </c>
      <c r="C2274" s="45" t="s">
        <v>2432</v>
      </c>
      <c r="D2274" t="str">
        <f>_xlfn.XLOOKUP($C2274,銘柄リスト!$B$2:$B$10000,銘柄リスト!$C$2:$C$10000,,0,1)</f>
        <v>鈴茂器工</v>
      </c>
      <c r="E2274" s="10">
        <v>1</v>
      </c>
      <c r="G2274" s="46">
        <v>45632</v>
      </c>
      <c r="H2274" s="46">
        <v>45793</v>
      </c>
      <c r="J2274" s="10" t="str">
        <f>_xlfn.XLOOKUP($C2274,銘柄リスト!$B$2:$B$10000,銘柄リスト!$D$2:$D$10000,,0,1)</f>
        <v>スタンダード（内国株式）</v>
      </c>
    </row>
    <row r="2275" spans="2:10" hidden="1">
      <c r="B2275" s="42">
        <v>2273</v>
      </c>
      <c r="C2275" s="45" t="s">
        <v>2433</v>
      </c>
      <c r="D2275" t="str">
        <f>_xlfn.XLOOKUP($C2275,銘柄リスト!$B$2:$B$10000,銘柄リスト!$C$2:$C$10000,,0,1)</f>
        <v>フジテック</v>
      </c>
      <c r="E2275" s="10">
        <v>1</v>
      </c>
      <c r="G2275" s="46">
        <v>45632</v>
      </c>
      <c r="H2275" s="46">
        <v>45793</v>
      </c>
      <c r="J2275" s="10" t="str">
        <f>_xlfn.XLOOKUP($C2275,銘柄リスト!$B$2:$B$10000,銘柄リスト!$D$2:$D$10000,,0,1)</f>
        <v>プライム（内国株式）</v>
      </c>
    </row>
    <row r="2276" spans="2:10" hidden="1">
      <c r="B2276" s="42">
        <v>2274</v>
      </c>
      <c r="C2276" s="45" t="s">
        <v>132</v>
      </c>
      <c r="D2276" t="str">
        <f>_xlfn.XLOOKUP($C2276,銘柄リスト!$B$2:$B$10000,銘柄リスト!$C$2:$C$10000,,0,1)</f>
        <v>ＣＫＤ</v>
      </c>
      <c r="E2276" s="10">
        <v>1</v>
      </c>
      <c r="G2276" s="46">
        <v>45632</v>
      </c>
      <c r="H2276" s="46">
        <v>45793</v>
      </c>
      <c r="J2276" s="10" t="str">
        <f>_xlfn.XLOOKUP($C2276,銘柄リスト!$B$2:$B$10000,銘柄リスト!$D$2:$D$10000,,0,1)</f>
        <v>プライム（内国株式）</v>
      </c>
    </row>
    <row r="2277" spans="2:10" hidden="1">
      <c r="B2277" s="42">
        <v>2275</v>
      </c>
      <c r="C2277" s="45" t="s">
        <v>2434</v>
      </c>
      <c r="D2277" t="str">
        <f>_xlfn.XLOOKUP($C2277,銘柄リスト!$B$2:$B$10000,銘柄リスト!$C$2:$C$10000,,0,1)</f>
        <v>小倉クラッチ</v>
      </c>
      <c r="E2277" s="10">
        <v>1</v>
      </c>
      <c r="G2277" s="46">
        <v>45632</v>
      </c>
      <c r="H2277" s="46">
        <v>45793</v>
      </c>
      <c r="J2277" s="10" t="str">
        <f>_xlfn.XLOOKUP($C2277,銘柄リスト!$B$2:$B$10000,銘柄リスト!$D$2:$D$10000,,0,1)</f>
        <v>スタンダード（内国株式）</v>
      </c>
    </row>
    <row r="2278" spans="2:10" hidden="1">
      <c r="B2278" s="42">
        <v>2276</v>
      </c>
      <c r="C2278" s="45" t="s">
        <v>2435</v>
      </c>
      <c r="D2278" t="str">
        <f>_xlfn.XLOOKUP($C2278,銘柄リスト!$B$2:$B$10000,銘柄リスト!$C$2:$C$10000,,0,1)</f>
        <v>中野冷機</v>
      </c>
      <c r="E2278" s="10">
        <v>1</v>
      </c>
      <c r="G2278" s="46">
        <v>45632</v>
      </c>
      <c r="H2278" s="46">
        <v>45793</v>
      </c>
      <c r="J2278" s="10" t="str">
        <f>_xlfn.XLOOKUP($C2278,銘柄リスト!$B$2:$B$10000,銘柄リスト!$D$2:$D$10000,,0,1)</f>
        <v>スタンダード（内国株式）</v>
      </c>
    </row>
    <row r="2279" spans="2:10" hidden="1">
      <c r="B2279" s="42">
        <v>2277</v>
      </c>
      <c r="C2279" s="45" t="s">
        <v>2436</v>
      </c>
      <c r="D2279" t="str">
        <f>_xlfn.XLOOKUP($C2279,銘柄リスト!$B$2:$B$10000,銘柄リスト!$C$2:$C$10000,,0,1)</f>
        <v>平和</v>
      </c>
      <c r="E2279" s="10">
        <v>1</v>
      </c>
      <c r="G2279" s="46">
        <v>45632</v>
      </c>
      <c r="H2279" s="46">
        <v>45793</v>
      </c>
      <c r="J2279" s="10" t="str">
        <f>_xlfn.XLOOKUP($C2279,銘柄リスト!$B$2:$B$10000,銘柄リスト!$D$2:$D$10000,,0,1)</f>
        <v>プライム（内国株式）</v>
      </c>
    </row>
    <row r="2280" spans="2:10" hidden="1">
      <c r="B2280" s="42">
        <v>2278</v>
      </c>
      <c r="C2280" s="45" t="s">
        <v>2437</v>
      </c>
      <c r="D2280" t="str">
        <f>_xlfn.XLOOKUP($C2280,銘柄リスト!$B$2:$B$10000,銘柄リスト!$C$2:$C$10000,,0,1)</f>
        <v>理想科学工業</v>
      </c>
      <c r="E2280" s="10">
        <v>1</v>
      </c>
      <c r="G2280" s="46">
        <v>45632</v>
      </c>
      <c r="H2280" s="46">
        <v>45793</v>
      </c>
      <c r="J2280" s="10" t="str">
        <f>_xlfn.XLOOKUP($C2280,銘柄リスト!$B$2:$B$10000,銘柄リスト!$D$2:$D$10000,,0,1)</f>
        <v>プライム（内国株式）</v>
      </c>
    </row>
    <row r="2281" spans="2:10" hidden="1">
      <c r="B2281" s="42">
        <v>2279</v>
      </c>
      <c r="C2281" s="45" t="s">
        <v>2438</v>
      </c>
      <c r="D2281" t="str">
        <f>_xlfn.XLOOKUP($C2281,銘柄リスト!$B$2:$B$10000,銘柄リスト!$C$2:$C$10000,,0,1)</f>
        <v>桂川電機</v>
      </c>
      <c r="E2281" s="10">
        <v>1</v>
      </c>
      <c r="G2281" s="46">
        <v>45632</v>
      </c>
      <c r="H2281" s="46">
        <v>45793</v>
      </c>
      <c r="J2281" s="10" t="str">
        <f>_xlfn.XLOOKUP($C2281,銘柄リスト!$B$2:$B$10000,銘柄リスト!$D$2:$D$10000,,0,1)</f>
        <v>スタンダード（内国株式）</v>
      </c>
    </row>
    <row r="2282" spans="2:10" hidden="1">
      <c r="B2282" s="42">
        <v>2280</v>
      </c>
      <c r="C2282" s="45" t="s">
        <v>2439</v>
      </c>
      <c r="D2282" t="str">
        <f>_xlfn.XLOOKUP($C2282,銘柄リスト!$B$2:$B$10000,銘柄リスト!$C$2:$C$10000,,0,1)</f>
        <v>フクシマガリレイ</v>
      </c>
      <c r="E2282" s="10">
        <v>1</v>
      </c>
      <c r="G2282" s="46">
        <v>45632</v>
      </c>
      <c r="H2282" s="46">
        <v>45793</v>
      </c>
      <c r="J2282" s="10" t="str">
        <f>_xlfn.XLOOKUP($C2282,銘柄リスト!$B$2:$B$10000,銘柄リスト!$D$2:$D$10000,,0,1)</f>
        <v>プライム（内国株式）</v>
      </c>
    </row>
    <row r="2283" spans="2:10" hidden="1">
      <c r="B2283" s="42">
        <v>2281</v>
      </c>
      <c r="C2283" s="45" t="s">
        <v>2440</v>
      </c>
      <c r="D2283" t="str">
        <f>_xlfn.XLOOKUP($C2283,銘柄リスト!$B$2:$B$10000,銘柄リスト!$C$2:$C$10000,,0,1)</f>
        <v>高見沢サイバネティックス</v>
      </c>
      <c r="E2283" s="10">
        <v>1</v>
      </c>
      <c r="G2283" s="46">
        <v>45632</v>
      </c>
      <c r="H2283" s="46">
        <v>45793</v>
      </c>
      <c r="J2283" s="10" t="str">
        <f>_xlfn.XLOOKUP($C2283,銘柄リスト!$B$2:$B$10000,銘柄リスト!$D$2:$D$10000,,0,1)</f>
        <v>スタンダード（内国株式）</v>
      </c>
    </row>
    <row r="2284" spans="2:10" hidden="1">
      <c r="B2284" s="42">
        <v>2282</v>
      </c>
      <c r="C2284" s="45" t="s">
        <v>2441</v>
      </c>
      <c r="D2284" t="str">
        <f>_xlfn.XLOOKUP($C2284,銘柄リスト!$B$2:$B$10000,銘柄リスト!$C$2:$C$10000,,0,1)</f>
        <v>ユニバーサルエンターテインメント</v>
      </c>
      <c r="E2284" s="10">
        <v>1</v>
      </c>
      <c r="G2284" s="46">
        <v>45632</v>
      </c>
      <c r="H2284" s="46">
        <v>45793</v>
      </c>
      <c r="J2284" s="10" t="str">
        <f>_xlfn.XLOOKUP($C2284,銘柄リスト!$B$2:$B$10000,銘柄リスト!$D$2:$D$10000,,0,1)</f>
        <v>スタンダード（内国株式）</v>
      </c>
    </row>
    <row r="2285" spans="2:10" hidden="1">
      <c r="B2285" s="42">
        <v>2283</v>
      </c>
      <c r="C2285" s="45" t="s">
        <v>2442</v>
      </c>
      <c r="D2285" t="str">
        <f>_xlfn.XLOOKUP($C2285,銘柄リスト!$B$2:$B$10000,銘柄リスト!$C$2:$C$10000,,0,1)</f>
        <v>オーイズミ</v>
      </c>
      <c r="E2285" s="10">
        <v>1</v>
      </c>
      <c r="G2285" s="46">
        <v>45632</v>
      </c>
      <c r="H2285" s="46">
        <v>45793</v>
      </c>
      <c r="J2285" s="10" t="str">
        <f>_xlfn.XLOOKUP($C2285,銘柄リスト!$B$2:$B$10000,銘柄リスト!$D$2:$D$10000,,0,1)</f>
        <v>スタンダード（内国株式）</v>
      </c>
    </row>
    <row r="2286" spans="2:10" hidden="1">
      <c r="B2286" s="42">
        <v>2284</v>
      </c>
      <c r="C2286" s="45" t="s">
        <v>2443</v>
      </c>
      <c r="D2286" t="str">
        <f>_xlfn.XLOOKUP($C2286,銘柄リスト!$B$2:$B$10000,銘柄リスト!$C$2:$C$10000,,0,1)</f>
        <v>ダイコク電機</v>
      </c>
      <c r="E2286" s="10">
        <v>1</v>
      </c>
      <c r="G2286" s="46">
        <v>45632</v>
      </c>
      <c r="H2286" s="46">
        <v>45793</v>
      </c>
      <c r="J2286" s="10" t="str">
        <f>_xlfn.XLOOKUP($C2286,銘柄リスト!$B$2:$B$10000,銘柄リスト!$D$2:$D$10000,,0,1)</f>
        <v>プライム（内国株式）</v>
      </c>
    </row>
    <row r="2287" spans="2:10" hidden="1">
      <c r="B2287" s="42">
        <v>2285</v>
      </c>
      <c r="C2287" s="45" t="s">
        <v>2444</v>
      </c>
      <c r="D2287" t="str">
        <f>_xlfn.XLOOKUP($C2287,銘柄リスト!$B$2:$B$10000,銘柄リスト!$C$2:$C$10000,,0,1)</f>
        <v>アマノ</v>
      </c>
      <c r="E2287" s="10">
        <v>1</v>
      </c>
      <c r="G2287" s="46">
        <v>45632</v>
      </c>
      <c r="H2287" s="46">
        <v>45793</v>
      </c>
      <c r="J2287" s="10" t="str">
        <f>_xlfn.XLOOKUP($C2287,銘柄リスト!$B$2:$B$10000,銘柄リスト!$D$2:$D$10000,,0,1)</f>
        <v>プライム（内国株式）</v>
      </c>
    </row>
    <row r="2288" spans="2:10" hidden="1">
      <c r="B2288" s="42">
        <v>2286</v>
      </c>
      <c r="C2288" s="45" t="s">
        <v>2445</v>
      </c>
      <c r="D2288" t="str">
        <f>_xlfn.XLOOKUP($C2288,銘柄リスト!$B$2:$B$10000,銘柄リスト!$C$2:$C$10000,,0,1)</f>
        <v>ＪＵＫＩ</v>
      </c>
      <c r="E2288" s="10">
        <v>1</v>
      </c>
      <c r="G2288" s="46">
        <v>45632</v>
      </c>
      <c r="H2288" s="46">
        <v>45793</v>
      </c>
      <c r="J2288" s="10" t="str">
        <f>_xlfn.XLOOKUP($C2288,銘柄リスト!$B$2:$B$10000,銘柄リスト!$D$2:$D$10000,,0,1)</f>
        <v>プライム（内国株式）</v>
      </c>
    </row>
    <row r="2289" spans="2:10" hidden="1">
      <c r="B2289" s="42">
        <v>2287</v>
      </c>
      <c r="C2289" s="45" t="s">
        <v>2446</v>
      </c>
      <c r="D2289" t="str">
        <f>_xlfn.XLOOKUP($C2289,銘柄リスト!$B$2:$B$10000,銘柄リスト!$C$2:$C$10000,,0,1)</f>
        <v>サンデン</v>
      </c>
      <c r="E2289" s="10">
        <v>1</v>
      </c>
      <c r="G2289" s="46">
        <v>45632</v>
      </c>
      <c r="H2289" s="46">
        <v>45793</v>
      </c>
      <c r="J2289" s="10" t="str">
        <f>_xlfn.XLOOKUP($C2289,銘柄リスト!$B$2:$B$10000,銘柄リスト!$D$2:$D$10000,,0,1)</f>
        <v>スタンダード（内国株式）</v>
      </c>
    </row>
    <row r="2290" spans="2:10" hidden="1">
      <c r="B2290" s="42">
        <v>2288</v>
      </c>
      <c r="C2290" s="45" t="s">
        <v>2447</v>
      </c>
      <c r="D2290" t="str">
        <f>_xlfn.XLOOKUP($C2290,銘柄リスト!$B$2:$B$10000,銘柄リスト!$C$2:$C$10000,,0,1)</f>
        <v>ジャノメ</v>
      </c>
      <c r="E2290" s="10">
        <v>1</v>
      </c>
      <c r="G2290" s="46">
        <v>45632</v>
      </c>
      <c r="H2290" s="46">
        <v>45793</v>
      </c>
      <c r="J2290" s="10" t="str">
        <f>_xlfn.XLOOKUP($C2290,銘柄リスト!$B$2:$B$10000,銘柄リスト!$D$2:$D$10000,,0,1)</f>
        <v>プライム（内国株式）</v>
      </c>
    </row>
    <row r="2291" spans="2:10" hidden="1">
      <c r="B2291" s="42">
        <v>2289</v>
      </c>
      <c r="C2291" s="45" t="s">
        <v>2448</v>
      </c>
      <c r="D2291" t="str">
        <f>_xlfn.XLOOKUP($C2291,銘柄リスト!$B$2:$B$10000,銘柄リスト!$C$2:$C$10000,,0,1)</f>
        <v>ブラザー工業</v>
      </c>
      <c r="E2291" s="10">
        <v>1</v>
      </c>
      <c r="G2291" s="46">
        <v>45632</v>
      </c>
      <c r="H2291" s="46">
        <v>45793</v>
      </c>
      <c r="J2291" s="10" t="str">
        <f>_xlfn.XLOOKUP($C2291,銘柄リスト!$B$2:$B$10000,銘柄リスト!$D$2:$D$10000,,0,1)</f>
        <v>プライム（内国株式）</v>
      </c>
    </row>
    <row r="2292" spans="2:10" hidden="1">
      <c r="B2292" s="42">
        <v>2290</v>
      </c>
      <c r="C2292" s="45" t="s">
        <v>2449</v>
      </c>
      <c r="D2292" t="str">
        <f>_xlfn.XLOOKUP($C2292,銘柄リスト!$B$2:$B$10000,銘柄リスト!$C$2:$C$10000,,0,1)</f>
        <v>マックス</v>
      </c>
      <c r="E2292" s="10">
        <v>1</v>
      </c>
      <c r="G2292" s="46">
        <v>45632</v>
      </c>
      <c r="H2292" s="46">
        <v>45793</v>
      </c>
      <c r="J2292" s="10" t="str">
        <f>_xlfn.XLOOKUP($C2292,銘柄リスト!$B$2:$B$10000,銘柄リスト!$D$2:$D$10000,,0,1)</f>
        <v>プライム（内国株式）</v>
      </c>
    </row>
    <row r="2293" spans="2:10" hidden="1">
      <c r="B2293" s="42">
        <v>2291</v>
      </c>
      <c r="C2293" s="45" t="s">
        <v>2450</v>
      </c>
      <c r="D2293" t="str">
        <f>_xlfn.XLOOKUP($C2293,銘柄リスト!$B$2:$B$10000,銘柄リスト!$C$2:$C$10000,,0,1)</f>
        <v>モリタホールディングス</v>
      </c>
      <c r="E2293" s="10">
        <v>1</v>
      </c>
      <c r="G2293" s="46">
        <v>45632</v>
      </c>
      <c r="H2293" s="46">
        <v>45793</v>
      </c>
      <c r="J2293" s="10" t="str">
        <f>_xlfn.XLOOKUP($C2293,銘柄リスト!$B$2:$B$10000,銘柄リスト!$D$2:$D$10000,,0,1)</f>
        <v>プライム（内国株式）</v>
      </c>
    </row>
    <row r="2294" spans="2:10" hidden="1">
      <c r="B2294" s="42">
        <v>2292</v>
      </c>
      <c r="C2294" s="45" t="s">
        <v>2451</v>
      </c>
      <c r="D2294" t="str">
        <f>_xlfn.XLOOKUP($C2294,銘柄リスト!$B$2:$B$10000,銘柄リスト!$C$2:$C$10000,,0,1)</f>
        <v>グローリー</v>
      </c>
      <c r="E2294" s="10">
        <v>1</v>
      </c>
      <c r="G2294" s="46">
        <v>45632</v>
      </c>
      <c r="H2294" s="46">
        <v>45793</v>
      </c>
      <c r="J2294" s="10" t="str">
        <f>_xlfn.XLOOKUP($C2294,銘柄リスト!$B$2:$B$10000,銘柄リスト!$D$2:$D$10000,,0,1)</f>
        <v>プライム（内国株式）</v>
      </c>
    </row>
    <row r="2295" spans="2:10" hidden="1">
      <c r="B2295" s="42">
        <v>2293</v>
      </c>
      <c r="C2295" s="45" t="s">
        <v>2452</v>
      </c>
      <c r="D2295" t="str">
        <f>_xlfn.XLOOKUP($C2295,銘柄リスト!$B$2:$B$10000,銘柄リスト!$C$2:$C$10000,,0,1)</f>
        <v>新晃工業</v>
      </c>
      <c r="E2295" s="10">
        <v>1</v>
      </c>
      <c r="G2295" s="46">
        <v>45632</v>
      </c>
      <c r="H2295" s="46">
        <v>45793</v>
      </c>
      <c r="J2295" s="10" t="str">
        <f>_xlfn.XLOOKUP($C2295,銘柄リスト!$B$2:$B$10000,銘柄リスト!$D$2:$D$10000,,0,1)</f>
        <v>プライム（内国株式）</v>
      </c>
    </row>
    <row r="2296" spans="2:10" hidden="1">
      <c r="B2296" s="42">
        <v>2294</v>
      </c>
      <c r="C2296" s="45" t="s">
        <v>2453</v>
      </c>
      <c r="D2296" t="str">
        <f>_xlfn.XLOOKUP($C2296,銘柄リスト!$B$2:$B$10000,銘柄リスト!$C$2:$C$10000,,0,1)</f>
        <v>大和冷機工業</v>
      </c>
      <c r="E2296" s="10">
        <v>1</v>
      </c>
      <c r="G2296" s="46">
        <v>45632</v>
      </c>
      <c r="H2296" s="46">
        <v>45793</v>
      </c>
      <c r="J2296" s="10" t="str">
        <f>_xlfn.XLOOKUP($C2296,銘柄リスト!$B$2:$B$10000,銘柄リスト!$D$2:$D$10000,,0,1)</f>
        <v>プライム（内国株式）</v>
      </c>
    </row>
    <row r="2297" spans="2:10" hidden="1">
      <c r="B2297" s="42">
        <v>2295</v>
      </c>
      <c r="C2297" s="45" t="s">
        <v>2454</v>
      </c>
      <c r="D2297" t="str">
        <f>_xlfn.XLOOKUP($C2297,銘柄リスト!$B$2:$B$10000,銘柄リスト!$C$2:$C$10000,,0,1)</f>
        <v>セガサミーホールディングス</v>
      </c>
      <c r="E2297" s="10">
        <v>1</v>
      </c>
      <c r="G2297" s="46">
        <v>45632</v>
      </c>
      <c r="H2297" s="46">
        <v>45793</v>
      </c>
      <c r="J2297" s="10" t="str">
        <f>_xlfn.XLOOKUP($C2297,銘柄リスト!$B$2:$B$10000,銘柄リスト!$D$2:$D$10000,,0,1)</f>
        <v>プライム（内国株式）</v>
      </c>
    </row>
    <row r="2298" spans="2:10" hidden="1">
      <c r="B2298" s="42">
        <v>2296</v>
      </c>
      <c r="C2298" s="45" t="s">
        <v>2455</v>
      </c>
      <c r="D2298" t="str">
        <f>_xlfn.XLOOKUP($C2298,銘柄リスト!$B$2:$B$10000,銘柄リスト!$C$2:$C$10000,,0,1)</f>
        <v>ＴＰＲ</v>
      </c>
      <c r="E2298" s="10">
        <v>1</v>
      </c>
      <c r="G2298" s="46">
        <v>45632</v>
      </c>
      <c r="H2298" s="46">
        <v>45793</v>
      </c>
      <c r="J2298" s="10" t="str">
        <f>_xlfn.XLOOKUP($C2298,銘柄リスト!$B$2:$B$10000,銘柄リスト!$D$2:$D$10000,,0,1)</f>
        <v>プライム（内国株式）</v>
      </c>
    </row>
    <row r="2299" spans="2:10" hidden="1">
      <c r="B2299" s="42">
        <v>2297</v>
      </c>
      <c r="C2299" s="45" t="s">
        <v>2456</v>
      </c>
      <c r="D2299" t="str">
        <f>_xlfn.XLOOKUP($C2299,銘柄リスト!$B$2:$B$10000,銘柄リスト!$C$2:$C$10000,,0,1)</f>
        <v>ツバキ・ナカシマ</v>
      </c>
      <c r="E2299" s="10">
        <v>1</v>
      </c>
      <c r="G2299" s="46">
        <v>45632</v>
      </c>
      <c r="H2299" s="46">
        <v>45793</v>
      </c>
      <c r="J2299" s="10" t="str">
        <f>_xlfn.XLOOKUP($C2299,銘柄リスト!$B$2:$B$10000,銘柄リスト!$D$2:$D$10000,,0,1)</f>
        <v>プライム（内国株式）</v>
      </c>
    </row>
    <row r="2300" spans="2:10" hidden="1">
      <c r="B2300" s="42">
        <v>2298</v>
      </c>
      <c r="C2300" s="45" t="s">
        <v>2457</v>
      </c>
      <c r="D2300" t="str">
        <f>_xlfn.XLOOKUP($C2300,銘柄リスト!$B$2:$B$10000,銘柄リスト!$C$2:$C$10000,,0,1)</f>
        <v>ホシザキ</v>
      </c>
      <c r="E2300" s="10">
        <v>1</v>
      </c>
      <c r="G2300" s="46">
        <v>45632</v>
      </c>
      <c r="H2300" s="46">
        <v>45793</v>
      </c>
      <c r="J2300" s="10" t="str">
        <f>_xlfn.XLOOKUP($C2300,銘柄リスト!$B$2:$B$10000,銘柄リスト!$D$2:$D$10000,,0,1)</f>
        <v>プライム（内国株式）</v>
      </c>
    </row>
    <row r="2301" spans="2:10" hidden="1">
      <c r="B2301" s="42">
        <v>2299</v>
      </c>
      <c r="C2301" s="45" t="s">
        <v>2458</v>
      </c>
      <c r="D2301" t="str">
        <f>_xlfn.XLOOKUP($C2301,銘柄リスト!$B$2:$B$10000,銘柄リスト!$C$2:$C$10000,,0,1)</f>
        <v>ＴＶＥ</v>
      </c>
      <c r="E2301" s="10">
        <v>1</v>
      </c>
      <c r="G2301" s="46">
        <v>45632</v>
      </c>
      <c r="H2301" s="46">
        <v>45793</v>
      </c>
      <c r="J2301" s="10" t="str">
        <f>_xlfn.XLOOKUP($C2301,銘柄リスト!$B$2:$B$10000,銘柄リスト!$D$2:$D$10000,,0,1)</f>
        <v>スタンダード（内国株式）</v>
      </c>
    </row>
    <row r="2302" spans="2:10" hidden="1">
      <c r="B2302" s="42">
        <v>2300</v>
      </c>
      <c r="C2302" s="45" t="s">
        <v>2459</v>
      </c>
      <c r="D2302" t="str">
        <f>_xlfn.XLOOKUP($C2302,銘柄リスト!$B$2:$B$10000,銘柄リスト!$C$2:$C$10000,,0,1)</f>
        <v>ニチダイ</v>
      </c>
      <c r="E2302" s="10">
        <v>1</v>
      </c>
      <c r="G2302" s="46">
        <v>45632</v>
      </c>
      <c r="H2302" s="46">
        <v>45793</v>
      </c>
      <c r="J2302" s="10" t="str">
        <f>_xlfn.XLOOKUP($C2302,銘柄リスト!$B$2:$B$10000,銘柄リスト!$D$2:$D$10000,,0,1)</f>
        <v>スタンダード（内国株式）</v>
      </c>
    </row>
    <row r="2303" spans="2:10" hidden="1">
      <c r="B2303" s="42">
        <v>2301</v>
      </c>
      <c r="C2303" s="45" t="s">
        <v>2460</v>
      </c>
      <c r="D2303" t="str">
        <f>_xlfn.XLOOKUP($C2303,銘柄リスト!$B$2:$B$10000,銘柄リスト!$C$2:$C$10000,,0,1)</f>
        <v>放電精密加工研究所</v>
      </c>
      <c r="E2303" s="10">
        <v>1</v>
      </c>
      <c r="G2303" s="46">
        <v>45632</v>
      </c>
      <c r="H2303" s="46">
        <v>45793</v>
      </c>
      <c r="J2303" s="10" t="str">
        <f>_xlfn.XLOOKUP($C2303,銘柄リスト!$B$2:$B$10000,銘柄リスト!$D$2:$D$10000,,0,1)</f>
        <v>スタンダード（内国株式）</v>
      </c>
    </row>
    <row r="2304" spans="2:10" hidden="1">
      <c r="B2304" s="42">
        <v>2302</v>
      </c>
      <c r="C2304" s="45" t="s">
        <v>2461</v>
      </c>
      <c r="D2304" t="str">
        <f>_xlfn.XLOOKUP($C2304,銘柄リスト!$B$2:$B$10000,銘柄リスト!$C$2:$C$10000,,0,1)</f>
        <v>大豊工業</v>
      </c>
      <c r="E2304" s="10">
        <v>1</v>
      </c>
      <c r="G2304" s="46">
        <v>45632</v>
      </c>
      <c r="H2304" s="46">
        <v>45793</v>
      </c>
      <c r="J2304" s="10" t="str">
        <f>_xlfn.XLOOKUP($C2304,銘柄リスト!$B$2:$B$10000,銘柄リスト!$D$2:$D$10000,,0,1)</f>
        <v>スタンダード（内国株式）</v>
      </c>
    </row>
    <row r="2305" spans="2:10" hidden="1">
      <c r="B2305" s="42">
        <v>2303</v>
      </c>
      <c r="C2305" s="45" t="s">
        <v>2462</v>
      </c>
      <c r="D2305" t="str">
        <f>_xlfn.XLOOKUP($C2305,銘柄リスト!$B$2:$B$10000,銘柄リスト!$C$2:$C$10000,,0,1)</f>
        <v>ＮＴＮ</v>
      </c>
      <c r="E2305" s="10">
        <v>1</v>
      </c>
      <c r="G2305" s="46">
        <v>45632</v>
      </c>
      <c r="H2305" s="46">
        <v>45793</v>
      </c>
      <c r="J2305" s="10" t="str">
        <f>_xlfn.XLOOKUP($C2305,銘柄リスト!$B$2:$B$10000,銘柄リスト!$D$2:$D$10000,,0,1)</f>
        <v>プライム（内国株式）</v>
      </c>
    </row>
    <row r="2306" spans="2:10" hidden="1">
      <c r="B2306" s="42">
        <v>2304</v>
      </c>
      <c r="C2306" s="45" t="s">
        <v>2463</v>
      </c>
      <c r="D2306" t="str">
        <f>_xlfn.XLOOKUP($C2306,銘柄リスト!$B$2:$B$10000,銘柄リスト!$C$2:$C$10000,,0,1)</f>
        <v>ジェイテクト</v>
      </c>
      <c r="E2306" s="10">
        <v>1</v>
      </c>
      <c r="G2306" s="46">
        <v>45632</v>
      </c>
      <c r="H2306" s="46">
        <v>45793</v>
      </c>
      <c r="J2306" s="10" t="str">
        <f>_xlfn.XLOOKUP($C2306,銘柄リスト!$B$2:$B$10000,銘柄リスト!$D$2:$D$10000,,0,1)</f>
        <v>プライム（内国株式）</v>
      </c>
    </row>
    <row r="2307" spans="2:10" hidden="1">
      <c r="B2307" s="42">
        <v>2305</v>
      </c>
      <c r="C2307" s="45" t="s">
        <v>2464</v>
      </c>
      <c r="D2307" t="str">
        <f>_xlfn.XLOOKUP($C2307,銘柄リスト!$B$2:$B$10000,銘柄リスト!$C$2:$C$10000,,0,1)</f>
        <v>不二越</v>
      </c>
      <c r="E2307" s="10">
        <v>1</v>
      </c>
      <c r="G2307" s="46">
        <v>45632</v>
      </c>
      <c r="H2307" s="46">
        <v>45793</v>
      </c>
      <c r="J2307" s="10" t="str">
        <f>_xlfn.XLOOKUP($C2307,銘柄リスト!$B$2:$B$10000,銘柄リスト!$D$2:$D$10000,,0,1)</f>
        <v>プライム（内国株式）</v>
      </c>
    </row>
    <row r="2308" spans="2:10" hidden="1">
      <c r="B2308" s="42">
        <v>2306</v>
      </c>
      <c r="C2308" s="45" t="s">
        <v>2465</v>
      </c>
      <c r="D2308" t="str">
        <f>_xlfn.XLOOKUP($C2308,銘柄リスト!$B$2:$B$10000,銘柄リスト!$C$2:$C$10000,,0,1)</f>
        <v>ミネベアミツミ</v>
      </c>
      <c r="E2308" s="10">
        <v>1</v>
      </c>
      <c r="G2308" s="46">
        <v>45632</v>
      </c>
      <c r="H2308" s="46">
        <v>45793</v>
      </c>
      <c r="J2308" s="10" t="str">
        <f>_xlfn.XLOOKUP($C2308,銘柄リスト!$B$2:$B$10000,銘柄リスト!$D$2:$D$10000,,0,1)</f>
        <v>プライム（内国株式）</v>
      </c>
    </row>
    <row r="2309" spans="2:10" hidden="1">
      <c r="B2309" s="42">
        <v>2307</v>
      </c>
      <c r="C2309" s="45" t="s">
        <v>2466</v>
      </c>
      <c r="D2309" t="str">
        <f>_xlfn.XLOOKUP($C2309,銘柄リスト!$B$2:$B$10000,銘柄リスト!$C$2:$C$10000,,0,1)</f>
        <v>日本トムソン</v>
      </c>
      <c r="E2309" s="10">
        <v>1</v>
      </c>
      <c r="G2309" s="46">
        <v>45632</v>
      </c>
      <c r="H2309" s="46">
        <v>45793</v>
      </c>
      <c r="J2309" s="10" t="str">
        <f>_xlfn.XLOOKUP($C2309,銘柄リスト!$B$2:$B$10000,銘柄リスト!$D$2:$D$10000,,0,1)</f>
        <v>プライム（内国株式）</v>
      </c>
    </row>
    <row r="2310" spans="2:10" hidden="1">
      <c r="B2310" s="42">
        <v>2308</v>
      </c>
      <c r="C2310" s="45" t="s">
        <v>2467</v>
      </c>
      <c r="D2310" t="str">
        <f>_xlfn.XLOOKUP($C2310,銘柄リスト!$B$2:$B$10000,銘柄リスト!$C$2:$C$10000,,0,1)</f>
        <v>ＴＨＫ</v>
      </c>
      <c r="E2310" s="10">
        <v>1</v>
      </c>
      <c r="G2310" s="46">
        <v>45632</v>
      </c>
      <c r="H2310" s="46">
        <v>45793</v>
      </c>
      <c r="J2310" s="10" t="str">
        <f>_xlfn.XLOOKUP($C2310,銘柄リスト!$B$2:$B$10000,銘柄リスト!$D$2:$D$10000,,0,1)</f>
        <v>プライム（内国株式）</v>
      </c>
    </row>
    <row r="2311" spans="2:10" hidden="1">
      <c r="B2311" s="42">
        <v>2309</v>
      </c>
      <c r="C2311" s="45" t="s">
        <v>2468</v>
      </c>
      <c r="D2311" t="str">
        <f>_xlfn.XLOOKUP($C2311,銘柄リスト!$B$2:$B$10000,銘柄リスト!$C$2:$C$10000,,0,1)</f>
        <v>ユーシン精機</v>
      </c>
      <c r="E2311" s="10">
        <v>1</v>
      </c>
      <c r="G2311" s="46">
        <v>45632</v>
      </c>
      <c r="H2311" s="46">
        <v>45793</v>
      </c>
      <c r="J2311" s="10" t="str">
        <f>_xlfn.XLOOKUP($C2311,銘柄リスト!$B$2:$B$10000,銘柄リスト!$D$2:$D$10000,,0,1)</f>
        <v>スタンダード（内国株式）</v>
      </c>
    </row>
    <row r="2312" spans="2:10" hidden="1">
      <c r="B2312" s="42">
        <v>2310</v>
      </c>
      <c r="C2312" s="45" t="s">
        <v>2469</v>
      </c>
      <c r="D2312" t="str">
        <f>_xlfn.XLOOKUP($C2312,銘柄リスト!$B$2:$B$10000,銘柄リスト!$C$2:$C$10000,,0,1)</f>
        <v>ＫＶＫ</v>
      </c>
      <c r="E2312" s="10">
        <v>1</v>
      </c>
      <c r="G2312" s="46">
        <v>45632</v>
      </c>
      <c r="H2312" s="46">
        <v>45793</v>
      </c>
      <c r="J2312" s="10" t="str">
        <f>_xlfn.XLOOKUP($C2312,銘柄リスト!$B$2:$B$10000,銘柄リスト!$D$2:$D$10000,,0,1)</f>
        <v>スタンダード（内国株式）</v>
      </c>
    </row>
    <row r="2313" spans="2:10" hidden="1">
      <c r="B2313" s="42">
        <v>2311</v>
      </c>
      <c r="C2313" s="45" t="s">
        <v>2470</v>
      </c>
      <c r="D2313" t="str">
        <f>_xlfn.XLOOKUP($C2313,銘柄リスト!$B$2:$B$10000,銘柄リスト!$C$2:$C$10000,,0,1)</f>
        <v>前澤給装工業</v>
      </c>
      <c r="E2313" s="10">
        <v>1</v>
      </c>
      <c r="G2313" s="46">
        <v>45632</v>
      </c>
      <c r="H2313" s="46">
        <v>45793</v>
      </c>
      <c r="J2313" s="10" t="str">
        <f>_xlfn.XLOOKUP($C2313,銘柄リスト!$B$2:$B$10000,銘柄リスト!$D$2:$D$10000,,0,1)</f>
        <v>スタンダード（内国株式）</v>
      </c>
    </row>
    <row r="2314" spans="2:10" hidden="1">
      <c r="B2314" s="42">
        <v>2312</v>
      </c>
      <c r="C2314" s="45" t="s">
        <v>2471</v>
      </c>
      <c r="D2314" t="str">
        <f>_xlfn.XLOOKUP($C2314,銘柄リスト!$B$2:$B$10000,銘柄リスト!$C$2:$C$10000,,0,1)</f>
        <v>イーグル工業</v>
      </c>
      <c r="E2314" s="10">
        <v>1</v>
      </c>
      <c r="G2314" s="46">
        <v>45632</v>
      </c>
      <c r="H2314" s="46">
        <v>45793</v>
      </c>
      <c r="J2314" s="10" t="str">
        <f>_xlfn.XLOOKUP($C2314,銘柄リスト!$B$2:$B$10000,銘柄リスト!$D$2:$D$10000,,0,1)</f>
        <v>プライム（内国株式）</v>
      </c>
    </row>
    <row r="2315" spans="2:10" hidden="1">
      <c r="B2315" s="42">
        <v>2313</v>
      </c>
      <c r="C2315" s="45" t="s">
        <v>2472</v>
      </c>
      <c r="D2315" t="str">
        <f>_xlfn.XLOOKUP($C2315,銘柄リスト!$B$2:$B$10000,銘柄リスト!$C$2:$C$10000,,0,1)</f>
        <v>ヨシタケ</v>
      </c>
      <c r="E2315" s="10">
        <v>1</v>
      </c>
      <c r="G2315" s="46">
        <v>45632</v>
      </c>
      <c r="H2315" s="46">
        <v>45793</v>
      </c>
      <c r="J2315" s="10" t="str">
        <f>_xlfn.XLOOKUP($C2315,銘柄リスト!$B$2:$B$10000,銘柄リスト!$D$2:$D$10000,,0,1)</f>
        <v>スタンダード（内国株式）</v>
      </c>
    </row>
    <row r="2316" spans="2:10" hidden="1">
      <c r="B2316" s="42">
        <v>2314</v>
      </c>
      <c r="C2316" s="45" t="s">
        <v>2473</v>
      </c>
      <c r="D2316" t="str">
        <f>_xlfn.XLOOKUP($C2316,銘柄リスト!$B$2:$B$10000,銘柄リスト!$C$2:$C$10000,,0,1)</f>
        <v>前澤工業</v>
      </c>
      <c r="E2316" s="10">
        <v>1</v>
      </c>
      <c r="G2316" s="46">
        <v>45632</v>
      </c>
      <c r="H2316" s="46">
        <v>45793</v>
      </c>
      <c r="J2316" s="10" t="str">
        <f>_xlfn.XLOOKUP($C2316,銘柄リスト!$B$2:$B$10000,銘柄リスト!$D$2:$D$10000,,0,1)</f>
        <v>スタンダード（内国株式）</v>
      </c>
    </row>
    <row r="2317" spans="2:10" hidden="1">
      <c r="B2317" s="42">
        <v>2315</v>
      </c>
      <c r="C2317" s="45" t="s">
        <v>2474</v>
      </c>
      <c r="D2317" t="str">
        <f>_xlfn.XLOOKUP($C2317,銘柄リスト!$B$2:$B$10000,銘柄リスト!$C$2:$C$10000,,0,1)</f>
        <v>ＰＩＬＬＡＲ</v>
      </c>
      <c r="E2317" s="10">
        <v>1</v>
      </c>
      <c r="G2317" s="46">
        <v>45632</v>
      </c>
      <c r="H2317" s="46">
        <v>45793</v>
      </c>
      <c r="J2317" s="10" t="str">
        <f>_xlfn.XLOOKUP($C2317,銘柄リスト!$B$2:$B$10000,銘柄リスト!$D$2:$D$10000,,0,1)</f>
        <v>プライム（内国株式）</v>
      </c>
    </row>
    <row r="2318" spans="2:10" hidden="1">
      <c r="B2318" s="42">
        <v>2316</v>
      </c>
      <c r="C2318" s="45" t="s">
        <v>2475</v>
      </c>
      <c r="D2318" t="str">
        <f>_xlfn.XLOOKUP($C2318,銘柄リスト!$B$2:$B$10000,銘柄リスト!$C$2:$C$10000,,0,1)</f>
        <v>岡野バルブ製造</v>
      </c>
      <c r="E2318" s="10">
        <v>1</v>
      </c>
      <c r="G2318" s="46">
        <v>45632</v>
      </c>
      <c r="H2318" s="46">
        <v>45793</v>
      </c>
      <c r="J2318" s="10" t="str">
        <f>_xlfn.XLOOKUP($C2318,銘柄リスト!$B$2:$B$10000,銘柄リスト!$D$2:$D$10000,,0,1)</f>
        <v>スタンダード（内国株式）</v>
      </c>
    </row>
    <row r="2319" spans="2:10" hidden="1">
      <c r="B2319" s="42">
        <v>2317</v>
      </c>
      <c r="C2319" s="45" t="s">
        <v>2476</v>
      </c>
      <c r="D2319" t="str">
        <f>_xlfn.XLOOKUP($C2319,銘柄リスト!$B$2:$B$10000,銘柄リスト!$C$2:$C$10000,,0,1)</f>
        <v>ＮＩＴＴＡＮ</v>
      </c>
      <c r="E2319" s="10">
        <v>1</v>
      </c>
      <c r="G2319" s="46">
        <v>45632</v>
      </c>
      <c r="H2319" s="46">
        <v>45793</v>
      </c>
      <c r="J2319" s="10" t="str">
        <f>_xlfn.XLOOKUP($C2319,銘柄リスト!$B$2:$B$10000,銘柄リスト!$D$2:$D$10000,,0,1)</f>
        <v>スタンダード（内国株式）</v>
      </c>
    </row>
    <row r="2320" spans="2:10" hidden="1">
      <c r="B2320" s="42">
        <v>2318</v>
      </c>
      <c r="C2320" s="45" t="s">
        <v>2477</v>
      </c>
      <c r="D2320" t="str">
        <f>_xlfn.XLOOKUP($C2320,銘柄リスト!$B$2:$B$10000,銘柄リスト!$C$2:$C$10000,,0,1)</f>
        <v>ＮＦＫホールディングス</v>
      </c>
      <c r="E2320" s="10">
        <v>1</v>
      </c>
      <c r="G2320" s="46">
        <v>45632</v>
      </c>
      <c r="H2320" s="46">
        <v>45793</v>
      </c>
      <c r="J2320" s="10" t="str">
        <f>_xlfn.XLOOKUP($C2320,銘柄リスト!$B$2:$B$10000,銘柄リスト!$D$2:$D$10000,,0,1)</f>
        <v>スタンダード（内国株式）</v>
      </c>
    </row>
    <row r="2321" spans="2:10" hidden="1">
      <c r="B2321" s="42">
        <v>2319</v>
      </c>
      <c r="C2321" s="45" t="s">
        <v>2478</v>
      </c>
      <c r="D2321" t="str">
        <f>_xlfn.XLOOKUP($C2321,銘柄リスト!$B$2:$B$10000,銘柄リスト!$C$2:$C$10000,,0,1)</f>
        <v>宮入バルブ製作所</v>
      </c>
      <c r="E2321" s="10">
        <v>1</v>
      </c>
      <c r="G2321" s="46">
        <v>45632</v>
      </c>
      <c r="H2321" s="46">
        <v>45793</v>
      </c>
      <c r="J2321" s="10" t="str">
        <f>_xlfn.XLOOKUP($C2321,銘柄リスト!$B$2:$B$10000,銘柄リスト!$D$2:$D$10000,,0,1)</f>
        <v>スタンダード（内国株式）</v>
      </c>
    </row>
    <row r="2322" spans="2:10" hidden="1">
      <c r="B2322" s="42">
        <v>2320</v>
      </c>
      <c r="C2322" s="45" t="s">
        <v>2479</v>
      </c>
      <c r="D2322" t="str">
        <f>_xlfn.XLOOKUP($C2322,銘柄リスト!$B$2:$B$10000,銘柄リスト!$C$2:$C$10000,,0,1)</f>
        <v>中北製作所</v>
      </c>
      <c r="E2322" s="10">
        <v>1</v>
      </c>
      <c r="G2322" s="46">
        <v>45632</v>
      </c>
      <c r="H2322" s="46">
        <v>45793</v>
      </c>
      <c r="J2322" s="10" t="str">
        <f>_xlfn.XLOOKUP($C2322,銘柄リスト!$B$2:$B$10000,銘柄リスト!$D$2:$D$10000,,0,1)</f>
        <v>スタンダード（内国株式）</v>
      </c>
    </row>
    <row r="2323" spans="2:10" hidden="1">
      <c r="B2323" s="42">
        <v>2321</v>
      </c>
      <c r="C2323" s="45" t="s">
        <v>2480</v>
      </c>
      <c r="D2323" t="str">
        <f>_xlfn.XLOOKUP($C2323,銘柄リスト!$B$2:$B$10000,銘柄リスト!$C$2:$C$10000,,0,1)</f>
        <v>ハマイ</v>
      </c>
      <c r="E2323" s="10">
        <v>1</v>
      </c>
      <c r="G2323" s="46">
        <v>45632</v>
      </c>
      <c r="H2323" s="46">
        <v>45793</v>
      </c>
      <c r="J2323" s="10" t="str">
        <f>_xlfn.XLOOKUP($C2323,銘柄リスト!$B$2:$B$10000,銘柄リスト!$D$2:$D$10000,,0,1)</f>
        <v>スタンダード（内国株式）</v>
      </c>
    </row>
    <row r="2324" spans="2:10" hidden="1">
      <c r="B2324" s="42">
        <v>2322</v>
      </c>
      <c r="C2324" s="45" t="s">
        <v>2481</v>
      </c>
      <c r="D2324" t="str">
        <f>_xlfn.XLOOKUP($C2324,銘柄リスト!$B$2:$B$10000,銘柄リスト!$C$2:$C$10000,,0,1)</f>
        <v>キッツ</v>
      </c>
      <c r="E2324" s="10">
        <v>1</v>
      </c>
      <c r="G2324" s="46">
        <v>45632</v>
      </c>
      <c r="H2324" s="46">
        <v>45793</v>
      </c>
      <c r="J2324" s="10" t="str">
        <f>_xlfn.XLOOKUP($C2324,銘柄リスト!$B$2:$B$10000,銘柄リスト!$D$2:$D$10000,,0,1)</f>
        <v>プライム（内国株式）</v>
      </c>
    </row>
    <row r="2325" spans="2:10" hidden="1">
      <c r="B2325" s="42">
        <v>2323</v>
      </c>
      <c r="C2325" s="45" t="s">
        <v>2482</v>
      </c>
      <c r="D2325" t="str">
        <f>_xlfn.XLOOKUP($C2325,銘柄リスト!$B$2:$B$10000,銘柄リスト!$C$2:$C$10000,,0,1)</f>
        <v>日立製作所</v>
      </c>
      <c r="E2325" s="10">
        <v>1</v>
      </c>
      <c r="G2325" s="46">
        <v>45632</v>
      </c>
      <c r="H2325" s="46">
        <v>45793</v>
      </c>
      <c r="J2325" s="10" t="str">
        <f>_xlfn.XLOOKUP($C2325,銘柄リスト!$B$2:$B$10000,銘柄リスト!$D$2:$D$10000,,0,1)</f>
        <v>プライム（内国株式）</v>
      </c>
    </row>
    <row r="2326" spans="2:10" hidden="1">
      <c r="B2326" s="42">
        <v>2324</v>
      </c>
      <c r="C2326" s="45" t="s">
        <v>2483</v>
      </c>
      <c r="D2326" t="str">
        <f>_xlfn.XLOOKUP($C2326,銘柄リスト!$B$2:$B$10000,銘柄リスト!$C$2:$C$10000,,0,1)</f>
        <v>富士電機</v>
      </c>
      <c r="E2326" s="10">
        <v>1</v>
      </c>
      <c r="G2326" s="46">
        <v>45632</v>
      </c>
      <c r="H2326" s="46">
        <v>45793</v>
      </c>
      <c r="J2326" s="10" t="str">
        <f>_xlfn.XLOOKUP($C2326,銘柄リスト!$B$2:$B$10000,銘柄リスト!$D$2:$D$10000,,0,1)</f>
        <v>プライム（内国株式）</v>
      </c>
    </row>
    <row r="2327" spans="2:10" hidden="1">
      <c r="B2327" s="42">
        <v>2325</v>
      </c>
      <c r="C2327" s="45" t="s">
        <v>2484</v>
      </c>
      <c r="D2327" t="str">
        <f>_xlfn.XLOOKUP($C2327,銘柄リスト!$B$2:$B$10000,銘柄リスト!$C$2:$C$10000,,0,1)</f>
        <v>東洋電機製造</v>
      </c>
      <c r="E2327" s="10">
        <v>1</v>
      </c>
      <c r="G2327" s="46">
        <v>45632</v>
      </c>
      <c r="H2327" s="46">
        <v>45793</v>
      </c>
      <c r="J2327" s="10" t="str">
        <f>_xlfn.XLOOKUP($C2327,銘柄リスト!$B$2:$B$10000,銘柄リスト!$D$2:$D$10000,,0,1)</f>
        <v>スタンダード（内国株式）</v>
      </c>
    </row>
    <row r="2328" spans="2:10" hidden="1">
      <c r="B2328" s="42">
        <v>2326</v>
      </c>
      <c r="C2328" s="45" t="s">
        <v>2485</v>
      </c>
      <c r="D2328" t="str">
        <f>_xlfn.XLOOKUP($C2328,銘柄リスト!$B$2:$B$10000,銘柄リスト!$C$2:$C$10000,,0,1)</f>
        <v>安川電機</v>
      </c>
      <c r="E2328" s="10">
        <v>1</v>
      </c>
      <c r="G2328" s="46">
        <v>45632</v>
      </c>
      <c r="H2328" s="46">
        <v>45793</v>
      </c>
      <c r="J2328" s="10" t="str">
        <f>_xlfn.XLOOKUP($C2328,銘柄リスト!$B$2:$B$10000,銘柄リスト!$D$2:$D$10000,,0,1)</f>
        <v>プライム（内国株式）</v>
      </c>
    </row>
    <row r="2329" spans="2:10" hidden="1">
      <c r="B2329" s="42">
        <v>2327</v>
      </c>
      <c r="C2329" s="45" t="s">
        <v>56</v>
      </c>
      <c r="D2329" t="str">
        <f>_xlfn.XLOOKUP($C2329,銘柄リスト!$B$2:$B$10000,銘柄リスト!$C$2:$C$10000,,0,1)</f>
        <v>シンフォニアテクノロジー</v>
      </c>
      <c r="E2329" s="10">
        <v>1</v>
      </c>
      <c r="G2329" s="46">
        <v>45632</v>
      </c>
      <c r="H2329" s="46">
        <v>45793</v>
      </c>
      <c r="J2329" s="10" t="str">
        <f>_xlfn.XLOOKUP($C2329,銘柄リスト!$B$2:$B$10000,銘柄リスト!$D$2:$D$10000,,0,1)</f>
        <v>プライム（内国株式）</v>
      </c>
    </row>
    <row r="2330" spans="2:10" hidden="1">
      <c r="B2330" s="42">
        <v>2328</v>
      </c>
      <c r="C2330" s="45" t="s">
        <v>2486</v>
      </c>
      <c r="D2330" t="str">
        <f>_xlfn.XLOOKUP($C2330,銘柄リスト!$B$2:$B$10000,銘柄リスト!$C$2:$C$10000,,0,1)</f>
        <v>明電舎</v>
      </c>
      <c r="E2330" s="10">
        <v>1</v>
      </c>
      <c r="G2330" s="46">
        <v>45632</v>
      </c>
      <c r="H2330" s="46">
        <v>45793</v>
      </c>
      <c r="J2330" s="10" t="str">
        <f>_xlfn.XLOOKUP($C2330,銘柄リスト!$B$2:$B$10000,銘柄リスト!$D$2:$D$10000,,0,1)</f>
        <v>プライム（内国株式）</v>
      </c>
    </row>
    <row r="2331" spans="2:10" hidden="1">
      <c r="B2331" s="42">
        <v>2329</v>
      </c>
      <c r="C2331" s="45" t="s">
        <v>2487</v>
      </c>
      <c r="D2331" t="str">
        <f>_xlfn.XLOOKUP($C2331,銘柄リスト!$B$2:$B$10000,銘柄リスト!$C$2:$C$10000,,0,1)</f>
        <v>オリジン</v>
      </c>
      <c r="E2331" s="10">
        <v>1</v>
      </c>
      <c r="G2331" s="46">
        <v>45632</v>
      </c>
      <c r="H2331" s="46">
        <v>45793</v>
      </c>
      <c r="J2331" s="10" t="str">
        <f>_xlfn.XLOOKUP($C2331,銘柄リスト!$B$2:$B$10000,銘柄リスト!$D$2:$D$10000,,0,1)</f>
        <v>スタンダード（内国株式）</v>
      </c>
    </row>
    <row r="2332" spans="2:10" hidden="1">
      <c r="B2332" s="42">
        <v>2330</v>
      </c>
      <c r="C2332" s="45" t="s">
        <v>2488</v>
      </c>
      <c r="D2332" t="str">
        <f>_xlfn.XLOOKUP($C2332,銘柄リスト!$B$2:$B$10000,銘柄リスト!$C$2:$C$10000,,0,1)</f>
        <v>山洋電気</v>
      </c>
      <c r="E2332" s="10">
        <v>1</v>
      </c>
      <c r="G2332" s="46">
        <v>45632</v>
      </c>
      <c r="H2332" s="46">
        <v>45793</v>
      </c>
      <c r="J2332" s="10" t="str">
        <f>_xlfn.XLOOKUP($C2332,銘柄リスト!$B$2:$B$10000,銘柄リスト!$D$2:$D$10000,,0,1)</f>
        <v>プライム（内国株式）</v>
      </c>
    </row>
    <row r="2333" spans="2:10" hidden="1">
      <c r="B2333" s="42">
        <v>2331</v>
      </c>
      <c r="C2333" s="45" t="s">
        <v>2489</v>
      </c>
      <c r="D2333" t="str">
        <f>_xlfn.XLOOKUP($C2333,銘柄リスト!$B$2:$B$10000,銘柄リスト!$C$2:$C$10000,,0,1)</f>
        <v>デンヨー</v>
      </c>
      <c r="E2333" s="10">
        <v>1</v>
      </c>
      <c r="G2333" s="46">
        <v>45632</v>
      </c>
      <c r="H2333" s="46">
        <v>45793</v>
      </c>
      <c r="J2333" s="10" t="str">
        <f>_xlfn.XLOOKUP($C2333,銘柄リスト!$B$2:$B$10000,銘柄リスト!$D$2:$D$10000,,0,1)</f>
        <v>プライム（内国株式）</v>
      </c>
    </row>
    <row r="2334" spans="2:10" hidden="1">
      <c r="B2334" s="42">
        <v>2332</v>
      </c>
      <c r="C2334" s="45" t="s">
        <v>2490</v>
      </c>
      <c r="D2334" t="str">
        <f>_xlfn.XLOOKUP($C2334,銘柄リスト!$B$2:$B$10000,銘柄リスト!$C$2:$C$10000,,0,1)</f>
        <v>三相電機</v>
      </c>
      <c r="E2334" s="10">
        <v>1</v>
      </c>
      <c r="G2334" s="46">
        <v>45632</v>
      </c>
      <c r="H2334" s="46">
        <v>45793</v>
      </c>
      <c r="J2334" s="10" t="str">
        <f>_xlfn.XLOOKUP($C2334,銘柄リスト!$B$2:$B$10000,銘柄リスト!$D$2:$D$10000,,0,1)</f>
        <v>スタンダード（内国株式）</v>
      </c>
    </row>
    <row r="2335" spans="2:10" hidden="1">
      <c r="B2335" s="42">
        <v>2333</v>
      </c>
      <c r="C2335" s="45" t="s">
        <v>2491</v>
      </c>
      <c r="D2335" t="str">
        <f>_xlfn.XLOOKUP($C2335,銘柄リスト!$B$2:$B$10000,銘柄リスト!$C$2:$C$10000,,0,1)</f>
        <v>オキサイド</v>
      </c>
      <c r="E2335" s="10">
        <v>1</v>
      </c>
      <c r="G2335" s="46">
        <v>45632</v>
      </c>
      <c r="H2335" s="46">
        <v>45645</v>
      </c>
      <c r="J2335" s="10" t="str">
        <f>_xlfn.XLOOKUP($C2335,銘柄リスト!$B$2:$B$10000,銘柄リスト!$D$2:$D$10000,,0,1)</f>
        <v>グロース（内国株式）</v>
      </c>
    </row>
    <row r="2336" spans="2:10" hidden="1">
      <c r="B2336" s="42">
        <v>2334</v>
      </c>
      <c r="C2336" s="45" t="s">
        <v>2492</v>
      </c>
      <c r="D2336" t="str">
        <f>_xlfn.XLOOKUP($C2336,銘柄リスト!$B$2:$B$10000,銘柄リスト!$C$2:$C$10000,,0,1)</f>
        <v>アスタリスク</v>
      </c>
      <c r="E2336" s="10">
        <v>1</v>
      </c>
      <c r="G2336" s="46">
        <v>45632</v>
      </c>
      <c r="H2336" s="46">
        <v>45645</v>
      </c>
      <c r="J2336" s="10" t="str">
        <f>_xlfn.XLOOKUP($C2336,銘柄リスト!$B$2:$B$10000,銘柄リスト!$D$2:$D$10000,,0,1)</f>
        <v>グロース（内国株式）</v>
      </c>
    </row>
    <row r="2337" spans="2:10" hidden="1">
      <c r="B2337" s="42">
        <v>2335</v>
      </c>
      <c r="C2337" s="45" t="s">
        <v>2493</v>
      </c>
      <c r="D2337" t="str">
        <f>_xlfn.XLOOKUP($C2337,銘柄リスト!$B$2:$B$10000,銘柄リスト!$C$2:$C$10000,,0,1)</f>
        <v>ＰＨＣホールディングス</v>
      </c>
      <c r="E2337" s="10">
        <v>1</v>
      </c>
      <c r="G2337" s="46">
        <v>45632</v>
      </c>
      <c r="H2337" s="46">
        <v>45793</v>
      </c>
      <c r="J2337" s="10" t="str">
        <f>_xlfn.XLOOKUP($C2337,銘柄リスト!$B$2:$B$10000,銘柄リスト!$D$2:$D$10000,,0,1)</f>
        <v>プライム（内国株式）</v>
      </c>
    </row>
    <row r="2338" spans="2:10" hidden="1">
      <c r="B2338" s="42">
        <v>2336</v>
      </c>
      <c r="C2338" s="45" t="s">
        <v>2494</v>
      </c>
      <c r="D2338" t="str">
        <f>_xlfn.XLOOKUP($C2338,銘柄リスト!$B$2:$B$10000,銘柄リスト!$C$2:$C$10000,,0,1)</f>
        <v>湖北工業</v>
      </c>
      <c r="E2338" s="10">
        <v>1</v>
      </c>
      <c r="G2338" s="46">
        <v>45632</v>
      </c>
      <c r="H2338" s="46">
        <v>45793</v>
      </c>
      <c r="J2338" s="10" t="str">
        <f>_xlfn.XLOOKUP($C2338,銘柄リスト!$B$2:$B$10000,銘柄リスト!$D$2:$D$10000,,0,1)</f>
        <v>スタンダード（内国株式）</v>
      </c>
    </row>
    <row r="2339" spans="2:10" hidden="1">
      <c r="B2339" s="42">
        <v>2337</v>
      </c>
      <c r="C2339" s="45" t="s">
        <v>2495</v>
      </c>
      <c r="D2339" t="str">
        <f>_xlfn.XLOOKUP($C2339,銘柄リスト!$B$2:$B$10000,銘柄リスト!$C$2:$C$10000,,0,1)</f>
        <v>ＫＯＫＵＳＡＩ　ＥＬＥＣＴＲＩＣ</v>
      </c>
      <c r="E2339" s="10">
        <v>1</v>
      </c>
      <c r="G2339" s="46">
        <v>45632</v>
      </c>
      <c r="H2339" s="46">
        <v>45793</v>
      </c>
      <c r="J2339" s="10" t="str">
        <f>_xlfn.XLOOKUP($C2339,銘柄リスト!$B$2:$B$10000,銘柄リスト!$D$2:$D$10000,,0,1)</f>
        <v>プライム（内国株式）</v>
      </c>
    </row>
    <row r="2340" spans="2:10" hidden="1">
      <c r="B2340" s="42">
        <v>2338</v>
      </c>
      <c r="C2340" s="45" t="s">
        <v>2496</v>
      </c>
      <c r="D2340" t="str">
        <f>_xlfn.XLOOKUP($C2340,銘柄リスト!$B$2:$B$10000,銘柄リスト!$C$2:$C$10000,,0,1)</f>
        <v>ソシオネクスト</v>
      </c>
      <c r="E2340" s="10">
        <v>1</v>
      </c>
      <c r="G2340" s="46">
        <v>45632</v>
      </c>
      <c r="H2340" s="46">
        <v>45793</v>
      </c>
      <c r="J2340" s="10" t="str">
        <f>_xlfn.XLOOKUP($C2340,銘柄リスト!$B$2:$B$10000,銘柄リスト!$D$2:$D$10000,,0,1)</f>
        <v>プライム（内国株式）</v>
      </c>
    </row>
    <row r="2341" spans="2:10" hidden="1">
      <c r="B2341" s="42">
        <v>2339</v>
      </c>
      <c r="C2341" s="45" t="s">
        <v>2497</v>
      </c>
      <c r="D2341" t="str">
        <f>_xlfn.XLOOKUP($C2341,銘柄リスト!$B$2:$B$10000,銘柄リスト!$C$2:$C$10000,,0,1)</f>
        <v>ベイカレント</v>
      </c>
      <c r="E2341" s="10">
        <v>1</v>
      </c>
      <c r="G2341" s="46">
        <v>45632</v>
      </c>
      <c r="H2341" s="46">
        <v>45793</v>
      </c>
      <c r="J2341" s="10" t="str">
        <f>_xlfn.XLOOKUP($C2341,銘柄リスト!$B$2:$B$10000,銘柄リスト!$D$2:$D$10000,,0,1)</f>
        <v>プライム（内国株式）</v>
      </c>
    </row>
    <row r="2342" spans="2:10" hidden="1">
      <c r="B2342" s="42">
        <v>2340</v>
      </c>
      <c r="C2342" s="45" t="s">
        <v>2498</v>
      </c>
      <c r="D2342" t="str">
        <f>_xlfn.XLOOKUP($C2342,銘柄リスト!$B$2:$B$10000,銘柄リスト!$C$2:$C$10000,,0,1)</f>
        <v>Ｏｒｃｈｅｓｔｒａ　Ｈｏｌｄｉｎｇｓ</v>
      </c>
      <c r="E2342" s="10">
        <v>1</v>
      </c>
      <c r="G2342" s="46">
        <v>45632</v>
      </c>
      <c r="H2342" s="46">
        <v>45793</v>
      </c>
      <c r="J2342" s="10" t="str">
        <f>_xlfn.XLOOKUP($C2342,銘柄リスト!$B$2:$B$10000,銘柄リスト!$D$2:$D$10000,,0,1)</f>
        <v>プライム（内国株式）</v>
      </c>
    </row>
    <row r="2343" spans="2:10" hidden="1">
      <c r="B2343" s="42">
        <v>2341</v>
      </c>
      <c r="C2343" s="45" t="s">
        <v>2499</v>
      </c>
      <c r="D2343" t="str">
        <f>_xlfn.XLOOKUP($C2343,銘柄リスト!$B$2:$B$10000,銘柄リスト!$C$2:$C$10000,,0,1)</f>
        <v>アイモバイル</v>
      </c>
      <c r="E2343" s="10">
        <v>1</v>
      </c>
      <c r="G2343" s="46">
        <v>45632</v>
      </c>
      <c r="H2343" s="46">
        <v>45793</v>
      </c>
      <c r="J2343" s="10" t="str">
        <f>_xlfn.XLOOKUP($C2343,銘柄リスト!$B$2:$B$10000,銘柄リスト!$D$2:$D$10000,,0,1)</f>
        <v>プライム（内国株式）</v>
      </c>
    </row>
    <row r="2344" spans="2:10" hidden="1">
      <c r="B2344" s="42">
        <v>2342</v>
      </c>
      <c r="C2344" s="45" t="s">
        <v>2500</v>
      </c>
      <c r="D2344" t="str">
        <f>_xlfn.XLOOKUP($C2344,銘柄リスト!$B$2:$B$10000,銘柄リスト!$C$2:$C$10000,,0,1)</f>
        <v>ＷＡＳＨハウス</v>
      </c>
      <c r="E2344" s="10">
        <v>1</v>
      </c>
      <c r="G2344" s="46">
        <v>45632</v>
      </c>
      <c r="H2344" s="46">
        <v>45645</v>
      </c>
      <c r="J2344" s="10" t="str">
        <f>_xlfn.XLOOKUP($C2344,銘柄リスト!$B$2:$B$10000,銘柄リスト!$D$2:$D$10000,,0,1)</f>
        <v>グロース（内国株式）</v>
      </c>
    </row>
    <row r="2345" spans="2:10" hidden="1">
      <c r="B2345" s="42">
        <v>2343</v>
      </c>
      <c r="C2345" s="45" t="s">
        <v>2501</v>
      </c>
      <c r="D2345" t="str">
        <f>_xlfn.XLOOKUP($C2345,銘柄リスト!$B$2:$B$10000,銘柄リスト!$C$2:$C$10000,,0,1)</f>
        <v>ディスラプターズ</v>
      </c>
      <c r="E2345" s="10">
        <v>1</v>
      </c>
      <c r="G2345" s="46">
        <v>45632</v>
      </c>
      <c r="H2345" s="46">
        <v>45793</v>
      </c>
      <c r="J2345" s="10" t="str">
        <f>_xlfn.XLOOKUP($C2345,銘柄リスト!$B$2:$B$10000,銘柄リスト!$D$2:$D$10000,,0,1)</f>
        <v>スタンダード（内国株式）</v>
      </c>
    </row>
    <row r="2346" spans="2:10" hidden="1">
      <c r="B2346" s="42">
        <v>2344</v>
      </c>
      <c r="C2346" s="45" t="s">
        <v>2502</v>
      </c>
      <c r="D2346" t="str">
        <f>_xlfn.XLOOKUP($C2346,銘柄リスト!$B$2:$B$10000,銘柄リスト!$C$2:$C$10000,,0,1)</f>
        <v>ＭＳ－Ｊａｐａｎ</v>
      </c>
      <c r="E2346" s="10">
        <v>1</v>
      </c>
      <c r="G2346" s="46">
        <v>45632</v>
      </c>
      <c r="H2346" s="46">
        <v>45793</v>
      </c>
      <c r="J2346" s="10" t="str">
        <f>_xlfn.XLOOKUP($C2346,銘柄リスト!$B$2:$B$10000,銘柄リスト!$D$2:$D$10000,,0,1)</f>
        <v>プライム（内国株式）</v>
      </c>
    </row>
    <row r="2347" spans="2:10" hidden="1">
      <c r="B2347" s="42">
        <v>2345</v>
      </c>
      <c r="C2347" s="45" t="s">
        <v>2503</v>
      </c>
      <c r="D2347" t="str">
        <f>_xlfn.XLOOKUP($C2347,銘柄リスト!$B$2:$B$10000,銘柄リスト!$C$2:$C$10000,,0,1)</f>
        <v>船場</v>
      </c>
      <c r="E2347" s="10">
        <v>1</v>
      </c>
      <c r="G2347" s="46">
        <v>45632</v>
      </c>
      <c r="H2347" s="46">
        <v>45793</v>
      </c>
      <c r="J2347" s="10" t="str">
        <f>_xlfn.XLOOKUP($C2347,銘柄リスト!$B$2:$B$10000,銘柄リスト!$D$2:$D$10000,,0,1)</f>
        <v>スタンダード（内国株式）</v>
      </c>
    </row>
    <row r="2348" spans="2:10" hidden="1">
      <c r="B2348" s="42">
        <v>2346</v>
      </c>
      <c r="C2348" s="45" t="s">
        <v>2504</v>
      </c>
      <c r="D2348" t="str">
        <f>_xlfn.XLOOKUP($C2348,銘柄リスト!$B$2:$B$10000,銘柄リスト!$C$2:$C$10000,,0,1)</f>
        <v>ＦＣホールディングス</v>
      </c>
      <c r="E2348" s="10">
        <v>1</v>
      </c>
      <c r="G2348" s="46">
        <v>45632</v>
      </c>
      <c r="H2348" s="46">
        <v>45793</v>
      </c>
      <c r="J2348" s="10" t="str">
        <f>_xlfn.XLOOKUP($C2348,銘柄リスト!$B$2:$B$10000,銘柄リスト!$D$2:$D$10000,,0,1)</f>
        <v>スタンダード（内国株式）</v>
      </c>
    </row>
    <row r="2349" spans="2:10" hidden="1">
      <c r="B2349" s="42">
        <v>2347</v>
      </c>
      <c r="C2349" s="45" t="s">
        <v>2505</v>
      </c>
      <c r="D2349" t="str">
        <f>_xlfn.XLOOKUP($C2349,銘柄リスト!$B$2:$B$10000,銘柄リスト!$C$2:$C$10000,,0,1)</f>
        <v>日宣</v>
      </c>
      <c r="E2349" s="10">
        <v>1</v>
      </c>
      <c r="G2349" s="46">
        <v>45632</v>
      </c>
      <c r="H2349" s="46">
        <v>45793</v>
      </c>
      <c r="J2349" s="10" t="str">
        <f>_xlfn.XLOOKUP($C2349,銘柄リスト!$B$2:$B$10000,銘柄リスト!$D$2:$D$10000,,0,1)</f>
        <v>スタンダード（内国株式）</v>
      </c>
    </row>
    <row r="2350" spans="2:10" hidden="1">
      <c r="B2350" s="42">
        <v>2348</v>
      </c>
      <c r="C2350" s="45" t="s">
        <v>2506</v>
      </c>
      <c r="D2350" t="str">
        <f>_xlfn.XLOOKUP($C2350,銘柄リスト!$B$2:$B$10000,銘柄リスト!$C$2:$C$10000,,0,1)</f>
        <v>ジャパンエレベーターサービスホールディングス</v>
      </c>
      <c r="E2350" s="10">
        <v>1</v>
      </c>
      <c r="G2350" s="46">
        <v>45632</v>
      </c>
      <c r="H2350" s="46">
        <v>45793</v>
      </c>
      <c r="J2350" s="10" t="str">
        <f>_xlfn.XLOOKUP($C2350,銘柄リスト!$B$2:$B$10000,銘柄リスト!$D$2:$D$10000,,0,1)</f>
        <v>プライム（内国株式）</v>
      </c>
    </row>
    <row r="2351" spans="2:10" hidden="1">
      <c r="B2351" s="42">
        <v>2349</v>
      </c>
      <c r="C2351" s="45" t="s">
        <v>2507</v>
      </c>
      <c r="D2351" t="str">
        <f>_xlfn.XLOOKUP($C2351,銘柄リスト!$B$2:$B$10000,銘柄リスト!$C$2:$C$10000,,0,1)</f>
        <v>インターネットインフィニティー</v>
      </c>
      <c r="E2351" s="10">
        <v>1</v>
      </c>
      <c r="G2351" s="46">
        <v>45632</v>
      </c>
      <c r="H2351" s="46">
        <v>45645</v>
      </c>
      <c r="J2351" s="10" t="str">
        <f>_xlfn.XLOOKUP($C2351,銘柄リスト!$B$2:$B$10000,銘柄リスト!$D$2:$D$10000,,0,1)</f>
        <v>グロース（内国株式）</v>
      </c>
    </row>
    <row r="2352" spans="2:10" hidden="1">
      <c r="B2352" s="42">
        <v>2350</v>
      </c>
      <c r="C2352" s="45" t="s">
        <v>2508</v>
      </c>
      <c r="D2352" t="str">
        <f>_xlfn.XLOOKUP($C2352,銘柄リスト!$B$2:$B$10000,銘柄リスト!$C$2:$C$10000,,0,1)</f>
        <v>フルテック</v>
      </c>
      <c r="E2352" s="10">
        <v>1</v>
      </c>
      <c r="G2352" s="46">
        <v>45632</v>
      </c>
      <c r="H2352" s="46">
        <v>45793</v>
      </c>
      <c r="J2352" s="10" t="str">
        <f>_xlfn.XLOOKUP($C2352,銘柄リスト!$B$2:$B$10000,銘柄リスト!$D$2:$D$10000,,0,1)</f>
        <v>スタンダード（内国株式）</v>
      </c>
    </row>
    <row r="2353" spans="2:10" hidden="1">
      <c r="B2353" s="42">
        <v>2351</v>
      </c>
      <c r="C2353" s="45" t="s">
        <v>2509</v>
      </c>
      <c r="D2353" t="str">
        <f>_xlfn.XLOOKUP($C2353,銘柄リスト!$B$2:$B$10000,銘柄リスト!$C$2:$C$10000,,0,1)</f>
        <v>グリーンズ</v>
      </c>
      <c r="E2353" s="10">
        <v>1</v>
      </c>
      <c r="G2353" s="46">
        <v>45632</v>
      </c>
      <c r="H2353" s="46">
        <v>45793</v>
      </c>
      <c r="J2353" s="10" t="str">
        <f>_xlfn.XLOOKUP($C2353,銘柄リスト!$B$2:$B$10000,銘柄リスト!$D$2:$D$10000,,0,1)</f>
        <v>スタンダード（内国株式）</v>
      </c>
    </row>
    <row r="2354" spans="2:10" hidden="1">
      <c r="B2354" s="42">
        <v>2352</v>
      </c>
      <c r="C2354" s="45" t="s">
        <v>2510</v>
      </c>
      <c r="D2354" t="str">
        <f>_xlfn.XLOOKUP($C2354,銘柄リスト!$B$2:$B$10000,銘柄リスト!$C$2:$C$10000,,0,1)</f>
        <v>旅工房</v>
      </c>
      <c r="E2354" s="10">
        <v>1</v>
      </c>
      <c r="G2354" s="46">
        <v>45632</v>
      </c>
      <c r="H2354" s="46">
        <v>45645</v>
      </c>
      <c r="J2354" s="10" t="str">
        <f>_xlfn.XLOOKUP($C2354,銘柄リスト!$B$2:$B$10000,銘柄リスト!$D$2:$D$10000,,0,1)</f>
        <v>グロース（内国株式）</v>
      </c>
    </row>
    <row r="2355" spans="2:10" hidden="1">
      <c r="B2355" s="42">
        <v>2353</v>
      </c>
      <c r="C2355" s="45" t="s">
        <v>2511</v>
      </c>
      <c r="D2355" t="str">
        <f>_xlfn.XLOOKUP($C2355,銘柄リスト!$B$2:$B$10000,銘柄リスト!$C$2:$C$10000,,0,1)</f>
        <v>ディーエムソリューションズ</v>
      </c>
      <c r="E2355" s="10">
        <v>1</v>
      </c>
      <c r="G2355" s="46">
        <v>45632</v>
      </c>
      <c r="H2355" s="46">
        <v>45793</v>
      </c>
      <c r="J2355" s="10" t="str">
        <f>_xlfn.XLOOKUP($C2355,銘柄リスト!$B$2:$B$10000,銘柄リスト!$D$2:$D$10000,,0,1)</f>
        <v>スタンダード（内国株式）</v>
      </c>
    </row>
    <row r="2356" spans="2:10" hidden="1">
      <c r="B2356" s="42">
        <v>2354</v>
      </c>
      <c r="C2356" s="45" t="s">
        <v>2512</v>
      </c>
      <c r="D2356" t="str">
        <f>_xlfn.XLOOKUP($C2356,銘柄リスト!$B$2:$B$10000,銘柄リスト!$C$2:$C$10000,,0,1)</f>
        <v>Ｕｎｉｐｏｓ</v>
      </c>
      <c r="E2356" s="10">
        <v>1</v>
      </c>
      <c r="G2356" s="46">
        <v>45632</v>
      </c>
      <c r="H2356" s="46">
        <v>45645</v>
      </c>
      <c r="J2356" s="10" t="str">
        <f>_xlfn.XLOOKUP($C2356,銘柄リスト!$B$2:$B$10000,銘柄リスト!$D$2:$D$10000,,0,1)</f>
        <v>グロース（内国株式）</v>
      </c>
    </row>
    <row r="2357" spans="2:10" hidden="1">
      <c r="B2357" s="42">
        <v>2355</v>
      </c>
      <c r="C2357" s="45" t="s">
        <v>2513</v>
      </c>
      <c r="D2357" t="str">
        <f>_xlfn.XLOOKUP($C2357,銘柄リスト!$B$2:$B$10000,銘柄リスト!$C$2:$C$10000,,0,1)</f>
        <v>ツナググループ・ホールディングス</v>
      </c>
      <c r="E2357" s="10">
        <v>1</v>
      </c>
      <c r="G2357" s="46">
        <v>45632</v>
      </c>
      <c r="H2357" s="46">
        <v>45793</v>
      </c>
      <c r="J2357" s="10" t="str">
        <f>_xlfn.XLOOKUP($C2357,銘柄リスト!$B$2:$B$10000,銘柄リスト!$D$2:$D$10000,,0,1)</f>
        <v>スタンダード（内国株式）</v>
      </c>
    </row>
    <row r="2358" spans="2:10" hidden="1">
      <c r="B2358" s="42">
        <v>2356</v>
      </c>
      <c r="C2358" s="45" t="s">
        <v>2514</v>
      </c>
      <c r="D2358" t="str">
        <f>_xlfn.XLOOKUP($C2358,銘柄リスト!$B$2:$B$10000,銘柄リスト!$C$2:$C$10000,,0,1)</f>
        <v>ＧａｍｅＷｉｔｈ</v>
      </c>
      <c r="E2358" s="10">
        <v>1</v>
      </c>
      <c r="G2358" s="46">
        <v>45632</v>
      </c>
      <c r="H2358" s="46">
        <v>45793</v>
      </c>
      <c r="J2358" s="10" t="str">
        <f>_xlfn.XLOOKUP($C2358,銘柄リスト!$B$2:$B$10000,銘柄リスト!$D$2:$D$10000,,0,1)</f>
        <v>スタンダード（内国株式）</v>
      </c>
    </row>
    <row r="2359" spans="2:10" hidden="1">
      <c r="B2359" s="42">
        <v>2357</v>
      </c>
      <c r="C2359" s="45" t="s">
        <v>2515</v>
      </c>
      <c r="D2359" t="str">
        <f>_xlfn.XLOOKUP($C2359,銘柄リスト!$B$2:$B$10000,銘柄リスト!$C$2:$C$10000,,0,1)</f>
        <v>エスユーエス</v>
      </c>
      <c r="E2359" s="10">
        <v>1</v>
      </c>
      <c r="G2359" s="46">
        <v>45632</v>
      </c>
      <c r="H2359" s="46">
        <v>45645</v>
      </c>
      <c r="J2359" s="10" t="str">
        <f>_xlfn.XLOOKUP($C2359,銘柄リスト!$B$2:$B$10000,銘柄リスト!$D$2:$D$10000,,0,1)</f>
        <v>グロース（内国株式）</v>
      </c>
    </row>
    <row r="2360" spans="2:10" hidden="1">
      <c r="B2360" s="42">
        <v>2358</v>
      </c>
      <c r="C2360" s="45" t="s">
        <v>2516</v>
      </c>
      <c r="D2360" t="str">
        <f>_xlfn.XLOOKUP($C2360,銘柄リスト!$B$2:$B$10000,銘柄リスト!$C$2:$C$10000,,0,1)</f>
        <v>ＭＳ＆Ｃｏｎｓｕｌｔｉｎｇ</v>
      </c>
      <c r="E2360" s="10">
        <v>1</v>
      </c>
      <c r="G2360" s="46">
        <v>45632</v>
      </c>
      <c r="H2360" s="46">
        <v>45793</v>
      </c>
      <c r="J2360" s="10" t="str">
        <f>_xlfn.XLOOKUP($C2360,銘柄リスト!$B$2:$B$10000,銘柄リスト!$D$2:$D$10000,,0,1)</f>
        <v>スタンダード（内国株式）</v>
      </c>
    </row>
    <row r="2361" spans="2:10" hidden="1">
      <c r="B2361" s="42">
        <v>2359</v>
      </c>
      <c r="C2361" s="45" t="s">
        <v>2517</v>
      </c>
      <c r="D2361" t="str">
        <f>_xlfn.XLOOKUP($C2361,銘柄リスト!$B$2:$B$10000,銘柄リスト!$C$2:$C$10000,,0,1)</f>
        <v>ＡＩＡＩグループ</v>
      </c>
      <c r="E2361" s="10">
        <v>1</v>
      </c>
      <c r="G2361" s="46">
        <v>45632</v>
      </c>
      <c r="H2361" s="46">
        <v>45645</v>
      </c>
      <c r="J2361" s="10" t="str">
        <f>_xlfn.XLOOKUP($C2361,銘柄リスト!$B$2:$B$10000,銘柄リスト!$D$2:$D$10000,,0,1)</f>
        <v>グロース（内国株式）</v>
      </c>
    </row>
    <row r="2362" spans="2:10" hidden="1">
      <c r="B2362" s="42">
        <v>2360</v>
      </c>
      <c r="C2362" s="45" t="s">
        <v>2518</v>
      </c>
      <c r="D2362" t="str">
        <f>_xlfn.XLOOKUP($C2362,銘柄リスト!$B$2:$B$10000,銘柄リスト!$C$2:$C$10000,,0,1)</f>
        <v>クックビズ</v>
      </c>
      <c r="E2362" s="10">
        <v>1</v>
      </c>
      <c r="G2362" s="46">
        <v>45632</v>
      </c>
      <c r="H2362" s="46">
        <v>45645</v>
      </c>
      <c r="J2362" s="10" t="str">
        <f>_xlfn.XLOOKUP($C2362,銘柄リスト!$B$2:$B$10000,銘柄リスト!$D$2:$D$10000,,0,1)</f>
        <v>グロース（内国株式）</v>
      </c>
    </row>
    <row r="2363" spans="2:10" hidden="1">
      <c r="B2363" s="42">
        <v>2361</v>
      </c>
      <c r="C2363" s="45" t="s">
        <v>2519</v>
      </c>
      <c r="D2363" t="str">
        <f>_xlfn.XLOOKUP($C2363,銘柄リスト!$B$2:$B$10000,銘柄リスト!$C$2:$C$10000,,0,1)</f>
        <v>エル・ティー・エス</v>
      </c>
      <c r="E2363" s="10">
        <v>1</v>
      </c>
      <c r="G2363" s="46">
        <v>45632</v>
      </c>
      <c r="H2363" s="46">
        <v>45793</v>
      </c>
      <c r="J2363" s="10" t="str">
        <f>_xlfn.XLOOKUP($C2363,銘柄リスト!$B$2:$B$10000,銘柄リスト!$D$2:$D$10000,,0,1)</f>
        <v>プライム（内国株式）</v>
      </c>
    </row>
    <row r="2364" spans="2:10" hidden="1">
      <c r="B2364" s="42">
        <v>2362</v>
      </c>
      <c r="C2364" s="45" t="s">
        <v>2520</v>
      </c>
      <c r="D2364" t="str">
        <f>_xlfn.XLOOKUP($C2364,銘柄リスト!$B$2:$B$10000,銘柄リスト!$C$2:$C$10000,,0,1)</f>
        <v>ＨＡＮＡＴＯＵＲ　ＪＡＰＡＮ</v>
      </c>
      <c r="E2364" s="10">
        <v>1</v>
      </c>
      <c r="G2364" s="46">
        <v>45632</v>
      </c>
      <c r="H2364" s="46">
        <v>45645</v>
      </c>
      <c r="J2364" s="10" t="str">
        <f>_xlfn.XLOOKUP($C2364,銘柄リスト!$B$2:$B$10000,銘柄リスト!$D$2:$D$10000,,0,1)</f>
        <v>グロース（内国株式）</v>
      </c>
    </row>
    <row r="2365" spans="2:10" hidden="1">
      <c r="B2365" s="42">
        <v>2363</v>
      </c>
      <c r="C2365" s="45" t="s">
        <v>2521</v>
      </c>
      <c r="D2365" t="str">
        <f>_xlfn.XLOOKUP($C2365,銘柄リスト!$B$2:$B$10000,銘柄リスト!$C$2:$C$10000,,0,1)</f>
        <v>ジーニー</v>
      </c>
      <c r="E2365" s="10">
        <v>1</v>
      </c>
      <c r="G2365" s="46">
        <v>45632</v>
      </c>
      <c r="H2365" s="46">
        <v>45645</v>
      </c>
      <c r="J2365" s="10" t="str">
        <f>_xlfn.XLOOKUP($C2365,銘柄リスト!$B$2:$B$10000,銘柄リスト!$D$2:$D$10000,,0,1)</f>
        <v>グロース（内国株式）</v>
      </c>
    </row>
    <row r="2366" spans="2:10" hidden="1">
      <c r="B2366" s="42">
        <v>2364</v>
      </c>
      <c r="C2366" s="45" t="s">
        <v>2522</v>
      </c>
      <c r="D2366" t="str">
        <f>_xlfn.XLOOKUP($C2366,銘柄リスト!$B$2:$B$10000,銘柄リスト!$C$2:$C$10000,,0,1)</f>
        <v>みらいワークス</v>
      </c>
      <c r="E2366" s="10">
        <v>1</v>
      </c>
      <c r="G2366" s="46">
        <v>45632</v>
      </c>
      <c r="H2366" s="46">
        <v>45645</v>
      </c>
      <c r="J2366" s="10" t="str">
        <f>_xlfn.XLOOKUP($C2366,銘柄リスト!$B$2:$B$10000,銘柄リスト!$D$2:$D$10000,,0,1)</f>
        <v>グロース（内国株式）</v>
      </c>
    </row>
    <row r="2367" spans="2:10" hidden="1">
      <c r="B2367" s="42">
        <v>2365</v>
      </c>
      <c r="C2367" s="45" t="s">
        <v>2523</v>
      </c>
      <c r="D2367" t="str">
        <f>_xlfn.XLOOKUP($C2367,銘柄リスト!$B$2:$B$10000,銘柄リスト!$C$2:$C$10000,,0,1)</f>
        <v>ミダックホールディングス</v>
      </c>
      <c r="E2367" s="10">
        <v>1</v>
      </c>
      <c r="G2367" s="46">
        <v>45632</v>
      </c>
      <c r="H2367" s="46">
        <v>45793</v>
      </c>
      <c r="J2367" s="10" t="str">
        <f>_xlfn.XLOOKUP($C2367,銘柄リスト!$B$2:$B$10000,銘柄リスト!$D$2:$D$10000,,0,1)</f>
        <v>プライム（内国株式）</v>
      </c>
    </row>
    <row r="2368" spans="2:10" hidden="1">
      <c r="B2368" s="42">
        <v>2366</v>
      </c>
      <c r="C2368" s="45" t="s">
        <v>2524</v>
      </c>
      <c r="D2368" t="str">
        <f>_xlfn.XLOOKUP($C2368,銘柄リスト!$B$2:$B$10000,銘柄リスト!$C$2:$C$10000,,0,1)</f>
        <v>ＡＢホテル</v>
      </c>
      <c r="E2368" s="10">
        <v>1</v>
      </c>
      <c r="G2368" s="46">
        <v>45632</v>
      </c>
      <c r="H2368" s="46">
        <v>45793</v>
      </c>
      <c r="J2368" s="10" t="str">
        <f>_xlfn.XLOOKUP($C2368,銘柄リスト!$B$2:$B$10000,銘柄リスト!$D$2:$D$10000,,0,1)</f>
        <v>スタンダード（内国株式）</v>
      </c>
    </row>
    <row r="2369" spans="2:10" hidden="1">
      <c r="B2369" s="42">
        <v>2367</v>
      </c>
      <c r="C2369" s="45" t="s">
        <v>2525</v>
      </c>
      <c r="D2369" t="str">
        <f>_xlfn.XLOOKUP($C2369,銘柄リスト!$B$2:$B$10000,銘柄リスト!$C$2:$C$10000,,0,1)</f>
        <v>要興業</v>
      </c>
      <c r="E2369" s="10">
        <v>1</v>
      </c>
      <c r="G2369" s="46">
        <v>45632</v>
      </c>
      <c r="H2369" s="46">
        <v>45793</v>
      </c>
      <c r="J2369" s="10" t="str">
        <f>_xlfn.XLOOKUP($C2369,銘柄リスト!$B$2:$B$10000,銘柄リスト!$D$2:$D$10000,,0,1)</f>
        <v>スタンダード（内国株式）</v>
      </c>
    </row>
    <row r="2370" spans="2:10" hidden="1">
      <c r="B2370" s="42">
        <v>2368</v>
      </c>
      <c r="C2370" s="45" t="s">
        <v>2526</v>
      </c>
      <c r="D2370" t="str">
        <f>_xlfn.XLOOKUP($C2370,銘柄リスト!$B$2:$B$10000,銘柄リスト!$C$2:$C$10000,,0,1)</f>
        <v>神戸天然物化学</v>
      </c>
      <c r="E2370" s="10">
        <v>1</v>
      </c>
      <c r="G2370" s="46">
        <v>45632</v>
      </c>
      <c r="H2370" s="46">
        <v>45645</v>
      </c>
      <c r="J2370" s="10" t="str">
        <f>_xlfn.XLOOKUP($C2370,銘柄リスト!$B$2:$B$10000,銘柄リスト!$D$2:$D$10000,,0,1)</f>
        <v>グロース（内国株式）</v>
      </c>
    </row>
    <row r="2371" spans="2:10" hidden="1">
      <c r="B2371" s="42">
        <v>2369</v>
      </c>
      <c r="C2371" s="45" t="s">
        <v>2527</v>
      </c>
      <c r="D2371" t="str">
        <f>_xlfn.XLOOKUP($C2371,銘柄リスト!$B$2:$B$10000,銘柄リスト!$C$2:$C$10000,,0,1)</f>
        <v>共和コーポレーション</v>
      </c>
      <c r="E2371" s="10">
        <v>1</v>
      </c>
      <c r="G2371" s="46">
        <v>45632</v>
      </c>
      <c r="H2371" s="46">
        <v>45793</v>
      </c>
      <c r="J2371" s="10" t="str">
        <f>_xlfn.XLOOKUP($C2371,銘柄リスト!$B$2:$B$10000,銘柄リスト!$D$2:$D$10000,,0,1)</f>
        <v>スタンダード（内国株式）</v>
      </c>
    </row>
    <row r="2372" spans="2:10" hidden="1">
      <c r="B2372" s="42">
        <v>2370</v>
      </c>
      <c r="C2372" s="45" t="s">
        <v>2528</v>
      </c>
      <c r="D2372" t="str">
        <f>_xlfn.XLOOKUP($C2372,銘柄リスト!$B$2:$B$10000,銘柄リスト!$C$2:$C$10000,,0,1)</f>
        <v>キュービーネットホールディングス</v>
      </c>
      <c r="E2372" s="10">
        <v>1</v>
      </c>
      <c r="G2372" s="46">
        <v>45632</v>
      </c>
      <c r="H2372" s="46">
        <v>45793</v>
      </c>
      <c r="J2372" s="10" t="str">
        <f>_xlfn.XLOOKUP($C2372,銘柄リスト!$B$2:$B$10000,銘柄リスト!$D$2:$D$10000,,0,1)</f>
        <v>プライム（内国株式）</v>
      </c>
    </row>
    <row r="2373" spans="2:10" hidden="1">
      <c r="B2373" s="42">
        <v>2371</v>
      </c>
      <c r="C2373" s="45" t="s">
        <v>2529</v>
      </c>
      <c r="D2373" t="str">
        <f>_xlfn.XLOOKUP($C2373,銘柄リスト!$B$2:$B$10000,銘柄リスト!$C$2:$C$10000,,0,1)</f>
        <v>オープングループ</v>
      </c>
      <c r="E2373" s="10">
        <v>1</v>
      </c>
      <c r="G2373" s="46">
        <v>45632</v>
      </c>
      <c r="H2373" s="46">
        <v>45793</v>
      </c>
      <c r="J2373" s="10" t="str">
        <f>_xlfn.XLOOKUP($C2373,銘柄リスト!$B$2:$B$10000,銘柄リスト!$D$2:$D$10000,,0,1)</f>
        <v>プライム（内国株式）</v>
      </c>
    </row>
    <row r="2374" spans="2:10" hidden="1">
      <c r="B2374" s="42">
        <v>2372</v>
      </c>
      <c r="C2374" s="45" t="s">
        <v>2530</v>
      </c>
      <c r="D2374" t="str">
        <f>_xlfn.XLOOKUP($C2374,銘柄リスト!$B$2:$B$10000,銘柄リスト!$C$2:$C$10000,,0,1)</f>
        <v>アジャイルメディア・ネットワーク</v>
      </c>
      <c r="E2374" s="10">
        <v>1</v>
      </c>
      <c r="G2374" s="46">
        <v>45632</v>
      </c>
      <c r="H2374" s="46">
        <v>45645</v>
      </c>
      <c r="J2374" s="10" t="str">
        <f>_xlfn.XLOOKUP($C2374,銘柄リスト!$B$2:$B$10000,銘柄リスト!$D$2:$D$10000,,0,1)</f>
        <v>グロース（内国株式）</v>
      </c>
    </row>
    <row r="2375" spans="2:10" hidden="1">
      <c r="B2375" s="42">
        <v>2373</v>
      </c>
      <c r="C2375" s="45" t="s">
        <v>2531</v>
      </c>
      <c r="D2375" t="str">
        <f>_xlfn.XLOOKUP($C2375,銘柄リスト!$B$2:$B$10000,銘柄リスト!$C$2:$C$10000,,0,1)</f>
        <v>コンヴァノ</v>
      </c>
      <c r="E2375" s="10">
        <v>1</v>
      </c>
      <c r="G2375" s="46">
        <v>45632</v>
      </c>
      <c r="H2375" s="46">
        <v>45645</v>
      </c>
      <c r="J2375" s="10" t="str">
        <f>_xlfn.XLOOKUP($C2375,銘柄リスト!$B$2:$B$10000,銘柄リスト!$D$2:$D$10000,,0,1)</f>
        <v>グロース（内国株式）</v>
      </c>
    </row>
    <row r="2376" spans="2:10" hidden="1">
      <c r="B2376" s="42">
        <v>2374</v>
      </c>
      <c r="C2376" s="45" t="s">
        <v>2532</v>
      </c>
      <c r="D2376" t="str">
        <f>_xlfn.XLOOKUP($C2376,銘柄リスト!$B$2:$B$10000,銘柄リスト!$C$2:$C$10000,,0,1)</f>
        <v>ベストワンドットコム</v>
      </c>
      <c r="E2376" s="10">
        <v>1</v>
      </c>
      <c r="G2376" s="46">
        <v>45632</v>
      </c>
      <c r="H2376" s="46">
        <v>45645</v>
      </c>
      <c r="J2376" s="10" t="str">
        <f>_xlfn.XLOOKUP($C2376,銘柄リスト!$B$2:$B$10000,銘柄リスト!$D$2:$D$10000,,0,1)</f>
        <v>グロース（内国株式）</v>
      </c>
    </row>
    <row r="2377" spans="2:10" hidden="1">
      <c r="B2377" s="42">
        <v>2375</v>
      </c>
      <c r="C2377" s="45" t="s">
        <v>2533</v>
      </c>
      <c r="D2377" t="str">
        <f>_xlfn.XLOOKUP($C2377,銘柄リスト!$B$2:$B$10000,銘柄リスト!$C$2:$C$10000,,0,1)</f>
        <v>コレックホールディングス</v>
      </c>
      <c r="E2377" s="10">
        <v>1</v>
      </c>
      <c r="G2377" s="46">
        <v>45632</v>
      </c>
      <c r="H2377" s="46">
        <v>45793</v>
      </c>
      <c r="J2377" s="10" t="str">
        <f>_xlfn.XLOOKUP($C2377,銘柄リスト!$B$2:$B$10000,銘柄リスト!$D$2:$D$10000,,0,1)</f>
        <v>スタンダード（内国株式）</v>
      </c>
    </row>
    <row r="2378" spans="2:10" hidden="1">
      <c r="B2378" s="42">
        <v>2376</v>
      </c>
      <c r="C2378" s="45" t="s">
        <v>2534</v>
      </c>
      <c r="D2378" t="str">
        <f>_xlfn.XLOOKUP($C2378,銘柄リスト!$B$2:$B$10000,銘柄リスト!$C$2:$C$10000,,0,1)</f>
        <v>ログリー</v>
      </c>
      <c r="E2378" s="10">
        <v>1</v>
      </c>
      <c r="G2378" s="46">
        <v>45632</v>
      </c>
      <c r="H2378" s="46">
        <v>45645</v>
      </c>
      <c r="J2378" s="10" t="str">
        <f>_xlfn.XLOOKUP($C2378,銘柄リスト!$B$2:$B$10000,銘柄リスト!$D$2:$D$10000,,0,1)</f>
        <v>グロース（内国株式）</v>
      </c>
    </row>
    <row r="2379" spans="2:10" hidden="1">
      <c r="B2379" s="42">
        <v>2377</v>
      </c>
      <c r="C2379" s="45" t="s">
        <v>2535</v>
      </c>
      <c r="D2379" t="str">
        <f>_xlfn.XLOOKUP($C2379,銘柄リスト!$B$2:$B$10000,銘柄リスト!$C$2:$C$10000,,0,1)</f>
        <v>ライトアップ</v>
      </c>
      <c r="E2379" s="10">
        <v>1</v>
      </c>
      <c r="G2379" s="46">
        <v>45632</v>
      </c>
      <c r="H2379" s="46">
        <v>45645</v>
      </c>
      <c r="J2379" s="10" t="str">
        <f>_xlfn.XLOOKUP($C2379,銘柄リスト!$B$2:$B$10000,銘柄リスト!$D$2:$D$10000,,0,1)</f>
        <v>グロース（内国株式）</v>
      </c>
    </row>
    <row r="2380" spans="2:10" hidden="1">
      <c r="B2380" s="42">
        <v>2378</v>
      </c>
      <c r="C2380" s="45" t="s">
        <v>2536</v>
      </c>
      <c r="D2380" t="str">
        <f>_xlfn.XLOOKUP($C2380,銘柄リスト!$B$2:$B$10000,銘柄リスト!$C$2:$C$10000,,0,1)</f>
        <v>三櫻工業</v>
      </c>
      <c r="E2380" s="10">
        <v>1</v>
      </c>
      <c r="G2380" s="46">
        <v>45632</v>
      </c>
      <c r="H2380" s="46">
        <v>45793</v>
      </c>
      <c r="J2380" s="10" t="str">
        <f>_xlfn.XLOOKUP($C2380,銘柄リスト!$B$2:$B$10000,銘柄リスト!$D$2:$D$10000,,0,1)</f>
        <v>プライム（内国株式）</v>
      </c>
    </row>
    <row r="2381" spans="2:10" hidden="1">
      <c r="B2381" s="42">
        <v>2379</v>
      </c>
      <c r="C2381" s="45" t="s">
        <v>39</v>
      </c>
      <c r="D2381" t="str">
        <f>_xlfn.XLOOKUP($C2381,銘柄リスト!$B$2:$B$10000,銘柄リスト!$C$2:$C$10000,,0,1)</f>
        <v>マキタ</v>
      </c>
      <c r="E2381" s="10">
        <v>1</v>
      </c>
      <c r="G2381" s="46">
        <v>45632</v>
      </c>
      <c r="H2381" s="46">
        <v>45793</v>
      </c>
      <c r="J2381" s="10" t="str">
        <f>_xlfn.XLOOKUP($C2381,銘柄リスト!$B$2:$B$10000,銘柄リスト!$D$2:$D$10000,,0,1)</f>
        <v>プライム（内国株式）</v>
      </c>
    </row>
    <row r="2382" spans="2:10" hidden="1">
      <c r="B2382" s="42">
        <v>2380</v>
      </c>
      <c r="C2382" s="45" t="s">
        <v>2537</v>
      </c>
      <c r="D2382" t="str">
        <f>_xlfn.XLOOKUP($C2382,銘柄リスト!$B$2:$B$10000,銘柄リスト!$C$2:$C$10000,,0,1)</f>
        <v>東芝テック</v>
      </c>
      <c r="E2382" s="10">
        <v>1</v>
      </c>
      <c r="G2382" s="46">
        <v>45632</v>
      </c>
      <c r="H2382" s="46">
        <v>45793</v>
      </c>
      <c r="J2382" s="10" t="str">
        <f>_xlfn.XLOOKUP($C2382,銘柄リスト!$B$2:$B$10000,銘柄リスト!$D$2:$D$10000,,0,1)</f>
        <v>プライム（内国株式）</v>
      </c>
    </row>
    <row r="2383" spans="2:10" hidden="1">
      <c r="B2383" s="42">
        <v>2381</v>
      </c>
      <c r="C2383" s="45" t="s">
        <v>2538</v>
      </c>
      <c r="D2383" t="str">
        <f>_xlfn.XLOOKUP($C2383,銘柄リスト!$B$2:$B$10000,銘柄リスト!$C$2:$C$10000,,0,1)</f>
        <v>芝浦メカトロニクス</v>
      </c>
      <c r="E2383" s="10">
        <v>1</v>
      </c>
      <c r="G2383" s="46">
        <v>45632</v>
      </c>
      <c r="H2383" s="46">
        <v>45793</v>
      </c>
      <c r="J2383" s="10" t="str">
        <f>_xlfn.XLOOKUP($C2383,銘柄リスト!$B$2:$B$10000,銘柄リスト!$D$2:$D$10000,,0,1)</f>
        <v>プライム（内国株式）</v>
      </c>
    </row>
    <row r="2384" spans="2:10" hidden="1">
      <c r="B2384" s="42">
        <v>2382</v>
      </c>
      <c r="C2384" s="45" t="s">
        <v>2539</v>
      </c>
      <c r="D2384" t="str">
        <f>_xlfn.XLOOKUP($C2384,銘柄リスト!$B$2:$B$10000,銘柄リスト!$C$2:$C$10000,,0,1)</f>
        <v>マブチモーター</v>
      </c>
      <c r="E2384" s="10">
        <v>1</v>
      </c>
      <c r="G2384" s="46">
        <v>45632</v>
      </c>
      <c r="H2384" s="46">
        <v>45793</v>
      </c>
      <c r="J2384" s="10" t="str">
        <f>_xlfn.XLOOKUP($C2384,銘柄リスト!$B$2:$B$10000,銘柄リスト!$D$2:$D$10000,,0,1)</f>
        <v>プライム（内国株式）</v>
      </c>
    </row>
    <row r="2385" spans="2:10" hidden="1">
      <c r="B2385" s="42">
        <v>2383</v>
      </c>
      <c r="C2385" s="45" t="s">
        <v>2540</v>
      </c>
      <c r="D2385" t="str">
        <f>_xlfn.XLOOKUP($C2385,銘柄リスト!$B$2:$B$10000,銘柄リスト!$C$2:$C$10000,,0,1)</f>
        <v>ニデック</v>
      </c>
      <c r="E2385" s="10">
        <v>1</v>
      </c>
      <c r="G2385" s="46">
        <v>45632</v>
      </c>
      <c r="H2385" s="46">
        <v>45793</v>
      </c>
      <c r="J2385" s="10" t="str">
        <f>_xlfn.XLOOKUP($C2385,銘柄リスト!$B$2:$B$10000,銘柄リスト!$D$2:$D$10000,,0,1)</f>
        <v>プライム（内国株式）</v>
      </c>
    </row>
    <row r="2386" spans="2:10" hidden="1">
      <c r="B2386" s="42">
        <v>2384</v>
      </c>
      <c r="C2386" s="45" t="s">
        <v>2541</v>
      </c>
      <c r="D2386" t="str">
        <f>_xlfn.XLOOKUP($C2386,銘柄リスト!$B$2:$B$10000,銘柄リスト!$C$2:$C$10000,,0,1)</f>
        <v>ＨＰＣシステムズ</v>
      </c>
      <c r="E2386" s="10">
        <v>1</v>
      </c>
      <c r="G2386" s="46">
        <v>45632</v>
      </c>
      <c r="H2386" s="46">
        <v>45645</v>
      </c>
      <c r="J2386" s="10" t="str">
        <f>_xlfn.XLOOKUP($C2386,銘柄リスト!$B$2:$B$10000,銘柄リスト!$D$2:$D$10000,,0,1)</f>
        <v>グロース（内国株式）</v>
      </c>
    </row>
    <row r="2387" spans="2:10" hidden="1">
      <c r="B2387" s="42">
        <v>2385</v>
      </c>
      <c r="C2387" s="45" t="s">
        <v>2542</v>
      </c>
      <c r="D2387" t="str">
        <f>_xlfn.XLOOKUP($C2387,銘柄リスト!$B$2:$B$10000,銘柄リスト!$C$2:$C$10000,,0,1)</f>
        <v>エブレン</v>
      </c>
      <c r="E2387" s="10">
        <v>1</v>
      </c>
      <c r="G2387" s="46">
        <v>45632</v>
      </c>
      <c r="H2387" s="46">
        <v>45793</v>
      </c>
      <c r="J2387" s="10" t="str">
        <f>_xlfn.XLOOKUP($C2387,銘柄リスト!$B$2:$B$10000,銘柄リスト!$D$2:$D$10000,,0,1)</f>
        <v>スタンダード（内国株式）</v>
      </c>
    </row>
    <row r="2388" spans="2:10" hidden="1">
      <c r="B2388" s="42">
        <v>2386</v>
      </c>
      <c r="C2388" s="45" t="s">
        <v>2543</v>
      </c>
      <c r="D2388" t="str">
        <f>_xlfn.XLOOKUP($C2388,銘柄リスト!$B$2:$B$10000,銘柄リスト!$C$2:$C$10000,,0,1)</f>
        <v>バルミューダ</v>
      </c>
      <c r="E2388" s="10">
        <v>1</v>
      </c>
      <c r="G2388" s="46">
        <v>45632</v>
      </c>
      <c r="H2388" s="46">
        <v>45645</v>
      </c>
      <c r="J2388" s="10" t="str">
        <f>_xlfn.XLOOKUP($C2388,銘柄リスト!$B$2:$B$10000,銘柄リスト!$D$2:$D$10000,,0,1)</f>
        <v>グロース（内国株式）</v>
      </c>
    </row>
    <row r="2389" spans="2:10" hidden="1">
      <c r="B2389" s="42">
        <v>2387</v>
      </c>
      <c r="C2389" s="45" t="s">
        <v>2544</v>
      </c>
      <c r="D2389" t="str">
        <f>_xlfn.XLOOKUP($C2389,銘柄リスト!$B$2:$B$10000,銘柄リスト!$C$2:$C$10000,,0,1)</f>
        <v>ＱＤレーザ</v>
      </c>
      <c r="E2389" s="10">
        <v>1</v>
      </c>
      <c r="G2389" s="46">
        <v>45632</v>
      </c>
      <c r="H2389" s="46">
        <v>45645</v>
      </c>
      <c r="J2389" s="10" t="str">
        <f>_xlfn.XLOOKUP($C2389,銘柄リスト!$B$2:$B$10000,銘柄リスト!$D$2:$D$10000,,0,1)</f>
        <v>グロース（内国株式）</v>
      </c>
    </row>
    <row r="2390" spans="2:10" hidden="1">
      <c r="B2390" s="42">
        <v>2388</v>
      </c>
      <c r="C2390" s="45" t="s">
        <v>2545</v>
      </c>
      <c r="D2390" t="str">
        <f>_xlfn.XLOOKUP($C2390,銘柄リスト!$B$2:$B$10000,銘柄リスト!$C$2:$C$10000,,0,1)</f>
        <v>シキノハイテック</v>
      </c>
      <c r="E2390" s="10">
        <v>1</v>
      </c>
      <c r="G2390" s="46">
        <v>45632</v>
      </c>
      <c r="H2390" s="46">
        <v>45793</v>
      </c>
      <c r="J2390" s="10" t="str">
        <f>_xlfn.XLOOKUP($C2390,銘柄リスト!$B$2:$B$10000,銘柄リスト!$D$2:$D$10000,,0,1)</f>
        <v>スタンダード（内国株式）</v>
      </c>
    </row>
    <row r="2391" spans="2:10" hidden="1">
      <c r="B2391" s="42">
        <v>2389</v>
      </c>
      <c r="C2391" s="45" t="s">
        <v>2546</v>
      </c>
      <c r="D2391" t="str">
        <f>_xlfn.XLOOKUP($C2391,銘柄リスト!$B$2:$B$10000,銘柄リスト!$C$2:$C$10000,,0,1)</f>
        <v>ユー・エム・シー・エレクトロニクス</v>
      </c>
      <c r="E2391" s="10">
        <v>1</v>
      </c>
      <c r="G2391" s="46">
        <v>45632</v>
      </c>
      <c r="H2391" s="46">
        <v>45793</v>
      </c>
      <c r="J2391" s="10" t="str">
        <f>_xlfn.XLOOKUP($C2391,銘柄リスト!$B$2:$B$10000,銘柄リスト!$D$2:$D$10000,,0,1)</f>
        <v>プライム（内国株式）</v>
      </c>
    </row>
    <row r="2392" spans="2:10" hidden="1">
      <c r="B2392" s="42">
        <v>2390</v>
      </c>
      <c r="C2392" s="45" t="s">
        <v>2547</v>
      </c>
      <c r="D2392" t="str">
        <f>_xlfn.XLOOKUP($C2392,銘柄リスト!$B$2:$B$10000,銘柄リスト!$C$2:$C$10000,,0,1)</f>
        <v>トレックス・セミコンダクター</v>
      </c>
      <c r="E2392" s="10">
        <v>1</v>
      </c>
      <c r="G2392" s="46">
        <v>45632</v>
      </c>
      <c r="H2392" s="46">
        <v>45793</v>
      </c>
      <c r="J2392" s="10" t="str">
        <f>_xlfn.XLOOKUP($C2392,銘柄リスト!$B$2:$B$10000,銘柄リスト!$D$2:$D$10000,,0,1)</f>
        <v>プライム（内国株式）</v>
      </c>
    </row>
    <row r="2393" spans="2:10" hidden="1">
      <c r="B2393" s="42">
        <v>2391</v>
      </c>
      <c r="C2393" s="45" t="s">
        <v>2548</v>
      </c>
      <c r="D2393" t="str">
        <f>_xlfn.XLOOKUP($C2393,銘柄リスト!$B$2:$B$10000,銘柄リスト!$C$2:$C$10000,,0,1)</f>
        <v>東光高岳</v>
      </c>
      <c r="E2393" s="10">
        <v>1</v>
      </c>
      <c r="G2393" s="46">
        <v>45632</v>
      </c>
      <c r="H2393" s="46">
        <v>45793</v>
      </c>
      <c r="J2393" s="10" t="str">
        <f>_xlfn.XLOOKUP($C2393,銘柄リスト!$B$2:$B$10000,銘柄リスト!$D$2:$D$10000,,0,1)</f>
        <v>プライム（内国株式）</v>
      </c>
    </row>
    <row r="2394" spans="2:10" hidden="1">
      <c r="B2394" s="42">
        <v>2392</v>
      </c>
      <c r="C2394" s="45" t="s">
        <v>2549</v>
      </c>
      <c r="D2394" t="str">
        <f>_xlfn.XLOOKUP($C2394,銘柄リスト!$B$2:$B$10000,銘柄リスト!$C$2:$C$10000,,0,1)</f>
        <v>ダブル・スコープ</v>
      </c>
      <c r="E2394" s="10">
        <v>1</v>
      </c>
      <c r="G2394" s="46">
        <v>45632</v>
      </c>
      <c r="H2394" s="46">
        <v>45793</v>
      </c>
      <c r="J2394" s="10" t="str">
        <f>_xlfn.XLOOKUP($C2394,銘柄リスト!$B$2:$B$10000,銘柄リスト!$D$2:$D$10000,,0,1)</f>
        <v>プライム（内国株式）</v>
      </c>
    </row>
    <row r="2395" spans="2:10" hidden="1">
      <c r="B2395" s="42">
        <v>2393</v>
      </c>
      <c r="C2395" s="45" t="s">
        <v>2550</v>
      </c>
      <c r="D2395" t="str">
        <f>_xlfn.XLOOKUP($C2395,銘柄リスト!$B$2:$B$10000,銘柄リスト!$C$2:$C$10000,,0,1)</f>
        <v>宮越ホールディングス</v>
      </c>
      <c r="E2395" s="10">
        <v>1</v>
      </c>
      <c r="G2395" s="46">
        <v>45632</v>
      </c>
      <c r="H2395" s="46">
        <v>45793</v>
      </c>
      <c r="J2395" s="10" t="str">
        <f>_xlfn.XLOOKUP($C2395,銘柄リスト!$B$2:$B$10000,銘柄リスト!$D$2:$D$10000,,0,1)</f>
        <v>プライム（内国株式）</v>
      </c>
    </row>
    <row r="2396" spans="2:10" hidden="1">
      <c r="B2396" s="42">
        <v>2394</v>
      </c>
      <c r="C2396" s="45" t="s">
        <v>2551</v>
      </c>
      <c r="D2396" t="str">
        <f>_xlfn.XLOOKUP($C2396,銘柄リスト!$B$2:$B$10000,銘柄リスト!$C$2:$C$10000,,0,1)</f>
        <v>ダイヘン</v>
      </c>
      <c r="E2396" s="10">
        <v>1</v>
      </c>
      <c r="G2396" s="46">
        <v>45632</v>
      </c>
      <c r="H2396" s="46">
        <v>45793</v>
      </c>
      <c r="J2396" s="10" t="str">
        <f>_xlfn.XLOOKUP($C2396,銘柄リスト!$B$2:$B$10000,銘柄リスト!$D$2:$D$10000,,0,1)</f>
        <v>プライム（内国株式）</v>
      </c>
    </row>
    <row r="2397" spans="2:10" hidden="1">
      <c r="B2397" s="42">
        <v>2395</v>
      </c>
      <c r="C2397" s="45" t="s">
        <v>2552</v>
      </c>
      <c r="D2397" t="str">
        <f>_xlfn.XLOOKUP($C2397,銘柄リスト!$B$2:$B$10000,銘柄リスト!$C$2:$C$10000,,0,1)</f>
        <v>ＪＡＬＣＯホールディングス</v>
      </c>
      <c r="E2397" s="10">
        <v>1</v>
      </c>
      <c r="G2397" s="46">
        <v>45632</v>
      </c>
      <c r="H2397" s="46">
        <v>45793</v>
      </c>
      <c r="J2397" s="10" t="str">
        <f>_xlfn.XLOOKUP($C2397,銘柄リスト!$B$2:$B$10000,銘柄リスト!$D$2:$D$10000,,0,1)</f>
        <v>スタンダード（内国株式）</v>
      </c>
    </row>
    <row r="2398" spans="2:10" hidden="1">
      <c r="B2398" s="42">
        <v>2396</v>
      </c>
      <c r="C2398" s="45" t="s">
        <v>2553</v>
      </c>
      <c r="D2398" t="str">
        <f>_xlfn.XLOOKUP($C2398,銘柄リスト!$B$2:$B$10000,銘柄リスト!$C$2:$C$10000,,0,1)</f>
        <v>ＳＥＭＩＴＥＣ</v>
      </c>
      <c r="E2398" s="10">
        <v>1</v>
      </c>
      <c r="G2398" s="46">
        <v>45632</v>
      </c>
      <c r="H2398" s="46">
        <v>45793</v>
      </c>
      <c r="J2398" s="10" t="str">
        <f>_xlfn.XLOOKUP($C2398,銘柄リスト!$B$2:$B$10000,銘柄リスト!$D$2:$D$10000,,0,1)</f>
        <v>スタンダード（内国株式）</v>
      </c>
    </row>
    <row r="2399" spans="2:10" hidden="1">
      <c r="B2399" s="42">
        <v>2397</v>
      </c>
      <c r="C2399" s="45" t="s">
        <v>2554</v>
      </c>
      <c r="D2399" t="str">
        <f>_xlfn.XLOOKUP($C2399,銘柄リスト!$B$2:$B$10000,銘柄リスト!$C$2:$C$10000,,0,1)</f>
        <v>テラプローブ</v>
      </c>
      <c r="E2399" s="10">
        <v>1</v>
      </c>
      <c r="G2399" s="46">
        <v>45632</v>
      </c>
      <c r="H2399" s="46">
        <v>45793</v>
      </c>
      <c r="J2399" s="10" t="str">
        <f>_xlfn.XLOOKUP($C2399,銘柄リスト!$B$2:$B$10000,銘柄リスト!$D$2:$D$10000,,0,1)</f>
        <v>スタンダード（内国株式）</v>
      </c>
    </row>
    <row r="2400" spans="2:10" hidden="1">
      <c r="B2400" s="42">
        <v>2398</v>
      </c>
      <c r="C2400" s="45" t="s">
        <v>2555</v>
      </c>
      <c r="D2400" t="str">
        <f>_xlfn.XLOOKUP($C2400,銘柄リスト!$B$2:$B$10000,銘柄リスト!$C$2:$C$10000,,0,1)</f>
        <v>テクノホライゾン</v>
      </c>
      <c r="E2400" s="10">
        <v>1</v>
      </c>
      <c r="G2400" s="46">
        <v>45632</v>
      </c>
      <c r="H2400" s="46">
        <v>45793</v>
      </c>
      <c r="J2400" s="10" t="str">
        <f>_xlfn.XLOOKUP($C2400,銘柄リスト!$B$2:$B$10000,銘柄リスト!$D$2:$D$10000,,0,1)</f>
        <v>スタンダード（内国株式）</v>
      </c>
    </row>
    <row r="2401" spans="2:10" hidden="1">
      <c r="B2401" s="42">
        <v>2399</v>
      </c>
      <c r="C2401" s="45" t="s">
        <v>2556</v>
      </c>
      <c r="D2401" t="str">
        <f>_xlfn.XLOOKUP($C2401,銘柄リスト!$B$2:$B$10000,銘柄リスト!$C$2:$C$10000,,0,1)</f>
        <v>ヤーマン</v>
      </c>
      <c r="E2401" s="10">
        <v>1</v>
      </c>
      <c r="G2401" s="46">
        <v>45632</v>
      </c>
      <c r="H2401" s="46">
        <v>45793</v>
      </c>
      <c r="J2401" s="10" t="str">
        <f>_xlfn.XLOOKUP($C2401,銘柄リスト!$B$2:$B$10000,銘柄リスト!$D$2:$D$10000,,0,1)</f>
        <v>プライム（内国株式）</v>
      </c>
    </row>
    <row r="2402" spans="2:10" hidden="1">
      <c r="B2402" s="42">
        <v>2400</v>
      </c>
      <c r="C2402" s="45" t="s">
        <v>2557</v>
      </c>
      <c r="D2402" t="str">
        <f>_xlfn.XLOOKUP($C2402,銘柄リスト!$B$2:$B$10000,銘柄リスト!$C$2:$C$10000,,0,1)</f>
        <v>ＪＶＣケンウッド</v>
      </c>
      <c r="E2402" s="10">
        <v>1</v>
      </c>
      <c r="G2402" s="46">
        <v>45632</v>
      </c>
      <c r="H2402" s="46">
        <v>45793</v>
      </c>
      <c r="J2402" s="10" t="str">
        <f>_xlfn.XLOOKUP($C2402,銘柄リスト!$B$2:$B$10000,銘柄リスト!$D$2:$D$10000,,0,1)</f>
        <v>プライム（内国株式）</v>
      </c>
    </row>
    <row r="2403" spans="2:10" hidden="1">
      <c r="B2403" s="42">
        <v>2401</v>
      </c>
      <c r="C2403" s="45" t="s">
        <v>2558</v>
      </c>
      <c r="D2403" t="str">
        <f>_xlfn.XLOOKUP($C2403,銘柄リスト!$B$2:$B$10000,銘柄リスト!$C$2:$C$10000,,0,1)</f>
        <v>Ｃ＆Ｇシステムズ</v>
      </c>
      <c r="E2403" s="10">
        <v>1</v>
      </c>
      <c r="G2403" s="46">
        <v>45632</v>
      </c>
      <c r="H2403" s="46">
        <v>45793</v>
      </c>
      <c r="J2403" s="10" t="str">
        <f>_xlfn.XLOOKUP($C2403,銘柄リスト!$B$2:$B$10000,銘柄リスト!$D$2:$D$10000,,0,1)</f>
        <v>スタンダード（内国株式）</v>
      </c>
    </row>
    <row r="2404" spans="2:10" hidden="1">
      <c r="B2404" s="42">
        <v>2402</v>
      </c>
      <c r="C2404" s="45" t="s">
        <v>2559</v>
      </c>
      <c r="D2404" t="str">
        <f>_xlfn.XLOOKUP($C2404,銘柄リスト!$B$2:$B$10000,銘柄リスト!$C$2:$C$10000,,0,1)</f>
        <v>ネクスグループ</v>
      </c>
      <c r="E2404" s="10">
        <v>1</v>
      </c>
      <c r="G2404" s="46">
        <v>45632</v>
      </c>
      <c r="H2404" s="46">
        <v>45793</v>
      </c>
      <c r="J2404" s="10" t="str">
        <f>_xlfn.XLOOKUP($C2404,銘柄リスト!$B$2:$B$10000,銘柄リスト!$D$2:$D$10000,,0,1)</f>
        <v>スタンダード（内国株式）</v>
      </c>
    </row>
    <row r="2405" spans="2:10" hidden="1">
      <c r="B2405" s="42">
        <v>2403</v>
      </c>
      <c r="C2405" s="45" t="s">
        <v>2560</v>
      </c>
      <c r="D2405" t="str">
        <f>_xlfn.XLOOKUP($C2405,銘柄リスト!$B$2:$B$10000,銘柄リスト!$C$2:$C$10000,,0,1)</f>
        <v>大日光・エンジニアリング</v>
      </c>
      <c r="E2405" s="10">
        <v>1</v>
      </c>
      <c r="G2405" s="46">
        <v>45632</v>
      </c>
      <c r="H2405" s="46">
        <v>45793</v>
      </c>
      <c r="J2405" s="10" t="str">
        <f>_xlfn.XLOOKUP($C2405,銘柄リスト!$B$2:$B$10000,銘柄リスト!$D$2:$D$10000,,0,1)</f>
        <v>スタンダード（内国株式）</v>
      </c>
    </row>
    <row r="2406" spans="2:10" hidden="1">
      <c r="B2406" s="42">
        <v>2404</v>
      </c>
      <c r="C2406" s="45" t="s">
        <v>2561</v>
      </c>
      <c r="D2406" t="str">
        <f>_xlfn.XLOOKUP($C2406,銘柄リスト!$B$2:$B$10000,銘柄リスト!$C$2:$C$10000,,0,1)</f>
        <v>寺崎電気産業</v>
      </c>
      <c r="E2406" s="10">
        <v>1</v>
      </c>
      <c r="G2406" s="46">
        <v>45632</v>
      </c>
      <c r="H2406" s="46">
        <v>45793</v>
      </c>
      <c r="J2406" s="10" t="str">
        <f>_xlfn.XLOOKUP($C2406,銘柄リスト!$B$2:$B$10000,銘柄リスト!$D$2:$D$10000,,0,1)</f>
        <v>スタンダード（内国株式）</v>
      </c>
    </row>
    <row r="2407" spans="2:10" hidden="1">
      <c r="B2407" s="42">
        <v>2405</v>
      </c>
      <c r="C2407" s="45" t="s">
        <v>2562</v>
      </c>
      <c r="D2407" t="str">
        <f>_xlfn.XLOOKUP($C2407,銘柄リスト!$B$2:$B$10000,銘柄リスト!$C$2:$C$10000,,0,1)</f>
        <v>ミマキエンジニアリング</v>
      </c>
      <c r="E2407" s="10">
        <v>1</v>
      </c>
      <c r="G2407" s="46">
        <v>45632</v>
      </c>
      <c r="H2407" s="46">
        <v>45793</v>
      </c>
      <c r="J2407" s="10" t="str">
        <f>_xlfn.XLOOKUP($C2407,銘柄リスト!$B$2:$B$10000,銘柄リスト!$D$2:$D$10000,,0,1)</f>
        <v>プライム（内国株式）</v>
      </c>
    </row>
    <row r="2408" spans="2:10" hidden="1">
      <c r="B2408" s="42">
        <v>2406</v>
      </c>
      <c r="C2408" s="45" t="s">
        <v>2563</v>
      </c>
      <c r="D2408" t="str">
        <f>_xlfn.XLOOKUP($C2408,銘柄リスト!$B$2:$B$10000,銘柄リスト!$C$2:$C$10000,,0,1)</f>
        <v>Ｉ－ＰＥＸ</v>
      </c>
      <c r="E2408" s="10">
        <v>1</v>
      </c>
      <c r="G2408" s="46">
        <v>45632</v>
      </c>
      <c r="H2408" s="46">
        <v>45793</v>
      </c>
      <c r="J2408" s="10" t="str">
        <f>_xlfn.XLOOKUP($C2408,銘柄リスト!$B$2:$B$10000,銘柄リスト!$D$2:$D$10000,,0,1)</f>
        <v>プライム（内国株式）</v>
      </c>
    </row>
    <row r="2409" spans="2:10" hidden="1">
      <c r="B2409" s="42">
        <v>2407</v>
      </c>
      <c r="C2409" s="45" t="s">
        <v>2564</v>
      </c>
      <c r="D2409" t="str">
        <f>_xlfn.XLOOKUP($C2409,銘柄リスト!$B$2:$B$10000,銘柄リスト!$C$2:$C$10000,,0,1)</f>
        <v>戸上電機製作所</v>
      </c>
      <c r="E2409" s="10">
        <v>1</v>
      </c>
      <c r="G2409" s="46">
        <v>45632</v>
      </c>
      <c r="H2409" s="46">
        <v>45793</v>
      </c>
      <c r="J2409" s="10" t="str">
        <f>_xlfn.XLOOKUP($C2409,銘柄リスト!$B$2:$B$10000,銘柄リスト!$D$2:$D$10000,,0,1)</f>
        <v>スタンダード（内国株式）</v>
      </c>
    </row>
    <row r="2410" spans="2:10" hidden="1">
      <c r="B2410" s="42">
        <v>2408</v>
      </c>
      <c r="C2410" s="45" t="s">
        <v>2565</v>
      </c>
      <c r="D2410" t="str">
        <f>_xlfn.XLOOKUP($C2410,銘柄リスト!$B$2:$B$10000,銘柄リスト!$C$2:$C$10000,,0,1)</f>
        <v>大崎電気工業</v>
      </c>
      <c r="E2410" s="10">
        <v>1</v>
      </c>
      <c r="G2410" s="46">
        <v>45632</v>
      </c>
      <c r="H2410" s="46">
        <v>45793</v>
      </c>
      <c r="J2410" s="10" t="str">
        <f>_xlfn.XLOOKUP($C2410,銘柄リスト!$B$2:$B$10000,銘柄リスト!$D$2:$D$10000,,0,1)</f>
        <v>プライム（内国株式）</v>
      </c>
    </row>
    <row r="2411" spans="2:10" hidden="1">
      <c r="B2411" s="42">
        <v>2409</v>
      </c>
      <c r="C2411" s="45" t="s">
        <v>2566</v>
      </c>
      <c r="D2411" t="str">
        <f>_xlfn.XLOOKUP($C2411,銘柄リスト!$B$2:$B$10000,銘柄リスト!$C$2:$C$10000,,0,1)</f>
        <v>オムロン</v>
      </c>
      <c r="E2411" s="10">
        <v>1</v>
      </c>
      <c r="G2411" s="46">
        <v>45632</v>
      </c>
      <c r="H2411" s="46">
        <v>45793</v>
      </c>
      <c r="J2411" s="10" t="str">
        <f>_xlfn.XLOOKUP($C2411,銘柄リスト!$B$2:$B$10000,銘柄リスト!$D$2:$D$10000,,0,1)</f>
        <v>プライム（内国株式）</v>
      </c>
    </row>
    <row r="2412" spans="2:10" hidden="1">
      <c r="B2412" s="42">
        <v>2410</v>
      </c>
      <c r="C2412" s="45" t="s">
        <v>2567</v>
      </c>
      <c r="D2412" t="str">
        <f>_xlfn.XLOOKUP($C2412,銘柄リスト!$B$2:$B$10000,銘柄リスト!$C$2:$C$10000,,0,1)</f>
        <v>森尾電機</v>
      </c>
      <c r="E2412" s="10">
        <v>1</v>
      </c>
      <c r="G2412" s="46">
        <v>45632</v>
      </c>
      <c r="H2412" s="46">
        <v>45793</v>
      </c>
      <c r="J2412" s="10" t="str">
        <f>_xlfn.XLOOKUP($C2412,銘柄リスト!$B$2:$B$10000,銘柄リスト!$D$2:$D$10000,,0,1)</f>
        <v>スタンダード（内国株式）</v>
      </c>
    </row>
    <row r="2413" spans="2:10" hidden="1">
      <c r="B2413" s="42">
        <v>2411</v>
      </c>
      <c r="C2413" s="45" t="s">
        <v>2568</v>
      </c>
      <c r="D2413" t="str">
        <f>_xlfn.XLOOKUP($C2413,銘柄リスト!$B$2:$B$10000,銘柄リスト!$C$2:$C$10000,,0,1)</f>
        <v>かわでん</v>
      </c>
      <c r="E2413" s="10">
        <v>1</v>
      </c>
      <c r="G2413" s="46">
        <v>45632</v>
      </c>
      <c r="H2413" s="46">
        <v>45793</v>
      </c>
      <c r="J2413" s="10" t="str">
        <f>_xlfn.XLOOKUP($C2413,銘柄リスト!$B$2:$B$10000,銘柄リスト!$D$2:$D$10000,,0,1)</f>
        <v>スタンダード（内国株式）</v>
      </c>
    </row>
    <row r="2414" spans="2:10" hidden="1">
      <c r="B2414" s="42">
        <v>2412</v>
      </c>
      <c r="C2414" s="45" t="s">
        <v>2569</v>
      </c>
      <c r="D2414" t="str">
        <f>_xlfn.XLOOKUP($C2414,銘柄リスト!$B$2:$B$10000,銘柄リスト!$C$2:$C$10000,,0,1)</f>
        <v>日東工業</v>
      </c>
      <c r="E2414" s="10">
        <v>1</v>
      </c>
      <c r="G2414" s="46">
        <v>45632</v>
      </c>
      <c r="H2414" s="46">
        <v>45793</v>
      </c>
      <c r="J2414" s="10" t="str">
        <f>_xlfn.XLOOKUP($C2414,銘柄リスト!$B$2:$B$10000,銘柄リスト!$D$2:$D$10000,,0,1)</f>
        <v>プライム（内国株式）</v>
      </c>
    </row>
    <row r="2415" spans="2:10" hidden="1">
      <c r="B2415" s="42">
        <v>2413</v>
      </c>
      <c r="C2415" s="45" t="s">
        <v>2570</v>
      </c>
      <c r="D2415" t="str">
        <f>_xlfn.XLOOKUP($C2415,銘柄リスト!$B$2:$B$10000,銘柄リスト!$C$2:$C$10000,,0,1)</f>
        <v>ＩＤＥＣ</v>
      </c>
      <c r="E2415" s="10">
        <v>1</v>
      </c>
      <c r="G2415" s="46">
        <v>45632</v>
      </c>
      <c r="H2415" s="46">
        <v>45793</v>
      </c>
      <c r="J2415" s="10" t="str">
        <f>_xlfn.XLOOKUP($C2415,銘柄リスト!$B$2:$B$10000,銘柄リスト!$D$2:$D$10000,,0,1)</f>
        <v>プライム（内国株式）</v>
      </c>
    </row>
    <row r="2416" spans="2:10" hidden="1">
      <c r="B2416" s="42">
        <v>2414</v>
      </c>
      <c r="C2416" s="45" t="s">
        <v>2571</v>
      </c>
      <c r="D2416" t="str">
        <f>_xlfn.XLOOKUP($C2416,銘柄リスト!$B$2:$B$10000,銘柄リスト!$C$2:$C$10000,,0,1)</f>
        <v>正興電機製作所</v>
      </c>
      <c r="E2416" s="10">
        <v>1</v>
      </c>
      <c r="G2416" s="46">
        <v>45632</v>
      </c>
      <c r="H2416" s="46">
        <v>45793</v>
      </c>
      <c r="J2416" s="10" t="str">
        <f>_xlfn.XLOOKUP($C2416,銘柄リスト!$B$2:$B$10000,銘柄リスト!$D$2:$D$10000,,0,1)</f>
        <v>プライム（内国株式）</v>
      </c>
    </row>
    <row r="2417" spans="2:10" hidden="1">
      <c r="B2417" s="42">
        <v>2415</v>
      </c>
      <c r="C2417" s="45" t="s">
        <v>2572</v>
      </c>
      <c r="D2417" t="str">
        <f>_xlfn.XLOOKUP($C2417,銘柄リスト!$B$2:$B$10000,銘柄リスト!$C$2:$C$10000,,0,1)</f>
        <v>不二電機工業</v>
      </c>
      <c r="E2417" s="10">
        <v>1</v>
      </c>
      <c r="G2417" s="46">
        <v>45632</v>
      </c>
      <c r="H2417" s="46">
        <v>45793</v>
      </c>
      <c r="J2417" s="10" t="str">
        <f>_xlfn.XLOOKUP($C2417,銘柄リスト!$B$2:$B$10000,銘柄リスト!$D$2:$D$10000,,0,1)</f>
        <v>スタンダード（内国株式）</v>
      </c>
    </row>
    <row r="2418" spans="2:10" hidden="1">
      <c r="B2418" s="42">
        <v>2416</v>
      </c>
      <c r="C2418" s="45" t="s">
        <v>2573</v>
      </c>
      <c r="D2418" t="str">
        <f>_xlfn.XLOOKUP($C2418,銘柄リスト!$B$2:$B$10000,銘柄リスト!$C$2:$C$10000,,0,1)</f>
        <v>インスペック</v>
      </c>
      <c r="E2418" s="10">
        <v>1</v>
      </c>
      <c r="G2418" s="46">
        <v>45632</v>
      </c>
      <c r="H2418" s="46">
        <v>45793</v>
      </c>
      <c r="J2418" s="10" t="str">
        <f>_xlfn.XLOOKUP($C2418,銘柄リスト!$B$2:$B$10000,銘柄リスト!$D$2:$D$10000,,0,1)</f>
        <v>スタンダード（内国株式）</v>
      </c>
    </row>
    <row r="2419" spans="2:10" hidden="1">
      <c r="B2419" s="42">
        <v>2417</v>
      </c>
      <c r="C2419" s="45" t="s">
        <v>2574</v>
      </c>
      <c r="D2419" t="str">
        <f>_xlfn.XLOOKUP($C2419,銘柄リスト!$B$2:$B$10000,銘柄リスト!$C$2:$C$10000,,0,1)</f>
        <v>シライ電子工業</v>
      </c>
      <c r="E2419" s="10">
        <v>1</v>
      </c>
      <c r="G2419" s="46">
        <v>45632</v>
      </c>
      <c r="H2419" s="46">
        <v>45793</v>
      </c>
      <c r="J2419" s="10" t="str">
        <f>_xlfn.XLOOKUP($C2419,銘柄リスト!$B$2:$B$10000,銘柄リスト!$D$2:$D$10000,,0,1)</f>
        <v>スタンダード（内国株式）</v>
      </c>
    </row>
    <row r="2420" spans="2:10" hidden="1">
      <c r="B2420" s="42">
        <v>2418</v>
      </c>
      <c r="C2420" s="45" t="s">
        <v>2575</v>
      </c>
      <c r="D2420" t="str">
        <f>_xlfn.XLOOKUP($C2420,銘柄リスト!$B$2:$B$10000,銘柄リスト!$C$2:$C$10000,,0,1)</f>
        <v>メディアリンクス</v>
      </c>
      <c r="E2420" s="10">
        <v>1</v>
      </c>
      <c r="G2420" s="46">
        <v>45632</v>
      </c>
      <c r="H2420" s="46">
        <v>45793</v>
      </c>
      <c r="J2420" s="10" t="str">
        <f>_xlfn.XLOOKUP($C2420,銘柄リスト!$B$2:$B$10000,銘柄リスト!$D$2:$D$10000,,0,1)</f>
        <v>スタンダード（内国株式）</v>
      </c>
    </row>
    <row r="2421" spans="2:10" hidden="1">
      <c r="B2421" s="42">
        <v>2419</v>
      </c>
      <c r="C2421" s="45" t="s">
        <v>2576</v>
      </c>
      <c r="D2421" t="str">
        <f>_xlfn.XLOOKUP($C2421,銘柄リスト!$B$2:$B$10000,銘柄リスト!$C$2:$C$10000,,0,1)</f>
        <v>ユビテック</v>
      </c>
      <c r="E2421" s="10">
        <v>1</v>
      </c>
      <c r="G2421" s="46">
        <v>45632</v>
      </c>
      <c r="H2421" s="46">
        <v>45793</v>
      </c>
      <c r="J2421" s="10" t="str">
        <f>_xlfn.XLOOKUP($C2421,銘柄リスト!$B$2:$B$10000,銘柄リスト!$D$2:$D$10000,,0,1)</f>
        <v>スタンダード（内国株式）</v>
      </c>
    </row>
    <row r="2422" spans="2:10" hidden="1">
      <c r="B2422" s="42">
        <v>2420</v>
      </c>
      <c r="C2422" s="45" t="s">
        <v>2577</v>
      </c>
      <c r="D2422" t="str">
        <f>_xlfn.XLOOKUP($C2422,銘柄リスト!$B$2:$B$10000,銘柄リスト!$C$2:$C$10000,,0,1)</f>
        <v>太洋テクノレックス</v>
      </c>
      <c r="E2422" s="10">
        <v>1</v>
      </c>
      <c r="G2422" s="46">
        <v>45632</v>
      </c>
      <c r="H2422" s="46">
        <v>45793</v>
      </c>
      <c r="J2422" s="10" t="str">
        <f>_xlfn.XLOOKUP($C2422,銘柄リスト!$B$2:$B$10000,銘柄リスト!$D$2:$D$10000,,0,1)</f>
        <v>スタンダード（内国株式）</v>
      </c>
    </row>
    <row r="2423" spans="2:10" hidden="1">
      <c r="B2423" s="42">
        <v>2421</v>
      </c>
      <c r="C2423" s="45" t="s">
        <v>2578</v>
      </c>
      <c r="D2423" t="str">
        <f>_xlfn.XLOOKUP($C2423,銘柄リスト!$B$2:$B$10000,銘柄リスト!$C$2:$C$10000,,0,1)</f>
        <v>オプトエレクトロニクス</v>
      </c>
      <c r="E2423" s="10">
        <v>1</v>
      </c>
      <c r="G2423" s="46">
        <v>45632</v>
      </c>
      <c r="H2423" s="46">
        <v>45793</v>
      </c>
      <c r="J2423" s="10" t="str">
        <f>_xlfn.XLOOKUP($C2423,銘柄リスト!$B$2:$B$10000,銘柄リスト!$D$2:$D$10000,,0,1)</f>
        <v>スタンダード（内国株式）</v>
      </c>
    </row>
    <row r="2424" spans="2:10" hidden="1">
      <c r="B2424" s="42">
        <v>2422</v>
      </c>
      <c r="C2424" s="45" t="s">
        <v>2579</v>
      </c>
      <c r="D2424" t="str">
        <f>_xlfn.XLOOKUP($C2424,銘柄リスト!$B$2:$B$10000,銘柄リスト!$C$2:$C$10000,,0,1)</f>
        <v>リバーエレテック</v>
      </c>
      <c r="E2424" s="10">
        <v>1</v>
      </c>
      <c r="G2424" s="46">
        <v>45632</v>
      </c>
      <c r="H2424" s="46">
        <v>45793</v>
      </c>
      <c r="J2424" s="10" t="str">
        <f>_xlfn.XLOOKUP($C2424,銘柄リスト!$B$2:$B$10000,銘柄リスト!$D$2:$D$10000,,0,1)</f>
        <v>スタンダード（内国株式）</v>
      </c>
    </row>
    <row r="2425" spans="2:10" hidden="1">
      <c r="B2425" s="42">
        <v>2423</v>
      </c>
      <c r="C2425" s="45" t="s">
        <v>2580</v>
      </c>
      <c r="D2425" t="str">
        <f>_xlfn.XLOOKUP($C2425,銘柄リスト!$B$2:$B$10000,銘柄リスト!$C$2:$C$10000,,0,1)</f>
        <v>アドテック　プラズマ　テクノロジー</v>
      </c>
      <c r="E2425" s="10">
        <v>1</v>
      </c>
      <c r="G2425" s="46">
        <v>45632</v>
      </c>
      <c r="H2425" s="46">
        <v>45793</v>
      </c>
      <c r="J2425" s="10" t="str">
        <f>_xlfn.XLOOKUP($C2425,銘柄リスト!$B$2:$B$10000,銘柄リスト!$D$2:$D$10000,,0,1)</f>
        <v>スタンダード（内国株式）</v>
      </c>
    </row>
    <row r="2426" spans="2:10" hidden="1">
      <c r="B2426" s="42">
        <v>2424</v>
      </c>
      <c r="C2426" s="45" t="s">
        <v>66</v>
      </c>
      <c r="D2426" t="str">
        <f>_xlfn.XLOOKUP($C2426,銘柄リスト!$B$2:$B$10000,銘柄リスト!$C$2:$C$10000,,0,1)</f>
        <v>ＭＣＪ</v>
      </c>
      <c r="E2426" s="10">
        <v>1</v>
      </c>
      <c r="G2426" s="46">
        <v>45632</v>
      </c>
      <c r="H2426" s="46">
        <v>45793</v>
      </c>
      <c r="J2426" s="10" t="str">
        <f>_xlfn.XLOOKUP($C2426,銘柄リスト!$B$2:$B$10000,銘柄リスト!$D$2:$D$10000,,0,1)</f>
        <v>スタンダード（内国株式）</v>
      </c>
    </row>
    <row r="2427" spans="2:10" hidden="1">
      <c r="B2427" s="42">
        <v>2425</v>
      </c>
      <c r="C2427" s="45" t="s">
        <v>57</v>
      </c>
      <c r="D2427" t="str">
        <f>_xlfn.XLOOKUP($C2427,銘柄リスト!$B$2:$B$10000,銘柄リスト!$C$2:$C$10000,,0,1)</f>
        <v>ジーエス・ユアサ　コーポレーション</v>
      </c>
      <c r="E2427" s="10">
        <v>1</v>
      </c>
      <c r="G2427" s="46">
        <v>45632</v>
      </c>
      <c r="H2427" s="46">
        <v>45793</v>
      </c>
      <c r="J2427" s="10" t="str">
        <f>_xlfn.XLOOKUP($C2427,銘柄リスト!$B$2:$B$10000,銘柄リスト!$D$2:$D$10000,,0,1)</f>
        <v>プライム（内国株式）</v>
      </c>
    </row>
    <row r="2428" spans="2:10" hidden="1">
      <c r="B2428" s="42">
        <v>2426</v>
      </c>
      <c r="C2428" s="45" t="s">
        <v>2581</v>
      </c>
      <c r="D2428" t="str">
        <f>_xlfn.XLOOKUP($C2428,銘柄リスト!$B$2:$B$10000,銘柄リスト!$C$2:$C$10000,,0,1)</f>
        <v>サクサ</v>
      </c>
      <c r="E2428" s="10">
        <v>1</v>
      </c>
      <c r="G2428" s="46">
        <v>45632</v>
      </c>
      <c r="H2428" s="46">
        <v>45793</v>
      </c>
      <c r="J2428" s="10" t="str">
        <f>_xlfn.XLOOKUP($C2428,銘柄リスト!$B$2:$B$10000,銘柄リスト!$D$2:$D$10000,,0,1)</f>
        <v>スタンダード（内国株式）</v>
      </c>
    </row>
    <row r="2429" spans="2:10" hidden="1">
      <c r="B2429" s="42">
        <v>2427</v>
      </c>
      <c r="C2429" s="45" t="s">
        <v>2582</v>
      </c>
      <c r="D2429" t="str">
        <f>_xlfn.XLOOKUP($C2429,銘柄リスト!$B$2:$B$10000,銘柄リスト!$C$2:$C$10000,,0,1)</f>
        <v>メルコホールディングス</v>
      </c>
      <c r="E2429" s="10">
        <v>1</v>
      </c>
      <c r="G2429" s="46">
        <v>45632</v>
      </c>
      <c r="H2429" s="46">
        <v>45793</v>
      </c>
      <c r="J2429" s="10" t="str">
        <f>_xlfn.XLOOKUP($C2429,銘柄リスト!$B$2:$B$10000,銘柄リスト!$D$2:$D$10000,,0,1)</f>
        <v>スタンダード（内国株式）</v>
      </c>
    </row>
    <row r="2430" spans="2:10" hidden="1">
      <c r="B2430" s="42">
        <v>2428</v>
      </c>
      <c r="C2430" s="45" t="s">
        <v>2583</v>
      </c>
      <c r="D2430" t="str">
        <f>_xlfn.XLOOKUP($C2430,銘柄リスト!$B$2:$B$10000,銘柄リスト!$C$2:$C$10000,,0,1)</f>
        <v>エスケーエレクトロニクス</v>
      </c>
      <c r="E2430" s="10">
        <v>1</v>
      </c>
      <c r="G2430" s="46">
        <v>45632</v>
      </c>
      <c r="H2430" s="46">
        <v>45793</v>
      </c>
      <c r="J2430" s="10" t="str">
        <f>_xlfn.XLOOKUP($C2430,銘柄リスト!$B$2:$B$10000,銘柄リスト!$D$2:$D$10000,,0,1)</f>
        <v>スタンダード（内国株式）</v>
      </c>
    </row>
    <row r="2431" spans="2:10" hidden="1">
      <c r="B2431" s="42">
        <v>2429</v>
      </c>
      <c r="C2431" s="45" t="s">
        <v>2584</v>
      </c>
      <c r="D2431" t="str">
        <f>_xlfn.XLOOKUP($C2431,銘柄リスト!$B$2:$B$10000,銘柄リスト!$C$2:$C$10000,,0,1)</f>
        <v>テクノメディカ</v>
      </c>
      <c r="E2431" s="10">
        <v>1</v>
      </c>
      <c r="G2431" s="46">
        <v>45632</v>
      </c>
      <c r="H2431" s="46">
        <v>45793</v>
      </c>
      <c r="J2431" s="10" t="str">
        <f>_xlfn.XLOOKUP($C2431,銘柄リスト!$B$2:$B$10000,銘柄リスト!$D$2:$D$10000,,0,1)</f>
        <v>スタンダード（内国株式）</v>
      </c>
    </row>
    <row r="2432" spans="2:10" hidden="1">
      <c r="B2432" s="42">
        <v>2430</v>
      </c>
      <c r="C2432" s="45" t="s">
        <v>2585</v>
      </c>
      <c r="D2432" t="str">
        <f>_xlfn.XLOOKUP($C2432,銘柄リスト!$B$2:$B$10000,銘柄リスト!$C$2:$C$10000,,0,1)</f>
        <v>ズーム</v>
      </c>
      <c r="E2432" s="10">
        <v>1</v>
      </c>
      <c r="G2432" s="46">
        <v>45632</v>
      </c>
      <c r="H2432" s="46">
        <v>45793</v>
      </c>
      <c r="J2432" s="10" t="str">
        <f>_xlfn.XLOOKUP($C2432,銘柄リスト!$B$2:$B$10000,銘柄リスト!$D$2:$D$10000,,0,1)</f>
        <v>スタンダード（内国株式）</v>
      </c>
    </row>
    <row r="2433" spans="2:10" hidden="1">
      <c r="B2433" s="42">
        <v>2431</v>
      </c>
      <c r="C2433" s="45" t="s">
        <v>2586</v>
      </c>
      <c r="D2433" t="str">
        <f>_xlfn.XLOOKUP($C2433,銘柄リスト!$B$2:$B$10000,銘柄リスト!$C$2:$C$10000,,0,1)</f>
        <v>トラース・オン・プロダクト</v>
      </c>
      <c r="E2433" s="10">
        <v>1</v>
      </c>
      <c r="G2433" s="46">
        <v>45632</v>
      </c>
      <c r="H2433" s="46">
        <v>45645</v>
      </c>
      <c r="J2433" s="10" t="str">
        <f>_xlfn.XLOOKUP($C2433,銘柄リスト!$B$2:$B$10000,銘柄リスト!$D$2:$D$10000,,0,1)</f>
        <v>グロース（内国株式）</v>
      </c>
    </row>
    <row r="2434" spans="2:10" hidden="1">
      <c r="B2434" s="42">
        <v>2432</v>
      </c>
      <c r="C2434" s="45" t="s">
        <v>2587</v>
      </c>
      <c r="D2434" t="str">
        <f>_xlfn.XLOOKUP($C2434,銘柄リスト!$B$2:$B$10000,銘柄リスト!$C$2:$C$10000,,0,1)</f>
        <v>テックポイント・インク　ＪＤＲ</v>
      </c>
      <c r="E2434" s="10">
        <v>1</v>
      </c>
      <c r="G2434" s="46">
        <v>45632</v>
      </c>
      <c r="H2434" s="46">
        <v>45645</v>
      </c>
      <c r="J2434" s="10" t="str">
        <f>_xlfn.XLOOKUP($C2434,銘柄リスト!$B$2:$B$10000,銘柄リスト!$D$2:$D$10000,,0,1)</f>
        <v>グロース（外国株式）</v>
      </c>
    </row>
    <row r="2435" spans="2:10" hidden="1">
      <c r="B2435" s="42">
        <v>2433</v>
      </c>
      <c r="C2435" s="45" t="s">
        <v>2588</v>
      </c>
      <c r="D2435" t="str">
        <f>_xlfn.XLOOKUP($C2435,銘柄リスト!$B$2:$B$10000,銘柄リスト!$C$2:$C$10000,,0,1)</f>
        <v>ダイヤモンドエレクトリックホールディングス</v>
      </c>
      <c r="E2435" s="10">
        <v>1</v>
      </c>
      <c r="G2435" s="46">
        <v>45632</v>
      </c>
      <c r="H2435" s="46">
        <v>45793</v>
      </c>
      <c r="J2435" s="10" t="str">
        <f>_xlfn.XLOOKUP($C2435,銘柄リスト!$B$2:$B$10000,銘柄リスト!$D$2:$D$10000,,0,1)</f>
        <v>プライム（内国株式）</v>
      </c>
    </row>
    <row r="2436" spans="2:10" hidden="1">
      <c r="B2436" s="42">
        <v>2434</v>
      </c>
      <c r="C2436" s="45" t="s">
        <v>2589</v>
      </c>
      <c r="D2436" t="str">
        <f>_xlfn.XLOOKUP($C2436,銘柄リスト!$B$2:$B$10000,銘柄リスト!$C$2:$C$10000,,0,1)</f>
        <v>日本電気</v>
      </c>
      <c r="E2436" s="10">
        <v>1</v>
      </c>
      <c r="G2436" s="46">
        <v>45632</v>
      </c>
      <c r="H2436" s="46">
        <v>45793</v>
      </c>
      <c r="I2436" s="10" t="s">
        <v>9087</v>
      </c>
      <c r="J2436" s="10" t="str">
        <f>_xlfn.XLOOKUP($C2436,銘柄リスト!$B$2:$B$10000,銘柄リスト!$D$2:$D$10000,,0,1)</f>
        <v>プライム（内国株式）</v>
      </c>
    </row>
    <row r="2437" spans="2:10" hidden="1">
      <c r="B2437" s="42">
        <v>2435</v>
      </c>
      <c r="C2437" s="45" t="s">
        <v>2590</v>
      </c>
      <c r="D2437" t="str">
        <f>_xlfn.XLOOKUP($C2437,銘柄リスト!$B$2:$B$10000,銘柄リスト!$C$2:$C$10000,,0,1)</f>
        <v>富士通</v>
      </c>
      <c r="E2437" s="10">
        <v>1</v>
      </c>
      <c r="G2437" s="46">
        <v>45632</v>
      </c>
      <c r="H2437" s="46">
        <v>45793</v>
      </c>
      <c r="J2437" s="10" t="str">
        <f>_xlfn.XLOOKUP($C2437,銘柄リスト!$B$2:$B$10000,銘柄リスト!$D$2:$D$10000,,0,1)</f>
        <v>プライム（内国株式）</v>
      </c>
    </row>
    <row r="2438" spans="2:10" hidden="1">
      <c r="B2438" s="42">
        <v>2436</v>
      </c>
      <c r="C2438" s="45" t="s">
        <v>2591</v>
      </c>
      <c r="D2438" t="str">
        <f>_xlfn.XLOOKUP($C2438,銘柄リスト!$B$2:$B$10000,銘柄リスト!$C$2:$C$10000,,0,1)</f>
        <v>沖電気工業</v>
      </c>
      <c r="E2438" s="10">
        <v>1</v>
      </c>
      <c r="G2438" s="46">
        <v>45632</v>
      </c>
      <c r="H2438" s="46">
        <v>45793</v>
      </c>
      <c r="J2438" s="10" t="str">
        <f>_xlfn.XLOOKUP($C2438,銘柄リスト!$B$2:$B$10000,銘柄リスト!$D$2:$D$10000,,0,1)</f>
        <v>プライム（内国株式）</v>
      </c>
    </row>
    <row r="2439" spans="2:10" hidden="1">
      <c r="B2439" s="42">
        <v>2437</v>
      </c>
      <c r="C2439" s="45" t="s">
        <v>2592</v>
      </c>
      <c r="D2439" t="str">
        <f>_xlfn.XLOOKUP($C2439,銘柄リスト!$B$2:$B$10000,銘柄リスト!$C$2:$C$10000,,0,1)</f>
        <v>電気興業</v>
      </c>
      <c r="E2439" s="10">
        <v>1</v>
      </c>
      <c r="G2439" s="46">
        <v>45632</v>
      </c>
      <c r="H2439" s="46">
        <v>45793</v>
      </c>
      <c r="J2439" s="10" t="str">
        <f>_xlfn.XLOOKUP($C2439,銘柄リスト!$B$2:$B$10000,銘柄リスト!$D$2:$D$10000,,0,1)</f>
        <v>プライム（内国株式）</v>
      </c>
    </row>
    <row r="2440" spans="2:10" hidden="1">
      <c r="B2440" s="42">
        <v>2438</v>
      </c>
      <c r="C2440" s="45" t="s">
        <v>2593</v>
      </c>
      <c r="D2440" t="str">
        <f>_xlfn.XLOOKUP($C2440,銘柄リスト!$B$2:$B$10000,銘柄リスト!$C$2:$C$10000,,0,1)</f>
        <v>サンケン電気</v>
      </c>
      <c r="E2440" s="10">
        <v>1</v>
      </c>
      <c r="G2440" s="46">
        <v>45632</v>
      </c>
      <c r="H2440" s="46">
        <v>45793</v>
      </c>
      <c r="J2440" s="10" t="str">
        <f>_xlfn.XLOOKUP($C2440,銘柄リスト!$B$2:$B$10000,銘柄リスト!$D$2:$D$10000,,0,1)</f>
        <v>プライム（内国株式）</v>
      </c>
    </row>
    <row r="2441" spans="2:10" hidden="1">
      <c r="B2441" s="42">
        <v>2439</v>
      </c>
      <c r="C2441" s="45" t="s">
        <v>2594</v>
      </c>
      <c r="D2441" t="str">
        <f>_xlfn.XLOOKUP($C2441,銘柄リスト!$B$2:$B$10000,銘柄リスト!$C$2:$C$10000,,0,1)</f>
        <v>ナカヨ</v>
      </c>
      <c r="E2441" s="10">
        <v>1</v>
      </c>
      <c r="G2441" s="46">
        <v>45632</v>
      </c>
      <c r="H2441" s="46">
        <v>45793</v>
      </c>
      <c r="J2441" s="10" t="str">
        <f>_xlfn.XLOOKUP($C2441,銘柄リスト!$B$2:$B$10000,銘柄リスト!$D$2:$D$10000,,0,1)</f>
        <v>スタンダード（内国株式）</v>
      </c>
    </row>
    <row r="2442" spans="2:10" hidden="1">
      <c r="B2442" s="42">
        <v>2440</v>
      </c>
      <c r="C2442" s="45" t="s">
        <v>2595</v>
      </c>
      <c r="D2442" t="str">
        <f>_xlfn.XLOOKUP($C2442,銘柄リスト!$B$2:$B$10000,銘柄リスト!$C$2:$C$10000,,0,1)</f>
        <v>アイホン</v>
      </c>
      <c r="E2442" s="10">
        <v>1</v>
      </c>
      <c r="G2442" s="46">
        <v>45632</v>
      </c>
      <c r="H2442" s="46">
        <v>45793</v>
      </c>
      <c r="J2442" s="10" t="str">
        <f>_xlfn.XLOOKUP($C2442,銘柄リスト!$B$2:$B$10000,銘柄リスト!$D$2:$D$10000,,0,1)</f>
        <v>プライム（内国株式）</v>
      </c>
    </row>
    <row r="2443" spans="2:10" hidden="1">
      <c r="B2443" s="42">
        <v>2441</v>
      </c>
      <c r="C2443" s="45" t="s">
        <v>2596</v>
      </c>
      <c r="D2443" t="str">
        <f>_xlfn.XLOOKUP($C2443,銘柄リスト!$B$2:$B$10000,銘柄リスト!$C$2:$C$10000,,0,1)</f>
        <v>ウインテスト</v>
      </c>
      <c r="E2443" s="10">
        <v>1</v>
      </c>
      <c r="G2443" s="46">
        <v>45632</v>
      </c>
      <c r="H2443" s="46">
        <v>45793</v>
      </c>
      <c r="J2443" s="10" t="str">
        <f>_xlfn.XLOOKUP($C2443,銘柄リスト!$B$2:$B$10000,銘柄リスト!$D$2:$D$10000,,0,1)</f>
        <v>スタンダード（内国株式）</v>
      </c>
    </row>
    <row r="2444" spans="2:10" hidden="1">
      <c r="B2444" s="42">
        <v>2442</v>
      </c>
      <c r="C2444" s="45" t="s">
        <v>40</v>
      </c>
      <c r="D2444" t="str">
        <f>_xlfn.XLOOKUP($C2444,銘柄リスト!$B$2:$B$10000,銘柄リスト!$C$2:$C$10000,,0,1)</f>
        <v>ルネサスエレクトロニクス</v>
      </c>
      <c r="E2444" s="10">
        <v>1</v>
      </c>
      <c r="G2444" s="46">
        <v>45632</v>
      </c>
      <c r="H2444" s="46">
        <v>45793</v>
      </c>
      <c r="I2444" s="10" t="s">
        <v>8953</v>
      </c>
      <c r="J2444" s="10" t="str">
        <f>_xlfn.XLOOKUP($C2444,銘柄リスト!$B$2:$B$10000,銘柄リスト!$D$2:$D$10000,,0,1)</f>
        <v>プライム（内国株式）</v>
      </c>
    </row>
    <row r="2445" spans="2:10" hidden="1">
      <c r="B2445" s="42">
        <v>2443</v>
      </c>
      <c r="C2445" s="45" t="s">
        <v>2597</v>
      </c>
      <c r="D2445" t="str">
        <f>_xlfn.XLOOKUP($C2445,銘柄リスト!$B$2:$B$10000,銘柄リスト!$C$2:$C$10000,,0,1)</f>
        <v>ワコム</v>
      </c>
      <c r="E2445" s="10">
        <v>1</v>
      </c>
      <c r="G2445" s="46">
        <v>45632</v>
      </c>
      <c r="H2445" s="46">
        <v>45793</v>
      </c>
      <c r="J2445" s="10" t="str">
        <f>_xlfn.XLOOKUP($C2445,銘柄リスト!$B$2:$B$10000,銘柄リスト!$D$2:$D$10000,,0,1)</f>
        <v>プライム（内国株式）</v>
      </c>
    </row>
    <row r="2446" spans="2:10" hidden="1">
      <c r="B2446" s="42">
        <v>2444</v>
      </c>
      <c r="C2446" s="45" t="s">
        <v>2598</v>
      </c>
      <c r="D2446" t="str">
        <f>_xlfn.XLOOKUP($C2446,銘柄リスト!$B$2:$B$10000,銘柄リスト!$C$2:$C$10000,,0,1)</f>
        <v>アルバック</v>
      </c>
      <c r="E2446" s="10">
        <v>1</v>
      </c>
      <c r="G2446" s="46">
        <v>45632</v>
      </c>
      <c r="H2446" s="46">
        <v>45793</v>
      </c>
      <c r="J2446" s="10" t="str">
        <f>_xlfn.XLOOKUP($C2446,銘柄リスト!$B$2:$B$10000,銘柄リスト!$D$2:$D$10000,,0,1)</f>
        <v>プライム（内国株式）</v>
      </c>
    </row>
    <row r="2447" spans="2:10" hidden="1">
      <c r="B2447" s="42">
        <v>2445</v>
      </c>
      <c r="C2447" s="45" t="s">
        <v>2599</v>
      </c>
      <c r="D2447" t="str">
        <f>_xlfn.XLOOKUP($C2447,銘柄リスト!$B$2:$B$10000,銘柄リスト!$C$2:$C$10000,,0,1)</f>
        <v>アクセル</v>
      </c>
      <c r="E2447" s="10">
        <v>1</v>
      </c>
      <c r="G2447" s="46">
        <v>45632</v>
      </c>
      <c r="H2447" s="46">
        <v>45793</v>
      </c>
      <c r="J2447" s="10" t="str">
        <f>_xlfn.XLOOKUP($C2447,銘柄リスト!$B$2:$B$10000,銘柄リスト!$D$2:$D$10000,,0,1)</f>
        <v>スタンダード（内国株式）</v>
      </c>
    </row>
    <row r="2448" spans="2:10" hidden="1">
      <c r="B2448" s="42">
        <v>2446</v>
      </c>
      <c r="C2448" s="45" t="s">
        <v>2600</v>
      </c>
      <c r="D2448" t="str">
        <f>_xlfn.XLOOKUP($C2448,銘柄リスト!$B$2:$B$10000,銘柄リスト!$C$2:$C$10000,,0,1)</f>
        <v>ピクセラ</v>
      </c>
      <c r="E2448" s="10">
        <v>1</v>
      </c>
      <c r="G2448" s="46">
        <v>45632</v>
      </c>
      <c r="H2448" s="46">
        <v>45793</v>
      </c>
      <c r="J2448" s="10" t="str">
        <f>_xlfn.XLOOKUP($C2448,銘柄リスト!$B$2:$B$10000,銘柄リスト!$D$2:$D$10000,,0,1)</f>
        <v>スタンダード（内国株式）</v>
      </c>
    </row>
    <row r="2449" spans="2:10" hidden="1">
      <c r="B2449" s="42">
        <v>2447</v>
      </c>
      <c r="C2449" s="45" t="s">
        <v>2601</v>
      </c>
      <c r="D2449" t="str">
        <f>_xlfn.XLOOKUP($C2449,銘柄リスト!$B$2:$B$10000,銘柄リスト!$C$2:$C$10000,,0,1)</f>
        <v>ニューテック</v>
      </c>
      <c r="E2449" s="10">
        <v>1</v>
      </c>
      <c r="G2449" s="46">
        <v>45632</v>
      </c>
      <c r="H2449" s="46">
        <v>45793</v>
      </c>
      <c r="J2449" s="10" t="str">
        <f>_xlfn.XLOOKUP($C2449,銘柄リスト!$B$2:$B$10000,銘柄リスト!$D$2:$D$10000,,0,1)</f>
        <v>スタンダード（内国株式）</v>
      </c>
    </row>
    <row r="2450" spans="2:10" hidden="1">
      <c r="B2450" s="42">
        <v>2448</v>
      </c>
      <c r="C2450" s="45" t="s">
        <v>2602</v>
      </c>
      <c r="D2450" t="str">
        <f>_xlfn.XLOOKUP($C2450,銘柄リスト!$B$2:$B$10000,銘柄リスト!$C$2:$C$10000,,0,1)</f>
        <v>サン電子</v>
      </c>
      <c r="E2450" s="10">
        <v>1</v>
      </c>
      <c r="G2450" s="46">
        <v>45632</v>
      </c>
      <c r="H2450" s="46">
        <v>45793</v>
      </c>
      <c r="J2450" s="10" t="str">
        <f>_xlfn.XLOOKUP($C2450,銘柄リスト!$B$2:$B$10000,銘柄リスト!$D$2:$D$10000,,0,1)</f>
        <v>スタンダード（内国株式）</v>
      </c>
    </row>
    <row r="2451" spans="2:10" hidden="1">
      <c r="B2451" s="42">
        <v>2449</v>
      </c>
      <c r="C2451" s="45" t="s">
        <v>2603</v>
      </c>
      <c r="D2451" t="str">
        <f>_xlfn.XLOOKUP($C2451,銘柄リスト!$B$2:$B$10000,銘柄リスト!$C$2:$C$10000,,0,1)</f>
        <v>ＥＩＺＯ</v>
      </c>
      <c r="E2451" s="10">
        <v>1</v>
      </c>
      <c r="G2451" s="46">
        <v>45632</v>
      </c>
      <c r="H2451" s="46">
        <v>45793</v>
      </c>
      <c r="J2451" s="10" t="str">
        <f>_xlfn.XLOOKUP($C2451,銘柄リスト!$B$2:$B$10000,銘柄リスト!$D$2:$D$10000,,0,1)</f>
        <v>プライム（内国株式）</v>
      </c>
    </row>
    <row r="2452" spans="2:10" hidden="1">
      <c r="B2452" s="42">
        <v>2450</v>
      </c>
      <c r="C2452" s="45" t="s">
        <v>2604</v>
      </c>
      <c r="D2452" t="str">
        <f>_xlfn.XLOOKUP($C2452,銘柄リスト!$B$2:$B$10000,銘柄リスト!$C$2:$C$10000,,0,1)</f>
        <v>ジャパンディスプレイ</v>
      </c>
      <c r="E2452" s="10">
        <v>1</v>
      </c>
      <c r="G2452" s="46">
        <v>45632</v>
      </c>
      <c r="H2452" s="46">
        <v>45793</v>
      </c>
      <c r="J2452" s="10" t="str">
        <f>_xlfn.XLOOKUP($C2452,銘柄リスト!$B$2:$B$10000,銘柄リスト!$D$2:$D$10000,,0,1)</f>
        <v>プライム（内国株式）</v>
      </c>
    </row>
    <row r="2453" spans="2:10" hidden="1">
      <c r="B2453" s="42">
        <v>2451</v>
      </c>
      <c r="C2453" s="45" t="s">
        <v>2605</v>
      </c>
      <c r="D2453" t="str">
        <f>_xlfn.XLOOKUP($C2453,銘柄リスト!$B$2:$B$10000,銘柄リスト!$C$2:$C$10000,,0,1)</f>
        <v>日本信号</v>
      </c>
      <c r="E2453" s="10">
        <v>1</v>
      </c>
      <c r="G2453" s="46">
        <v>45632</v>
      </c>
      <c r="H2453" s="46">
        <v>45793</v>
      </c>
      <c r="J2453" s="10" t="str">
        <f>_xlfn.XLOOKUP($C2453,銘柄リスト!$B$2:$B$10000,銘柄リスト!$D$2:$D$10000,,0,1)</f>
        <v>プライム（内国株式）</v>
      </c>
    </row>
    <row r="2454" spans="2:10" hidden="1">
      <c r="B2454" s="42">
        <v>2452</v>
      </c>
      <c r="C2454" s="45" t="s">
        <v>2606</v>
      </c>
      <c r="D2454" t="str">
        <f>_xlfn.XLOOKUP($C2454,銘柄リスト!$B$2:$B$10000,銘柄リスト!$C$2:$C$10000,,0,1)</f>
        <v>京三製作所</v>
      </c>
      <c r="E2454" s="10">
        <v>1</v>
      </c>
      <c r="G2454" s="46">
        <v>45632</v>
      </c>
      <c r="H2454" s="46">
        <v>45793</v>
      </c>
      <c r="J2454" s="10" t="str">
        <f>_xlfn.XLOOKUP($C2454,銘柄リスト!$B$2:$B$10000,銘柄リスト!$D$2:$D$10000,,0,1)</f>
        <v>プライム（内国株式）</v>
      </c>
    </row>
    <row r="2455" spans="2:10" hidden="1">
      <c r="B2455" s="42">
        <v>2453</v>
      </c>
      <c r="C2455" s="45" t="s">
        <v>2607</v>
      </c>
      <c r="D2455" t="str">
        <f>_xlfn.XLOOKUP($C2455,銘柄リスト!$B$2:$B$10000,銘柄リスト!$C$2:$C$10000,,0,1)</f>
        <v>大同信号</v>
      </c>
      <c r="E2455" s="10">
        <v>1</v>
      </c>
      <c r="G2455" s="46">
        <v>45632</v>
      </c>
      <c r="H2455" s="46">
        <v>45793</v>
      </c>
      <c r="J2455" s="10" t="str">
        <f>_xlfn.XLOOKUP($C2455,銘柄リスト!$B$2:$B$10000,銘柄リスト!$D$2:$D$10000,,0,1)</f>
        <v>スタンダード（内国株式）</v>
      </c>
    </row>
    <row r="2456" spans="2:10" hidden="1">
      <c r="B2456" s="42">
        <v>2454</v>
      </c>
      <c r="C2456" s="45" t="s">
        <v>2608</v>
      </c>
      <c r="D2456" t="str">
        <f>_xlfn.XLOOKUP($C2456,銘柄リスト!$B$2:$B$10000,銘柄リスト!$C$2:$C$10000,,0,1)</f>
        <v>能美防災</v>
      </c>
      <c r="E2456" s="10">
        <v>1</v>
      </c>
      <c r="G2456" s="46">
        <v>45632</v>
      </c>
      <c r="H2456" s="46">
        <v>45793</v>
      </c>
      <c r="J2456" s="10" t="str">
        <f>_xlfn.XLOOKUP($C2456,銘柄リスト!$B$2:$B$10000,銘柄リスト!$D$2:$D$10000,,0,1)</f>
        <v>プライム（内国株式）</v>
      </c>
    </row>
    <row r="2457" spans="2:10" hidden="1">
      <c r="B2457" s="42">
        <v>2455</v>
      </c>
      <c r="C2457" s="45" t="s">
        <v>2609</v>
      </c>
      <c r="D2457" t="str">
        <f>_xlfn.XLOOKUP($C2457,銘柄リスト!$B$2:$B$10000,銘柄リスト!$C$2:$C$10000,,0,1)</f>
        <v>ホーチキ</v>
      </c>
      <c r="E2457" s="10">
        <v>1</v>
      </c>
      <c r="G2457" s="46">
        <v>45632</v>
      </c>
      <c r="H2457" s="46">
        <v>45793</v>
      </c>
      <c r="J2457" s="10" t="str">
        <f>_xlfn.XLOOKUP($C2457,銘柄リスト!$B$2:$B$10000,銘柄リスト!$D$2:$D$10000,,0,1)</f>
        <v>プライム（内国株式）</v>
      </c>
    </row>
    <row r="2458" spans="2:10" hidden="1">
      <c r="B2458" s="42">
        <v>2456</v>
      </c>
      <c r="C2458" s="45" t="s">
        <v>2610</v>
      </c>
      <c r="D2458" t="str">
        <f>_xlfn.XLOOKUP($C2458,銘柄リスト!$B$2:$B$10000,銘柄リスト!$C$2:$C$10000,,0,1)</f>
        <v>星和電機</v>
      </c>
      <c r="E2458" s="10">
        <v>1</v>
      </c>
      <c r="G2458" s="46">
        <v>45632</v>
      </c>
      <c r="H2458" s="46">
        <v>45793</v>
      </c>
      <c r="J2458" s="10" t="str">
        <f>_xlfn.XLOOKUP($C2458,銘柄リスト!$B$2:$B$10000,銘柄リスト!$D$2:$D$10000,,0,1)</f>
        <v>スタンダード（内国株式）</v>
      </c>
    </row>
    <row r="2459" spans="2:10" hidden="1">
      <c r="B2459" s="42">
        <v>2457</v>
      </c>
      <c r="C2459" s="45" t="s">
        <v>2611</v>
      </c>
      <c r="D2459" t="str">
        <f>_xlfn.XLOOKUP($C2459,銘柄リスト!$B$2:$B$10000,銘柄リスト!$C$2:$C$10000,,0,1)</f>
        <v>エレコム</v>
      </c>
      <c r="E2459" s="10">
        <v>1</v>
      </c>
      <c r="G2459" s="46">
        <v>45632</v>
      </c>
      <c r="H2459" s="46">
        <v>45793</v>
      </c>
      <c r="J2459" s="10" t="str">
        <f>_xlfn.XLOOKUP($C2459,銘柄リスト!$B$2:$B$10000,銘柄リスト!$D$2:$D$10000,,0,1)</f>
        <v>プライム（内国株式）</v>
      </c>
    </row>
    <row r="2460" spans="2:10" hidden="1">
      <c r="B2460" s="42">
        <v>2458</v>
      </c>
      <c r="C2460" s="45" t="s">
        <v>2612</v>
      </c>
      <c r="D2460" t="str">
        <f>_xlfn.XLOOKUP($C2460,銘柄リスト!$B$2:$B$10000,銘柄リスト!$C$2:$C$10000,,0,1)</f>
        <v>シャープ</v>
      </c>
      <c r="E2460" s="10">
        <v>1</v>
      </c>
      <c r="G2460" s="46">
        <v>45632</v>
      </c>
      <c r="H2460" s="46">
        <v>45793</v>
      </c>
      <c r="J2460" s="10" t="str">
        <f>_xlfn.XLOOKUP($C2460,銘柄リスト!$B$2:$B$10000,銘柄リスト!$D$2:$D$10000,,0,1)</f>
        <v>プライム（内国株式）</v>
      </c>
    </row>
    <row r="2461" spans="2:10" hidden="1">
      <c r="B2461" s="42">
        <v>2459</v>
      </c>
      <c r="C2461" s="45" t="s">
        <v>2613</v>
      </c>
      <c r="D2461" t="str">
        <f>_xlfn.XLOOKUP($C2461,銘柄リスト!$B$2:$B$10000,銘柄リスト!$C$2:$C$10000,,0,1)</f>
        <v>アンリツ</v>
      </c>
      <c r="E2461" s="10">
        <v>1</v>
      </c>
      <c r="G2461" s="46">
        <v>45632</v>
      </c>
      <c r="H2461" s="46">
        <v>45793</v>
      </c>
      <c r="J2461" s="10" t="str">
        <f>_xlfn.XLOOKUP($C2461,銘柄リスト!$B$2:$B$10000,銘柄リスト!$D$2:$D$10000,,0,1)</f>
        <v>プライム（内国株式）</v>
      </c>
    </row>
    <row r="2462" spans="2:10" hidden="1">
      <c r="B2462" s="42">
        <v>2460</v>
      </c>
      <c r="C2462" s="45" t="s">
        <v>2614</v>
      </c>
      <c r="D2462" t="str">
        <f>_xlfn.XLOOKUP($C2462,銘柄リスト!$B$2:$B$10000,銘柄リスト!$C$2:$C$10000,,0,1)</f>
        <v>富士通ゼネラル</v>
      </c>
      <c r="E2462" s="10">
        <v>1</v>
      </c>
      <c r="G2462" s="46">
        <v>45632</v>
      </c>
      <c r="H2462" s="46">
        <v>45793</v>
      </c>
      <c r="J2462" s="10" t="str">
        <f>_xlfn.XLOOKUP($C2462,銘柄リスト!$B$2:$B$10000,銘柄リスト!$D$2:$D$10000,,0,1)</f>
        <v>プライム（内国株式）</v>
      </c>
    </row>
    <row r="2463" spans="2:10" hidden="1">
      <c r="B2463" s="42">
        <v>2461</v>
      </c>
      <c r="C2463" s="45" t="s">
        <v>2615</v>
      </c>
      <c r="D2463" t="str">
        <f>_xlfn.XLOOKUP($C2463,銘柄リスト!$B$2:$B$10000,銘柄リスト!$C$2:$C$10000,,0,1)</f>
        <v>ＯＳＧコーポレーション</v>
      </c>
      <c r="E2463" s="10">
        <v>1</v>
      </c>
      <c r="G2463" s="46">
        <v>45632</v>
      </c>
      <c r="H2463" s="46">
        <v>45793</v>
      </c>
      <c r="J2463" s="10" t="str">
        <f>_xlfn.XLOOKUP($C2463,銘柄リスト!$B$2:$B$10000,銘柄リスト!$D$2:$D$10000,,0,1)</f>
        <v>スタンダード（内国株式）</v>
      </c>
    </row>
    <row r="2464" spans="2:10" hidden="1">
      <c r="B2464" s="42">
        <v>2462</v>
      </c>
      <c r="C2464" s="45" t="s">
        <v>2616</v>
      </c>
      <c r="D2464" t="str">
        <f>_xlfn.XLOOKUP($C2464,銘柄リスト!$B$2:$B$10000,銘柄リスト!$C$2:$C$10000,,0,1)</f>
        <v>ソニーグループ</v>
      </c>
      <c r="E2464" s="10">
        <v>1</v>
      </c>
      <c r="G2464" s="46">
        <v>45632</v>
      </c>
      <c r="H2464" s="46">
        <v>45793</v>
      </c>
      <c r="J2464" s="10" t="str">
        <f>_xlfn.XLOOKUP($C2464,銘柄リスト!$B$2:$B$10000,銘柄リスト!$D$2:$D$10000,,0,1)</f>
        <v>プライム（内国株式）</v>
      </c>
    </row>
    <row r="2465" spans="2:10" hidden="1">
      <c r="B2465" s="42">
        <v>2463</v>
      </c>
      <c r="C2465" s="45" t="s">
        <v>2617</v>
      </c>
      <c r="D2465" t="str">
        <f>_xlfn.XLOOKUP($C2465,銘柄リスト!$B$2:$B$10000,銘柄リスト!$C$2:$C$10000,,0,1)</f>
        <v>ＴＤＫ</v>
      </c>
      <c r="E2465" s="10">
        <v>1</v>
      </c>
      <c r="G2465" s="46">
        <v>45632</v>
      </c>
      <c r="H2465" s="46">
        <v>45793</v>
      </c>
      <c r="J2465" s="10" t="str">
        <f>_xlfn.XLOOKUP($C2465,銘柄リスト!$B$2:$B$10000,銘柄リスト!$D$2:$D$10000,,0,1)</f>
        <v>プライム（内国株式）</v>
      </c>
    </row>
    <row r="2466" spans="2:10" hidden="1">
      <c r="B2466" s="42">
        <v>2464</v>
      </c>
      <c r="C2466" s="45" t="s">
        <v>2618</v>
      </c>
      <c r="D2466" t="str">
        <f>_xlfn.XLOOKUP($C2466,銘柄リスト!$B$2:$B$10000,銘柄リスト!$C$2:$C$10000,,0,1)</f>
        <v>帝国通信工業</v>
      </c>
      <c r="E2466" s="10">
        <v>1</v>
      </c>
      <c r="G2466" s="46">
        <v>45632</v>
      </c>
      <c r="H2466" s="46">
        <v>45793</v>
      </c>
      <c r="J2466" s="10" t="str">
        <f>_xlfn.XLOOKUP($C2466,銘柄リスト!$B$2:$B$10000,銘柄リスト!$D$2:$D$10000,,0,1)</f>
        <v>プライム（内国株式）</v>
      </c>
    </row>
    <row r="2467" spans="2:10" hidden="1">
      <c r="B2467" s="42">
        <v>2465</v>
      </c>
      <c r="C2467" s="45" t="s">
        <v>2619</v>
      </c>
      <c r="D2467" t="str">
        <f>_xlfn.XLOOKUP($C2467,銘柄リスト!$B$2:$B$10000,銘柄リスト!$C$2:$C$10000,,0,1)</f>
        <v>タムラ製作所</v>
      </c>
      <c r="E2467" s="10">
        <v>1</v>
      </c>
      <c r="G2467" s="46">
        <v>45632</v>
      </c>
      <c r="H2467" s="46">
        <v>45793</v>
      </c>
      <c r="J2467" s="10" t="str">
        <f>_xlfn.XLOOKUP($C2467,銘柄リスト!$B$2:$B$10000,銘柄リスト!$D$2:$D$10000,,0,1)</f>
        <v>プライム（内国株式）</v>
      </c>
    </row>
    <row r="2468" spans="2:10" hidden="1">
      <c r="B2468" s="42">
        <v>2466</v>
      </c>
      <c r="C2468" s="45" t="s">
        <v>2620</v>
      </c>
      <c r="D2468" t="str">
        <f>_xlfn.XLOOKUP($C2468,銘柄リスト!$B$2:$B$10000,銘柄リスト!$C$2:$C$10000,,0,1)</f>
        <v>ザインエレクトロニクス</v>
      </c>
      <c r="E2468" s="10">
        <v>1</v>
      </c>
      <c r="G2468" s="46">
        <v>45632</v>
      </c>
      <c r="H2468" s="46">
        <v>45793</v>
      </c>
      <c r="J2468" s="10" t="str">
        <f>_xlfn.XLOOKUP($C2468,銘柄リスト!$B$2:$B$10000,銘柄リスト!$D$2:$D$10000,,0,1)</f>
        <v>スタンダード（内国株式）</v>
      </c>
    </row>
    <row r="2469" spans="2:10" hidden="1">
      <c r="B2469" s="42">
        <v>2467</v>
      </c>
      <c r="C2469" s="45" t="s">
        <v>2621</v>
      </c>
      <c r="D2469" t="str">
        <f>_xlfn.XLOOKUP($C2469,銘柄リスト!$B$2:$B$10000,銘柄リスト!$C$2:$C$10000,,0,1)</f>
        <v>池上通信機</v>
      </c>
      <c r="E2469" s="10">
        <v>1</v>
      </c>
      <c r="G2469" s="46">
        <v>45632</v>
      </c>
      <c r="H2469" s="46">
        <v>45793</v>
      </c>
      <c r="J2469" s="10" t="str">
        <f>_xlfn.XLOOKUP($C2469,銘柄リスト!$B$2:$B$10000,銘柄リスト!$D$2:$D$10000,,0,1)</f>
        <v>スタンダード（内国株式）</v>
      </c>
    </row>
    <row r="2470" spans="2:10" hidden="1">
      <c r="B2470" s="42">
        <v>2468</v>
      </c>
      <c r="C2470" s="45" t="s">
        <v>2622</v>
      </c>
      <c r="D2470" t="str">
        <f>_xlfn.XLOOKUP($C2470,銘柄リスト!$B$2:$B$10000,銘柄リスト!$C$2:$C$10000,,0,1)</f>
        <v>東京コスモス電機</v>
      </c>
      <c r="E2470" s="10">
        <v>1</v>
      </c>
      <c r="G2470" s="46">
        <v>45632</v>
      </c>
      <c r="H2470" s="46">
        <v>45793</v>
      </c>
      <c r="J2470" s="10" t="str">
        <f>_xlfn.XLOOKUP($C2470,銘柄リスト!$B$2:$B$10000,銘柄リスト!$D$2:$D$10000,,0,1)</f>
        <v>スタンダード（内国株式）</v>
      </c>
    </row>
    <row r="2471" spans="2:10" hidden="1">
      <c r="B2471" s="42">
        <v>2469</v>
      </c>
      <c r="C2471" s="45" t="s">
        <v>2623</v>
      </c>
      <c r="D2471" t="str">
        <f>_xlfn.XLOOKUP($C2471,銘柄リスト!$B$2:$B$10000,銘柄リスト!$C$2:$C$10000,,0,1)</f>
        <v>ＴＢグループ</v>
      </c>
      <c r="E2471" s="10">
        <v>1</v>
      </c>
      <c r="G2471" s="46">
        <v>45632</v>
      </c>
      <c r="H2471" s="46">
        <v>45793</v>
      </c>
      <c r="J2471" s="10" t="str">
        <f>_xlfn.XLOOKUP($C2471,銘柄リスト!$B$2:$B$10000,銘柄リスト!$D$2:$D$10000,,0,1)</f>
        <v>スタンダード（内国株式）</v>
      </c>
    </row>
    <row r="2472" spans="2:10" hidden="1">
      <c r="B2472" s="42">
        <v>2470</v>
      </c>
      <c r="C2472" s="45" t="s">
        <v>2624</v>
      </c>
      <c r="D2472" t="str">
        <f>_xlfn.XLOOKUP($C2472,銘柄リスト!$B$2:$B$10000,銘柄リスト!$C$2:$C$10000,,0,1)</f>
        <v>天昇電気工業</v>
      </c>
      <c r="E2472" s="10">
        <v>1</v>
      </c>
      <c r="G2472" s="46">
        <v>45632</v>
      </c>
      <c r="H2472" s="46">
        <v>45793</v>
      </c>
      <c r="J2472" s="10" t="str">
        <f>_xlfn.XLOOKUP($C2472,銘柄リスト!$B$2:$B$10000,銘柄リスト!$D$2:$D$10000,,0,1)</f>
        <v>スタンダード（内国株式）</v>
      </c>
    </row>
    <row r="2473" spans="2:10" hidden="1">
      <c r="B2473" s="42">
        <v>2471</v>
      </c>
      <c r="C2473" s="45" t="s">
        <v>2625</v>
      </c>
      <c r="D2473" t="str">
        <f>_xlfn.XLOOKUP($C2473,銘柄リスト!$B$2:$B$10000,銘柄リスト!$C$2:$C$10000,,0,1)</f>
        <v>ｓａｎｔｅｃ　Ｈｏｌｄｉｎｇｓ</v>
      </c>
      <c r="E2473" s="10">
        <v>1</v>
      </c>
      <c r="G2473" s="46">
        <v>45632</v>
      </c>
      <c r="H2473" s="46">
        <v>45793</v>
      </c>
      <c r="J2473" s="10" t="str">
        <f>_xlfn.XLOOKUP($C2473,銘柄リスト!$B$2:$B$10000,銘柄リスト!$D$2:$D$10000,,0,1)</f>
        <v>スタンダード（内国株式）</v>
      </c>
    </row>
    <row r="2474" spans="2:10" hidden="1">
      <c r="B2474" s="42">
        <v>2472</v>
      </c>
      <c r="C2474" s="45" t="s">
        <v>2626</v>
      </c>
      <c r="D2474" t="str">
        <f>_xlfn.XLOOKUP($C2474,銘柄リスト!$B$2:$B$10000,銘柄リスト!$C$2:$C$10000,,0,1)</f>
        <v>アルチザネットワークス</v>
      </c>
      <c r="E2474" s="10">
        <v>1</v>
      </c>
      <c r="G2474" s="46">
        <v>45632</v>
      </c>
      <c r="H2474" s="46">
        <v>45793</v>
      </c>
      <c r="J2474" s="10" t="str">
        <f>_xlfn.XLOOKUP($C2474,銘柄リスト!$B$2:$B$10000,銘柄リスト!$D$2:$D$10000,,0,1)</f>
        <v>スタンダード（内国株式）</v>
      </c>
    </row>
    <row r="2475" spans="2:10" hidden="1">
      <c r="B2475" s="42">
        <v>2473</v>
      </c>
      <c r="C2475" s="45" t="s">
        <v>2627</v>
      </c>
      <c r="D2475" t="str">
        <f>_xlfn.XLOOKUP($C2475,銘柄リスト!$B$2:$B$10000,銘柄リスト!$C$2:$C$10000,,0,1)</f>
        <v>日本電波工業</v>
      </c>
      <c r="E2475" s="10">
        <v>1</v>
      </c>
      <c r="G2475" s="46">
        <v>45632</v>
      </c>
      <c r="H2475" s="46">
        <v>45793</v>
      </c>
      <c r="J2475" s="10" t="str">
        <f>_xlfn.XLOOKUP($C2475,銘柄リスト!$B$2:$B$10000,銘柄リスト!$D$2:$D$10000,,0,1)</f>
        <v>プライム（内国株式）</v>
      </c>
    </row>
    <row r="2476" spans="2:10" hidden="1">
      <c r="B2476" s="42">
        <v>2474</v>
      </c>
      <c r="C2476" s="45" t="s">
        <v>2628</v>
      </c>
      <c r="D2476" t="str">
        <f>_xlfn.XLOOKUP($C2476,銘柄リスト!$B$2:$B$10000,銘柄リスト!$C$2:$C$10000,,0,1)</f>
        <v>ＲＶＨ</v>
      </c>
      <c r="E2476" s="10">
        <v>1</v>
      </c>
      <c r="G2476" s="46">
        <v>45632</v>
      </c>
      <c r="H2476" s="46">
        <v>45793</v>
      </c>
      <c r="J2476" s="10" t="str">
        <f>_xlfn.XLOOKUP($C2476,銘柄リスト!$B$2:$B$10000,銘柄リスト!$D$2:$D$10000,,0,1)</f>
        <v>スタンダード（内国株式）</v>
      </c>
    </row>
    <row r="2477" spans="2:10" hidden="1">
      <c r="B2477" s="42">
        <v>2475</v>
      </c>
      <c r="C2477" s="45" t="s">
        <v>2629</v>
      </c>
      <c r="D2477" t="str">
        <f>_xlfn.XLOOKUP($C2477,銘柄リスト!$B$2:$B$10000,銘柄リスト!$C$2:$C$10000,,0,1)</f>
        <v>メイコー</v>
      </c>
      <c r="E2477" s="10">
        <v>1</v>
      </c>
      <c r="G2477" s="46">
        <v>45632</v>
      </c>
      <c r="H2477" s="46">
        <v>45793</v>
      </c>
      <c r="J2477" s="10" t="str">
        <f>_xlfn.XLOOKUP($C2477,銘柄リスト!$B$2:$B$10000,銘柄リスト!$D$2:$D$10000,,0,1)</f>
        <v>プライム（内国株式）</v>
      </c>
    </row>
    <row r="2478" spans="2:10" hidden="1">
      <c r="B2478" s="42">
        <v>2476</v>
      </c>
      <c r="C2478" s="45" t="s">
        <v>2630</v>
      </c>
      <c r="D2478" t="str">
        <f>_xlfn.XLOOKUP($C2478,銘柄リスト!$B$2:$B$10000,銘柄リスト!$C$2:$C$10000,,0,1)</f>
        <v>日本トリム</v>
      </c>
      <c r="E2478" s="10">
        <v>1</v>
      </c>
      <c r="G2478" s="46">
        <v>45632</v>
      </c>
      <c r="H2478" s="46">
        <v>45793</v>
      </c>
      <c r="J2478" s="10" t="str">
        <f>_xlfn.XLOOKUP($C2478,銘柄リスト!$B$2:$B$10000,銘柄リスト!$D$2:$D$10000,,0,1)</f>
        <v>プライム（内国株式）</v>
      </c>
    </row>
    <row r="2479" spans="2:10" hidden="1">
      <c r="B2479" s="42">
        <v>2477</v>
      </c>
      <c r="C2479" s="45" t="s">
        <v>2631</v>
      </c>
      <c r="D2479" t="str">
        <f>_xlfn.XLOOKUP($C2479,銘柄リスト!$B$2:$B$10000,銘柄リスト!$C$2:$C$10000,,0,1)</f>
        <v>フォスター電機</v>
      </c>
      <c r="E2479" s="10">
        <v>1</v>
      </c>
      <c r="G2479" s="46">
        <v>45632</v>
      </c>
      <c r="H2479" s="46">
        <v>45793</v>
      </c>
      <c r="J2479" s="10" t="str">
        <f>_xlfn.XLOOKUP($C2479,銘柄リスト!$B$2:$B$10000,銘柄リスト!$D$2:$D$10000,,0,1)</f>
        <v>プライム（内国株式）</v>
      </c>
    </row>
    <row r="2480" spans="2:10" hidden="1">
      <c r="B2480" s="42">
        <v>2478</v>
      </c>
      <c r="C2480" s="45" t="s">
        <v>2632</v>
      </c>
      <c r="D2480" t="str">
        <f>_xlfn.XLOOKUP($C2480,銘柄リスト!$B$2:$B$10000,銘柄リスト!$C$2:$C$10000,,0,1)</f>
        <v>名古屋電機工業</v>
      </c>
      <c r="E2480" s="10">
        <v>1</v>
      </c>
      <c r="G2480" s="46">
        <v>45632</v>
      </c>
      <c r="H2480" s="46">
        <v>45793</v>
      </c>
      <c r="J2480" s="10" t="str">
        <f>_xlfn.XLOOKUP($C2480,銘柄リスト!$B$2:$B$10000,銘柄リスト!$D$2:$D$10000,,0,1)</f>
        <v>スタンダード（内国株式）</v>
      </c>
    </row>
    <row r="2481" spans="2:10" hidden="1">
      <c r="B2481" s="42">
        <v>2479</v>
      </c>
      <c r="C2481" s="45" t="s">
        <v>2633</v>
      </c>
      <c r="D2481" t="str">
        <f>_xlfn.XLOOKUP($C2481,銘柄リスト!$B$2:$B$10000,銘柄リスト!$C$2:$C$10000,,0,1)</f>
        <v>ＳＭＫ</v>
      </c>
      <c r="E2481" s="10">
        <v>1</v>
      </c>
      <c r="G2481" s="46">
        <v>45632</v>
      </c>
      <c r="H2481" s="46">
        <v>45793</v>
      </c>
      <c r="J2481" s="10" t="str">
        <f>_xlfn.XLOOKUP($C2481,銘柄リスト!$B$2:$B$10000,銘柄リスト!$D$2:$D$10000,,0,1)</f>
        <v>プライム（内国株式）</v>
      </c>
    </row>
    <row r="2482" spans="2:10" hidden="1">
      <c r="B2482" s="42">
        <v>2480</v>
      </c>
      <c r="C2482" s="45" t="s">
        <v>2634</v>
      </c>
      <c r="D2482" t="str">
        <f>_xlfn.XLOOKUP($C2482,銘柄リスト!$B$2:$B$10000,銘柄リスト!$C$2:$C$10000,,0,1)</f>
        <v>ヨコオ</v>
      </c>
      <c r="E2482" s="10">
        <v>1</v>
      </c>
      <c r="G2482" s="46">
        <v>45632</v>
      </c>
      <c r="H2482" s="46">
        <v>45793</v>
      </c>
      <c r="J2482" s="10" t="str">
        <f>_xlfn.XLOOKUP($C2482,銘柄リスト!$B$2:$B$10000,銘柄リスト!$D$2:$D$10000,,0,1)</f>
        <v>プライム（内国株式）</v>
      </c>
    </row>
    <row r="2483" spans="2:10" hidden="1">
      <c r="B2483" s="42">
        <v>2481</v>
      </c>
      <c r="C2483" s="45" t="s">
        <v>2635</v>
      </c>
      <c r="D2483" t="str">
        <f>_xlfn.XLOOKUP($C2483,銘柄リスト!$B$2:$B$10000,銘柄リスト!$C$2:$C$10000,,0,1)</f>
        <v>ティアック</v>
      </c>
      <c r="E2483" s="10">
        <v>1</v>
      </c>
      <c r="G2483" s="46">
        <v>45632</v>
      </c>
      <c r="H2483" s="46">
        <v>45793</v>
      </c>
      <c r="J2483" s="10" t="str">
        <f>_xlfn.XLOOKUP($C2483,銘柄リスト!$B$2:$B$10000,銘柄リスト!$D$2:$D$10000,,0,1)</f>
        <v>スタンダード（内国株式）</v>
      </c>
    </row>
    <row r="2484" spans="2:10" hidden="1">
      <c r="B2484" s="42">
        <v>2482</v>
      </c>
      <c r="C2484" s="45" t="s">
        <v>2636</v>
      </c>
      <c r="D2484" t="str">
        <f>_xlfn.XLOOKUP($C2484,銘柄リスト!$B$2:$B$10000,銘柄リスト!$C$2:$C$10000,,0,1)</f>
        <v>ホシデン</v>
      </c>
      <c r="E2484" s="10">
        <v>1</v>
      </c>
      <c r="G2484" s="46">
        <v>45632</v>
      </c>
      <c r="H2484" s="46">
        <v>45793</v>
      </c>
      <c r="J2484" s="10" t="str">
        <f>_xlfn.XLOOKUP($C2484,銘柄リスト!$B$2:$B$10000,銘柄リスト!$D$2:$D$10000,,0,1)</f>
        <v>プライム（内国株式）</v>
      </c>
    </row>
    <row r="2485" spans="2:10" hidden="1">
      <c r="B2485" s="42">
        <v>2483</v>
      </c>
      <c r="C2485" s="45" t="s">
        <v>2637</v>
      </c>
      <c r="D2485" t="str">
        <f>_xlfn.XLOOKUP($C2485,銘柄リスト!$B$2:$B$10000,銘柄リスト!$C$2:$C$10000,,0,1)</f>
        <v>ヒロセ電機</v>
      </c>
      <c r="E2485" s="10">
        <v>1</v>
      </c>
      <c r="G2485" s="46">
        <v>45632</v>
      </c>
      <c r="H2485" s="46">
        <v>45793</v>
      </c>
      <c r="J2485" s="10" t="str">
        <f>_xlfn.XLOOKUP($C2485,銘柄リスト!$B$2:$B$10000,銘柄リスト!$D$2:$D$10000,,0,1)</f>
        <v>プライム（内国株式）</v>
      </c>
    </row>
    <row r="2486" spans="2:10" hidden="1">
      <c r="B2486" s="42">
        <v>2484</v>
      </c>
      <c r="C2486" s="45" t="s">
        <v>2638</v>
      </c>
      <c r="D2486" t="str">
        <f>_xlfn.XLOOKUP($C2486,銘柄リスト!$B$2:$B$10000,銘柄リスト!$C$2:$C$10000,,0,1)</f>
        <v>日本航空電子工業</v>
      </c>
      <c r="E2486" s="10">
        <v>1</v>
      </c>
      <c r="G2486" s="46">
        <v>45632</v>
      </c>
      <c r="H2486" s="46">
        <v>45793</v>
      </c>
      <c r="J2486" s="10" t="str">
        <f>_xlfn.XLOOKUP($C2486,銘柄リスト!$B$2:$B$10000,銘柄リスト!$D$2:$D$10000,,0,1)</f>
        <v>プライム（内国株式）</v>
      </c>
    </row>
    <row r="2487" spans="2:10" hidden="1">
      <c r="B2487" s="42">
        <v>2485</v>
      </c>
      <c r="C2487" s="45" t="s">
        <v>2639</v>
      </c>
      <c r="D2487" t="str">
        <f>_xlfn.XLOOKUP($C2487,銘柄リスト!$B$2:$B$10000,銘柄リスト!$C$2:$C$10000,,0,1)</f>
        <v>ＴＯＡ</v>
      </c>
      <c r="E2487" s="10">
        <v>1</v>
      </c>
      <c r="G2487" s="46">
        <v>45632</v>
      </c>
      <c r="H2487" s="46">
        <v>45793</v>
      </c>
      <c r="J2487" s="10" t="str">
        <f>_xlfn.XLOOKUP($C2487,銘柄リスト!$B$2:$B$10000,銘柄リスト!$D$2:$D$10000,,0,1)</f>
        <v>プライム（内国株式）</v>
      </c>
    </row>
    <row r="2488" spans="2:10" hidden="1">
      <c r="B2488" s="42">
        <v>2486</v>
      </c>
      <c r="C2488" s="45" t="s">
        <v>2640</v>
      </c>
      <c r="D2488" t="str">
        <f>_xlfn.XLOOKUP($C2488,銘柄リスト!$B$2:$B$10000,銘柄リスト!$C$2:$C$10000,,0,1)</f>
        <v>マクセル</v>
      </c>
      <c r="E2488" s="10">
        <v>1</v>
      </c>
      <c r="G2488" s="46">
        <v>45632</v>
      </c>
      <c r="H2488" s="46">
        <v>45793</v>
      </c>
      <c r="J2488" s="10" t="str">
        <f>_xlfn.XLOOKUP($C2488,銘柄リスト!$B$2:$B$10000,銘柄リスト!$D$2:$D$10000,,0,1)</f>
        <v>プライム（内国株式）</v>
      </c>
    </row>
    <row r="2489" spans="2:10" hidden="1">
      <c r="B2489" s="42">
        <v>2487</v>
      </c>
      <c r="C2489" s="45" t="s">
        <v>190</v>
      </c>
      <c r="D2489" t="str">
        <f>_xlfn.XLOOKUP($C2489,銘柄リスト!$B$2:$B$10000,銘柄リスト!$C$2:$C$10000,,0,1)</f>
        <v>古野電気</v>
      </c>
      <c r="E2489" s="10">
        <v>1</v>
      </c>
      <c r="G2489" s="46">
        <v>45632</v>
      </c>
      <c r="H2489" s="46">
        <v>45793</v>
      </c>
      <c r="J2489" s="10" t="str">
        <f>_xlfn.XLOOKUP($C2489,銘柄リスト!$B$2:$B$10000,銘柄リスト!$D$2:$D$10000,,0,1)</f>
        <v>プライム（内国株式）</v>
      </c>
    </row>
    <row r="2490" spans="2:10" hidden="1">
      <c r="B2490" s="42">
        <v>2488</v>
      </c>
      <c r="C2490" s="45" t="s">
        <v>2641</v>
      </c>
      <c r="D2490" t="str">
        <f>_xlfn.XLOOKUP($C2490,銘柄リスト!$B$2:$B$10000,銘柄リスト!$C$2:$C$10000,,0,1)</f>
        <v>スミダコーポレーション</v>
      </c>
      <c r="E2490" s="10">
        <v>1</v>
      </c>
      <c r="G2490" s="46">
        <v>45632</v>
      </c>
      <c r="H2490" s="46">
        <v>45793</v>
      </c>
      <c r="J2490" s="10" t="str">
        <f>_xlfn.XLOOKUP($C2490,銘柄リスト!$B$2:$B$10000,銘柄リスト!$D$2:$D$10000,,0,1)</f>
        <v>プライム（内国株式）</v>
      </c>
    </row>
    <row r="2491" spans="2:10" hidden="1">
      <c r="B2491" s="42">
        <v>2489</v>
      </c>
      <c r="C2491" s="45" t="s">
        <v>2642</v>
      </c>
      <c r="D2491" t="str">
        <f>_xlfn.XLOOKUP($C2491,銘柄リスト!$B$2:$B$10000,銘柄リスト!$C$2:$C$10000,,0,1)</f>
        <v>伊豆シャボテンリゾート</v>
      </c>
      <c r="E2491" s="10">
        <v>1</v>
      </c>
      <c r="G2491" s="46">
        <v>45632</v>
      </c>
      <c r="H2491" s="46">
        <v>45793</v>
      </c>
      <c r="J2491" s="10" t="str">
        <f>_xlfn.XLOOKUP($C2491,銘柄リスト!$B$2:$B$10000,銘柄リスト!$D$2:$D$10000,,0,1)</f>
        <v>スタンダード（内国株式）</v>
      </c>
    </row>
    <row r="2492" spans="2:10" hidden="1">
      <c r="B2492" s="42">
        <v>2490</v>
      </c>
      <c r="C2492" s="45" t="s">
        <v>2643</v>
      </c>
      <c r="D2492" t="str">
        <f>_xlfn.XLOOKUP($C2492,銘柄リスト!$B$2:$B$10000,銘柄リスト!$C$2:$C$10000,,0,1)</f>
        <v>アイコム</v>
      </c>
      <c r="E2492" s="10">
        <v>1</v>
      </c>
      <c r="G2492" s="46">
        <v>45632</v>
      </c>
      <c r="H2492" s="46">
        <v>45793</v>
      </c>
      <c r="J2492" s="10" t="str">
        <f>_xlfn.XLOOKUP($C2492,銘柄リスト!$B$2:$B$10000,銘柄リスト!$D$2:$D$10000,,0,1)</f>
        <v>プライム（内国株式）</v>
      </c>
    </row>
    <row r="2493" spans="2:10" hidden="1">
      <c r="B2493" s="42">
        <v>2491</v>
      </c>
      <c r="C2493" s="45" t="s">
        <v>2644</v>
      </c>
      <c r="D2493" t="str">
        <f>_xlfn.XLOOKUP($C2493,銘柄リスト!$B$2:$B$10000,銘柄リスト!$C$2:$C$10000,,0,1)</f>
        <v>大井電気</v>
      </c>
      <c r="E2493" s="10">
        <v>1</v>
      </c>
      <c r="G2493" s="46">
        <v>45632</v>
      </c>
      <c r="H2493" s="46">
        <v>45793</v>
      </c>
      <c r="J2493" s="10" t="str">
        <f>_xlfn.XLOOKUP($C2493,銘柄リスト!$B$2:$B$10000,銘柄リスト!$D$2:$D$10000,,0,1)</f>
        <v>スタンダード（内国株式）</v>
      </c>
    </row>
    <row r="2494" spans="2:10" hidden="1">
      <c r="B2494" s="42">
        <v>2492</v>
      </c>
      <c r="C2494" s="45" t="s">
        <v>2645</v>
      </c>
      <c r="D2494" t="str">
        <f>_xlfn.XLOOKUP($C2494,銘柄リスト!$B$2:$B$10000,銘柄リスト!$C$2:$C$10000,,0,1)</f>
        <v>リオン</v>
      </c>
      <c r="E2494" s="10">
        <v>1</v>
      </c>
      <c r="G2494" s="46">
        <v>45632</v>
      </c>
      <c r="H2494" s="46">
        <v>45793</v>
      </c>
      <c r="J2494" s="10" t="str">
        <f>_xlfn.XLOOKUP($C2494,銘柄リスト!$B$2:$B$10000,銘柄リスト!$D$2:$D$10000,,0,1)</f>
        <v>プライム（内国株式）</v>
      </c>
    </row>
    <row r="2495" spans="2:10" hidden="1">
      <c r="B2495" s="42">
        <v>2493</v>
      </c>
      <c r="C2495" s="45" t="s">
        <v>2646</v>
      </c>
      <c r="D2495" t="str">
        <f>_xlfn.XLOOKUP($C2495,銘柄リスト!$B$2:$B$10000,銘柄リスト!$C$2:$C$10000,,0,1)</f>
        <v>新コスモス電機</v>
      </c>
      <c r="E2495" s="10">
        <v>1</v>
      </c>
      <c r="G2495" s="46">
        <v>45632</v>
      </c>
      <c r="H2495" s="46">
        <v>45793</v>
      </c>
      <c r="J2495" s="10" t="str">
        <f>_xlfn.XLOOKUP($C2495,銘柄リスト!$B$2:$B$10000,銘柄リスト!$D$2:$D$10000,,0,1)</f>
        <v>スタンダード（内国株式）</v>
      </c>
    </row>
    <row r="2496" spans="2:10" hidden="1">
      <c r="B2496" s="42">
        <v>2494</v>
      </c>
      <c r="C2496" s="45" t="s">
        <v>2647</v>
      </c>
      <c r="D2496" t="str">
        <f>_xlfn.XLOOKUP($C2496,銘柄リスト!$B$2:$B$10000,銘柄リスト!$C$2:$C$10000,,0,1)</f>
        <v>アオイ電子</v>
      </c>
      <c r="E2496" s="10">
        <v>1</v>
      </c>
      <c r="G2496" s="46">
        <v>45632</v>
      </c>
      <c r="H2496" s="46">
        <v>45793</v>
      </c>
      <c r="J2496" s="10" t="str">
        <f>_xlfn.XLOOKUP($C2496,銘柄リスト!$B$2:$B$10000,銘柄リスト!$D$2:$D$10000,,0,1)</f>
        <v>スタンダード（内国株式）</v>
      </c>
    </row>
    <row r="2497" spans="2:10" hidden="1">
      <c r="B2497" s="42">
        <v>2495</v>
      </c>
      <c r="C2497" s="45" t="s">
        <v>2648</v>
      </c>
      <c r="D2497" t="str">
        <f>_xlfn.XLOOKUP($C2497,銘柄リスト!$B$2:$B$10000,銘柄リスト!$C$2:$C$10000,,0,1)</f>
        <v>精工技研</v>
      </c>
      <c r="E2497" s="10">
        <v>1</v>
      </c>
      <c r="G2497" s="46">
        <v>45632</v>
      </c>
      <c r="H2497" s="46">
        <v>45793</v>
      </c>
      <c r="J2497" s="10" t="str">
        <f>_xlfn.XLOOKUP($C2497,銘柄リスト!$B$2:$B$10000,銘柄リスト!$D$2:$D$10000,,0,1)</f>
        <v>スタンダード（内国株式）</v>
      </c>
    </row>
    <row r="2498" spans="2:10" hidden="1">
      <c r="B2498" s="42">
        <v>2496</v>
      </c>
      <c r="C2498" s="45" t="s">
        <v>2649</v>
      </c>
      <c r="D2498" t="str">
        <f>_xlfn.XLOOKUP($C2498,銘柄リスト!$B$2:$B$10000,銘柄リスト!$C$2:$C$10000,,0,1)</f>
        <v>アライドテレシスホールディングス</v>
      </c>
      <c r="E2498" s="10">
        <v>1</v>
      </c>
      <c r="G2498" s="46">
        <v>45632</v>
      </c>
      <c r="H2498" s="46">
        <v>45793</v>
      </c>
      <c r="J2498" s="10" t="str">
        <f>_xlfn.XLOOKUP($C2498,銘柄リスト!$B$2:$B$10000,銘柄リスト!$D$2:$D$10000,,0,1)</f>
        <v>スタンダード（内国株式）</v>
      </c>
    </row>
    <row r="2499" spans="2:10" hidden="1">
      <c r="B2499" s="42">
        <v>2497</v>
      </c>
      <c r="C2499" s="45" t="s">
        <v>2650</v>
      </c>
      <c r="D2499" t="str">
        <f>_xlfn.XLOOKUP($C2499,銘柄リスト!$B$2:$B$10000,銘柄リスト!$C$2:$C$10000,,0,1)</f>
        <v>ぷらっとホーム</v>
      </c>
      <c r="E2499" s="10">
        <v>1</v>
      </c>
      <c r="G2499" s="46">
        <v>45632</v>
      </c>
      <c r="H2499" s="46">
        <v>45793</v>
      </c>
      <c r="J2499" s="10" t="str">
        <f>_xlfn.XLOOKUP($C2499,銘柄リスト!$B$2:$B$10000,銘柄リスト!$D$2:$D$10000,,0,1)</f>
        <v>スタンダード（内国株式）</v>
      </c>
    </row>
    <row r="2500" spans="2:10" hidden="1">
      <c r="B2500" s="42">
        <v>2498</v>
      </c>
      <c r="C2500" s="45" t="s">
        <v>2651</v>
      </c>
      <c r="D2500" t="str">
        <f>_xlfn.XLOOKUP($C2500,銘柄リスト!$B$2:$B$10000,銘柄リスト!$C$2:$C$10000,,0,1)</f>
        <v>京写</v>
      </c>
      <c r="E2500" s="10">
        <v>1</v>
      </c>
      <c r="G2500" s="46">
        <v>45632</v>
      </c>
      <c r="H2500" s="46">
        <v>45793</v>
      </c>
      <c r="J2500" s="10" t="str">
        <f>_xlfn.XLOOKUP($C2500,銘柄リスト!$B$2:$B$10000,銘柄リスト!$D$2:$D$10000,,0,1)</f>
        <v>スタンダード（内国株式）</v>
      </c>
    </row>
    <row r="2501" spans="2:10" hidden="1">
      <c r="B2501" s="42">
        <v>2499</v>
      </c>
      <c r="C2501" s="45" t="s">
        <v>2652</v>
      </c>
      <c r="D2501" t="str">
        <f>_xlfn.XLOOKUP($C2501,銘柄リスト!$B$2:$B$10000,銘柄リスト!$C$2:$C$10000,,0,1)</f>
        <v>多摩川ホールディングス</v>
      </c>
      <c r="E2501" s="10">
        <v>1</v>
      </c>
      <c r="G2501" s="46">
        <v>45632</v>
      </c>
      <c r="H2501" s="46">
        <v>45793</v>
      </c>
      <c r="J2501" s="10" t="str">
        <f>_xlfn.XLOOKUP($C2501,銘柄リスト!$B$2:$B$10000,銘柄リスト!$D$2:$D$10000,,0,1)</f>
        <v>スタンダード（内国株式）</v>
      </c>
    </row>
    <row r="2502" spans="2:10" hidden="1">
      <c r="B2502" s="42">
        <v>2500</v>
      </c>
      <c r="C2502" s="45" t="s">
        <v>2653</v>
      </c>
      <c r="D2502" t="str">
        <f>_xlfn.XLOOKUP($C2502,銘柄リスト!$B$2:$B$10000,銘柄リスト!$C$2:$C$10000,,0,1)</f>
        <v>ＡＫＩＢＡホールディングス</v>
      </c>
      <c r="E2502" s="10">
        <v>1</v>
      </c>
      <c r="G2502" s="46">
        <v>45632</v>
      </c>
      <c r="H2502" s="46">
        <v>45793</v>
      </c>
      <c r="J2502" s="10" t="str">
        <f>_xlfn.XLOOKUP($C2502,銘柄リスト!$B$2:$B$10000,銘柄リスト!$D$2:$D$10000,,0,1)</f>
        <v>スタンダード（内国株式）</v>
      </c>
    </row>
    <row r="2503" spans="2:10" hidden="1">
      <c r="B2503" s="42">
        <v>2501</v>
      </c>
      <c r="C2503" s="45" t="s">
        <v>2654</v>
      </c>
      <c r="D2503" t="str">
        <f>_xlfn.XLOOKUP($C2503,銘柄リスト!$B$2:$B$10000,銘柄リスト!$C$2:$C$10000,,0,1)</f>
        <v>横河電機</v>
      </c>
      <c r="E2503" s="10">
        <v>1</v>
      </c>
      <c r="G2503" s="46">
        <v>45632</v>
      </c>
      <c r="H2503" s="46">
        <v>45793</v>
      </c>
      <c r="J2503" s="10" t="str">
        <f>_xlfn.XLOOKUP($C2503,銘柄リスト!$B$2:$B$10000,銘柄リスト!$D$2:$D$10000,,0,1)</f>
        <v>プライム（内国株式）</v>
      </c>
    </row>
    <row r="2504" spans="2:10" hidden="1">
      <c r="B2504" s="42">
        <v>2502</v>
      </c>
      <c r="C2504" s="45" t="s">
        <v>2655</v>
      </c>
      <c r="D2504" t="str">
        <f>_xlfn.XLOOKUP($C2504,銘柄リスト!$B$2:$B$10000,銘柄リスト!$C$2:$C$10000,,0,1)</f>
        <v>新電元工業</v>
      </c>
      <c r="E2504" s="10">
        <v>1</v>
      </c>
      <c r="G2504" s="46">
        <v>45632</v>
      </c>
      <c r="H2504" s="46">
        <v>45793</v>
      </c>
      <c r="J2504" s="10" t="str">
        <f>_xlfn.XLOOKUP($C2504,銘柄リスト!$B$2:$B$10000,銘柄リスト!$D$2:$D$10000,,0,1)</f>
        <v>プライム（内国株式）</v>
      </c>
    </row>
    <row r="2505" spans="2:10" hidden="1">
      <c r="B2505" s="42">
        <v>2503</v>
      </c>
      <c r="C2505" s="45" t="s">
        <v>2656</v>
      </c>
      <c r="D2505" t="str">
        <f>_xlfn.XLOOKUP($C2505,銘柄リスト!$B$2:$B$10000,銘柄リスト!$C$2:$C$10000,,0,1)</f>
        <v>アズビル</v>
      </c>
      <c r="E2505" s="10">
        <v>1</v>
      </c>
      <c r="G2505" s="46">
        <v>45632</v>
      </c>
      <c r="H2505" s="46">
        <v>45793</v>
      </c>
      <c r="J2505" s="10" t="str">
        <f>_xlfn.XLOOKUP($C2505,銘柄リスト!$B$2:$B$10000,銘柄リスト!$D$2:$D$10000,,0,1)</f>
        <v>プライム（内国株式）</v>
      </c>
    </row>
    <row r="2506" spans="2:10" hidden="1">
      <c r="B2506" s="42">
        <v>2504</v>
      </c>
      <c r="C2506" s="45" t="s">
        <v>2657</v>
      </c>
      <c r="D2506" t="str">
        <f>_xlfn.XLOOKUP($C2506,銘柄リスト!$B$2:$B$10000,銘柄リスト!$C$2:$C$10000,,0,1)</f>
        <v>東亜ディーケーケー</v>
      </c>
      <c r="E2506" s="10">
        <v>1</v>
      </c>
      <c r="G2506" s="46">
        <v>45632</v>
      </c>
      <c r="H2506" s="46">
        <v>45793</v>
      </c>
      <c r="J2506" s="10" t="str">
        <f>_xlfn.XLOOKUP($C2506,銘柄リスト!$B$2:$B$10000,銘柄リスト!$D$2:$D$10000,,0,1)</f>
        <v>スタンダード（内国株式）</v>
      </c>
    </row>
    <row r="2507" spans="2:10" hidden="1">
      <c r="B2507" s="42">
        <v>2505</v>
      </c>
      <c r="C2507" s="45" t="s">
        <v>2658</v>
      </c>
      <c r="D2507" t="str">
        <f>_xlfn.XLOOKUP($C2507,銘柄リスト!$B$2:$B$10000,銘柄リスト!$C$2:$C$10000,,0,1)</f>
        <v>日本光電工業</v>
      </c>
      <c r="E2507" s="10">
        <v>1</v>
      </c>
      <c r="G2507" s="46">
        <v>45632</v>
      </c>
      <c r="H2507" s="46">
        <v>45793</v>
      </c>
      <c r="J2507" s="10" t="str">
        <f>_xlfn.XLOOKUP($C2507,銘柄リスト!$B$2:$B$10000,銘柄リスト!$D$2:$D$10000,,0,1)</f>
        <v>プライム（内国株式）</v>
      </c>
    </row>
    <row r="2508" spans="2:10" hidden="1">
      <c r="B2508" s="42">
        <v>2506</v>
      </c>
      <c r="C2508" s="45" t="s">
        <v>2659</v>
      </c>
      <c r="D2508" t="str">
        <f>_xlfn.XLOOKUP($C2508,銘柄リスト!$B$2:$B$10000,銘柄リスト!$C$2:$C$10000,,0,1)</f>
        <v>チノー</v>
      </c>
      <c r="E2508" s="10">
        <v>1</v>
      </c>
      <c r="G2508" s="46">
        <v>45632</v>
      </c>
      <c r="H2508" s="46">
        <v>45793</v>
      </c>
      <c r="J2508" s="10" t="str">
        <f>_xlfn.XLOOKUP($C2508,銘柄リスト!$B$2:$B$10000,銘柄リスト!$D$2:$D$10000,,0,1)</f>
        <v>プライム（内国株式）</v>
      </c>
    </row>
    <row r="2509" spans="2:10" hidden="1">
      <c r="B2509" s="42">
        <v>2507</v>
      </c>
      <c r="C2509" s="45" t="s">
        <v>2660</v>
      </c>
      <c r="D2509" t="str">
        <f>_xlfn.XLOOKUP($C2509,銘柄リスト!$B$2:$B$10000,銘柄リスト!$C$2:$C$10000,,0,1)</f>
        <v>共和電業</v>
      </c>
      <c r="E2509" s="10">
        <v>1</v>
      </c>
      <c r="G2509" s="46">
        <v>45632</v>
      </c>
      <c r="H2509" s="46">
        <v>45793</v>
      </c>
      <c r="J2509" s="10" t="str">
        <f>_xlfn.XLOOKUP($C2509,銘柄リスト!$B$2:$B$10000,銘柄リスト!$D$2:$D$10000,,0,1)</f>
        <v>スタンダード（内国株式）</v>
      </c>
    </row>
    <row r="2510" spans="2:10" hidden="1">
      <c r="B2510" s="42">
        <v>2508</v>
      </c>
      <c r="C2510" s="45" t="s">
        <v>2661</v>
      </c>
      <c r="D2510" t="str">
        <f>_xlfn.XLOOKUP($C2510,銘柄リスト!$B$2:$B$10000,銘柄リスト!$C$2:$C$10000,,0,1)</f>
        <v>日本電子材料</v>
      </c>
      <c r="E2510" s="10">
        <v>1</v>
      </c>
      <c r="G2510" s="46">
        <v>45632</v>
      </c>
      <c r="H2510" s="46">
        <v>45793</v>
      </c>
      <c r="J2510" s="10" t="str">
        <f>_xlfn.XLOOKUP($C2510,銘柄リスト!$B$2:$B$10000,銘柄リスト!$D$2:$D$10000,,0,1)</f>
        <v>スタンダード（内国株式）</v>
      </c>
    </row>
    <row r="2511" spans="2:10" hidden="1">
      <c r="B2511" s="42">
        <v>2509</v>
      </c>
      <c r="C2511" s="45" t="s">
        <v>2662</v>
      </c>
      <c r="D2511" t="str">
        <f>_xlfn.XLOOKUP($C2511,銘柄リスト!$B$2:$B$10000,銘柄リスト!$C$2:$C$10000,,0,1)</f>
        <v>堀場製作所</v>
      </c>
      <c r="E2511" s="10">
        <v>1</v>
      </c>
      <c r="G2511" s="46">
        <v>45632</v>
      </c>
      <c r="H2511" s="46">
        <v>45793</v>
      </c>
      <c r="J2511" s="10" t="str">
        <f>_xlfn.XLOOKUP($C2511,銘柄リスト!$B$2:$B$10000,銘柄リスト!$D$2:$D$10000,,0,1)</f>
        <v>プライム（内国株式）</v>
      </c>
    </row>
    <row r="2512" spans="2:10" hidden="1">
      <c r="B2512" s="42">
        <v>2510</v>
      </c>
      <c r="C2512" s="45" t="s">
        <v>2663</v>
      </c>
      <c r="D2512" t="str">
        <f>_xlfn.XLOOKUP($C2512,銘柄リスト!$B$2:$B$10000,銘柄リスト!$C$2:$C$10000,,0,1)</f>
        <v>アドバンテスト</v>
      </c>
      <c r="E2512" s="10">
        <v>1</v>
      </c>
      <c r="G2512" s="46">
        <v>45632</v>
      </c>
      <c r="H2512" s="46">
        <v>45793</v>
      </c>
      <c r="J2512" s="10" t="str">
        <f>_xlfn.XLOOKUP($C2512,銘柄リスト!$B$2:$B$10000,銘柄リスト!$D$2:$D$10000,,0,1)</f>
        <v>プライム（内国株式）</v>
      </c>
    </row>
    <row r="2513" spans="2:10" hidden="1">
      <c r="B2513" s="42">
        <v>2511</v>
      </c>
      <c r="C2513" s="45" t="s">
        <v>2664</v>
      </c>
      <c r="D2513" t="str">
        <f>_xlfn.XLOOKUP($C2513,銘柄リスト!$B$2:$B$10000,銘柄リスト!$C$2:$C$10000,,0,1)</f>
        <v>小野測器</v>
      </c>
      <c r="E2513" s="10">
        <v>1</v>
      </c>
      <c r="G2513" s="46">
        <v>45632</v>
      </c>
      <c r="H2513" s="46">
        <v>45793</v>
      </c>
      <c r="J2513" s="10" t="str">
        <f>_xlfn.XLOOKUP($C2513,銘柄リスト!$B$2:$B$10000,銘柄リスト!$D$2:$D$10000,,0,1)</f>
        <v>スタンダード（内国株式）</v>
      </c>
    </row>
    <row r="2514" spans="2:10" hidden="1">
      <c r="B2514" s="42">
        <v>2512</v>
      </c>
      <c r="C2514" s="45" t="s">
        <v>2665</v>
      </c>
      <c r="D2514" t="str">
        <f>_xlfn.XLOOKUP($C2514,銘柄リスト!$B$2:$B$10000,銘柄リスト!$C$2:$C$10000,,0,1)</f>
        <v>エスペック</v>
      </c>
      <c r="E2514" s="10">
        <v>1</v>
      </c>
      <c r="G2514" s="46">
        <v>45632</v>
      </c>
      <c r="H2514" s="46">
        <v>45793</v>
      </c>
      <c r="J2514" s="10" t="str">
        <f>_xlfn.XLOOKUP($C2514,銘柄リスト!$B$2:$B$10000,銘柄リスト!$D$2:$D$10000,,0,1)</f>
        <v>プライム（内国株式）</v>
      </c>
    </row>
    <row r="2515" spans="2:10" hidden="1">
      <c r="B2515" s="42">
        <v>2513</v>
      </c>
      <c r="C2515" s="45" t="s">
        <v>2666</v>
      </c>
      <c r="D2515" t="str">
        <f>_xlfn.XLOOKUP($C2515,銘柄リスト!$B$2:$B$10000,銘柄リスト!$C$2:$C$10000,,0,1)</f>
        <v>キーエンス</v>
      </c>
      <c r="E2515" s="10">
        <v>1</v>
      </c>
      <c r="G2515" s="46">
        <v>45632</v>
      </c>
      <c r="H2515" s="46">
        <v>45793</v>
      </c>
      <c r="J2515" s="10" t="str">
        <f>_xlfn.XLOOKUP($C2515,銘柄リスト!$B$2:$B$10000,銘柄リスト!$D$2:$D$10000,,0,1)</f>
        <v>プライム（内国株式）</v>
      </c>
    </row>
    <row r="2516" spans="2:10" hidden="1">
      <c r="B2516" s="42">
        <v>2514</v>
      </c>
      <c r="C2516" s="45" t="s">
        <v>2667</v>
      </c>
      <c r="D2516" t="str">
        <f>_xlfn.XLOOKUP($C2516,銘柄リスト!$B$2:$B$10000,銘柄リスト!$C$2:$C$10000,,0,1)</f>
        <v>ミナトホールディングス</v>
      </c>
      <c r="E2516" s="10">
        <v>1</v>
      </c>
      <c r="G2516" s="46">
        <v>45632</v>
      </c>
      <c r="H2516" s="46">
        <v>45793</v>
      </c>
      <c r="J2516" s="10" t="str">
        <f>_xlfn.XLOOKUP($C2516,銘柄リスト!$B$2:$B$10000,銘柄リスト!$D$2:$D$10000,,0,1)</f>
        <v>スタンダード（内国株式）</v>
      </c>
    </row>
    <row r="2517" spans="2:10" hidden="1">
      <c r="B2517" s="42">
        <v>2515</v>
      </c>
      <c r="C2517" s="45" t="s">
        <v>2668</v>
      </c>
      <c r="D2517" t="str">
        <f>_xlfn.XLOOKUP($C2517,銘柄リスト!$B$2:$B$10000,銘柄リスト!$C$2:$C$10000,,0,1)</f>
        <v>ニレコ</v>
      </c>
      <c r="E2517" s="10">
        <v>1</v>
      </c>
      <c r="G2517" s="46">
        <v>45632</v>
      </c>
      <c r="H2517" s="46">
        <v>45793</v>
      </c>
      <c r="J2517" s="10" t="str">
        <f>_xlfn.XLOOKUP($C2517,銘柄リスト!$B$2:$B$10000,銘柄リスト!$D$2:$D$10000,,0,1)</f>
        <v>スタンダード（内国株式）</v>
      </c>
    </row>
    <row r="2518" spans="2:10" hidden="1">
      <c r="B2518" s="42">
        <v>2516</v>
      </c>
      <c r="C2518" s="45" t="s">
        <v>2669</v>
      </c>
      <c r="D2518" t="str">
        <f>_xlfn.XLOOKUP($C2518,銘柄リスト!$B$2:$B$10000,銘柄リスト!$C$2:$C$10000,,0,1)</f>
        <v>エヌエフホールディングス</v>
      </c>
      <c r="E2518" s="10">
        <v>1</v>
      </c>
      <c r="G2518" s="46">
        <v>45632</v>
      </c>
      <c r="H2518" s="46">
        <v>45793</v>
      </c>
      <c r="J2518" s="10" t="str">
        <f>_xlfn.XLOOKUP($C2518,銘柄リスト!$B$2:$B$10000,銘柄リスト!$D$2:$D$10000,,0,1)</f>
        <v>スタンダード（内国株式）</v>
      </c>
    </row>
    <row r="2519" spans="2:10" hidden="1">
      <c r="B2519" s="42">
        <v>2517</v>
      </c>
      <c r="C2519" s="45" t="s">
        <v>2670</v>
      </c>
      <c r="D2519" t="str">
        <f>_xlfn.XLOOKUP($C2519,銘柄リスト!$B$2:$B$10000,銘柄リスト!$C$2:$C$10000,,0,1)</f>
        <v>日置電機</v>
      </c>
      <c r="E2519" s="10">
        <v>1</v>
      </c>
      <c r="G2519" s="46">
        <v>45632</v>
      </c>
      <c r="H2519" s="46">
        <v>45793</v>
      </c>
      <c r="J2519" s="10" t="str">
        <f>_xlfn.XLOOKUP($C2519,銘柄リスト!$B$2:$B$10000,銘柄リスト!$D$2:$D$10000,,0,1)</f>
        <v>プライム（内国株式）</v>
      </c>
    </row>
    <row r="2520" spans="2:10" hidden="1">
      <c r="B2520" s="42">
        <v>2518</v>
      </c>
      <c r="C2520" s="45" t="s">
        <v>2671</v>
      </c>
      <c r="D2520" t="str">
        <f>_xlfn.XLOOKUP($C2520,銘柄リスト!$B$2:$B$10000,銘柄リスト!$C$2:$C$10000,,0,1)</f>
        <v>リーダー電子</v>
      </c>
      <c r="E2520" s="10">
        <v>1</v>
      </c>
      <c r="G2520" s="46">
        <v>45632</v>
      </c>
      <c r="H2520" s="46">
        <v>45793</v>
      </c>
      <c r="J2520" s="10" t="str">
        <f>_xlfn.XLOOKUP($C2520,銘柄リスト!$B$2:$B$10000,銘柄リスト!$D$2:$D$10000,,0,1)</f>
        <v>スタンダード（内国株式）</v>
      </c>
    </row>
    <row r="2521" spans="2:10" hidden="1">
      <c r="B2521" s="42">
        <v>2519</v>
      </c>
      <c r="C2521" s="45" t="s">
        <v>2672</v>
      </c>
      <c r="D2521" t="str">
        <f>_xlfn.XLOOKUP($C2521,銘柄リスト!$B$2:$B$10000,銘柄リスト!$C$2:$C$10000,,0,1)</f>
        <v>シスメックス</v>
      </c>
      <c r="E2521" s="10">
        <v>1</v>
      </c>
      <c r="G2521" s="46">
        <v>45632</v>
      </c>
      <c r="H2521" s="46">
        <v>45793</v>
      </c>
      <c r="J2521" s="10" t="str">
        <f>_xlfn.XLOOKUP($C2521,銘柄リスト!$B$2:$B$10000,銘柄リスト!$D$2:$D$10000,,0,1)</f>
        <v>プライム（内国株式）</v>
      </c>
    </row>
    <row r="2522" spans="2:10" hidden="1">
      <c r="B2522" s="42">
        <v>2520</v>
      </c>
      <c r="C2522" s="45" t="s">
        <v>2673</v>
      </c>
      <c r="D2522" t="str">
        <f>_xlfn.XLOOKUP($C2522,銘柄リスト!$B$2:$B$10000,銘柄リスト!$C$2:$C$10000,,0,1)</f>
        <v>日本フェンオール</v>
      </c>
      <c r="E2522" s="10">
        <v>1</v>
      </c>
      <c r="G2522" s="46">
        <v>45632</v>
      </c>
      <c r="H2522" s="46">
        <v>45793</v>
      </c>
      <c r="J2522" s="10" t="str">
        <f>_xlfn.XLOOKUP($C2522,銘柄リスト!$B$2:$B$10000,銘柄リスト!$D$2:$D$10000,,0,1)</f>
        <v>スタンダード（内国株式）</v>
      </c>
    </row>
    <row r="2523" spans="2:10" hidden="1">
      <c r="B2523" s="42">
        <v>2521</v>
      </c>
      <c r="C2523" s="45" t="s">
        <v>2674</v>
      </c>
      <c r="D2523" t="str">
        <f>_xlfn.XLOOKUP($C2523,銘柄リスト!$B$2:$B$10000,銘柄リスト!$C$2:$C$10000,,0,1)</f>
        <v>日本マイクロニクス</v>
      </c>
      <c r="E2523" s="10">
        <v>1</v>
      </c>
      <c r="G2523" s="46">
        <v>45632</v>
      </c>
      <c r="H2523" s="46">
        <v>45793</v>
      </c>
      <c r="J2523" s="10" t="str">
        <f>_xlfn.XLOOKUP($C2523,銘柄リスト!$B$2:$B$10000,銘柄リスト!$D$2:$D$10000,,0,1)</f>
        <v>プライム（内国株式）</v>
      </c>
    </row>
    <row r="2524" spans="2:10" hidden="1">
      <c r="B2524" s="42">
        <v>2522</v>
      </c>
      <c r="C2524" s="45" t="s">
        <v>2675</v>
      </c>
      <c r="D2524" t="str">
        <f>_xlfn.XLOOKUP($C2524,銘柄リスト!$B$2:$B$10000,銘柄リスト!$C$2:$C$10000,,0,1)</f>
        <v>協立電機</v>
      </c>
      <c r="E2524" s="10">
        <v>1</v>
      </c>
      <c r="G2524" s="46">
        <v>45632</v>
      </c>
      <c r="H2524" s="46">
        <v>45793</v>
      </c>
      <c r="J2524" s="10" t="str">
        <f>_xlfn.XLOOKUP($C2524,銘柄リスト!$B$2:$B$10000,銘柄リスト!$D$2:$D$10000,,0,1)</f>
        <v>スタンダード（内国株式）</v>
      </c>
    </row>
    <row r="2525" spans="2:10" hidden="1">
      <c r="B2525" s="42">
        <v>2523</v>
      </c>
      <c r="C2525" s="45" t="s">
        <v>2676</v>
      </c>
      <c r="D2525" t="str">
        <f>_xlfn.XLOOKUP($C2525,銘柄リスト!$B$2:$B$10000,銘柄リスト!$C$2:$C$10000,,0,1)</f>
        <v>メガチップス</v>
      </c>
      <c r="E2525" s="10">
        <v>1</v>
      </c>
      <c r="G2525" s="46">
        <v>45632</v>
      </c>
      <c r="H2525" s="46">
        <v>45793</v>
      </c>
      <c r="J2525" s="10" t="str">
        <f>_xlfn.XLOOKUP($C2525,銘柄リスト!$B$2:$B$10000,銘柄リスト!$D$2:$D$10000,,0,1)</f>
        <v>プライム（内国株式）</v>
      </c>
    </row>
    <row r="2526" spans="2:10" hidden="1">
      <c r="B2526" s="42">
        <v>2524</v>
      </c>
      <c r="C2526" s="45" t="s">
        <v>2677</v>
      </c>
      <c r="D2526" t="str">
        <f>_xlfn.XLOOKUP($C2526,銘柄リスト!$B$2:$B$10000,銘柄リスト!$C$2:$C$10000,,0,1)</f>
        <v>ＯＢＡＲＡ　ＧＲＯＵＰ</v>
      </c>
      <c r="E2526" s="10">
        <v>1</v>
      </c>
      <c r="G2526" s="46">
        <v>45632</v>
      </c>
      <c r="H2526" s="46">
        <v>45793</v>
      </c>
      <c r="J2526" s="10" t="str">
        <f>_xlfn.XLOOKUP($C2526,銘柄リスト!$B$2:$B$10000,銘柄リスト!$D$2:$D$10000,,0,1)</f>
        <v>スタンダード（内国株式）</v>
      </c>
    </row>
    <row r="2527" spans="2:10" hidden="1">
      <c r="B2527" s="42">
        <v>2525</v>
      </c>
      <c r="C2527" s="45" t="s">
        <v>2678</v>
      </c>
      <c r="D2527" t="str">
        <f>_xlfn.XLOOKUP($C2527,銘柄リスト!$B$2:$B$10000,銘柄リスト!$C$2:$C$10000,,0,1)</f>
        <v>ＩＭＡＧＩＣＡ　ＧＲＯＵＰ</v>
      </c>
      <c r="E2527" s="10">
        <v>1</v>
      </c>
      <c r="G2527" s="46">
        <v>45632</v>
      </c>
      <c r="H2527" s="46">
        <v>45793</v>
      </c>
      <c r="J2527" s="10" t="str">
        <f>_xlfn.XLOOKUP($C2527,銘柄リスト!$B$2:$B$10000,銘柄リスト!$D$2:$D$10000,,0,1)</f>
        <v>プライム（内国株式）</v>
      </c>
    </row>
    <row r="2528" spans="2:10" hidden="1">
      <c r="B2528" s="42">
        <v>2526</v>
      </c>
      <c r="C2528" s="45" t="s">
        <v>2679</v>
      </c>
      <c r="D2528" t="str">
        <f>_xlfn.XLOOKUP($C2528,銘柄リスト!$B$2:$B$10000,銘柄リスト!$C$2:$C$10000,,0,1)</f>
        <v>三社電機製作所</v>
      </c>
      <c r="E2528" s="10">
        <v>1</v>
      </c>
      <c r="G2528" s="46">
        <v>45632</v>
      </c>
      <c r="H2528" s="46">
        <v>45793</v>
      </c>
      <c r="J2528" s="10" t="str">
        <f>_xlfn.XLOOKUP($C2528,銘柄リスト!$B$2:$B$10000,銘柄リスト!$D$2:$D$10000,,0,1)</f>
        <v>スタンダード（内国株式）</v>
      </c>
    </row>
    <row r="2529" spans="2:10" hidden="1">
      <c r="B2529" s="42">
        <v>2527</v>
      </c>
      <c r="C2529" s="45" t="s">
        <v>2680</v>
      </c>
      <c r="D2529" t="str">
        <f>_xlfn.XLOOKUP($C2529,銘柄リスト!$B$2:$B$10000,銘柄リスト!$C$2:$C$10000,,0,1)</f>
        <v>アクモス</v>
      </c>
      <c r="E2529" s="10">
        <v>1</v>
      </c>
      <c r="G2529" s="46">
        <v>45632</v>
      </c>
      <c r="H2529" s="46">
        <v>45793</v>
      </c>
      <c r="J2529" s="10" t="str">
        <f>_xlfn.XLOOKUP($C2529,銘柄リスト!$B$2:$B$10000,銘柄リスト!$D$2:$D$10000,,0,1)</f>
        <v>スタンダード（内国株式）</v>
      </c>
    </row>
    <row r="2530" spans="2:10" hidden="1">
      <c r="B2530" s="42">
        <v>2528</v>
      </c>
      <c r="C2530" s="45" t="s">
        <v>2681</v>
      </c>
      <c r="D2530" t="str">
        <f>_xlfn.XLOOKUP($C2530,銘柄リスト!$B$2:$B$10000,銘柄リスト!$C$2:$C$10000,,0,1)</f>
        <v>フェローテックホールディングス</v>
      </c>
      <c r="E2530" s="10">
        <v>1</v>
      </c>
      <c r="G2530" s="46">
        <v>45632</v>
      </c>
      <c r="H2530" s="46">
        <v>45793</v>
      </c>
      <c r="J2530" s="10" t="str">
        <f>_xlfn.XLOOKUP($C2530,銘柄リスト!$B$2:$B$10000,銘柄リスト!$D$2:$D$10000,,0,1)</f>
        <v>スタンダード（内国株式）</v>
      </c>
    </row>
    <row r="2531" spans="2:10" hidden="1">
      <c r="B2531" s="42">
        <v>2529</v>
      </c>
      <c r="C2531" s="45" t="s">
        <v>2682</v>
      </c>
      <c r="D2531" t="str">
        <f>_xlfn.XLOOKUP($C2531,銘柄リスト!$B$2:$B$10000,銘柄リスト!$C$2:$C$10000,,0,1)</f>
        <v>パルステック工業</v>
      </c>
      <c r="E2531" s="10">
        <v>1</v>
      </c>
      <c r="G2531" s="46">
        <v>45632</v>
      </c>
      <c r="H2531" s="46">
        <v>45793</v>
      </c>
      <c r="J2531" s="10" t="str">
        <f>_xlfn.XLOOKUP($C2531,銘柄リスト!$B$2:$B$10000,銘柄リスト!$D$2:$D$10000,,0,1)</f>
        <v>スタンダード（内国株式）</v>
      </c>
    </row>
    <row r="2532" spans="2:10" hidden="1">
      <c r="B2532" s="42">
        <v>2530</v>
      </c>
      <c r="C2532" s="45" t="s">
        <v>2683</v>
      </c>
      <c r="D2532" t="str">
        <f>_xlfn.XLOOKUP($C2532,銘柄リスト!$B$2:$B$10000,銘柄リスト!$C$2:$C$10000,,0,1)</f>
        <v>ツインバード</v>
      </c>
      <c r="E2532" s="10">
        <v>1</v>
      </c>
      <c r="G2532" s="46">
        <v>45632</v>
      </c>
      <c r="H2532" s="46">
        <v>45793</v>
      </c>
      <c r="J2532" s="10" t="str">
        <f>_xlfn.XLOOKUP($C2532,銘柄リスト!$B$2:$B$10000,銘柄リスト!$D$2:$D$10000,,0,1)</f>
        <v>スタンダード（内国株式）</v>
      </c>
    </row>
    <row r="2533" spans="2:10" hidden="1">
      <c r="B2533" s="42">
        <v>2531</v>
      </c>
      <c r="C2533" s="45" t="s">
        <v>2684</v>
      </c>
      <c r="D2533" t="str">
        <f>_xlfn.XLOOKUP($C2533,銘柄リスト!$B$2:$B$10000,銘柄リスト!$C$2:$C$10000,,0,1)</f>
        <v>トミタ電機</v>
      </c>
      <c r="E2533" s="10">
        <v>1</v>
      </c>
      <c r="G2533" s="46">
        <v>45632</v>
      </c>
      <c r="H2533" s="46">
        <v>45793</v>
      </c>
      <c r="J2533" s="10" t="str">
        <f>_xlfn.XLOOKUP($C2533,銘柄リスト!$B$2:$B$10000,銘柄リスト!$D$2:$D$10000,,0,1)</f>
        <v>スタンダード（内国株式）</v>
      </c>
    </row>
    <row r="2534" spans="2:10" hidden="1">
      <c r="B2534" s="42">
        <v>2532</v>
      </c>
      <c r="C2534" s="45" t="s">
        <v>2685</v>
      </c>
      <c r="D2534" t="str">
        <f>_xlfn.XLOOKUP($C2534,銘柄リスト!$B$2:$B$10000,銘柄リスト!$C$2:$C$10000,,0,1)</f>
        <v>ＡＳＴＩ</v>
      </c>
      <c r="E2534" s="10">
        <v>1</v>
      </c>
      <c r="G2534" s="46">
        <v>45632</v>
      </c>
      <c r="H2534" s="46">
        <v>45793</v>
      </c>
      <c r="J2534" s="10" t="str">
        <f>_xlfn.XLOOKUP($C2534,銘柄リスト!$B$2:$B$10000,銘柄リスト!$D$2:$D$10000,,0,1)</f>
        <v>スタンダード（内国株式）</v>
      </c>
    </row>
    <row r="2535" spans="2:10" hidden="1">
      <c r="B2535" s="42">
        <v>2533</v>
      </c>
      <c r="C2535" s="45" t="s">
        <v>2686</v>
      </c>
      <c r="D2535" t="str">
        <f>_xlfn.XLOOKUP($C2535,銘柄リスト!$B$2:$B$10000,銘柄リスト!$C$2:$C$10000,,0,1)</f>
        <v>澤藤電機</v>
      </c>
      <c r="E2535" s="10">
        <v>1</v>
      </c>
      <c r="G2535" s="46">
        <v>45632</v>
      </c>
      <c r="H2535" s="46">
        <v>45793</v>
      </c>
      <c r="J2535" s="10" t="str">
        <f>_xlfn.XLOOKUP($C2535,銘柄リスト!$B$2:$B$10000,銘柄リスト!$D$2:$D$10000,,0,1)</f>
        <v>スタンダード（内国株式）</v>
      </c>
    </row>
    <row r="2536" spans="2:10" hidden="1">
      <c r="B2536" s="42">
        <v>2534</v>
      </c>
      <c r="C2536" s="45" t="s">
        <v>2687</v>
      </c>
      <c r="D2536" t="str">
        <f>_xlfn.XLOOKUP($C2536,銘柄リスト!$B$2:$B$10000,銘柄リスト!$C$2:$C$10000,,0,1)</f>
        <v>デンソー</v>
      </c>
      <c r="E2536" s="10">
        <v>1</v>
      </c>
      <c r="G2536" s="46">
        <v>45632</v>
      </c>
      <c r="H2536" s="46">
        <v>45793</v>
      </c>
      <c r="J2536" s="10" t="str">
        <f>_xlfn.XLOOKUP($C2536,銘柄リスト!$B$2:$B$10000,銘柄リスト!$D$2:$D$10000,,0,1)</f>
        <v>プライム（内国株式）</v>
      </c>
    </row>
    <row r="2537" spans="2:10" hidden="1">
      <c r="B2537" s="42">
        <v>2535</v>
      </c>
      <c r="C2537" s="45" t="s">
        <v>2688</v>
      </c>
      <c r="D2537" t="str">
        <f>_xlfn.XLOOKUP($C2537,銘柄リスト!$B$2:$B$10000,銘柄リスト!$C$2:$C$10000,,0,1)</f>
        <v>原田工業</v>
      </c>
      <c r="E2537" s="10">
        <v>1</v>
      </c>
      <c r="G2537" s="46">
        <v>45632</v>
      </c>
      <c r="H2537" s="46">
        <v>45793</v>
      </c>
      <c r="J2537" s="10" t="str">
        <f>_xlfn.XLOOKUP($C2537,銘柄リスト!$B$2:$B$10000,銘柄リスト!$D$2:$D$10000,,0,1)</f>
        <v>スタンダード（内国株式）</v>
      </c>
    </row>
    <row r="2538" spans="2:10" hidden="1">
      <c r="B2538" s="42">
        <v>2536</v>
      </c>
      <c r="C2538" s="45" t="s">
        <v>2689</v>
      </c>
      <c r="D2538" t="str">
        <f>_xlfn.XLOOKUP($C2538,銘柄リスト!$B$2:$B$10000,銘柄リスト!$C$2:$C$10000,,0,1)</f>
        <v>コーセル</v>
      </c>
      <c r="E2538" s="10">
        <v>1</v>
      </c>
      <c r="G2538" s="46">
        <v>45632</v>
      </c>
      <c r="H2538" s="46">
        <v>45793</v>
      </c>
      <c r="J2538" s="10" t="str">
        <f>_xlfn.XLOOKUP($C2538,銘柄リスト!$B$2:$B$10000,銘柄リスト!$D$2:$D$10000,,0,1)</f>
        <v>プライム（内国株式）</v>
      </c>
    </row>
    <row r="2539" spans="2:10" hidden="1">
      <c r="B2539" s="42">
        <v>2537</v>
      </c>
      <c r="C2539" s="45" t="s">
        <v>2690</v>
      </c>
      <c r="D2539" t="str">
        <f>_xlfn.XLOOKUP($C2539,銘柄リスト!$B$2:$B$10000,銘柄リスト!$C$2:$C$10000,,0,1)</f>
        <v>ジオマテック</v>
      </c>
      <c r="E2539" s="10">
        <v>1</v>
      </c>
      <c r="G2539" s="46">
        <v>45632</v>
      </c>
      <c r="H2539" s="46">
        <v>45793</v>
      </c>
      <c r="J2539" s="10" t="str">
        <f>_xlfn.XLOOKUP($C2539,銘柄リスト!$B$2:$B$10000,銘柄リスト!$D$2:$D$10000,,0,1)</f>
        <v>スタンダード（内国株式）</v>
      </c>
    </row>
    <row r="2540" spans="2:10" hidden="1">
      <c r="B2540" s="42">
        <v>2538</v>
      </c>
      <c r="C2540" s="45" t="s">
        <v>2691</v>
      </c>
      <c r="D2540" t="str">
        <f>_xlfn.XLOOKUP($C2540,銘柄リスト!$B$2:$B$10000,銘柄リスト!$C$2:$C$10000,,0,1)</f>
        <v>イリソ電子工業</v>
      </c>
      <c r="E2540" s="10">
        <v>1</v>
      </c>
      <c r="G2540" s="46">
        <v>45632</v>
      </c>
      <c r="H2540" s="46">
        <v>45793</v>
      </c>
      <c r="J2540" s="10" t="str">
        <f>_xlfn.XLOOKUP($C2540,銘柄リスト!$B$2:$B$10000,銘柄リスト!$D$2:$D$10000,,0,1)</f>
        <v>プライム（内国株式）</v>
      </c>
    </row>
    <row r="2541" spans="2:10" hidden="1">
      <c r="B2541" s="42">
        <v>2539</v>
      </c>
      <c r="C2541" s="45" t="s">
        <v>2692</v>
      </c>
      <c r="D2541" t="str">
        <f>_xlfn.XLOOKUP($C2541,銘柄リスト!$B$2:$B$10000,銘柄リスト!$C$2:$C$10000,,0,1)</f>
        <v>菊水ホールディングス</v>
      </c>
      <c r="E2541" s="10">
        <v>1</v>
      </c>
      <c r="G2541" s="46">
        <v>45632</v>
      </c>
      <c r="H2541" s="46">
        <v>45793</v>
      </c>
      <c r="J2541" s="10" t="str">
        <f>_xlfn.XLOOKUP($C2541,銘柄リスト!$B$2:$B$10000,銘柄リスト!$D$2:$D$10000,,0,1)</f>
        <v>スタンダード（内国株式）</v>
      </c>
    </row>
    <row r="2542" spans="2:10" hidden="1">
      <c r="B2542" s="42">
        <v>2540</v>
      </c>
      <c r="C2542" s="45" t="s">
        <v>2693</v>
      </c>
      <c r="D2542" t="str">
        <f>_xlfn.XLOOKUP($C2542,銘柄リスト!$B$2:$B$10000,銘柄リスト!$C$2:$C$10000,,0,1)</f>
        <v>オプテックスグループ</v>
      </c>
      <c r="E2542" s="10">
        <v>1</v>
      </c>
      <c r="G2542" s="46">
        <v>45632</v>
      </c>
      <c r="H2542" s="46">
        <v>45793</v>
      </c>
      <c r="J2542" s="10" t="str">
        <f>_xlfn.XLOOKUP($C2542,銘柄リスト!$B$2:$B$10000,銘柄リスト!$D$2:$D$10000,,0,1)</f>
        <v>プライム（内国株式）</v>
      </c>
    </row>
    <row r="2543" spans="2:10" hidden="1">
      <c r="B2543" s="42">
        <v>2541</v>
      </c>
      <c r="C2543" s="45" t="s">
        <v>2694</v>
      </c>
      <c r="D2543" t="str">
        <f>_xlfn.XLOOKUP($C2543,銘柄リスト!$B$2:$B$10000,銘柄リスト!$C$2:$C$10000,,0,1)</f>
        <v>千代田インテグレ</v>
      </c>
      <c r="E2543" s="10">
        <v>1</v>
      </c>
      <c r="G2543" s="46">
        <v>45632</v>
      </c>
      <c r="H2543" s="46">
        <v>45793</v>
      </c>
      <c r="J2543" s="10" t="str">
        <f>_xlfn.XLOOKUP($C2543,銘柄リスト!$B$2:$B$10000,銘柄リスト!$D$2:$D$10000,,0,1)</f>
        <v>スタンダード（内国株式）</v>
      </c>
    </row>
    <row r="2544" spans="2:10" hidden="1">
      <c r="B2544" s="42">
        <v>2542</v>
      </c>
      <c r="C2544" s="45" t="s">
        <v>2695</v>
      </c>
      <c r="D2544" t="str">
        <f>_xlfn.XLOOKUP($C2544,銘柄リスト!$B$2:$B$10000,銘柄リスト!$C$2:$C$10000,,0,1)</f>
        <v>アバールデータ</v>
      </c>
      <c r="E2544" s="10">
        <v>1</v>
      </c>
      <c r="G2544" s="46">
        <v>45632</v>
      </c>
      <c r="H2544" s="46">
        <v>45793</v>
      </c>
      <c r="J2544" s="10" t="str">
        <f>_xlfn.XLOOKUP($C2544,銘柄リスト!$B$2:$B$10000,銘柄リスト!$D$2:$D$10000,,0,1)</f>
        <v>スタンダード（内国株式）</v>
      </c>
    </row>
    <row r="2545" spans="2:10" hidden="1">
      <c r="B2545" s="42">
        <v>2543</v>
      </c>
      <c r="C2545" s="45" t="s">
        <v>2696</v>
      </c>
      <c r="D2545" t="str">
        <f>_xlfn.XLOOKUP($C2545,銘柄リスト!$B$2:$B$10000,銘柄リスト!$C$2:$C$10000,,0,1)</f>
        <v>ケル</v>
      </c>
      <c r="E2545" s="10">
        <v>1</v>
      </c>
      <c r="G2545" s="46">
        <v>45632</v>
      </c>
      <c r="H2545" s="46">
        <v>45793</v>
      </c>
      <c r="J2545" s="10" t="str">
        <f>_xlfn.XLOOKUP($C2545,銘柄リスト!$B$2:$B$10000,銘柄リスト!$D$2:$D$10000,,0,1)</f>
        <v>スタンダード（内国株式）</v>
      </c>
    </row>
    <row r="2546" spans="2:10" hidden="1">
      <c r="B2546" s="42">
        <v>2544</v>
      </c>
      <c r="C2546" s="45" t="s">
        <v>2697</v>
      </c>
      <c r="D2546" t="str">
        <f>_xlfn.XLOOKUP($C2546,銘柄リスト!$B$2:$B$10000,銘柄リスト!$C$2:$C$10000,,0,1)</f>
        <v>レーザーテック</v>
      </c>
      <c r="E2546" s="10">
        <v>1</v>
      </c>
      <c r="G2546" s="46">
        <v>45632</v>
      </c>
      <c r="H2546" s="46">
        <v>45793</v>
      </c>
      <c r="J2546" s="10" t="str">
        <f>_xlfn.XLOOKUP($C2546,銘柄リスト!$B$2:$B$10000,銘柄リスト!$D$2:$D$10000,,0,1)</f>
        <v>プライム（内国株式）</v>
      </c>
    </row>
    <row r="2547" spans="2:10" hidden="1">
      <c r="B2547" s="42">
        <v>2545</v>
      </c>
      <c r="C2547" s="45" t="s">
        <v>2698</v>
      </c>
      <c r="D2547" t="str">
        <f>_xlfn.XLOOKUP($C2547,銘柄リスト!$B$2:$B$10000,銘柄リスト!$C$2:$C$10000,,0,1)</f>
        <v>スタンレー電気</v>
      </c>
      <c r="E2547" s="10">
        <v>1</v>
      </c>
      <c r="G2547" s="46">
        <v>45632</v>
      </c>
      <c r="H2547" s="46">
        <v>45793</v>
      </c>
      <c r="J2547" s="10" t="str">
        <f>_xlfn.XLOOKUP($C2547,銘柄リスト!$B$2:$B$10000,銘柄リスト!$D$2:$D$10000,,0,1)</f>
        <v>プライム（内国株式）</v>
      </c>
    </row>
    <row r="2548" spans="2:10" hidden="1">
      <c r="B2548" s="42">
        <v>2546</v>
      </c>
      <c r="C2548" s="45" t="s">
        <v>2699</v>
      </c>
      <c r="D2548" t="str">
        <f>_xlfn.XLOOKUP($C2548,銘柄リスト!$B$2:$B$10000,銘柄リスト!$C$2:$C$10000,,0,1)</f>
        <v>ウシオ電機</v>
      </c>
      <c r="E2548" s="10">
        <v>1</v>
      </c>
      <c r="G2548" s="46">
        <v>45632</v>
      </c>
      <c r="H2548" s="46">
        <v>45793</v>
      </c>
      <c r="J2548" s="10" t="str">
        <f>_xlfn.XLOOKUP($C2548,銘柄リスト!$B$2:$B$10000,銘柄リスト!$D$2:$D$10000,,0,1)</f>
        <v>プライム（内国株式）</v>
      </c>
    </row>
    <row r="2549" spans="2:10" hidden="1">
      <c r="B2549" s="42">
        <v>2547</v>
      </c>
      <c r="C2549" s="45" t="s">
        <v>2700</v>
      </c>
      <c r="D2549" t="str">
        <f>_xlfn.XLOOKUP($C2549,銘柄リスト!$B$2:$B$10000,銘柄リスト!$C$2:$C$10000,,0,1)</f>
        <v>岡谷電機産業</v>
      </c>
      <c r="E2549" s="10">
        <v>1</v>
      </c>
      <c r="G2549" s="46">
        <v>45632</v>
      </c>
      <c r="H2549" s="46">
        <v>45793</v>
      </c>
      <c r="J2549" s="10" t="str">
        <f>_xlfn.XLOOKUP($C2549,銘柄リスト!$B$2:$B$10000,銘柄リスト!$D$2:$D$10000,,0,1)</f>
        <v>スタンダード（内国株式）</v>
      </c>
    </row>
    <row r="2550" spans="2:10" hidden="1">
      <c r="B2550" s="42">
        <v>2548</v>
      </c>
      <c r="C2550" s="45" t="s">
        <v>2701</v>
      </c>
      <c r="D2550" t="str">
        <f>_xlfn.XLOOKUP($C2550,銘柄リスト!$B$2:$B$10000,銘柄リスト!$C$2:$C$10000,,0,1)</f>
        <v>ヘリオス　テクノ　ホールディング</v>
      </c>
      <c r="E2550" s="10">
        <v>1</v>
      </c>
      <c r="G2550" s="46">
        <v>45632</v>
      </c>
      <c r="H2550" s="46">
        <v>45793</v>
      </c>
      <c r="J2550" s="10" t="str">
        <f>_xlfn.XLOOKUP($C2550,銘柄リスト!$B$2:$B$10000,銘柄リスト!$D$2:$D$10000,,0,1)</f>
        <v>スタンダード（内国株式）</v>
      </c>
    </row>
    <row r="2551" spans="2:10" hidden="1">
      <c r="B2551" s="42">
        <v>2549</v>
      </c>
      <c r="C2551" s="45" t="s">
        <v>2702</v>
      </c>
      <c r="D2551" t="str">
        <f>_xlfn.XLOOKUP($C2551,銘柄リスト!$B$2:$B$10000,銘柄リスト!$C$2:$C$10000,,0,1)</f>
        <v>エノモト</v>
      </c>
      <c r="E2551" s="10">
        <v>1</v>
      </c>
      <c r="G2551" s="46">
        <v>45632</v>
      </c>
      <c r="H2551" s="46">
        <v>45793</v>
      </c>
      <c r="J2551" s="10" t="str">
        <f>_xlfn.XLOOKUP($C2551,銘柄リスト!$B$2:$B$10000,銘柄リスト!$D$2:$D$10000,,0,1)</f>
        <v>プライム（内国株式）</v>
      </c>
    </row>
    <row r="2552" spans="2:10" hidden="1">
      <c r="B2552" s="42">
        <v>2550</v>
      </c>
      <c r="C2552" s="45" t="s">
        <v>2703</v>
      </c>
      <c r="D2552" t="str">
        <f>_xlfn.XLOOKUP($C2552,銘柄リスト!$B$2:$B$10000,銘柄リスト!$C$2:$C$10000,,0,1)</f>
        <v>日本セラミック</v>
      </c>
      <c r="E2552" s="10">
        <v>1</v>
      </c>
      <c r="G2552" s="46">
        <v>45632</v>
      </c>
      <c r="H2552" s="46">
        <v>45793</v>
      </c>
      <c r="J2552" s="10" t="str">
        <f>_xlfn.XLOOKUP($C2552,銘柄リスト!$B$2:$B$10000,銘柄リスト!$D$2:$D$10000,,0,1)</f>
        <v>プライム（内国株式）</v>
      </c>
    </row>
    <row r="2553" spans="2:10" hidden="1">
      <c r="B2553" s="42">
        <v>2551</v>
      </c>
      <c r="C2553" s="45" t="s">
        <v>2704</v>
      </c>
      <c r="D2553" t="str">
        <f>_xlfn.XLOOKUP($C2553,銘柄リスト!$B$2:$B$10000,銘柄リスト!$C$2:$C$10000,,0,1)</f>
        <v>日本アンテナ</v>
      </c>
      <c r="E2553" s="10">
        <v>1</v>
      </c>
      <c r="G2553" s="46">
        <v>45632</v>
      </c>
      <c r="H2553" s="46">
        <v>45793</v>
      </c>
      <c r="J2553" s="10" t="str">
        <f>_xlfn.XLOOKUP($C2553,銘柄リスト!$B$2:$B$10000,銘柄リスト!$D$2:$D$10000,,0,1)</f>
        <v>スタンダード（内国株式）</v>
      </c>
    </row>
    <row r="2554" spans="2:10" hidden="1">
      <c r="B2554" s="42">
        <v>2552</v>
      </c>
      <c r="C2554" s="45" t="s">
        <v>2705</v>
      </c>
      <c r="D2554" t="str">
        <f>_xlfn.XLOOKUP($C2554,銘柄リスト!$B$2:$B$10000,銘柄リスト!$C$2:$C$10000,,0,1)</f>
        <v>遠藤照明</v>
      </c>
      <c r="E2554" s="10">
        <v>1</v>
      </c>
      <c r="G2554" s="46">
        <v>45632</v>
      </c>
      <c r="H2554" s="46">
        <v>45793</v>
      </c>
      <c r="J2554" s="10" t="str">
        <f>_xlfn.XLOOKUP($C2554,銘柄リスト!$B$2:$B$10000,銘柄リスト!$D$2:$D$10000,,0,1)</f>
        <v>スタンダード（内国株式）</v>
      </c>
    </row>
    <row r="2555" spans="2:10" hidden="1">
      <c r="B2555" s="42">
        <v>2553</v>
      </c>
      <c r="C2555" s="45" t="s">
        <v>2706</v>
      </c>
      <c r="D2555" t="str">
        <f>_xlfn.XLOOKUP($C2555,銘柄リスト!$B$2:$B$10000,銘柄リスト!$C$2:$C$10000,,0,1)</f>
        <v>古河電池</v>
      </c>
      <c r="E2555" s="10">
        <v>1</v>
      </c>
      <c r="G2555" s="46">
        <v>45632</v>
      </c>
      <c r="H2555" s="46">
        <v>45793</v>
      </c>
      <c r="J2555" s="10" t="str">
        <f>_xlfn.XLOOKUP($C2555,銘柄リスト!$B$2:$B$10000,銘柄リスト!$D$2:$D$10000,,0,1)</f>
        <v>プライム（内国株式）</v>
      </c>
    </row>
    <row r="2556" spans="2:10" hidden="1">
      <c r="B2556" s="42">
        <v>2554</v>
      </c>
      <c r="C2556" s="45" t="s">
        <v>209</v>
      </c>
      <c r="D2556" t="str">
        <f>_xlfn.XLOOKUP($C2556,銘柄リスト!$B$2:$B$10000,銘柄リスト!$C$2:$C$10000,,0,1)</f>
        <v>山一電機</v>
      </c>
      <c r="E2556" s="10">
        <v>1</v>
      </c>
      <c r="G2556" s="46">
        <v>45632</v>
      </c>
      <c r="H2556" s="46">
        <v>45793</v>
      </c>
      <c r="J2556" s="10" t="str">
        <f>_xlfn.XLOOKUP($C2556,銘柄リスト!$B$2:$B$10000,銘柄リスト!$D$2:$D$10000,,0,1)</f>
        <v>プライム（内国株式）</v>
      </c>
    </row>
    <row r="2557" spans="2:10" hidden="1">
      <c r="B2557" s="42">
        <v>2555</v>
      </c>
      <c r="C2557" s="45" t="s">
        <v>2707</v>
      </c>
      <c r="D2557" t="str">
        <f>_xlfn.XLOOKUP($C2557,銘柄リスト!$B$2:$B$10000,銘柄リスト!$C$2:$C$10000,,0,1)</f>
        <v>ソフィアホールディングス</v>
      </c>
      <c r="E2557" s="10">
        <v>1</v>
      </c>
      <c r="G2557" s="46">
        <v>45632</v>
      </c>
      <c r="H2557" s="46">
        <v>45793</v>
      </c>
      <c r="J2557" s="10" t="str">
        <f>_xlfn.XLOOKUP($C2557,銘柄リスト!$B$2:$B$10000,銘柄リスト!$D$2:$D$10000,,0,1)</f>
        <v>スタンダード（内国株式）</v>
      </c>
    </row>
    <row r="2558" spans="2:10" hidden="1">
      <c r="B2558" s="42">
        <v>2556</v>
      </c>
      <c r="C2558" s="45" t="s">
        <v>2708</v>
      </c>
      <c r="D2558" t="str">
        <f>_xlfn.XLOOKUP($C2558,銘柄リスト!$B$2:$B$10000,銘柄リスト!$C$2:$C$10000,,0,1)</f>
        <v>ＮＫＫスイッチズ</v>
      </c>
      <c r="E2558" s="10">
        <v>1</v>
      </c>
      <c r="G2558" s="46">
        <v>45632</v>
      </c>
      <c r="H2558" s="46">
        <v>45793</v>
      </c>
      <c r="J2558" s="10" t="str">
        <f>_xlfn.XLOOKUP($C2558,銘柄リスト!$B$2:$B$10000,銘柄リスト!$D$2:$D$10000,,0,1)</f>
        <v>スタンダード（内国株式）</v>
      </c>
    </row>
    <row r="2559" spans="2:10" hidden="1">
      <c r="B2559" s="42">
        <v>2557</v>
      </c>
      <c r="C2559" s="45" t="s">
        <v>2709</v>
      </c>
      <c r="D2559" t="str">
        <f>_xlfn.XLOOKUP($C2559,銘柄リスト!$B$2:$B$10000,銘柄リスト!$C$2:$C$10000,,0,1)</f>
        <v>日本アビオニクス</v>
      </c>
      <c r="E2559" s="10">
        <v>1</v>
      </c>
      <c r="G2559" s="46">
        <v>45632</v>
      </c>
      <c r="H2559" s="46">
        <v>45793</v>
      </c>
      <c r="J2559" s="10" t="str">
        <f>_xlfn.XLOOKUP($C2559,銘柄リスト!$B$2:$B$10000,銘柄リスト!$D$2:$D$10000,,0,1)</f>
        <v>スタンダード（内国株式）</v>
      </c>
    </row>
    <row r="2560" spans="2:10" hidden="1">
      <c r="B2560" s="42">
        <v>2558</v>
      </c>
      <c r="C2560" s="45" t="s">
        <v>2710</v>
      </c>
      <c r="D2560" t="str">
        <f>_xlfn.XLOOKUP($C2560,銘柄リスト!$B$2:$B$10000,銘柄リスト!$C$2:$C$10000,,0,1)</f>
        <v>図研</v>
      </c>
      <c r="E2560" s="10">
        <v>1</v>
      </c>
      <c r="G2560" s="46">
        <v>45632</v>
      </c>
      <c r="H2560" s="46">
        <v>45793</v>
      </c>
      <c r="J2560" s="10" t="str">
        <f>_xlfn.XLOOKUP($C2560,銘柄リスト!$B$2:$B$10000,銘柄リスト!$D$2:$D$10000,,0,1)</f>
        <v>プライム（内国株式）</v>
      </c>
    </row>
    <row r="2561" spans="2:10" hidden="1">
      <c r="B2561" s="42">
        <v>2559</v>
      </c>
      <c r="C2561" s="45" t="s">
        <v>2711</v>
      </c>
      <c r="D2561" t="str">
        <f>_xlfn.XLOOKUP($C2561,銘柄リスト!$B$2:$B$10000,銘柄リスト!$C$2:$C$10000,,0,1)</f>
        <v>日本電子</v>
      </c>
      <c r="E2561" s="10">
        <v>1</v>
      </c>
      <c r="G2561" s="46">
        <v>45632</v>
      </c>
      <c r="H2561" s="46">
        <v>45793</v>
      </c>
      <c r="J2561" s="10" t="str">
        <f>_xlfn.XLOOKUP($C2561,銘柄リスト!$B$2:$B$10000,銘柄リスト!$D$2:$D$10000,,0,1)</f>
        <v>プライム（内国株式）</v>
      </c>
    </row>
    <row r="2562" spans="2:10" hidden="1">
      <c r="B2562" s="42">
        <v>2560</v>
      </c>
      <c r="C2562" s="45" t="s">
        <v>2712</v>
      </c>
      <c r="D2562" t="str">
        <f>_xlfn.XLOOKUP($C2562,銘柄リスト!$B$2:$B$10000,銘柄リスト!$C$2:$C$10000,,0,1)</f>
        <v>ファナック</v>
      </c>
      <c r="E2562" s="10">
        <v>1</v>
      </c>
      <c r="G2562" s="46">
        <v>45632</v>
      </c>
      <c r="H2562" s="46">
        <v>45793</v>
      </c>
      <c r="J2562" s="10" t="str">
        <f>_xlfn.XLOOKUP($C2562,銘柄リスト!$B$2:$B$10000,銘柄リスト!$D$2:$D$10000,,0,1)</f>
        <v>プライム（内国株式）</v>
      </c>
    </row>
    <row r="2563" spans="2:10" hidden="1">
      <c r="B2563" s="42">
        <v>2561</v>
      </c>
      <c r="C2563" s="45" t="s">
        <v>2713</v>
      </c>
      <c r="D2563" t="str">
        <f>_xlfn.XLOOKUP($C2563,銘柄リスト!$B$2:$B$10000,銘柄リスト!$C$2:$C$10000,,0,1)</f>
        <v>ＦＤＫ</v>
      </c>
      <c r="E2563" s="10">
        <v>1</v>
      </c>
      <c r="G2563" s="46">
        <v>45632</v>
      </c>
      <c r="H2563" s="46">
        <v>45793</v>
      </c>
      <c r="J2563" s="10" t="str">
        <f>_xlfn.XLOOKUP($C2563,銘柄リスト!$B$2:$B$10000,銘柄リスト!$D$2:$D$10000,,0,1)</f>
        <v>スタンダード（内国株式）</v>
      </c>
    </row>
    <row r="2564" spans="2:10" hidden="1">
      <c r="B2564" s="42">
        <v>2562</v>
      </c>
      <c r="C2564" s="45" t="s">
        <v>2714</v>
      </c>
      <c r="D2564" t="str">
        <f>_xlfn.XLOOKUP($C2564,銘柄リスト!$B$2:$B$10000,銘柄リスト!$C$2:$C$10000,,0,1)</f>
        <v>芝浦電子</v>
      </c>
      <c r="E2564" s="10">
        <v>1</v>
      </c>
      <c r="G2564" s="46">
        <v>45632</v>
      </c>
      <c r="H2564" s="46">
        <v>45793</v>
      </c>
      <c r="J2564" s="10" t="str">
        <f>_xlfn.XLOOKUP($C2564,銘柄リスト!$B$2:$B$10000,銘柄リスト!$D$2:$D$10000,,0,1)</f>
        <v>スタンダード（内国株式）</v>
      </c>
    </row>
    <row r="2565" spans="2:10" hidden="1">
      <c r="B2565" s="42">
        <v>2563</v>
      </c>
      <c r="C2565" s="45" t="s">
        <v>2715</v>
      </c>
      <c r="D2565" t="str">
        <f>_xlfn.XLOOKUP($C2565,銘柄リスト!$B$2:$B$10000,銘柄リスト!$C$2:$C$10000,,0,1)</f>
        <v>日本シイエムケイ</v>
      </c>
      <c r="E2565" s="10">
        <v>1</v>
      </c>
      <c r="G2565" s="46">
        <v>45632</v>
      </c>
      <c r="H2565" s="46">
        <v>45793</v>
      </c>
      <c r="J2565" s="10" t="str">
        <f>_xlfn.XLOOKUP($C2565,銘柄リスト!$B$2:$B$10000,銘柄リスト!$D$2:$D$10000,,0,1)</f>
        <v>プライム（内国株式）</v>
      </c>
    </row>
    <row r="2566" spans="2:10" hidden="1">
      <c r="B2566" s="42">
        <v>2564</v>
      </c>
      <c r="C2566" s="45" t="s">
        <v>2716</v>
      </c>
      <c r="D2566" t="str">
        <f>_xlfn.XLOOKUP($C2566,銘柄リスト!$B$2:$B$10000,銘柄リスト!$C$2:$C$10000,,0,1)</f>
        <v>フクダ電子</v>
      </c>
      <c r="E2566" s="10">
        <v>1</v>
      </c>
      <c r="G2566" s="46">
        <v>45632</v>
      </c>
      <c r="H2566" s="46">
        <v>45793</v>
      </c>
      <c r="J2566" s="10" t="str">
        <f>_xlfn.XLOOKUP($C2566,銘柄リスト!$B$2:$B$10000,銘柄リスト!$D$2:$D$10000,,0,1)</f>
        <v>スタンダード（内国株式）</v>
      </c>
    </row>
    <row r="2567" spans="2:10" hidden="1">
      <c r="B2567" s="42">
        <v>2565</v>
      </c>
      <c r="C2567" s="45" t="s">
        <v>2717</v>
      </c>
      <c r="D2567" t="str">
        <f>_xlfn.XLOOKUP($C2567,銘柄リスト!$B$2:$B$10000,銘柄リスト!$C$2:$C$10000,,0,1)</f>
        <v>エンプラス</v>
      </c>
      <c r="E2567" s="10">
        <v>1</v>
      </c>
      <c r="G2567" s="46">
        <v>45632</v>
      </c>
      <c r="H2567" s="46">
        <v>45793</v>
      </c>
      <c r="J2567" s="10" t="str">
        <f>_xlfn.XLOOKUP($C2567,銘柄リスト!$B$2:$B$10000,銘柄リスト!$D$2:$D$10000,,0,1)</f>
        <v>プライム（内国株式）</v>
      </c>
    </row>
    <row r="2568" spans="2:10" hidden="1">
      <c r="B2568" s="42">
        <v>2566</v>
      </c>
      <c r="C2568" s="45" t="s">
        <v>2718</v>
      </c>
      <c r="D2568" t="str">
        <f>_xlfn.XLOOKUP($C2568,銘柄リスト!$B$2:$B$10000,銘柄リスト!$C$2:$C$10000,,0,1)</f>
        <v>大真空</v>
      </c>
      <c r="E2568" s="10">
        <v>1</v>
      </c>
      <c r="G2568" s="46">
        <v>45632</v>
      </c>
      <c r="H2568" s="46">
        <v>45793</v>
      </c>
      <c r="J2568" s="10" t="str">
        <f>_xlfn.XLOOKUP($C2568,銘柄リスト!$B$2:$B$10000,銘柄リスト!$D$2:$D$10000,,0,1)</f>
        <v>プライム（内国株式）</v>
      </c>
    </row>
    <row r="2569" spans="2:10" hidden="1">
      <c r="B2569" s="42">
        <v>2567</v>
      </c>
      <c r="C2569" s="45" t="s">
        <v>2719</v>
      </c>
      <c r="D2569" t="str">
        <f>_xlfn.XLOOKUP($C2569,銘柄リスト!$B$2:$B$10000,銘柄リスト!$C$2:$C$10000,,0,1)</f>
        <v>ローム</v>
      </c>
      <c r="E2569" s="10">
        <v>1</v>
      </c>
      <c r="G2569" s="46">
        <v>45632</v>
      </c>
      <c r="H2569" s="46">
        <v>45793</v>
      </c>
      <c r="J2569" s="10" t="str">
        <f>_xlfn.XLOOKUP($C2569,銘柄リスト!$B$2:$B$10000,銘柄リスト!$D$2:$D$10000,,0,1)</f>
        <v>プライム（内国株式）</v>
      </c>
    </row>
    <row r="2570" spans="2:10" hidden="1">
      <c r="B2570" s="42">
        <v>2568</v>
      </c>
      <c r="C2570" s="45" t="s">
        <v>2720</v>
      </c>
      <c r="D2570" t="str">
        <f>_xlfn.XLOOKUP($C2570,銘柄リスト!$B$2:$B$10000,銘柄リスト!$C$2:$C$10000,,0,1)</f>
        <v>サンコー</v>
      </c>
      <c r="E2570" s="10">
        <v>1</v>
      </c>
      <c r="G2570" s="46">
        <v>45632</v>
      </c>
      <c r="H2570" s="46">
        <v>45793</v>
      </c>
      <c r="J2570" s="10" t="str">
        <f>_xlfn.XLOOKUP($C2570,銘柄リスト!$B$2:$B$10000,銘柄リスト!$D$2:$D$10000,,0,1)</f>
        <v>スタンダード（内国株式）</v>
      </c>
    </row>
    <row r="2571" spans="2:10" hidden="1">
      <c r="B2571" s="42">
        <v>2569</v>
      </c>
      <c r="C2571" s="45" t="s">
        <v>2721</v>
      </c>
      <c r="D2571" t="str">
        <f>_xlfn.XLOOKUP($C2571,銘柄リスト!$B$2:$B$10000,銘柄リスト!$C$2:$C$10000,,0,1)</f>
        <v>浜松ホトニクス</v>
      </c>
      <c r="E2571" s="10">
        <v>1</v>
      </c>
      <c r="G2571" s="46">
        <v>45632</v>
      </c>
      <c r="H2571" s="46">
        <v>45793</v>
      </c>
      <c r="J2571" s="10" t="str">
        <f>_xlfn.XLOOKUP($C2571,銘柄リスト!$B$2:$B$10000,銘柄リスト!$D$2:$D$10000,,0,1)</f>
        <v>プライム（内国株式）</v>
      </c>
    </row>
    <row r="2572" spans="2:10" hidden="1">
      <c r="B2572" s="42">
        <v>2570</v>
      </c>
      <c r="C2572" s="45" t="s">
        <v>2722</v>
      </c>
      <c r="D2572" t="str">
        <f>_xlfn.XLOOKUP($C2572,銘柄リスト!$B$2:$B$10000,銘柄リスト!$C$2:$C$10000,,0,1)</f>
        <v>三井ハイテック</v>
      </c>
      <c r="E2572" s="10">
        <v>1</v>
      </c>
      <c r="G2572" s="46">
        <v>45632</v>
      </c>
      <c r="H2572" s="46">
        <v>45793</v>
      </c>
      <c r="J2572" s="10" t="str">
        <f>_xlfn.XLOOKUP($C2572,銘柄リスト!$B$2:$B$10000,銘柄リスト!$D$2:$D$10000,,0,1)</f>
        <v>プライム（内国株式）</v>
      </c>
    </row>
    <row r="2573" spans="2:10" hidden="1">
      <c r="B2573" s="42">
        <v>2571</v>
      </c>
      <c r="C2573" s="45" t="s">
        <v>2723</v>
      </c>
      <c r="D2573" t="str">
        <f>_xlfn.XLOOKUP($C2573,銘柄リスト!$B$2:$B$10000,銘柄リスト!$C$2:$C$10000,,0,1)</f>
        <v>新光電気工業</v>
      </c>
      <c r="E2573" s="10">
        <v>1</v>
      </c>
      <c r="G2573" s="46">
        <v>45632</v>
      </c>
      <c r="H2573" s="46">
        <v>45793</v>
      </c>
      <c r="J2573" s="10" t="str">
        <f>_xlfn.XLOOKUP($C2573,銘柄リスト!$B$2:$B$10000,銘柄リスト!$D$2:$D$10000,,0,1)</f>
        <v>プライム（内国株式）</v>
      </c>
    </row>
    <row r="2574" spans="2:10" hidden="1">
      <c r="B2574" s="42">
        <v>2572</v>
      </c>
      <c r="C2574" s="45" t="s">
        <v>2724</v>
      </c>
      <c r="D2574" t="str">
        <f>_xlfn.XLOOKUP($C2574,銘柄リスト!$B$2:$B$10000,銘柄リスト!$C$2:$C$10000,,0,1)</f>
        <v>松尾電機</v>
      </c>
      <c r="E2574" s="10">
        <v>1</v>
      </c>
      <c r="G2574" s="46">
        <v>45632</v>
      </c>
      <c r="H2574" s="46">
        <v>45793</v>
      </c>
      <c r="J2574" s="10" t="str">
        <f>_xlfn.XLOOKUP($C2574,銘柄リスト!$B$2:$B$10000,銘柄リスト!$D$2:$D$10000,,0,1)</f>
        <v>スタンダード（内国株式）</v>
      </c>
    </row>
    <row r="2575" spans="2:10" hidden="1">
      <c r="B2575" s="42">
        <v>2573</v>
      </c>
      <c r="C2575" s="45" t="s">
        <v>2725</v>
      </c>
      <c r="D2575" t="str">
        <f>_xlfn.XLOOKUP($C2575,銘柄リスト!$B$2:$B$10000,銘柄リスト!$C$2:$C$10000,,0,1)</f>
        <v>京セラ</v>
      </c>
      <c r="E2575" s="10">
        <v>1</v>
      </c>
      <c r="G2575" s="46">
        <v>45632</v>
      </c>
      <c r="H2575" s="46">
        <v>45793</v>
      </c>
      <c r="J2575" s="10" t="str">
        <f>_xlfn.XLOOKUP($C2575,銘柄リスト!$B$2:$B$10000,銘柄リスト!$D$2:$D$10000,,0,1)</f>
        <v>プライム（内国株式）</v>
      </c>
    </row>
    <row r="2576" spans="2:10" hidden="1">
      <c r="B2576" s="42">
        <v>2574</v>
      </c>
      <c r="C2576" s="45" t="s">
        <v>2726</v>
      </c>
      <c r="D2576" t="str">
        <f>_xlfn.XLOOKUP($C2576,銘柄リスト!$B$2:$B$10000,銘柄リスト!$C$2:$C$10000,,0,1)</f>
        <v>協栄産業</v>
      </c>
      <c r="E2576" s="10">
        <v>1</v>
      </c>
      <c r="G2576" s="46">
        <v>45632</v>
      </c>
      <c r="H2576" s="46">
        <v>45793</v>
      </c>
      <c r="J2576" s="10" t="str">
        <f>_xlfn.XLOOKUP($C2576,銘柄リスト!$B$2:$B$10000,銘柄リスト!$D$2:$D$10000,,0,1)</f>
        <v>スタンダード（内国株式）</v>
      </c>
    </row>
    <row r="2577" spans="2:10" hidden="1">
      <c r="B2577" s="42">
        <v>2575</v>
      </c>
      <c r="C2577" s="45" t="s">
        <v>2727</v>
      </c>
      <c r="D2577" t="str">
        <f>_xlfn.XLOOKUP($C2577,銘柄リスト!$B$2:$B$10000,銘柄リスト!$C$2:$C$10000,,0,1)</f>
        <v>太陽誘電</v>
      </c>
      <c r="E2577" s="10">
        <v>1</v>
      </c>
      <c r="G2577" s="46">
        <v>45632</v>
      </c>
      <c r="H2577" s="46">
        <v>45793</v>
      </c>
      <c r="J2577" s="10" t="str">
        <f>_xlfn.XLOOKUP($C2577,銘柄リスト!$B$2:$B$10000,銘柄リスト!$D$2:$D$10000,,0,1)</f>
        <v>プライム（内国株式）</v>
      </c>
    </row>
    <row r="2578" spans="2:10" hidden="1">
      <c r="B2578" s="42">
        <v>2576</v>
      </c>
      <c r="C2578" s="45" t="s">
        <v>2728</v>
      </c>
      <c r="D2578" t="str">
        <f>_xlfn.XLOOKUP($C2578,銘柄リスト!$B$2:$B$10000,銘柄リスト!$C$2:$C$10000,,0,1)</f>
        <v>日本抵抗器製作所</v>
      </c>
      <c r="E2578" s="10">
        <v>1</v>
      </c>
      <c r="G2578" s="46">
        <v>45632</v>
      </c>
      <c r="H2578" s="46">
        <v>45793</v>
      </c>
      <c r="J2578" s="10" t="str">
        <f>_xlfn.XLOOKUP($C2578,銘柄リスト!$B$2:$B$10000,銘柄リスト!$D$2:$D$10000,,0,1)</f>
        <v>スタンダード（内国株式）</v>
      </c>
    </row>
    <row r="2579" spans="2:10" hidden="1">
      <c r="B2579" s="42">
        <v>2577</v>
      </c>
      <c r="C2579" s="45" t="s">
        <v>2729</v>
      </c>
      <c r="D2579" t="str">
        <f>_xlfn.XLOOKUP($C2579,銘柄リスト!$B$2:$B$10000,銘柄リスト!$C$2:$C$10000,,0,1)</f>
        <v>村田製作所</v>
      </c>
      <c r="E2579" s="10">
        <v>1</v>
      </c>
      <c r="G2579" s="46">
        <v>45632</v>
      </c>
      <c r="H2579" s="46">
        <v>45793</v>
      </c>
      <c r="J2579" s="10" t="str">
        <f>_xlfn.XLOOKUP($C2579,銘柄リスト!$B$2:$B$10000,銘柄リスト!$D$2:$D$10000,,0,1)</f>
        <v>プライム（内国株式）</v>
      </c>
    </row>
    <row r="2580" spans="2:10" hidden="1">
      <c r="B2580" s="42">
        <v>2578</v>
      </c>
      <c r="C2580" s="45" t="s">
        <v>2730</v>
      </c>
      <c r="D2580" t="str">
        <f>_xlfn.XLOOKUP($C2580,銘柄リスト!$B$2:$B$10000,銘柄リスト!$C$2:$C$10000,,0,1)</f>
        <v>リード</v>
      </c>
      <c r="E2580" s="10">
        <v>1</v>
      </c>
      <c r="G2580" s="46">
        <v>45632</v>
      </c>
      <c r="H2580" s="46">
        <v>45793</v>
      </c>
      <c r="J2580" s="10" t="str">
        <f>_xlfn.XLOOKUP($C2580,銘柄リスト!$B$2:$B$10000,銘柄リスト!$D$2:$D$10000,,0,1)</f>
        <v>スタンダード（内国株式）</v>
      </c>
    </row>
    <row r="2581" spans="2:10" hidden="1">
      <c r="B2581" s="42">
        <v>2579</v>
      </c>
      <c r="C2581" s="45" t="s">
        <v>2731</v>
      </c>
      <c r="D2581" t="str">
        <f>_xlfn.XLOOKUP($C2581,銘柄リスト!$B$2:$B$10000,銘柄リスト!$C$2:$C$10000,,0,1)</f>
        <v>双葉電子工業</v>
      </c>
      <c r="E2581" s="10">
        <v>1</v>
      </c>
      <c r="G2581" s="46">
        <v>45632</v>
      </c>
      <c r="H2581" s="46">
        <v>45793</v>
      </c>
      <c r="J2581" s="10" t="str">
        <f>_xlfn.XLOOKUP($C2581,銘柄リスト!$B$2:$B$10000,銘柄リスト!$D$2:$D$10000,,0,1)</f>
        <v>プライム（内国株式）</v>
      </c>
    </row>
    <row r="2582" spans="2:10" hidden="1">
      <c r="B2582" s="42">
        <v>2580</v>
      </c>
      <c r="C2582" s="45" t="s">
        <v>2732</v>
      </c>
      <c r="D2582" t="str">
        <f>_xlfn.XLOOKUP($C2582,銘柄リスト!$B$2:$B$10000,銘柄リスト!$C$2:$C$10000,,0,1)</f>
        <v>日東電工</v>
      </c>
      <c r="E2582" s="10">
        <v>1</v>
      </c>
      <c r="G2582" s="46">
        <v>45632</v>
      </c>
      <c r="H2582" s="46">
        <v>45793</v>
      </c>
      <c r="J2582" s="10" t="str">
        <f>_xlfn.XLOOKUP($C2582,銘柄リスト!$B$2:$B$10000,銘柄リスト!$D$2:$D$10000,,0,1)</f>
        <v>プライム（内国株式）</v>
      </c>
    </row>
    <row r="2583" spans="2:10" hidden="1">
      <c r="B2583" s="42">
        <v>2581</v>
      </c>
      <c r="C2583" s="45" t="s">
        <v>2733</v>
      </c>
      <c r="D2583" t="str">
        <f>_xlfn.XLOOKUP($C2583,銘柄リスト!$B$2:$B$10000,銘柄リスト!$C$2:$C$10000,,0,1)</f>
        <v>北陸電気工業</v>
      </c>
      <c r="E2583" s="10">
        <v>1</v>
      </c>
      <c r="G2583" s="46">
        <v>45632</v>
      </c>
      <c r="H2583" s="46">
        <v>45793</v>
      </c>
      <c r="J2583" s="10" t="str">
        <f>_xlfn.XLOOKUP($C2583,銘柄リスト!$B$2:$B$10000,銘柄リスト!$D$2:$D$10000,,0,1)</f>
        <v>スタンダード（内国株式）</v>
      </c>
    </row>
    <row r="2584" spans="2:10" hidden="1">
      <c r="B2584" s="42">
        <v>2582</v>
      </c>
      <c r="C2584" s="45" t="s">
        <v>2734</v>
      </c>
      <c r="D2584" t="str">
        <f>_xlfn.XLOOKUP($C2584,銘柄リスト!$B$2:$B$10000,銘柄リスト!$C$2:$C$10000,,0,1)</f>
        <v>大黒屋ホールディングス</v>
      </c>
      <c r="E2584" s="10">
        <v>1</v>
      </c>
      <c r="G2584" s="46">
        <v>45632</v>
      </c>
      <c r="H2584" s="46">
        <v>45793</v>
      </c>
      <c r="J2584" s="10" t="str">
        <f>_xlfn.XLOOKUP($C2584,銘柄リスト!$B$2:$B$10000,銘柄リスト!$D$2:$D$10000,,0,1)</f>
        <v>スタンダード（内国株式）</v>
      </c>
    </row>
    <row r="2585" spans="2:10" hidden="1">
      <c r="B2585" s="42">
        <v>2583</v>
      </c>
      <c r="C2585" s="45" t="s">
        <v>2735</v>
      </c>
      <c r="D2585" t="str">
        <f>_xlfn.XLOOKUP($C2585,銘柄リスト!$B$2:$B$10000,銘柄リスト!$C$2:$C$10000,,0,1)</f>
        <v>指月電機製作所</v>
      </c>
      <c r="E2585" s="10">
        <v>1</v>
      </c>
      <c r="G2585" s="46">
        <v>45632</v>
      </c>
      <c r="H2585" s="46">
        <v>45793</v>
      </c>
      <c r="J2585" s="10" t="str">
        <f>_xlfn.XLOOKUP($C2585,銘柄リスト!$B$2:$B$10000,銘柄リスト!$D$2:$D$10000,,0,1)</f>
        <v>スタンダード（内国株式）</v>
      </c>
    </row>
    <row r="2586" spans="2:10" hidden="1">
      <c r="B2586" s="42">
        <v>2584</v>
      </c>
      <c r="C2586" s="45" t="s">
        <v>2736</v>
      </c>
      <c r="D2586" t="str">
        <f>_xlfn.XLOOKUP($C2586,銘柄リスト!$B$2:$B$10000,銘柄リスト!$C$2:$C$10000,,0,1)</f>
        <v>東海理化電機製作所</v>
      </c>
      <c r="E2586" s="10">
        <v>1</v>
      </c>
      <c r="G2586" s="46">
        <v>45632</v>
      </c>
      <c r="H2586" s="46">
        <v>45793</v>
      </c>
      <c r="J2586" s="10" t="str">
        <f>_xlfn.XLOOKUP($C2586,銘柄リスト!$B$2:$B$10000,銘柄リスト!$D$2:$D$10000,,0,1)</f>
        <v>プライム（内国株式）</v>
      </c>
    </row>
    <row r="2587" spans="2:10" hidden="1">
      <c r="B2587" s="42">
        <v>2585</v>
      </c>
      <c r="C2587" s="45" t="s">
        <v>2737</v>
      </c>
      <c r="D2587" t="str">
        <f>_xlfn.XLOOKUP($C2587,銘柄リスト!$B$2:$B$10000,銘柄リスト!$C$2:$C$10000,,0,1)</f>
        <v>ニチコン</v>
      </c>
      <c r="E2587" s="10">
        <v>1</v>
      </c>
      <c r="G2587" s="46">
        <v>45632</v>
      </c>
      <c r="H2587" s="46">
        <v>45793</v>
      </c>
      <c r="J2587" s="10" t="str">
        <f>_xlfn.XLOOKUP($C2587,銘柄リスト!$B$2:$B$10000,銘柄リスト!$D$2:$D$10000,,0,1)</f>
        <v>プライム（内国株式）</v>
      </c>
    </row>
    <row r="2588" spans="2:10" hidden="1">
      <c r="B2588" s="42">
        <v>2586</v>
      </c>
      <c r="C2588" s="45" t="s">
        <v>2738</v>
      </c>
      <c r="D2588" t="str">
        <f>_xlfn.XLOOKUP($C2588,銘柄リスト!$B$2:$B$10000,銘柄リスト!$C$2:$C$10000,,0,1)</f>
        <v>日本ケミコン</v>
      </c>
      <c r="E2588" s="10">
        <v>1</v>
      </c>
      <c r="G2588" s="46">
        <v>45632</v>
      </c>
      <c r="H2588" s="46">
        <v>45793</v>
      </c>
      <c r="J2588" s="10" t="str">
        <f>_xlfn.XLOOKUP($C2588,銘柄リスト!$B$2:$B$10000,銘柄リスト!$D$2:$D$10000,,0,1)</f>
        <v>プライム（内国株式）</v>
      </c>
    </row>
    <row r="2589" spans="2:10" hidden="1">
      <c r="B2589" s="42">
        <v>2587</v>
      </c>
      <c r="C2589" s="45" t="s">
        <v>2739</v>
      </c>
      <c r="D2589" t="str">
        <f>_xlfn.XLOOKUP($C2589,銘柄リスト!$B$2:$B$10000,銘柄リスト!$C$2:$C$10000,,0,1)</f>
        <v>日本タングステン</v>
      </c>
      <c r="E2589" s="10">
        <v>1</v>
      </c>
      <c r="G2589" s="46">
        <v>45632</v>
      </c>
      <c r="H2589" s="46">
        <v>45793</v>
      </c>
      <c r="J2589" s="10" t="str">
        <f>_xlfn.XLOOKUP($C2589,銘柄リスト!$B$2:$B$10000,銘柄リスト!$D$2:$D$10000,,0,1)</f>
        <v>スタンダード（内国株式）</v>
      </c>
    </row>
    <row r="2590" spans="2:10" hidden="1">
      <c r="B2590" s="42">
        <v>2588</v>
      </c>
      <c r="C2590" s="45" t="s">
        <v>2740</v>
      </c>
      <c r="D2590" t="str">
        <f>_xlfn.XLOOKUP($C2590,銘柄リスト!$B$2:$B$10000,銘柄リスト!$C$2:$C$10000,,0,1)</f>
        <v>ＫＯＡ</v>
      </c>
      <c r="E2590" s="10">
        <v>1</v>
      </c>
      <c r="G2590" s="46">
        <v>45632</v>
      </c>
      <c r="H2590" s="46">
        <v>45793</v>
      </c>
      <c r="J2590" s="10" t="str">
        <f>_xlfn.XLOOKUP($C2590,銘柄リスト!$B$2:$B$10000,銘柄リスト!$D$2:$D$10000,,0,1)</f>
        <v>プライム（内国株式）</v>
      </c>
    </row>
    <row r="2591" spans="2:10" hidden="1">
      <c r="B2591" s="42">
        <v>2589</v>
      </c>
      <c r="C2591" s="45" t="s">
        <v>2741</v>
      </c>
      <c r="D2591" t="str">
        <f>_xlfn.XLOOKUP($C2591,銘柄リスト!$B$2:$B$10000,銘柄リスト!$C$2:$C$10000,,0,1)</f>
        <v>三井Ｅ＆Ｓ</v>
      </c>
      <c r="E2591" s="10">
        <v>1</v>
      </c>
      <c r="G2591" s="46">
        <v>45632</v>
      </c>
      <c r="H2591" s="46">
        <v>45793</v>
      </c>
      <c r="J2591" s="10" t="str">
        <f>_xlfn.XLOOKUP($C2591,銘柄リスト!$B$2:$B$10000,銘柄リスト!$D$2:$D$10000,,0,1)</f>
        <v>プライム（内国株式）</v>
      </c>
    </row>
    <row r="2592" spans="2:10" hidden="1">
      <c r="B2592" s="42">
        <v>2590</v>
      </c>
      <c r="C2592" s="45" t="s">
        <v>2742</v>
      </c>
      <c r="D2592" t="str">
        <f>_xlfn.XLOOKUP($C2592,銘柄リスト!$B$2:$B$10000,銘柄リスト!$C$2:$C$10000,,0,1)</f>
        <v>カナデビア</v>
      </c>
      <c r="E2592" s="10">
        <v>1</v>
      </c>
      <c r="G2592" s="46">
        <v>45632</v>
      </c>
      <c r="H2592" s="46">
        <v>45793</v>
      </c>
      <c r="J2592" s="10" t="str">
        <f>_xlfn.XLOOKUP($C2592,銘柄リスト!$B$2:$B$10000,銘柄リスト!$D$2:$D$10000,,0,1)</f>
        <v>プライム（内国株式）</v>
      </c>
    </row>
    <row r="2593" spans="2:10" hidden="1">
      <c r="B2593" s="42">
        <v>2591</v>
      </c>
      <c r="C2593" s="45" t="s">
        <v>58</v>
      </c>
      <c r="D2593" t="str">
        <f>_xlfn.XLOOKUP($C2593,銘柄リスト!$B$2:$B$10000,銘柄リスト!$C$2:$C$10000,,0,1)</f>
        <v>三菱重工業</v>
      </c>
      <c r="E2593" s="10">
        <v>1</v>
      </c>
      <c r="G2593" s="46">
        <v>45632</v>
      </c>
      <c r="H2593" s="46">
        <v>45793</v>
      </c>
      <c r="J2593" s="10" t="str">
        <f>_xlfn.XLOOKUP($C2593,銘柄リスト!$B$2:$B$10000,銘柄リスト!$D$2:$D$10000,,0,1)</f>
        <v>プライム（内国株式）</v>
      </c>
    </row>
    <row r="2594" spans="2:10" hidden="1">
      <c r="B2594" s="42">
        <v>2592</v>
      </c>
      <c r="C2594" s="45" t="s">
        <v>2743</v>
      </c>
      <c r="D2594" t="str">
        <f>_xlfn.XLOOKUP($C2594,銘柄リスト!$B$2:$B$10000,銘柄リスト!$C$2:$C$10000,,0,1)</f>
        <v>川崎重工業</v>
      </c>
      <c r="E2594" s="10">
        <v>1</v>
      </c>
      <c r="G2594" s="46">
        <v>45632</v>
      </c>
      <c r="H2594" s="46">
        <v>45793</v>
      </c>
      <c r="J2594" s="10" t="str">
        <f>_xlfn.XLOOKUP($C2594,銘柄リスト!$B$2:$B$10000,銘柄リスト!$D$2:$D$10000,,0,1)</f>
        <v>プライム（内国株式）</v>
      </c>
    </row>
    <row r="2595" spans="2:10" hidden="1">
      <c r="B2595" s="42">
        <v>2593</v>
      </c>
      <c r="C2595" s="45" t="s">
        <v>2744</v>
      </c>
      <c r="D2595" t="str">
        <f>_xlfn.XLOOKUP($C2595,銘柄リスト!$B$2:$B$10000,銘柄リスト!$C$2:$C$10000,,0,1)</f>
        <v>ＩＨＩ</v>
      </c>
      <c r="E2595" s="10">
        <v>1</v>
      </c>
      <c r="G2595" s="46">
        <v>45632</v>
      </c>
      <c r="H2595" s="46">
        <v>45793</v>
      </c>
      <c r="J2595" s="10" t="str">
        <f>_xlfn.XLOOKUP($C2595,銘柄リスト!$B$2:$B$10000,銘柄リスト!$D$2:$D$10000,,0,1)</f>
        <v>プライム（内国株式）</v>
      </c>
    </row>
    <row r="2596" spans="2:10" hidden="1">
      <c r="B2596" s="42">
        <v>2594</v>
      </c>
      <c r="C2596" s="45" t="s">
        <v>2745</v>
      </c>
      <c r="D2596" t="str">
        <f>_xlfn.XLOOKUP($C2596,銘柄リスト!$B$2:$B$10000,銘柄リスト!$C$2:$C$10000,,0,1)</f>
        <v>名村造船所</v>
      </c>
      <c r="E2596" s="10">
        <v>1</v>
      </c>
      <c r="G2596" s="46">
        <v>45632</v>
      </c>
      <c r="H2596" s="46">
        <v>45793</v>
      </c>
      <c r="J2596" s="10" t="str">
        <f>_xlfn.XLOOKUP($C2596,銘柄リスト!$B$2:$B$10000,銘柄リスト!$D$2:$D$10000,,0,1)</f>
        <v>スタンダード（内国株式）</v>
      </c>
    </row>
    <row r="2597" spans="2:10" hidden="1">
      <c r="B2597" s="42">
        <v>2595</v>
      </c>
      <c r="C2597" s="45" t="s">
        <v>2746</v>
      </c>
      <c r="D2597" t="str">
        <f>_xlfn.XLOOKUP($C2597,銘柄リスト!$B$2:$B$10000,銘柄リスト!$C$2:$C$10000,,0,1)</f>
        <v>内海造船</v>
      </c>
      <c r="E2597" s="10">
        <v>1</v>
      </c>
      <c r="G2597" s="46">
        <v>45632</v>
      </c>
      <c r="H2597" s="46">
        <v>45793</v>
      </c>
      <c r="J2597" s="10" t="str">
        <f>_xlfn.XLOOKUP($C2597,銘柄リスト!$B$2:$B$10000,銘柄リスト!$D$2:$D$10000,,0,1)</f>
        <v>スタンダード（内国株式）</v>
      </c>
    </row>
    <row r="2598" spans="2:10" hidden="1">
      <c r="B2598" s="42">
        <v>2596</v>
      </c>
      <c r="C2598" s="45" t="s">
        <v>2747</v>
      </c>
      <c r="D2598" t="str">
        <f>_xlfn.XLOOKUP($C2598,銘柄リスト!$B$2:$B$10000,銘柄リスト!$C$2:$C$10000,,0,1)</f>
        <v>ニッチツ</v>
      </c>
      <c r="E2598" s="10">
        <v>1</v>
      </c>
      <c r="G2598" s="46">
        <v>45632</v>
      </c>
      <c r="H2598" s="46">
        <v>45793</v>
      </c>
      <c r="J2598" s="10" t="str">
        <f>_xlfn.XLOOKUP($C2598,銘柄リスト!$B$2:$B$10000,銘柄リスト!$D$2:$D$10000,,0,1)</f>
        <v>スタンダード（内国株式）</v>
      </c>
    </row>
    <row r="2599" spans="2:10" hidden="1">
      <c r="B2599" s="42">
        <v>2597</v>
      </c>
      <c r="C2599" s="45" t="s">
        <v>2748</v>
      </c>
      <c r="D2599" t="str">
        <f>_xlfn.XLOOKUP($C2599,銘柄リスト!$B$2:$B$10000,銘柄リスト!$C$2:$C$10000,,0,1)</f>
        <v>サノヤスホールディングス</v>
      </c>
      <c r="E2599" s="10">
        <v>1</v>
      </c>
      <c r="G2599" s="46">
        <v>45632</v>
      </c>
      <c r="H2599" s="46">
        <v>45793</v>
      </c>
      <c r="J2599" s="10" t="str">
        <f>_xlfn.XLOOKUP($C2599,銘柄リスト!$B$2:$B$10000,銘柄リスト!$D$2:$D$10000,,0,1)</f>
        <v>スタンダード（内国株式）</v>
      </c>
    </row>
    <row r="2600" spans="2:10" hidden="1">
      <c r="B2600" s="42">
        <v>2598</v>
      </c>
      <c r="C2600" s="45" t="s">
        <v>2749</v>
      </c>
      <c r="D2600" t="str">
        <f>_xlfn.XLOOKUP($C2600,銘柄リスト!$B$2:$B$10000,銘柄リスト!$C$2:$C$10000,,0,1)</f>
        <v>スプリックス</v>
      </c>
      <c r="E2600" s="10">
        <v>1</v>
      </c>
      <c r="G2600" s="46">
        <v>45632</v>
      </c>
      <c r="H2600" s="46">
        <v>45793</v>
      </c>
      <c r="J2600" s="10" t="str">
        <f>_xlfn.XLOOKUP($C2600,銘柄リスト!$B$2:$B$10000,銘柄リスト!$D$2:$D$10000,,0,1)</f>
        <v>スタンダード（内国株式）</v>
      </c>
    </row>
    <row r="2601" spans="2:10" hidden="1">
      <c r="B2601" s="42">
        <v>2599</v>
      </c>
      <c r="C2601" s="45" t="s">
        <v>2750</v>
      </c>
      <c r="D2601" t="str">
        <f>_xlfn.XLOOKUP($C2601,銘柄リスト!$B$2:$B$10000,銘柄リスト!$C$2:$C$10000,,0,1)</f>
        <v>インバウンドテック</v>
      </c>
      <c r="E2601" s="10">
        <v>1</v>
      </c>
      <c r="G2601" s="46">
        <v>45632</v>
      </c>
      <c r="H2601" s="46">
        <v>45645</v>
      </c>
      <c r="J2601" s="10" t="str">
        <f>_xlfn.XLOOKUP($C2601,銘柄リスト!$B$2:$B$10000,銘柄リスト!$D$2:$D$10000,,0,1)</f>
        <v>グロース（内国株式）</v>
      </c>
    </row>
    <row r="2602" spans="2:10" hidden="1">
      <c r="B2602" s="42">
        <v>2600</v>
      </c>
      <c r="C2602" s="45" t="s">
        <v>2751</v>
      </c>
      <c r="D2602" t="str">
        <f>_xlfn.XLOOKUP($C2602,銘柄リスト!$B$2:$B$10000,銘柄リスト!$C$2:$C$10000,,0,1)</f>
        <v>マネジメントソリューションズ</v>
      </c>
      <c r="E2602" s="10">
        <v>1</v>
      </c>
      <c r="G2602" s="46">
        <v>45632</v>
      </c>
      <c r="H2602" s="46">
        <v>45793</v>
      </c>
      <c r="J2602" s="10" t="str">
        <f>_xlfn.XLOOKUP($C2602,銘柄リスト!$B$2:$B$10000,銘柄リスト!$D$2:$D$10000,,0,1)</f>
        <v>プライム（内国株式）</v>
      </c>
    </row>
    <row r="2603" spans="2:10" hidden="1">
      <c r="B2603" s="42">
        <v>2601</v>
      </c>
      <c r="C2603" s="45" t="s">
        <v>2752</v>
      </c>
      <c r="D2603" t="str">
        <f>_xlfn.XLOOKUP($C2603,銘柄リスト!$B$2:$B$10000,銘柄リスト!$C$2:$C$10000,,0,1)</f>
        <v>プロレド・パートナーズ</v>
      </c>
      <c r="E2603" s="10">
        <v>1</v>
      </c>
      <c r="G2603" s="46">
        <v>45632</v>
      </c>
      <c r="H2603" s="46">
        <v>45793</v>
      </c>
      <c r="J2603" s="10" t="str">
        <f>_xlfn.XLOOKUP($C2603,銘柄リスト!$B$2:$B$10000,銘柄リスト!$D$2:$D$10000,,0,1)</f>
        <v>プライム（内国株式）</v>
      </c>
    </row>
    <row r="2604" spans="2:10" hidden="1">
      <c r="B2604" s="42">
        <v>2602</v>
      </c>
      <c r="C2604" s="45" t="s">
        <v>2753</v>
      </c>
      <c r="D2604" t="str">
        <f>_xlfn.XLOOKUP($C2604,銘柄リスト!$B$2:$B$10000,銘柄リスト!$C$2:$C$10000,,0,1)</f>
        <v>ａｎｄ　ｆａｃｔｏｒｙ</v>
      </c>
      <c r="E2604" s="10">
        <v>1</v>
      </c>
      <c r="G2604" s="46">
        <v>45632</v>
      </c>
      <c r="H2604" s="46">
        <v>45793</v>
      </c>
      <c r="J2604" s="10" t="str">
        <f>_xlfn.XLOOKUP($C2604,銘柄リスト!$B$2:$B$10000,銘柄リスト!$D$2:$D$10000,,0,1)</f>
        <v>スタンダード（内国株式）</v>
      </c>
    </row>
    <row r="2605" spans="2:10" hidden="1">
      <c r="B2605" s="42">
        <v>2603</v>
      </c>
      <c r="C2605" s="45" t="s">
        <v>2754</v>
      </c>
      <c r="D2605" t="str">
        <f>_xlfn.XLOOKUP($C2605,銘柄リスト!$B$2:$B$10000,銘柄リスト!$C$2:$C$10000,,0,1)</f>
        <v>イーエムネットジャパン</v>
      </c>
      <c r="E2605" s="10">
        <v>1</v>
      </c>
      <c r="G2605" s="46">
        <v>45632</v>
      </c>
      <c r="H2605" s="46">
        <v>45645</v>
      </c>
      <c r="J2605" s="10" t="str">
        <f>_xlfn.XLOOKUP($C2605,銘柄リスト!$B$2:$B$10000,銘柄リスト!$D$2:$D$10000,,0,1)</f>
        <v>グロース（内国株式）</v>
      </c>
    </row>
    <row r="2606" spans="2:10" hidden="1">
      <c r="B2606" s="42">
        <v>2604</v>
      </c>
      <c r="C2606" s="45" t="s">
        <v>2755</v>
      </c>
      <c r="D2606" t="str">
        <f>_xlfn.XLOOKUP($C2606,銘柄リスト!$B$2:$B$10000,銘柄リスト!$C$2:$C$10000,,0,1)</f>
        <v>テノ．ホールディングス</v>
      </c>
      <c r="E2606" s="10">
        <v>1</v>
      </c>
      <c r="G2606" s="46">
        <v>45632</v>
      </c>
      <c r="H2606" s="46">
        <v>45793</v>
      </c>
      <c r="J2606" s="10" t="str">
        <f>_xlfn.XLOOKUP($C2606,銘柄リスト!$B$2:$B$10000,銘柄リスト!$D$2:$D$10000,,0,1)</f>
        <v>スタンダード（内国株式）</v>
      </c>
    </row>
    <row r="2607" spans="2:10" hidden="1">
      <c r="B2607" s="42">
        <v>2605</v>
      </c>
      <c r="C2607" s="45" t="s">
        <v>2756</v>
      </c>
      <c r="D2607" t="str">
        <f>_xlfn.XLOOKUP($C2607,銘柄リスト!$B$2:$B$10000,銘柄リスト!$C$2:$C$10000,,0,1)</f>
        <v>フロンティア・マネジメント</v>
      </c>
      <c r="E2607" s="10">
        <v>1</v>
      </c>
      <c r="G2607" s="46">
        <v>45632</v>
      </c>
      <c r="H2607" s="46">
        <v>45793</v>
      </c>
      <c r="J2607" s="10" t="str">
        <f>_xlfn.XLOOKUP($C2607,銘柄リスト!$B$2:$B$10000,銘柄リスト!$D$2:$D$10000,,0,1)</f>
        <v>プライム（内国株式）</v>
      </c>
    </row>
    <row r="2608" spans="2:10" hidden="1">
      <c r="B2608" s="42">
        <v>2606</v>
      </c>
      <c r="C2608" s="45" t="s">
        <v>2757</v>
      </c>
      <c r="D2608" t="str">
        <f>_xlfn.XLOOKUP($C2608,銘柄リスト!$B$2:$B$10000,銘柄リスト!$C$2:$C$10000,,0,1)</f>
        <v>ブリッジインターナショナル</v>
      </c>
      <c r="E2608" s="10">
        <v>1</v>
      </c>
      <c r="G2608" s="46">
        <v>45632</v>
      </c>
      <c r="H2608" s="46">
        <v>45645</v>
      </c>
      <c r="J2608" s="10" t="str">
        <f>_xlfn.XLOOKUP($C2608,銘柄リスト!$B$2:$B$10000,銘柄リスト!$D$2:$D$10000,,0,1)</f>
        <v>グロース（内国株式）</v>
      </c>
    </row>
    <row r="2609" spans="2:10" hidden="1">
      <c r="B2609" s="42">
        <v>2607</v>
      </c>
      <c r="C2609" s="45" t="s">
        <v>2758</v>
      </c>
      <c r="D2609" t="str">
        <f>_xlfn.XLOOKUP($C2609,銘柄リスト!$B$2:$B$10000,銘柄リスト!$C$2:$C$10000,,0,1)</f>
        <v>サン・ライフホールディング</v>
      </c>
      <c r="E2609" s="10">
        <v>1</v>
      </c>
      <c r="G2609" s="46">
        <v>45632</v>
      </c>
      <c r="H2609" s="46">
        <v>45793</v>
      </c>
      <c r="J2609" s="10" t="str">
        <f>_xlfn.XLOOKUP($C2609,銘柄リスト!$B$2:$B$10000,銘柄リスト!$D$2:$D$10000,,0,1)</f>
        <v>スタンダード（内国株式）</v>
      </c>
    </row>
    <row r="2610" spans="2:10" hidden="1">
      <c r="B2610" s="42">
        <v>2608</v>
      </c>
      <c r="C2610" s="45" t="s">
        <v>2759</v>
      </c>
      <c r="D2610" t="str">
        <f>_xlfn.XLOOKUP($C2610,銘柄リスト!$B$2:$B$10000,銘柄リスト!$C$2:$C$10000,,0,1)</f>
        <v>ＣＲＧホールディングス</v>
      </c>
      <c r="E2610" s="10">
        <v>1</v>
      </c>
      <c r="G2610" s="46">
        <v>45632</v>
      </c>
      <c r="H2610" s="46">
        <v>45645</v>
      </c>
      <c r="J2610" s="10" t="str">
        <f>_xlfn.XLOOKUP($C2610,銘柄リスト!$B$2:$B$10000,銘柄リスト!$D$2:$D$10000,,0,1)</f>
        <v>グロース（内国株式）</v>
      </c>
    </row>
    <row r="2611" spans="2:10" hidden="1">
      <c r="B2611" s="42">
        <v>2609</v>
      </c>
      <c r="C2611" s="45" t="s">
        <v>2760</v>
      </c>
      <c r="D2611" t="str">
        <f>_xlfn.XLOOKUP($C2611,銘柄リスト!$B$2:$B$10000,銘柄リスト!$C$2:$C$10000,,0,1)</f>
        <v>アクセスグループ・ホールディングス</v>
      </c>
      <c r="E2611" s="10">
        <v>1</v>
      </c>
      <c r="G2611" s="46">
        <v>45632</v>
      </c>
      <c r="H2611" s="46">
        <v>45793</v>
      </c>
      <c r="J2611" s="10" t="str">
        <f>_xlfn.XLOOKUP($C2611,銘柄リスト!$B$2:$B$10000,銘柄リスト!$D$2:$D$10000,,0,1)</f>
        <v>スタンダード（内国株式）</v>
      </c>
    </row>
    <row r="2612" spans="2:10" hidden="1">
      <c r="B2612" s="42">
        <v>2610</v>
      </c>
      <c r="C2612" s="45" t="s">
        <v>2761</v>
      </c>
      <c r="D2612" t="str">
        <f>_xlfn.XLOOKUP($C2612,銘柄リスト!$B$2:$B$10000,銘柄リスト!$C$2:$C$10000,,0,1)</f>
        <v>アルー</v>
      </c>
      <c r="E2612" s="10">
        <v>1</v>
      </c>
      <c r="G2612" s="46">
        <v>45632</v>
      </c>
      <c r="H2612" s="46">
        <v>45645</v>
      </c>
      <c r="J2612" s="10" t="str">
        <f>_xlfn.XLOOKUP($C2612,銘柄リスト!$B$2:$B$10000,銘柄リスト!$D$2:$D$10000,,0,1)</f>
        <v>グロース（内国株式）</v>
      </c>
    </row>
    <row r="2613" spans="2:10" hidden="1">
      <c r="B2613" s="42">
        <v>2611</v>
      </c>
      <c r="C2613" s="45" t="s">
        <v>2762</v>
      </c>
      <c r="D2613" t="str">
        <f>_xlfn.XLOOKUP($C2613,銘柄リスト!$B$2:$B$10000,銘柄リスト!$C$2:$C$10000,,0,1)</f>
        <v>ピアラ</v>
      </c>
      <c r="E2613" s="10">
        <v>1</v>
      </c>
      <c r="G2613" s="46">
        <v>45632</v>
      </c>
      <c r="H2613" s="46">
        <v>45793</v>
      </c>
      <c r="J2613" s="10" t="str">
        <f>_xlfn.XLOOKUP($C2613,銘柄リスト!$B$2:$B$10000,銘柄リスト!$D$2:$D$10000,,0,1)</f>
        <v>スタンダード（内国株式）</v>
      </c>
    </row>
    <row r="2614" spans="2:10" hidden="1">
      <c r="B2614" s="42">
        <v>2612</v>
      </c>
      <c r="C2614" s="45" t="s">
        <v>2763</v>
      </c>
      <c r="D2614" t="str">
        <f>_xlfn.XLOOKUP($C2614,銘柄リスト!$B$2:$B$10000,銘柄リスト!$C$2:$C$10000,,0,1)</f>
        <v>ＴＤＳＥ</v>
      </c>
      <c r="E2614" s="10">
        <v>1</v>
      </c>
      <c r="G2614" s="46">
        <v>45632</v>
      </c>
      <c r="H2614" s="46">
        <v>45645</v>
      </c>
      <c r="J2614" s="10" t="str">
        <f>_xlfn.XLOOKUP($C2614,銘柄リスト!$B$2:$B$10000,銘柄リスト!$D$2:$D$10000,,0,1)</f>
        <v>グロース（内国株式）</v>
      </c>
    </row>
    <row r="2615" spans="2:10" hidden="1">
      <c r="B2615" s="42">
        <v>2613</v>
      </c>
      <c r="C2615" s="45" t="s">
        <v>2764</v>
      </c>
      <c r="D2615" t="str">
        <f>_xlfn.XLOOKUP($C2615,銘柄リスト!$B$2:$B$10000,銘柄リスト!$C$2:$C$10000,,0,1)</f>
        <v>ポート</v>
      </c>
      <c r="E2615" s="10">
        <v>1</v>
      </c>
      <c r="G2615" s="46">
        <v>45632</v>
      </c>
      <c r="H2615" s="46">
        <v>45645</v>
      </c>
      <c r="J2615" s="10" t="str">
        <f>_xlfn.XLOOKUP($C2615,銘柄リスト!$B$2:$B$10000,銘柄リスト!$D$2:$D$10000,,0,1)</f>
        <v>グロース（内国株式）</v>
      </c>
    </row>
    <row r="2616" spans="2:10" hidden="1">
      <c r="B2616" s="42">
        <v>2614</v>
      </c>
      <c r="C2616" s="45" t="s">
        <v>2765</v>
      </c>
      <c r="D2616" t="str">
        <f>_xlfn.XLOOKUP($C2616,銘柄リスト!$B$2:$B$10000,銘柄リスト!$C$2:$C$10000,,0,1)</f>
        <v>ベルトラ</v>
      </c>
      <c r="E2616" s="10">
        <v>1</v>
      </c>
      <c r="G2616" s="46">
        <v>45632</v>
      </c>
      <c r="H2616" s="46">
        <v>45645</v>
      </c>
      <c r="J2616" s="10" t="str">
        <f>_xlfn.XLOOKUP($C2616,銘柄リスト!$B$2:$B$10000,銘柄リスト!$D$2:$D$10000,,0,1)</f>
        <v>グロース（内国株式）</v>
      </c>
    </row>
    <row r="2617" spans="2:10" hidden="1">
      <c r="B2617" s="42">
        <v>2615</v>
      </c>
      <c r="C2617" s="45" t="s">
        <v>2766</v>
      </c>
      <c r="D2617" t="str">
        <f>_xlfn.XLOOKUP($C2617,銘柄リスト!$B$2:$B$10000,銘柄リスト!$C$2:$C$10000,,0,1)</f>
        <v>識学</v>
      </c>
      <c r="E2617" s="10">
        <v>1</v>
      </c>
      <c r="G2617" s="46">
        <v>45632</v>
      </c>
      <c r="H2617" s="46">
        <v>45645</v>
      </c>
      <c r="J2617" s="10" t="str">
        <f>_xlfn.XLOOKUP($C2617,銘柄リスト!$B$2:$B$10000,銘柄リスト!$D$2:$D$10000,,0,1)</f>
        <v>グロース（内国株式）</v>
      </c>
    </row>
    <row r="2618" spans="2:10" hidden="1">
      <c r="B2618" s="42">
        <v>2616</v>
      </c>
      <c r="C2618" s="45" t="s">
        <v>2767</v>
      </c>
      <c r="D2618" t="str">
        <f>_xlfn.XLOOKUP($C2618,銘柄リスト!$B$2:$B$10000,銘柄リスト!$C$2:$C$10000,,0,1)</f>
        <v>フロンティアインターナショナル</v>
      </c>
      <c r="E2618" s="10">
        <v>1</v>
      </c>
      <c r="G2618" s="46">
        <v>45632</v>
      </c>
      <c r="H2618" s="46">
        <v>45645</v>
      </c>
      <c r="J2618" s="10" t="str">
        <f>_xlfn.XLOOKUP($C2618,銘柄リスト!$B$2:$B$10000,銘柄リスト!$D$2:$D$10000,,0,1)</f>
        <v>グロース（内国株式）</v>
      </c>
    </row>
    <row r="2619" spans="2:10" hidden="1">
      <c r="B2619" s="42">
        <v>2617</v>
      </c>
      <c r="C2619" s="45" t="s">
        <v>2768</v>
      </c>
      <c r="D2619" t="str">
        <f>_xlfn.XLOOKUP($C2619,銘柄リスト!$B$2:$B$10000,銘柄リスト!$C$2:$C$10000,,0,1)</f>
        <v>エヌ・シー・エヌ</v>
      </c>
      <c r="E2619" s="10">
        <v>1</v>
      </c>
      <c r="G2619" s="46">
        <v>45632</v>
      </c>
      <c r="H2619" s="46">
        <v>45793</v>
      </c>
      <c r="J2619" s="10" t="str">
        <f>_xlfn.XLOOKUP($C2619,銘柄リスト!$B$2:$B$10000,銘柄リスト!$D$2:$D$10000,,0,1)</f>
        <v>スタンダード（内国株式）</v>
      </c>
    </row>
    <row r="2620" spans="2:10" hidden="1">
      <c r="B2620" s="42">
        <v>2618</v>
      </c>
      <c r="C2620" s="45" t="s">
        <v>2769</v>
      </c>
      <c r="D2620" t="str">
        <f>_xlfn.XLOOKUP($C2620,銘柄リスト!$B$2:$B$10000,銘柄リスト!$C$2:$C$10000,,0,1)</f>
        <v>共栄セキュリティーサービス</v>
      </c>
      <c r="E2620" s="10">
        <v>1</v>
      </c>
      <c r="G2620" s="46">
        <v>45632</v>
      </c>
      <c r="H2620" s="46">
        <v>45793</v>
      </c>
      <c r="J2620" s="10" t="str">
        <f>_xlfn.XLOOKUP($C2620,銘柄リスト!$B$2:$B$10000,銘柄リスト!$D$2:$D$10000,,0,1)</f>
        <v>スタンダード（内国株式）</v>
      </c>
    </row>
    <row r="2621" spans="2:10" hidden="1">
      <c r="B2621" s="42">
        <v>2619</v>
      </c>
      <c r="C2621" s="45" t="s">
        <v>2770</v>
      </c>
      <c r="D2621" t="str">
        <f>_xlfn.XLOOKUP($C2621,銘柄リスト!$B$2:$B$10000,銘柄リスト!$C$2:$C$10000,,0,1)</f>
        <v>コプロ・ホールディングス</v>
      </c>
      <c r="E2621" s="10">
        <v>1</v>
      </c>
      <c r="G2621" s="46">
        <v>45632</v>
      </c>
      <c r="H2621" s="46">
        <v>45793</v>
      </c>
      <c r="J2621" s="10" t="str">
        <f>_xlfn.XLOOKUP($C2621,銘柄リスト!$B$2:$B$10000,銘柄リスト!$D$2:$D$10000,,0,1)</f>
        <v>プライム（内国株式）</v>
      </c>
    </row>
    <row r="2622" spans="2:10" hidden="1">
      <c r="B2622" s="42">
        <v>2620</v>
      </c>
      <c r="C2622" s="45" t="s">
        <v>2771</v>
      </c>
      <c r="D2622" t="str">
        <f>_xlfn.XLOOKUP($C2622,銘柄リスト!$B$2:$B$10000,銘柄リスト!$C$2:$C$10000,,0,1)</f>
        <v>ギークス</v>
      </c>
      <c r="E2622" s="10">
        <v>1</v>
      </c>
      <c r="G2622" s="46">
        <v>45632</v>
      </c>
      <c r="H2622" s="46">
        <v>45793</v>
      </c>
      <c r="J2622" s="10" t="str">
        <f>_xlfn.XLOOKUP($C2622,銘柄リスト!$B$2:$B$10000,銘柄リスト!$D$2:$D$10000,,0,1)</f>
        <v>スタンダード（内国株式）</v>
      </c>
    </row>
    <row r="2623" spans="2:10" hidden="1">
      <c r="B2623" s="42">
        <v>2621</v>
      </c>
      <c r="C2623" s="45" t="s">
        <v>2772</v>
      </c>
      <c r="D2623" t="str">
        <f>_xlfn.XLOOKUP($C2623,銘柄リスト!$B$2:$B$10000,銘柄リスト!$C$2:$C$10000,,0,1)</f>
        <v>日本ホスピスホールディングス</v>
      </c>
      <c r="E2623" s="10">
        <v>1</v>
      </c>
      <c r="G2623" s="46">
        <v>45632</v>
      </c>
      <c r="H2623" s="46">
        <v>45645</v>
      </c>
      <c r="J2623" s="10" t="str">
        <f>_xlfn.XLOOKUP($C2623,銘柄リスト!$B$2:$B$10000,銘柄リスト!$D$2:$D$10000,,0,1)</f>
        <v>グロース（内国株式）</v>
      </c>
    </row>
    <row r="2624" spans="2:10" hidden="1">
      <c r="B2624" s="42">
        <v>2622</v>
      </c>
      <c r="C2624" s="45" t="s">
        <v>2773</v>
      </c>
      <c r="D2624" t="str">
        <f>_xlfn.XLOOKUP($C2624,銘柄リスト!$B$2:$B$10000,銘柄リスト!$C$2:$C$10000,,0,1)</f>
        <v>フレアス</v>
      </c>
      <c r="E2624" s="10">
        <v>1</v>
      </c>
      <c r="G2624" s="46">
        <v>45632</v>
      </c>
      <c r="H2624" s="46">
        <v>45645</v>
      </c>
      <c r="J2624" s="10" t="str">
        <f>_xlfn.XLOOKUP($C2624,銘柄リスト!$B$2:$B$10000,銘柄リスト!$D$2:$D$10000,,0,1)</f>
        <v>グロース（内国株式）</v>
      </c>
    </row>
    <row r="2625" spans="2:10" hidden="1">
      <c r="B2625" s="42">
        <v>2623</v>
      </c>
      <c r="C2625" s="45" t="s">
        <v>2774</v>
      </c>
      <c r="D2625" t="str">
        <f>_xlfn.XLOOKUP($C2625,銘柄リスト!$B$2:$B$10000,銘柄リスト!$C$2:$C$10000,,0,1)</f>
        <v>Ｂｉｒｄｍａｎ</v>
      </c>
      <c r="E2625" s="10">
        <v>1</v>
      </c>
      <c r="G2625" s="46">
        <v>45632</v>
      </c>
      <c r="H2625" s="46">
        <v>45645</v>
      </c>
      <c r="J2625" s="10" t="str">
        <f>_xlfn.XLOOKUP($C2625,銘柄リスト!$B$2:$B$10000,銘柄リスト!$D$2:$D$10000,,0,1)</f>
        <v>グロース（内国株式）</v>
      </c>
    </row>
    <row r="2626" spans="2:10" hidden="1">
      <c r="B2626" s="42">
        <v>2624</v>
      </c>
      <c r="C2626" s="45" t="s">
        <v>2775</v>
      </c>
      <c r="D2626" t="str">
        <f>_xlfn.XLOOKUP($C2626,銘柄リスト!$B$2:$B$10000,銘柄リスト!$C$2:$C$10000,,0,1)</f>
        <v>ハウテレビジョン</v>
      </c>
      <c r="E2626" s="10">
        <v>1</v>
      </c>
      <c r="G2626" s="46">
        <v>45632</v>
      </c>
      <c r="H2626" s="46">
        <v>45645</v>
      </c>
      <c r="J2626" s="10" t="str">
        <f>_xlfn.XLOOKUP($C2626,銘柄リスト!$B$2:$B$10000,銘柄リスト!$D$2:$D$10000,,0,1)</f>
        <v>グロース（内国株式）</v>
      </c>
    </row>
    <row r="2627" spans="2:10" hidden="1">
      <c r="B2627" s="42">
        <v>2625</v>
      </c>
      <c r="C2627" s="45" t="s">
        <v>2776</v>
      </c>
      <c r="D2627" t="str">
        <f>_xlfn.XLOOKUP($C2627,銘柄リスト!$B$2:$B$10000,銘柄リスト!$C$2:$C$10000,,0,1)</f>
        <v>ユーピーアール</v>
      </c>
      <c r="E2627" s="10">
        <v>1</v>
      </c>
      <c r="G2627" s="46">
        <v>45632</v>
      </c>
      <c r="H2627" s="46">
        <v>45793</v>
      </c>
      <c r="J2627" s="10" t="str">
        <f>_xlfn.XLOOKUP($C2627,銘柄リスト!$B$2:$B$10000,銘柄リスト!$D$2:$D$10000,,0,1)</f>
        <v>スタンダード（内国株式）</v>
      </c>
    </row>
    <row r="2628" spans="2:10" hidden="1">
      <c r="B2628" s="42">
        <v>2626</v>
      </c>
      <c r="C2628" s="45" t="s">
        <v>2777</v>
      </c>
      <c r="D2628" t="str">
        <f>_xlfn.XLOOKUP($C2628,銘柄リスト!$B$2:$B$10000,銘柄リスト!$C$2:$C$10000,,0,1)</f>
        <v>ピアズ</v>
      </c>
      <c r="E2628" s="10">
        <v>1</v>
      </c>
      <c r="G2628" s="46">
        <v>45632</v>
      </c>
      <c r="H2628" s="46">
        <v>45645</v>
      </c>
      <c r="J2628" s="10" t="str">
        <f>_xlfn.XLOOKUP($C2628,銘柄リスト!$B$2:$B$10000,銘柄リスト!$D$2:$D$10000,,0,1)</f>
        <v>グロース（内国株式）</v>
      </c>
    </row>
    <row r="2629" spans="2:10" hidden="1">
      <c r="B2629" s="42">
        <v>2627</v>
      </c>
      <c r="C2629" s="45" t="s">
        <v>2778</v>
      </c>
      <c r="D2629" t="str">
        <f>_xlfn.XLOOKUP($C2629,銘柄リスト!$B$2:$B$10000,銘柄リスト!$C$2:$C$10000,,0,1)</f>
        <v>ブランディングテクノロジー</v>
      </c>
      <c r="E2629" s="10">
        <v>1</v>
      </c>
      <c r="G2629" s="46">
        <v>45632</v>
      </c>
      <c r="H2629" s="46">
        <v>45645</v>
      </c>
      <c r="J2629" s="10" t="str">
        <f>_xlfn.XLOOKUP($C2629,銘柄リスト!$B$2:$B$10000,銘柄リスト!$D$2:$D$10000,,0,1)</f>
        <v>グロース（内国株式）</v>
      </c>
    </row>
    <row r="2630" spans="2:10" hidden="1">
      <c r="B2630" s="42">
        <v>2628</v>
      </c>
      <c r="C2630" s="45" t="s">
        <v>2779</v>
      </c>
      <c r="D2630" t="str">
        <f>_xlfn.XLOOKUP($C2630,銘柄リスト!$B$2:$B$10000,銘柄リスト!$C$2:$C$10000,,0,1)</f>
        <v>フィードフォースグループ</v>
      </c>
      <c r="E2630" s="10">
        <v>1</v>
      </c>
      <c r="G2630" s="46">
        <v>45632</v>
      </c>
      <c r="H2630" s="46">
        <v>45645</v>
      </c>
      <c r="J2630" s="10" t="str">
        <f>_xlfn.XLOOKUP($C2630,銘柄リスト!$B$2:$B$10000,銘柄リスト!$D$2:$D$10000,,0,1)</f>
        <v>グロース（内国株式）</v>
      </c>
    </row>
    <row r="2631" spans="2:10" hidden="1">
      <c r="B2631" s="42">
        <v>2629</v>
      </c>
      <c r="C2631" s="45" t="s">
        <v>2780</v>
      </c>
      <c r="D2631" t="str">
        <f>_xlfn.XLOOKUP($C2631,銘柄リスト!$B$2:$B$10000,銘柄リスト!$C$2:$C$10000,,0,1)</f>
        <v>サイバー・バズ</v>
      </c>
      <c r="E2631" s="10">
        <v>1</v>
      </c>
      <c r="G2631" s="46">
        <v>45632</v>
      </c>
      <c r="H2631" s="46">
        <v>45645</v>
      </c>
      <c r="J2631" s="10" t="str">
        <f>_xlfn.XLOOKUP($C2631,銘柄リスト!$B$2:$B$10000,銘柄リスト!$D$2:$D$10000,,0,1)</f>
        <v>グロース（内国株式）</v>
      </c>
    </row>
    <row r="2632" spans="2:10" hidden="1">
      <c r="B2632" s="42">
        <v>2630</v>
      </c>
      <c r="C2632" s="45" t="s">
        <v>2781</v>
      </c>
      <c r="D2632" t="str">
        <f>_xlfn.XLOOKUP($C2632,銘柄リスト!$B$2:$B$10000,銘柄リスト!$C$2:$C$10000,,0,1)</f>
        <v>アンビスホールディングス</v>
      </c>
      <c r="E2632" s="10">
        <v>1</v>
      </c>
      <c r="G2632" s="46">
        <v>45632</v>
      </c>
      <c r="H2632" s="46">
        <v>45793</v>
      </c>
      <c r="J2632" s="10" t="str">
        <f>_xlfn.XLOOKUP($C2632,銘柄リスト!$B$2:$B$10000,銘柄リスト!$D$2:$D$10000,,0,1)</f>
        <v>プライム（内国株式）</v>
      </c>
    </row>
    <row r="2633" spans="2:10" hidden="1">
      <c r="B2633" s="42">
        <v>2631</v>
      </c>
      <c r="C2633" s="45" t="s">
        <v>2782</v>
      </c>
      <c r="D2633" t="str">
        <f>_xlfn.XLOOKUP($C2633,銘柄リスト!$B$2:$B$10000,銘柄リスト!$C$2:$C$10000,,0,1)</f>
        <v>インティメート・マージャー</v>
      </c>
      <c r="E2633" s="10">
        <v>1</v>
      </c>
      <c r="G2633" s="46">
        <v>45632</v>
      </c>
      <c r="H2633" s="46">
        <v>45645</v>
      </c>
      <c r="J2633" s="10" t="str">
        <f>_xlfn.XLOOKUP($C2633,銘柄リスト!$B$2:$B$10000,銘柄リスト!$D$2:$D$10000,,0,1)</f>
        <v>グロース（内国株式）</v>
      </c>
    </row>
    <row r="2634" spans="2:10" hidden="1">
      <c r="B2634" s="42">
        <v>2632</v>
      </c>
      <c r="C2634" s="45" t="s">
        <v>2783</v>
      </c>
      <c r="D2634" t="str">
        <f>_xlfn.XLOOKUP($C2634,銘柄リスト!$B$2:$B$10000,銘柄リスト!$C$2:$C$10000,,0,1)</f>
        <v>ジェイック</v>
      </c>
      <c r="E2634" s="10">
        <v>1</v>
      </c>
      <c r="G2634" s="46">
        <v>45632</v>
      </c>
      <c r="H2634" s="46">
        <v>45645</v>
      </c>
      <c r="J2634" s="10" t="str">
        <f>_xlfn.XLOOKUP($C2634,銘柄リスト!$B$2:$B$10000,銘柄リスト!$D$2:$D$10000,,0,1)</f>
        <v>グロース（内国株式）</v>
      </c>
    </row>
    <row r="2635" spans="2:10" hidden="1">
      <c r="B2635" s="42">
        <v>2633</v>
      </c>
      <c r="C2635" s="45" t="s">
        <v>2784</v>
      </c>
      <c r="D2635" t="str">
        <f>_xlfn.XLOOKUP($C2635,銘柄リスト!$B$2:$B$10000,銘柄リスト!$C$2:$C$10000,,0,1)</f>
        <v>トゥエンティーフォーセブン</v>
      </c>
      <c r="E2635" s="10">
        <v>1</v>
      </c>
      <c r="G2635" s="46">
        <v>45632</v>
      </c>
      <c r="H2635" s="46">
        <v>45645</v>
      </c>
      <c r="J2635" s="10" t="str">
        <f>_xlfn.XLOOKUP($C2635,銘柄リスト!$B$2:$B$10000,銘柄リスト!$D$2:$D$10000,,0,1)</f>
        <v>グロース（内国株式）</v>
      </c>
    </row>
    <row r="2636" spans="2:10" hidden="1">
      <c r="B2636" s="42">
        <v>2634</v>
      </c>
      <c r="C2636" s="45" t="s">
        <v>2785</v>
      </c>
      <c r="D2636" t="str">
        <f>_xlfn.XLOOKUP($C2636,銘柄リスト!$B$2:$B$10000,銘柄リスト!$C$2:$C$10000,,0,1)</f>
        <v>ＡＬｉＮＫインターネット</v>
      </c>
      <c r="E2636" s="10">
        <v>1</v>
      </c>
      <c r="G2636" s="46">
        <v>45632</v>
      </c>
      <c r="H2636" s="46">
        <v>45645</v>
      </c>
      <c r="J2636" s="10" t="str">
        <f>_xlfn.XLOOKUP($C2636,銘柄リスト!$B$2:$B$10000,銘柄リスト!$D$2:$D$10000,,0,1)</f>
        <v>グロース（内国株式）</v>
      </c>
    </row>
    <row r="2637" spans="2:10" hidden="1">
      <c r="B2637" s="42">
        <v>2635</v>
      </c>
      <c r="C2637" s="45" t="s">
        <v>2786</v>
      </c>
      <c r="D2637" t="str">
        <f>_xlfn.XLOOKUP($C2637,銘柄リスト!$B$2:$B$10000,銘柄リスト!$C$2:$C$10000,,0,1)</f>
        <v>ＩＮＣＬＵＳＩＶＥ</v>
      </c>
      <c r="E2637" s="10">
        <v>1</v>
      </c>
      <c r="G2637" s="46">
        <v>45632</v>
      </c>
      <c r="H2637" s="46">
        <v>45645</v>
      </c>
      <c r="J2637" s="10" t="str">
        <f>_xlfn.XLOOKUP($C2637,銘柄リスト!$B$2:$B$10000,銘柄リスト!$D$2:$D$10000,,0,1)</f>
        <v>グロース（内国株式）</v>
      </c>
    </row>
    <row r="2638" spans="2:10" hidden="1">
      <c r="B2638" s="42">
        <v>2636</v>
      </c>
      <c r="C2638" s="45" t="s">
        <v>2787</v>
      </c>
      <c r="D2638" t="str">
        <f>_xlfn.XLOOKUP($C2638,銘柄リスト!$B$2:$B$10000,銘柄リスト!$C$2:$C$10000,,0,1)</f>
        <v>ＷＤＢココ</v>
      </c>
      <c r="E2638" s="10">
        <v>1</v>
      </c>
      <c r="G2638" s="46">
        <v>45632</v>
      </c>
      <c r="H2638" s="46">
        <v>45645</v>
      </c>
      <c r="J2638" s="10" t="str">
        <f>_xlfn.XLOOKUP($C2638,銘柄リスト!$B$2:$B$10000,銘柄リスト!$D$2:$D$10000,,0,1)</f>
        <v>グロース（内国株式）</v>
      </c>
    </row>
    <row r="2639" spans="2:10" hidden="1">
      <c r="B2639" s="42">
        <v>2637</v>
      </c>
      <c r="C2639" s="45" t="s">
        <v>2788</v>
      </c>
      <c r="D2639" t="str">
        <f>_xlfn.XLOOKUP($C2639,銘柄リスト!$B$2:$B$10000,銘柄リスト!$C$2:$C$10000,,0,1)</f>
        <v>スポーツフィールド</v>
      </c>
      <c r="E2639" s="10">
        <v>1</v>
      </c>
      <c r="G2639" s="46">
        <v>45632</v>
      </c>
      <c r="H2639" s="46">
        <v>45645</v>
      </c>
      <c r="J2639" s="10" t="str">
        <f>_xlfn.XLOOKUP($C2639,銘柄リスト!$B$2:$B$10000,銘柄リスト!$D$2:$D$10000,,0,1)</f>
        <v>グロース（内国株式）</v>
      </c>
    </row>
    <row r="2640" spans="2:10" hidden="1">
      <c r="B2640" s="42">
        <v>2638</v>
      </c>
      <c r="C2640" s="45" t="s">
        <v>2789</v>
      </c>
      <c r="D2640" t="str">
        <f>_xlfn.XLOOKUP($C2640,銘柄リスト!$B$2:$B$10000,銘柄リスト!$C$2:$C$10000,,0,1)</f>
        <v>コーユーレンティア</v>
      </c>
      <c r="E2640" s="10">
        <v>1</v>
      </c>
      <c r="G2640" s="46">
        <v>45632</v>
      </c>
      <c r="H2640" s="46">
        <v>45793</v>
      </c>
      <c r="J2640" s="10" t="str">
        <f>_xlfn.XLOOKUP($C2640,銘柄リスト!$B$2:$B$10000,銘柄リスト!$D$2:$D$10000,,0,1)</f>
        <v>スタンダード（内国株式）</v>
      </c>
    </row>
    <row r="2641" spans="2:10" hidden="1">
      <c r="B2641" s="42">
        <v>2639</v>
      </c>
      <c r="C2641" s="45" t="s">
        <v>2790</v>
      </c>
      <c r="D2641" t="str">
        <f>_xlfn.XLOOKUP($C2641,銘柄リスト!$B$2:$B$10000,銘柄リスト!$C$2:$C$10000,,0,1)</f>
        <v>ジモティー</v>
      </c>
      <c r="E2641" s="10">
        <v>1</v>
      </c>
      <c r="G2641" s="46">
        <v>45632</v>
      </c>
      <c r="H2641" s="46">
        <v>45645</v>
      </c>
      <c r="J2641" s="10" t="str">
        <f>_xlfn.XLOOKUP($C2641,銘柄リスト!$B$2:$B$10000,銘柄リスト!$D$2:$D$10000,,0,1)</f>
        <v>グロース（内国株式）</v>
      </c>
    </row>
    <row r="2642" spans="2:10" hidden="1">
      <c r="B2642" s="42">
        <v>2640</v>
      </c>
      <c r="C2642" s="45" t="s">
        <v>2791</v>
      </c>
      <c r="D2642" t="str">
        <f>_xlfn.XLOOKUP($C2642,銘柄リスト!$B$2:$B$10000,銘柄リスト!$C$2:$C$10000,,0,1)</f>
        <v>ＡＨＣグループ</v>
      </c>
      <c r="E2642" s="10">
        <v>1</v>
      </c>
      <c r="G2642" s="46">
        <v>45632</v>
      </c>
      <c r="H2642" s="46">
        <v>45645</v>
      </c>
      <c r="J2642" s="10" t="str">
        <f>_xlfn.XLOOKUP($C2642,銘柄リスト!$B$2:$B$10000,銘柄リスト!$D$2:$D$10000,,0,1)</f>
        <v>グロース（内国株式）</v>
      </c>
    </row>
    <row r="2643" spans="2:10" hidden="1">
      <c r="B2643" s="42">
        <v>2641</v>
      </c>
      <c r="C2643" s="45" t="s">
        <v>2792</v>
      </c>
      <c r="D2643" t="str">
        <f>_xlfn.XLOOKUP($C2643,銘柄リスト!$B$2:$B$10000,銘柄リスト!$C$2:$C$10000,,0,1)</f>
        <v>Ｓｍｉｌｅ　Ｈｏｌｄｉｎｇｓ</v>
      </c>
      <c r="E2643" s="10">
        <v>1</v>
      </c>
      <c r="G2643" s="46">
        <v>45632</v>
      </c>
      <c r="H2643" s="46">
        <v>45645</v>
      </c>
      <c r="J2643" s="10" t="str">
        <f>_xlfn.XLOOKUP($C2643,銘柄リスト!$B$2:$B$10000,銘柄リスト!$D$2:$D$10000,,0,1)</f>
        <v>グロース（内国株式）</v>
      </c>
    </row>
    <row r="2644" spans="2:10" hidden="1">
      <c r="B2644" s="42">
        <v>2642</v>
      </c>
      <c r="C2644" s="45" t="s">
        <v>2793</v>
      </c>
      <c r="D2644" t="str">
        <f>_xlfn.XLOOKUP($C2644,銘柄リスト!$B$2:$B$10000,銘柄リスト!$C$2:$C$10000,,0,1)</f>
        <v>カーブスホールディングス</v>
      </c>
      <c r="E2644" s="10">
        <v>1</v>
      </c>
      <c r="G2644" s="46">
        <v>45632</v>
      </c>
      <c r="H2644" s="46">
        <v>45793</v>
      </c>
      <c r="J2644" s="10" t="str">
        <f>_xlfn.XLOOKUP($C2644,銘柄リスト!$B$2:$B$10000,銘柄リスト!$D$2:$D$10000,,0,1)</f>
        <v>プライム（内国株式）</v>
      </c>
    </row>
    <row r="2645" spans="2:10" hidden="1">
      <c r="B2645" s="42">
        <v>2643</v>
      </c>
      <c r="C2645" s="45" t="s">
        <v>2794</v>
      </c>
      <c r="D2645" t="str">
        <f>_xlfn.XLOOKUP($C2645,銘柄リスト!$B$2:$B$10000,銘柄リスト!$C$2:$C$10000,,0,1)</f>
        <v>ウイルテック</v>
      </c>
      <c r="E2645" s="10">
        <v>1</v>
      </c>
      <c r="G2645" s="46">
        <v>45632</v>
      </c>
      <c r="H2645" s="46">
        <v>45793</v>
      </c>
      <c r="J2645" s="10" t="str">
        <f>_xlfn.XLOOKUP($C2645,銘柄リスト!$B$2:$B$10000,銘柄リスト!$D$2:$D$10000,,0,1)</f>
        <v>スタンダード（内国株式）</v>
      </c>
    </row>
    <row r="2646" spans="2:10" hidden="1">
      <c r="B2646" s="42">
        <v>2644</v>
      </c>
      <c r="C2646" s="45" t="s">
        <v>216</v>
      </c>
      <c r="D2646" t="str">
        <f>_xlfn.XLOOKUP($C2646,銘柄リスト!$B$2:$B$10000,銘柄リスト!$C$2:$C$10000,,0,1)</f>
        <v>フォーラムエンジニアリング</v>
      </c>
      <c r="E2646" s="10">
        <v>1</v>
      </c>
      <c r="G2646" s="46">
        <v>45632</v>
      </c>
      <c r="H2646" s="46">
        <v>45793</v>
      </c>
      <c r="J2646" s="10" t="str">
        <f>_xlfn.XLOOKUP($C2646,銘柄リスト!$B$2:$B$10000,銘柄リスト!$D$2:$D$10000,,0,1)</f>
        <v>プライム（内国株式）</v>
      </c>
    </row>
    <row r="2647" spans="2:10" hidden="1">
      <c r="B2647" s="42">
        <v>2645</v>
      </c>
      <c r="C2647" s="45" t="s">
        <v>2795</v>
      </c>
      <c r="D2647" t="str">
        <f>_xlfn.XLOOKUP($C2647,銘柄リスト!$B$2:$B$10000,銘柄リスト!$C$2:$C$10000,,0,1)</f>
        <v>フォースタートアップス</v>
      </c>
      <c r="E2647" s="10">
        <v>1</v>
      </c>
      <c r="G2647" s="46">
        <v>45632</v>
      </c>
      <c r="H2647" s="46">
        <v>45645</v>
      </c>
      <c r="J2647" s="10" t="str">
        <f>_xlfn.XLOOKUP($C2647,銘柄リスト!$B$2:$B$10000,銘柄リスト!$D$2:$D$10000,,0,1)</f>
        <v>グロース（内国株式）</v>
      </c>
    </row>
    <row r="2648" spans="2:10" hidden="1">
      <c r="B2648" s="42">
        <v>2646</v>
      </c>
      <c r="C2648" s="45" t="s">
        <v>2796</v>
      </c>
      <c r="D2648" t="str">
        <f>_xlfn.XLOOKUP($C2648,銘柄リスト!$B$2:$B$10000,銘柄リスト!$C$2:$C$10000,,0,1)</f>
        <v>リグア</v>
      </c>
      <c r="E2648" s="10">
        <v>1</v>
      </c>
      <c r="G2648" s="46">
        <v>45632</v>
      </c>
      <c r="H2648" s="46">
        <v>45645</v>
      </c>
      <c r="J2648" s="10" t="str">
        <f>_xlfn.XLOOKUP($C2648,銘柄リスト!$B$2:$B$10000,銘柄リスト!$D$2:$D$10000,,0,1)</f>
        <v>グロース（内国株式）</v>
      </c>
    </row>
    <row r="2649" spans="2:10" hidden="1">
      <c r="B2649" s="42">
        <v>2647</v>
      </c>
      <c r="C2649" s="45" t="s">
        <v>2797</v>
      </c>
      <c r="D2649" t="str">
        <f>_xlfn.XLOOKUP($C2649,銘柄リスト!$B$2:$B$10000,銘柄リスト!$C$2:$C$10000,,0,1)</f>
        <v>リビングプラットフォーム</v>
      </c>
      <c r="E2649" s="10">
        <v>1</v>
      </c>
      <c r="G2649" s="46">
        <v>45632</v>
      </c>
      <c r="H2649" s="46">
        <v>45645</v>
      </c>
      <c r="J2649" s="10" t="str">
        <f>_xlfn.XLOOKUP($C2649,銘柄リスト!$B$2:$B$10000,銘柄リスト!$D$2:$D$10000,,0,1)</f>
        <v>グロース（内国株式）</v>
      </c>
    </row>
    <row r="2650" spans="2:10" hidden="1">
      <c r="B2650" s="42">
        <v>2648</v>
      </c>
      <c r="C2650" s="45" t="s">
        <v>2798</v>
      </c>
      <c r="D2650" t="str">
        <f>_xlfn.XLOOKUP($C2650,銘柄リスト!$B$2:$B$10000,銘柄リスト!$C$2:$C$10000,,0,1)</f>
        <v>Ｆａｓｔ　Ｆｉｔｎｅｓｓ　Ｊａｐａｎ</v>
      </c>
      <c r="E2650" s="10">
        <v>1</v>
      </c>
      <c r="G2650" s="46">
        <v>45632</v>
      </c>
      <c r="H2650" s="46">
        <v>45793</v>
      </c>
      <c r="J2650" s="10" t="str">
        <f>_xlfn.XLOOKUP($C2650,銘柄リスト!$B$2:$B$10000,銘柄リスト!$D$2:$D$10000,,0,1)</f>
        <v>プライム（内国株式）</v>
      </c>
    </row>
    <row r="2651" spans="2:10" hidden="1">
      <c r="B2651" s="42">
        <v>2649</v>
      </c>
      <c r="C2651" s="45" t="s">
        <v>2799</v>
      </c>
      <c r="D2651" t="str">
        <f>_xlfn.XLOOKUP($C2651,銘柄リスト!$B$2:$B$10000,銘柄リスト!$C$2:$C$10000,,0,1)</f>
        <v>アディッシュ</v>
      </c>
      <c r="E2651" s="10">
        <v>1</v>
      </c>
      <c r="G2651" s="46">
        <v>45632</v>
      </c>
      <c r="H2651" s="46">
        <v>45645</v>
      </c>
      <c r="J2651" s="10" t="str">
        <f>_xlfn.XLOOKUP($C2651,銘柄リスト!$B$2:$B$10000,銘柄リスト!$D$2:$D$10000,,0,1)</f>
        <v>グロース（内国株式）</v>
      </c>
    </row>
    <row r="2652" spans="2:10" hidden="1">
      <c r="B2652" s="42">
        <v>2650</v>
      </c>
      <c r="C2652" s="45" t="s">
        <v>2800</v>
      </c>
      <c r="D2652" t="str">
        <f>_xlfn.XLOOKUP($C2652,銘柄リスト!$B$2:$B$10000,銘柄リスト!$C$2:$C$10000,,0,1)</f>
        <v>ＮｅｘＴｏｎｅ</v>
      </c>
      <c r="E2652" s="10">
        <v>1</v>
      </c>
      <c r="G2652" s="46">
        <v>45632</v>
      </c>
      <c r="H2652" s="46">
        <v>45645</v>
      </c>
      <c r="J2652" s="10" t="str">
        <f>_xlfn.XLOOKUP($C2652,銘柄リスト!$B$2:$B$10000,銘柄リスト!$D$2:$D$10000,,0,1)</f>
        <v>グロース（内国株式）</v>
      </c>
    </row>
    <row r="2653" spans="2:10" hidden="1">
      <c r="B2653" s="42">
        <v>2651</v>
      </c>
      <c r="C2653" s="45" t="s">
        <v>2801</v>
      </c>
      <c r="D2653" t="str">
        <f>_xlfn.XLOOKUP($C2653,銘柄リスト!$B$2:$B$10000,銘柄リスト!$C$2:$C$10000,,0,1)</f>
        <v>Ｍａｃｂｅｅ　Ｐｌａｎｅｔ</v>
      </c>
      <c r="E2653" s="10">
        <v>1</v>
      </c>
      <c r="G2653" s="46">
        <v>45632</v>
      </c>
      <c r="H2653" s="46">
        <v>45793</v>
      </c>
      <c r="J2653" s="10" t="str">
        <f>_xlfn.XLOOKUP($C2653,銘柄リスト!$B$2:$B$10000,銘柄リスト!$D$2:$D$10000,,0,1)</f>
        <v>プライム（内国株式）</v>
      </c>
    </row>
    <row r="2654" spans="2:10" hidden="1">
      <c r="B2654" s="42">
        <v>2652</v>
      </c>
      <c r="C2654" s="45" t="s">
        <v>2802</v>
      </c>
      <c r="D2654" t="str">
        <f>_xlfn.XLOOKUP($C2654,銘柄リスト!$B$2:$B$10000,銘柄リスト!$C$2:$C$10000,,0,1)</f>
        <v>ステムセル研究所</v>
      </c>
      <c r="E2654" s="10">
        <v>1</v>
      </c>
      <c r="G2654" s="46">
        <v>45632</v>
      </c>
      <c r="H2654" s="46">
        <v>45645</v>
      </c>
      <c r="J2654" s="10" t="str">
        <f>_xlfn.XLOOKUP($C2654,銘柄リスト!$B$2:$B$10000,銘柄リスト!$D$2:$D$10000,,0,1)</f>
        <v>グロース（内国株式）</v>
      </c>
    </row>
    <row r="2655" spans="2:10" hidden="1">
      <c r="B2655" s="42">
        <v>2653</v>
      </c>
      <c r="C2655" s="45" t="s">
        <v>2803</v>
      </c>
      <c r="D2655" t="str">
        <f>_xlfn.XLOOKUP($C2655,銘柄リスト!$B$2:$B$10000,銘柄リスト!$C$2:$C$10000,,0,1)</f>
        <v>さくらさくプラス</v>
      </c>
      <c r="E2655" s="10">
        <v>1</v>
      </c>
      <c r="G2655" s="46">
        <v>45632</v>
      </c>
      <c r="H2655" s="46">
        <v>45645</v>
      </c>
      <c r="J2655" s="10" t="str">
        <f>_xlfn.XLOOKUP($C2655,銘柄リスト!$B$2:$B$10000,銘柄リスト!$D$2:$D$10000,,0,1)</f>
        <v>グロース（内国株式）</v>
      </c>
    </row>
    <row r="2656" spans="2:10" hidden="1">
      <c r="B2656" s="42">
        <v>2654</v>
      </c>
      <c r="C2656" s="45" t="s">
        <v>2804</v>
      </c>
      <c r="D2656" t="str">
        <f>_xlfn.XLOOKUP($C2656,銘柄リスト!$B$2:$B$10000,銘柄リスト!$C$2:$C$10000,,0,1)</f>
        <v>日本車輌製造</v>
      </c>
      <c r="E2656" s="10">
        <v>1</v>
      </c>
      <c r="G2656" s="46">
        <v>45632</v>
      </c>
      <c r="H2656" s="46">
        <v>45793</v>
      </c>
      <c r="J2656" s="10" t="str">
        <f>_xlfn.XLOOKUP($C2656,銘柄リスト!$B$2:$B$10000,銘柄リスト!$D$2:$D$10000,,0,1)</f>
        <v>プライム（内国株式）</v>
      </c>
    </row>
    <row r="2657" spans="2:10" hidden="1">
      <c r="B2657" s="42">
        <v>2655</v>
      </c>
      <c r="C2657" s="45" t="s">
        <v>2805</v>
      </c>
      <c r="D2657" t="str">
        <f>_xlfn.XLOOKUP($C2657,銘柄リスト!$B$2:$B$10000,銘柄リスト!$C$2:$C$10000,,0,1)</f>
        <v>三菱ロジスネクスト</v>
      </c>
      <c r="E2657" s="10">
        <v>1</v>
      </c>
      <c r="G2657" s="46">
        <v>45632</v>
      </c>
      <c r="H2657" s="46">
        <v>45793</v>
      </c>
      <c r="J2657" s="10" t="str">
        <f>_xlfn.XLOOKUP($C2657,銘柄リスト!$B$2:$B$10000,銘柄リスト!$D$2:$D$10000,,0,1)</f>
        <v>スタンダード（内国株式）</v>
      </c>
    </row>
    <row r="2658" spans="2:10" hidden="1">
      <c r="B2658" s="42">
        <v>2656</v>
      </c>
      <c r="C2658" s="45" t="s">
        <v>2806</v>
      </c>
      <c r="D2658" t="str">
        <f>_xlfn.XLOOKUP($C2658,銘柄リスト!$B$2:$B$10000,銘柄リスト!$C$2:$C$10000,,0,1)</f>
        <v>クラシコム</v>
      </c>
      <c r="E2658" s="10">
        <v>1</v>
      </c>
      <c r="G2658" s="46">
        <v>45632</v>
      </c>
      <c r="H2658" s="46">
        <v>45645</v>
      </c>
      <c r="J2658" s="10" t="str">
        <f>_xlfn.XLOOKUP($C2658,銘柄リスト!$B$2:$B$10000,銘柄リスト!$D$2:$D$10000,,0,1)</f>
        <v>グロース（内国株式）</v>
      </c>
    </row>
    <row r="2659" spans="2:10" hidden="1">
      <c r="B2659" s="42">
        <v>2657</v>
      </c>
      <c r="C2659" s="45" t="s">
        <v>2807</v>
      </c>
      <c r="D2659" t="str">
        <f>_xlfn.XLOOKUP($C2659,銘柄リスト!$B$2:$B$10000,銘柄リスト!$C$2:$C$10000,,0,1)</f>
        <v>ＩＮＥＳＴ</v>
      </c>
      <c r="E2659" s="10">
        <v>1</v>
      </c>
      <c r="G2659" s="46">
        <v>45632</v>
      </c>
      <c r="H2659" s="46">
        <v>45793</v>
      </c>
      <c r="J2659" s="10" t="str">
        <f>_xlfn.XLOOKUP($C2659,銘柄リスト!$B$2:$B$10000,銘柄リスト!$D$2:$D$10000,,0,1)</f>
        <v>スタンダード（内国株式）</v>
      </c>
    </row>
    <row r="2660" spans="2:10" hidden="1">
      <c r="B2660" s="42">
        <v>2658</v>
      </c>
      <c r="C2660" s="45" t="s">
        <v>2808</v>
      </c>
      <c r="D2660" t="str">
        <f>_xlfn.XLOOKUP($C2660,銘柄リスト!$B$2:$B$10000,銘柄リスト!$C$2:$C$10000,,0,1)</f>
        <v>キューブ</v>
      </c>
      <c r="E2660" s="10">
        <v>1</v>
      </c>
      <c r="G2660" s="46">
        <v>45632</v>
      </c>
      <c r="H2660" s="46">
        <v>45645</v>
      </c>
      <c r="J2660" s="10" t="str">
        <f>_xlfn.XLOOKUP($C2660,銘柄リスト!$B$2:$B$10000,銘柄リスト!$D$2:$D$10000,,0,1)</f>
        <v>グロース（内国株式）</v>
      </c>
    </row>
    <row r="2661" spans="2:10" hidden="1">
      <c r="B2661" s="42">
        <v>2659</v>
      </c>
      <c r="C2661" s="45" t="s">
        <v>2809</v>
      </c>
      <c r="D2661" t="str">
        <f>_xlfn.XLOOKUP($C2661,銘柄リスト!$B$2:$B$10000,銘柄リスト!$C$2:$C$10000,,0,1)</f>
        <v>フーディソン</v>
      </c>
      <c r="E2661" s="10">
        <v>1</v>
      </c>
      <c r="G2661" s="46">
        <v>45632</v>
      </c>
      <c r="H2661" s="46">
        <v>45645</v>
      </c>
      <c r="J2661" s="10" t="str">
        <f>_xlfn.XLOOKUP($C2661,銘柄リスト!$B$2:$B$10000,銘柄リスト!$D$2:$D$10000,,0,1)</f>
        <v>グロース（内国株式）</v>
      </c>
    </row>
    <row r="2662" spans="2:10" hidden="1">
      <c r="B2662" s="42">
        <v>2660</v>
      </c>
      <c r="C2662" s="45" t="s">
        <v>2810</v>
      </c>
      <c r="D2662" t="str">
        <f>_xlfn.XLOOKUP($C2662,銘柄リスト!$B$2:$B$10000,銘柄リスト!$C$2:$C$10000,,0,1)</f>
        <v>アルファパーチェス</v>
      </c>
      <c r="E2662" s="10">
        <v>1</v>
      </c>
      <c r="G2662" s="46">
        <v>45632</v>
      </c>
      <c r="H2662" s="46">
        <v>45793</v>
      </c>
      <c r="J2662" s="10" t="str">
        <f>_xlfn.XLOOKUP($C2662,銘柄リスト!$B$2:$B$10000,銘柄リスト!$D$2:$D$10000,,0,1)</f>
        <v>スタンダード（内国株式）</v>
      </c>
    </row>
    <row r="2663" spans="2:10" hidden="1">
      <c r="B2663" s="42">
        <v>2661</v>
      </c>
      <c r="C2663" s="45" t="s">
        <v>2811</v>
      </c>
      <c r="D2663" t="str">
        <f>_xlfn.XLOOKUP($C2663,銘柄リスト!$B$2:$B$10000,銘柄リスト!$C$2:$C$10000,,0,1)</f>
        <v>ダイワ通信</v>
      </c>
      <c r="E2663" s="10">
        <v>1</v>
      </c>
      <c r="G2663" s="46">
        <v>45632</v>
      </c>
      <c r="H2663" s="46">
        <v>45793</v>
      </c>
      <c r="J2663" s="10" t="str">
        <f>_xlfn.XLOOKUP($C2663,銘柄リスト!$B$2:$B$10000,銘柄リスト!$D$2:$D$10000,,0,1)</f>
        <v>スタンダード（内国株式）</v>
      </c>
    </row>
    <row r="2664" spans="2:10" hidden="1">
      <c r="B2664" s="42">
        <v>2662</v>
      </c>
      <c r="C2664" s="45" t="s">
        <v>2812</v>
      </c>
      <c r="D2664" t="str">
        <f>_xlfn.XLOOKUP($C2664,銘柄リスト!$B$2:$B$10000,銘柄リスト!$C$2:$C$10000,,0,1)</f>
        <v>ハルメクホールディングス</v>
      </c>
      <c r="E2664" s="10">
        <v>1</v>
      </c>
      <c r="G2664" s="46">
        <v>45632</v>
      </c>
      <c r="H2664" s="46">
        <v>45645</v>
      </c>
      <c r="J2664" s="10" t="str">
        <f>_xlfn.XLOOKUP($C2664,銘柄リスト!$B$2:$B$10000,銘柄リスト!$D$2:$D$10000,,0,1)</f>
        <v>グロース（内国株式）</v>
      </c>
    </row>
    <row r="2665" spans="2:10" hidden="1">
      <c r="B2665" s="42">
        <v>2663</v>
      </c>
      <c r="C2665" s="45" t="s">
        <v>2813</v>
      </c>
      <c r="D2665" t="str">
        <f>_xlfn.XLOOKUP($C2665,銘柄リスト!$B$2:$B$10000,銘柄リスト!$C$2:$C$10000,,0,1)</f>
        <v>ＳＨＩＮＫＯ</v>
      </c>
      <c r="E2665" s="10">
        <v>1</v>
      </c>
      <c r="G2665" s="46">
        <v>45632</v>
      </c>
      <c r="H2665" s="46">
        <v>45793</v>
      </c>
      <c r="J2665" s="10" t="str">
        <f>_xlfn.XLOOKUP($C2665,銘柄リスト!$B$2:$B$10000,銘柄リスト!$D$2:$D$10000,,0,1)</f>
        <v>スタンダード（内国株式）</v>
      </c>
    </row>
    <row r="2666" spans="2:10" hidden="1">
      <c r="B2666" s="42">
        <v>2664</v>
      </c>
      <c r="C2666" s="45" t="s">
        <v>2814</v>
      </c>
      <c r="D2666" t="str">
        <f>_xlfn.XLOOKUP($C2666,銘柄リスト!$B$2:$B$10000,銘柄リスト!$C$2:$C$10000,,0,1)</f>
        <v>近畿車輛</v>
      </c>
      <c r="E2666" s="10">
        <v>1</v>
      </c>
      <c r="G2666" s="46">
        <v>45632</v>
      </c>
      <c r="H2666" s="46">
        <v>45793</v>
      </c>
      <c r="J2666" s="10" t="str">
        <f>_xlfn.XLOOKUP($C2666,銘柄リスト!$B$2:$B$10000,銘柄リスト!$D$2:$D$10000,,0,1)</f>
        <v>スタンダード（内国株式）</v>
      </c>
    </row>
    <row r="2667" spans="2:10" hidden="1">
      <c r="B2667" s="42">
        <v>2665</v>
      </c>
      <c r="C2667" s="45" t="s">
        <v>2815</v>
      </c>
      <c r="D2667" t="str">
        <f>_xlfn.XLOOKUP($C2667,銘柄リスト!$B$2:$B$10000,銘柄リスト!$C$2:$C$10000,,0,1)</f>
        <v>グローバルスタイル</v>
      </c>
      <c r="E2667" s="10">
        <v>1</v>
      </c>
      <c r="G2667" s="46">
        <v>45632</v>
      </c>
      <c r="H2667" s="46">
        <v>45793</v>
      </c>
      <c r="J2667" s="10" t="str">
        <f>_xlfn.XLOOKUP($C2667,銘柄リスト!$B$2:$B$10000,銘柄リスト!$D$2:$D$10000,,0,1)</f>
        <v>スタンダード（内国株式）</v>
      </c>
    </row>
    <row r="2668" spans="2:10" hidden="1">
      <c r="B2668" s="42">
        <v>2666</v>
      </c>
      <c r="C2668" s="45" t="s">
        <v>2816</v>
      </c>
      <c r="D2668" t="str">
        <f>_xlfn.XLOOKUP($C2668,銘柄リスト!$B$2:$B$10000,銘柄リスト!$C$2:$C$10000,,0,1)</f>
        <v>一家ホールディングス</v>
      </c>
      <c r="E2668" s="10">
        <v>1</v>
      </c>
      <c r="G2668" s="46">
        <v>45632</v>
      </c>
      <c r="H2668" s="46">
        <v>45793</v>
      </c>
      <c r="J2668" s="10" t="str">
        <f>_xlfn.XLOOKUP($C2668,銘柄リスト!$B$2:$B$10000,銘柄リスト!$D$2:$D$10000,,0,1)</f>
        <v>スタンダード（内国株式）</v>
      </c>
    </row>
    <row r="2669" spans="2:10" hidden="1">
      <c r="B2669" s="42">
        <v>2667</v>
      </c>
      <c r="C2669" s="45" t="s">
        <v>2817</v>
      </c>
      <c r="D2669" t="str">
        <f>_xlfn.XLOOKUP($C2669,銘柄リスト!$B$2:$B$10000,銘柄リスト!$C$2:$C$10000,,0,1)</f>
        <v>フルサト・マルカホールディングス</v>
      </c>
      <c r="E2669" s="10">
        <v>1</v>
      </c>
      <c r="G2669" s="46">
        <v>45632</v>
      </c>
      <c r="H2669" s="46">
        <v>45793</v>
      </c>
      <c r="J2669" s="10" t="str">
        <f>_xlfn.XLOOKUP($C2669,銘柄リスト!$B$2:$B$10000,銘柄リスト!$D$2:$D$10000,,0,1)</f>
        <v>プライム（内国株式）</v>
      </c>
    </row>
    <row r="2670" spans="2:10" hidden="1">
      <c r="B2670" s="42">
        <v>2668</v>
      </c>
      <c r="C2670" s="45" t="s">
        <v>2818</v>
      </c>
      <c r="D2670" t="str">
        <f>_xlfn.XLOOKUP($C2670,銘柄リスト!$B$2:$B$10000,銘柄リスト!$C$2:$C$10000,,0,1)</f>
        <v>ミアヘルサホールディングス</v>
      </c>
      <c r="E2670" s="10">
        <v>1</v>
      </c>
      <c r="G2670" s="46">
        <v>45632</v>
      </c>
      <c r="H2670" s="46">
        <v>45793</v>
      </c>
      <c r="J2670" s="10" t="str">
        <f>_xlfn.XLOOKUP($C2670,銘柄リスト!$B$2:$B$10000,銘柄リスト!$D$2:$D$10000,,0,1)</f>
        <v>スタンダード（内国株式）</v>
      </c>
    </row>
    <row r="2671" spans="2:10" hidden="1">
      <c r="B2671" s="42">
        <v>2669</v>
      </c>
      <c r="C2671" s="45" t="s">
        <v>2819</v>
      </c>
      <c r="D2671" t="str">
        <f>_xlfn.XLOOKUP($C2671,銘柄リスト!$B$2:$B$10000,銘柄リスト!$C$2:$C$10000,,0,1)</f>
        <v>ヤマエグループホールディングス</v>
      </c>
      <c r="E2671" s="10">
        <v>1</v>
      </c>
      <c r="G2671" s="46">
        <v>45632</v>
      </c>
      <c r="H2671" s="46">
        <v>45793</v>
      </c>
      <c r="J2671" s="10" t="str">
        <f>_xlfn.XLOOKUP($C2671,銘柄リスト!$B$2:$B$10000,銘柄リスト!$D$2:$D$10000,,0,1)</f>
        <v>プライム（内国株式）</v>
      </c>
    </row>
    <row r="2672" spans="2:10" hidden="1">
      <c r="B2672" s="42">
        <v>2670</v>
      </c>
      <c r="C2672" s="45" t="s">
        <v>2820</v>
      </c>
      <c r="D2672" t="str">
        <f>_xlfn.XLOOKUP($C2672,銘柄リスト!$B$2:$B$10000,銘柄リスト!$C$2:$C$10000,,0,1)</f>
        <v>のむら産業</v>
      </c>
      <c r="E2672" s="10">
        <v>1</v>
      </c>
      <c r="G2672" s="46">
        <v>45632</v>
      </c>
      <c r="H2672" s="46">
        <v>45793</v>
      </c>
      <c r="J2672" s="10" t="str">
        <f>_xlfn.XLOOKUP($C2672,銘柄リスト!$B$2:$B$10000,銘柄リスト!$D$2:$D$10000,,0,1)</f>
        <v>スタンダード（内国株式）</v>
      </c>
    </row>
    <row r="2673" spans="2:10" hidden="1">
      <c r="B2673" s="42">
        <v>2671</v>
      </c>
      <c r="C2673" s="45" t="s">
        <v>2821</v>
      </c>
      <c r="D2673" t="str">
        <f>_xlfn.XLOOKUP($C2673,銘柄リスト!$B$2:$B$10000,銘柄リスト!$C$2:$C$10000,,0,1)</f>
        <v>ＨＹＵＧＡ　ＰＲＩＭＡＲＹ　ＣＡＲＥ</v>
      </c>
      <c r="E2673" s="10">
        <v>1</v>
      </c>
      <c r="G2673" s="46">
        <v>45632</v>
      </c>
      <c r="H2673" s="46">
        <v>45645</v>
      </c>
      <c r="J2673" s="10" t="str">
        <f>_xlfn.XLOOKUP($C2673,銘柄リスト!$B$2:$B$10000,銘柄リスト!$D$2:$D$10000,,0,1)</f>
        <v>グロース（内国株式）</v>
      </c>
    </row>
    <row r="2674" spans="2:10" hidden="1">
      <c r="B2674" s="42">
        <v>2672</v>
      </c>
      <c r="C2674" s="45" t="s">
        <v>2822</v>
      </c>
      <c r="D2674" t="str">
        <f>_xlfn.XLOOKUP($C2674,銘柄リスト!$B$2:$B$10000,銘柄リスト!$C$2:$C$10000,,0,1)</f>
        <v>アップガレージグループ</v>
      </c>
      <c r="E2674" s="10">
        <v>1</v>
      </c>
      <c r="G2674" s="46">
        <v>45632</v>
      </c>
      <c r="H2674" s="46">
        <v>45793</v>
      </c>
      <c r="J2674" s="10" t="str">
        <f>_xlfn.XLOOKUP($C2674,銘柄リスト!$B$2:$B$10000,銘柄リスト!$D$2:$D$10000,,0,1)</f>
        <v>スタンダード（内国株式）</v>
      </c>
    </row>
    <row r="2675" spans="2:10" hidden="1">
      <c r="B2675" s="42">
        <v>2673</v>
      </c>
      <c r="C2675" s="45" t="s">
        <v>2823</v>
      </c>
      <c r="D2675" t="str">
        <f>_xlfn.XLOOKUP($C2675,銘柄リスト!$B$2:$B$10000,銘柄リスト!$C$2:$C$10000,,0,1)</f>
        <v>ジャパンクラフトホールディングス</v>
      </c>
      <c r="E2675" s="10">
        <v>1</v>
      </c>
      <c r="G2675" s="46">
        <v>45632</v>
      </c>
      <c r="H2675" s="46">
        <v>45793</v>
      </c>
      <c r="J2675" s="10" t="str">
        <f>_xlfn.XLOOKUP($C2675,銘柄リスト!$B$2:$B$10000,銘柄リスト!$D$2:$D$10000,,0,1)</f>
        <v>スタンダード（内国株式）</v>
      </c>
    </row>
    <row r="2676" spans="2:10" hidden="1">
      <c r="B2676" s="42">
        <v>2674</v>
      </c>
      <c r="C2676" s="45" t="s">
        <v>2824</v>
      </c>
      <c r="D2676" t="str">
        <f>_xlfn.XLOOKUP($C2676,銘柄リスト!$B$2:$B$10000,銘柄リスト!$C$2:$C$10000,,0,1)</f>
        <v>ＴＯＲＩＣＯ</v>
      </c>
      <c r="E2676" s="10">
        <v>1</v>
      </c>
      <c r="G2676" s="46">
        <v>45632</v>
      </c>
      <c r="H2676" s="46">
        <v>45645</v>
      </c>
      <c r="J2676" s="10" t="str">
        <f>_xlfn.XLOOKUP($C2676,銘柄リスト!$B$2:$B$10000,銘柄リスト!$D$2:$D$10000,,0,1)</f>
        <v>グロース（内国株式）</v>
      </c>
    </row>
    <row r="2677" spans="2:10" hidden="1">
      <c r="B2677" s="42">
        <v>2675</v>
      </c>
      <c r="C2677" s="45" t="s">
        <v>2825</v>
      </c>
      <c r="D2677" t="str">
        <f>_xlfn.XLOOKUP($C2677,銘柄リスト!$B$2:$B$10000,銘柄リスト!$C$2:$C$10000,,0,1)</f>
        <v>ペットゴー</v>
      </c>
      <c r="E2677" s="10">
        <v>1</v>
      </c>
      <c r="G2677" s="46">
        <v>45632</v>
      </c>
      <c r="H2677" s="46">
        <v>45645</v>
      </c>
      <c r="J2677" s="10" t="str">
        <f>_xlfn.XLOOKUP($C2677,銘柄リスト!$B$2:$B$10000,銘柄リスト!$D$2:$D$10000,,0,1)</f>
        <v>グロース（内国株式）</v>
      </c>
    </row>
    <row r="2678" spans="2:10" hidden="1">
      <c r="B2678" s="42">
        <v>2676</v>
      </c>
      <c r="C2678" s="45" t="s">
        <v>2826</v>
      </c>
      <c r="D2678" t="str">
        <f>_xlfn.XLOOKUP($C2678,銘柄リスト!$B$2:$B$10000,銘柄リスト!$C$2:$C$10000,,0,1)</f>
        <v>島根銀行</v>
      </c>
      <c r="E2678" s="10">
        <v>1</v>
      </c>
      <c r="G2678" s="46">
        <v>45632</v>
      </c>
      <c r="H2678" s="46">
        <v>45793</v>
      </c>
      <c r="J2678" s="10" t="str">
        <f>_xlfn.XLOOKUP($C2678,銘柄リスト!$B$2:$B$10000,銘柄リスト!$D$2:$D$10000,,0,1)</f>
        <v>スタンダード（内国株式）</v>
      </c>
    </row>
    <row r="2679" spans="2:10" hidden="1">
      <c r="B2679" s="42">
        <v>2677</v>
      </c>
      <c r="C2679" s="45" t="s">
        <v>2827</v>
      </c>
      <c r="D2679" t="str">
        <f>_xlfn.XLOOKUP($C2679,銘柄リスト!$B$2:$B$10000,銘柄リスト!$C$2:$C$10000,,0,1)</f>
        <v>ライフネット生命保険</v>
      </c>
      <c r="E2679" s="10">
        <v>1</v>
      </c>
      <c r="G2679" s="46">
        <v>45632</v>
      </c>
      <c r="H2679" s="46">
        <v>45645</v>
      </c>
      <c r="J2679" s="10" t="str">
        <f>_xlfn.XLOOKUP($C2679,銘柄リスト!$B$2:$B$10000,銘柄リスト!$D$2:$D$10000,,0,1)</f>
        <v>グロース（内国株式）</v>
      </c>
    </row>
    <row r="2680" spans="2:10" hidden="1">
      <c r="B2680" s="42">
        <v>2678</v>
      </c>
      <c r="C2680" s="45" t="s">
        <v>2828</v>
      </c>
      <c r="D2680" t="str">
        <f>_xlfn.XLOOKUP($C2680,銘柄リスト!$B$2:$B$10000,銘柄リスト!$C$2:$C$10000,,0,1)</f>
        <v>じもとホールディングス</v>
      </c>
      <c r="E2680" s="10">
        <v>1</v>
      </c>
      <c r="G2680" s="46">
        <v>45632</v>
      </c>
      <c r="H2680" s="46">
        <v>45793</v>
      </c>
      <c r="J2680" s="10" t="str">
        <f>_xlfn.XLOOKUP($C2680,銘柄リスト!$B$2:$B$10000,銘柄リスト!$D$2:$D$10000,,0,1)</f>
        <v>スタンダード（内国株式）</v>
      </c>
    </row>
    <row r="2681" spans="2:10" hidden="1">
      <c r="B2681" s="42">
        <v>2679</v>
      </c>
      <c r="C2681" s="45" t="s">
        <v>2829</v>
      </c>
      <c r="D2681" t="str">
        <f>_xlfn.XLOOKUP($C2681,銘柄リスト!$B$2:$B$10000,銘柄リスト!$C$2:$C$10000,,0,1)</f>
        <v>アストマックス</v>
      </c>
      <c r="E2681" s="10">
        <v>1</v>
      </c>
      <c r="G2681" s="46">
        <v>45632</v>
      </c>
      <c r="H2681" s="46">
        <v>45793</v>
      </c>
      <c r="J2681" s="10" t="str">
        <f>_xlfn.XLOOKUP($C2681,銘柄リスト!$B$2:$B$10000,銘柄リスト!$D$2:$D$10000,,0,1)</f>
        <v>スタンダード（内国株式）</v>
      </c>
    </row>
    <row r="2682" spans="2:10" hidden="1">
      <c r="B2682" s="42">
        <v>2680</v>
      </c>
      <c r="C2682" s="45" t="s">
        <v>2830</v>
      </c>
      <c r="D2682" t="str">
        <f>_xlfn.XLOOKUP($C2682,銘柄リスト!$B$2:$B$10000,銘柄リスト!$C$2:$C$10000,,0,1)</f>
        <v>住信ＳＢＩネット銀行</v>
      </c>
      <c r="E2682" s="10">
        <v>1</v>
      </c>
      <c r="G2682" s="46">
        <v>45632</v>
      </c>
      <c r="H2682" s="46">
        <v>45793</v>
      </c>
      <c r="J2682" s="10" t="str">
        <f>_xlfn.XLOOKUP($C2682,銘柄リスト!$B$2:$B$10000,銘柄リスト!$D$2:$D$10000,,0,1)</f>
        <v>スタンダード（内国株式）</v>
      </c>
    </row>
    <row r="2683" spans="2:10" hidden="1">
      <c r="B2683" s="42">
        <v>2681</v>
      </c>
      <c r="C2683" s="45" t="s">
        <v>2831</v>
      </c>
      <c r="D2683" t="str">
        <f>_xlfn.XLOOKUP($C2683,銘柄リスト!$B$2:$B$10000,銘柄リスト!$C$2:$C$10000,,0,1)</f>
        <v>めぶきフィナンシャルグループ</v>
      </c>
      <c r="E2683" s="10">
        <v>1</v>
      </c>
      <c r="G2683" s="46">
        <v>45632</v>
      </c>
      <c r="H2683" s="46">
        <v>45793</v>
      </c>
      <c r="J2683" s="10" t="str">
        <f>_xlfn.XLOOKUP($C2683,銘柄リスト!$B$2:$B$10000,銘柄リスト!$D$2:$D$10000,,0,1)</f>
        <v>プライム（内国株式）</v>
      </c>
    </row>
    <row r="2684" spans="2:10" hidden="1">
      <c r="B2684" s="42">
        <v>2682</v>
      </c>
      <c r="C2684" s="45" t="s">
        <v>2832</v>
      </c>
      <c r="D2684" t="str">
        <f>_xlfn.XLOOKUP($C2684,銘柄リスト!$B$2:$B$10000,銘柄リスト!$C$2:$C$10000,,0,1)</f>
        <v>ジャパンインベストメントアドバイザー</v>
      </c>
      <c r="E2684" s="10">
        <v>1</v>
      </c>
      <c r="G2684" s="46">
        <v>45632</v>
      </c>
      <c r="H2684" s="46">
        <v>45793</v>
      </c>
      <c r="J2684" s="10" t="str">
        <f>_xlfn.XLOOKUP($C2684,銘柄リスト!$B$2:$B$10000,銘柄リスト!$D$2:$D$10000,,0,1)</f>
        <v>プライム（内国株式）</v>
      </c>
    </row>
    <row r="2685" spans="2:10" hidden="1">
      <c r="B2685" s="42">
        <v>2683</v>
      </c>
      <c r="C2685" s="45" t="s">
        <v>2833</v>
      </c>
      <c r="D2685" t="str">
        <f>_xlfn.XLOOKUP($C2685,銘柄リスト!$B$2:$B$10000,銘柄リスト!$C$2:$C$10000,,0,1)</f>
        <v>東京きらぼしフィナンシャルグループ</v>
      </c>
      <c r="E2685" s="10">
        <v>1</v>
      </c>
      <c r="G2685" s="46">
        <v>45632</v>
      </c>
      <c r="H2685" s="46">
        <v>45793</v>
      </c>
      <c r="J2685" s="10" t="str">
        <f>_xlfn.XLOOKUP($C2685,銘柄リスト!$B$2:$B$10000,銘柄リスト!$D$2:$D$10000,,0,1)</f>
        <v>プライム（内国株式）</v>
      </c>
    </row>
    <row r="2686" spans="2:10" hidden="1">
      <c r="B2686" s="42">
        <v>2684</v>
      </c>
      <c r="C2686" s="45" t="s">
        <v>2834</v>
      </c>
      <c r="D2686" t="str">
        <f>_xlfn.XLOOKUP($C2686,銘柄リスト!$B$2:$B$10000,銘柄リスト!$C$2:$C$10000,,0,1)</f>
        <v>今村証券</v>
      </c>
      <c r="E2686" s="10">
        <v>1</v>
      </c>
      <c r="G2686" s="46">
        <v>45632</v>
      </c>
      <c r="H2686" s="46">
        <v>45793</v>
      </c>
      <c r="J2686" s="10" t="str">
        <f>_xlfn.XLOOKUP($C2686,銘柄リスト!$B$2:$B$10000,銘柄リスト!$D$2:$D$10000,,0,1)</f>
        <v>スタンダード（内国株式）</v>
      </c>
    </row>
    <row r="2687" spans="2:10" hidden="1">
      <c r="B2687" s="42">
        <v>2685</v>
      </c>
      <c r="C2687" s="45" t="s">
        <v>2835</v>
      </c>
      <c r="D2687" t="str">
        <f>_xlfn.XLOOKUP($C2687,銘柄リスト!$B$2:$B$10000,銘柄リスト!$C$2:$C$10000,,0,1)</f>
        <v>ＧＭＯフィナンシャルホールディングス</v>
      </c>
      <c r="E2687" s="10">
        <v>1</v>
      </c>
      <c r="G2687" s="46">
        <v>45632</v>
      </c>
      <c r="H2687" s="46">
        <v>45793</v>
      </c>
      <c r="J2687" s="10" t="str">
        <f>_xlfn.XLOOKUP($C2687,銘柄リスト!$B$2:$B$10000,銘柄リスト!$D$2:$D$10000,,0,1)</f>
        <v>スタンダード（内国株式）</v>
      </c>
    </row>
    <row r="2688" spans="2:10" hidden="1">
      <c r="B2688" s="42">
        <v>2686</v>
      </c>
      <c r="C2688" s="45" t="s">
        <v>2836</v>
      </c>
      <c r="D2688" t="str">
        <f>_xlfn.XLOOKUP($C2688,銘柄リスト!$B$2:$B$10000,銘柄リスト!$C$2:$C$10000,,0,1)</f>
        <v>九州フィナンシャルグループ</v>
      </c>
      <c r="E2688" s="10">
        <v>1</v>
      </c>
      <c r="G2688" s="46">
        <v>45632</v>
      </c>
      <c r="H2688" s="46">
        <v>45793</v>
      </c>
      <c r="J2688" s="10" t="str">
        <f>_xlfn.XLOOKUP($C2688,銘柄リスト!$B$2:$B$10000,銘柄リスト!$D$2:$D$10000,,0,1)</f>
        <v>プライム（内国株式）</v>
      </c>
    </row>
    <row r="2689" spans="2:10" hidden="1">
      <c r="B2689" s="42">
        <v>2687</v>
      </c>
      <c r="C2689" s="45" t="s">
        <v>150</v>
      </c>
      <c r="D2689" t="str">
        <f>_xlfn.XLOOKUP($C2689,銘柄リスト!$B$2:$B$10000,銘柄リスト!$C$2:$C$10000,,0,1)</f>
        <v>かんぽ生命保険</v>
      </c>
      <c r="E2689" s="10">
        <v>1</v>
      </c>
      <c r="G2689" s="46">
        <v>45632</v>
      </c>
      <c r="H2689" s="46">
        <v>45793</v>
      </c>
      <c r="J2689" s="10" t="str">
        <f>_xlfn.XLOOKUP($C2689,銘柄リスト!$B$2:$B$10000,銘柄リスト!$D$2:$D$10000,,0,1)</f>
        <v>プライム（内国株式）</v>
      </c>
    </row>
    <row r="2690" spans="2:10" hidden="1">
      <c r="B2690" s="42">
        <v>2688</v>
      </c>
      <c r="C2690" s="45" t="s">
        <v>2837</v>
      </c>
      <c r="D2690" t="str">
        <f>_xlfn.XLOOKUP($C2690,銘柄リスト!$B$2:$B$10000,銘柄リスト!$C$2:$C$10000,,0,1)</f>
        <v>あんしん保証</v>
      </c>
      <c r="E2690" s="10">
        <v>1</v>
      </c>
      <c r="G2690" s="46">
        <v>45632</v>
      </c>
      <c r="H2690" s="46">
        <v>45793</v>
      </c>
      <c r="J2690" s="10" t="str">
        <f>_xlfn.XLOOKUP($C2690,銘柄リスト!$B$2:$B$10000,銘柄リスト!$D$2:$D$10000,,0,1)</f>
        <v>スタンダード（内国株式）</v>
      </c>
    </row>
    <row r="2691" spans="2:10" hidden="1">
      <c r="B2691" s="42">
        <v>2689</v>
      </c>
      <c r="C2691" s="45" t="s">
        <v>2838</v>
      </c>
      <c r="D2691" t="str">
        <f>_xlfn.XLOOKUP($C2691,銘柄リスト!$B$2:$B$10000,銘柄リスト!$C$2:$C$10000,,0,1)</f>
        <v>富山第一銀行</v>
      </c>
      <c r="E2691" s="10">
        <v>1</v>
      </c>
      <c r="G2691" s="46">
        <v>45632</v>
      </c>
      <c r="H2691" s="46">
        <v>45793</v>
      </c>
      <c r="J2691" s="10" t="str">
        <f>_xlfn.XLOOKUP($C2691,銘柄リスト!$B$2:$B$10000,銘柄リスト!$D$2:$D$10000,,0,1)</f>
        <v>プライム（内国株式）</v>
      </c>
    </row>
    <row r="2692" spans="2:10" hidden="1">
      <c r="B2692" s="42">
        <v>2690</v>
      </c>
      <c r="C2692" s="45" t="s">
        <v>2839</v>
      </c>
      <c r="D2692" t="str">
        <f>_xlfn.XLOOKUP($C2692,銘柄リスト!$B$2:$B$10000,銘柄リスト!$C$2:$C$10000,,0,1)</f>
        <v>ヒロセ通商</v>
      </c>
      <c r="E2692" s="10">
        <v>1</v>
      </c>
      <c r="G2692" s="46">
        <v>45632</v>
      </c>
      <c r="H2692" s="46">
        <v>45793</v>
      </c>
      <c r="J2692" s="10" t="str">
        <f>_xlfn.XLOOKUP($C2692,銘柄リスト!$B$2:$B$10000,銘柄リスト!$D$2:$D$10000,,0,1)</f>
        <v>スタンダード（内国株式）</v>
      </c>
    </row>
    <row r="2693" spans="2:10" hidden="1">
      <c r="B2693" s="42">
        <v>2691</v>
      </c>
      <c r="C2693" s="45" t="s">
        <v>2840</v>
      </c>
      <c r="D2693" t="str">
        <f>_xlfn.XLOOKUP($C2693,銘柄リスト!$B$2:$B$10000,銘柄リスト!$C$2:$C$10000,,0,1)</f>
        <v>コンコルディア・フィナンシャルグループ</v>
      </c>
      <c r="E2693" s="10">
        <v>1</v>
      </c>
      <c r="G2693" s="46">
        <v>45632</v>
      </c>
      <c r="H2693" s="46">
        <v>45793</v>
      </c>
      <c r="J2693" s="10" t="str">
        <f>_xlfn.XLOOKUP($C2693,銘柄リスト!$B$2:$B$10000,銘柄リスト!$D$2:$D$10000,,0,1)</f>
        <v>プライム（内国株式）</v>
      </c>
    </row>
    <row r="2694" spans="2:10" hidden="1">
      <c r="B2694" s="42">
        <v>2692</v>
      </c>
      <c r="C2694" s="45" t="s">
        <v>2841</v>
      </c>
      <c r="D2694" t="str">
        <f>_xlfn.XLOOKUP($C2694,銘柄リスト!$B$2:$B$10000,銘柄リスト!$C$2:$C$10000,,0,1)</f>
        <v>ジェイリース</v>
      </c>
      <c r="E2694" s="10">
        <v>1</v>
      </c>
      <c r="G2694" s="46">
        <v>45632</v>
      </c>
      <c r="H2694" s="46">
        <v>45793</v>
      </c>
      <c r="J2694" s="10" t="str">
        <f>_xlfn.XLOOKUP($C2694,銘柄リスト!$B$2:$B$10000,銘柄リスト!$D$2:$D$10000,,0,1)</f>
        <v>プライム（内国株式）</v>
      </c>
    </row>
    <row r="2695" spans="2:10" hidden="1">
      <c r="B2695" s="42">
        <v>2693</v>
      </c>
      <c r="C2695" s="45" t="s">
        <v>2842</v>
      </c>
      <c r="D2695" t="str">
        <f>_xlfn.XLOOKUP($C2695,銘柄リスト!$B$2:$B$10000,銘柄リスト!$C$2:$C$10000,,0,1)</f>
        <v>西日本フィナンシャルホールディングス</v>
      </c>
      <c r="E2695" s="10">
        <v>1</v>
      </c>
      <c r="G2695" s="46">
        <v>45632</v>
      </c>
      <c r="H2695" s="46">
        <v>45793</v>
      </c>
      <c r="J2695" s="10" t="str">
        <f>_xlfn.XLOOKUP($C2695,銘柄リスト!$B$2:$B$10000,銘柄リスト!$D$2:$D$10000,,0,1)</f>
        <v>プライム（内国株式）</v>
      </c>
    </row>
    <row r="2696" spans="2:10" hidden="1">
      <c r="B2696" s="42">
        <v>2694</v>
      </c>
      <c r="C2696" s="45" t="s">
        <v>2843</v>
      </c>
      <c r="D2696" t="str">
        <f>_xlfn.XLOOKUP($C2696,銘柄リスト!$B$2:$B$10000,銘柄リスト!$C$2:$C$10000,,0,1)</f>
        <v>イントラスト</v>
      </c>
      <c r="E2696" s="10">
        <v>1</v>
      </c>
      <c r="G2696" s="46">
        <v>45632</v>
      </c>
      <c r="H2696" s="46">
        <v>45793</v>
      </c>
      <c r="J2696" s="10" t="str">
        <f>_xlfn.XLOOKUP($C2696,銘柄リスト!$B$2:$B$10000,銘柄リスト!$D$2:$D$10000,,0,1)</f>
        <v>スタンダード（内国株式）</v>
      </c>
    </row>
    <row r="2697" spans="2:10" hidden="1">
      <c r="B2697" s="42">
        <v>2695</v>
      </c>
      <c r="C2697" s="45" t="s">
        <v>2844</v>
      </c>
      <c r="D2697" t="str">
        <f>_xlfn.XLOOKUP($C2697,銘柄リスト!$B$2:$B$10000,銘柄リスト!$C$2:$C$10000,,0,1)</f>
        <v>日本モーゲージサービス</v>
      </c>
      <c r="E2697" s="10">
        <v>1</v>
      </c>
      <c r="G2697" s="46">
        <v>45632</v>
      </c>
      <c r="H2697" s="46">
        <v>45793</v>
      </c>
      <c r="J2697" s="10" t="str">
        <f>_xlfn.XLOOKUP($C2697,銘柄リスト!$B$2:$B$10000,銘柄リスト!$D$2:$D$10000,,0,1)</f>
        <v>スタンダード（内国株式）</v>
      </c>
    </row>
    <row r="2698" spans="2:10" hidden="1">
      <c r="B2698" s="42">
        <v>2696</v>
      </c>
      <c r="C2698" s="45" t="s">
        <v>2845</v>
      </c>
      <c r="D2698" t="str">
        <f>_xlfn.XLOOKUP($C2698,銘柄リスト!$B$2:$B$10000,銘柄リスト!$C$2:$C$10000,,0,1)</f>
        <v>Ｃａｓａ</v>
      </c>
      <c r="E2698" s="10">
        <v>1</v>
      </c>
      <c r="G2698" s="46">
        <v>45632</v>
      </c>
      <c r="H2698" s="46">
        <v>45793</v>
      </c>
      <c r="J2698" s="10" t="str">
        <f>_xlfn.XLOOKUP($C2698,銘柄リスト!$B$2:$B$10000,銘柄リスト!$D$2:$D$10000,,0,1)</f>
        <v>スタンダード（内国株式）</v>
      </c>
    </row>
    <row r="2699" spans="2:10" hidden="1">
      <c r="B2699" s="42">
        <v>2697</v>
      </c>
      <c r="C2699" s="45" t="s">
        <v>2846</v>
      </c>
      <c r="D2699" t="str">
        <f>_xlfn.XLOOKUP($C2699,銘柄リスト!$B$2:$B$10000,銘柄リスト!$C$2:$C$10000,,0,1)</f>
        <v>ＳＢＩアルヒ</v>
      </c>
      <c r="E2699" s="10">
        <v>1</v>
      </c>
      <c r="G2699" s="46">
        <v>45632</v>
      </c>
      <c r="H2699" s="46">
        <v>45793</v>
      </c>
      <c r="J2699" s="10" t="str">
        <f>_xlfn.XLOOKUP($C2699,銘柄リスト!$B$2:$B$10000,銘柄リスト!$D$2:$D$10000,,0,1)</f>
        <v>プライム（内国株式）</v>
      </c>
    </row>
    <row r="2700" spans="2:10" hidden="1">
      <c r="B2700" s="42">
        <v>2698</v>
      </c>
      <c r="C2700" s="45" t="s">
        <v>2847</v>
      </c>
      <c r="D2700" t="str">
        <f>_xlfn.XLOOKUP($C2700,銘柄リスト!$B$2:$B$10000,銘柄リスト!$C$2:$C$10000,,0,1)</f>
        <v>プレミアグループ</v>
      </c>
      <c r="E2700" s="10">
        <v>1</v>
      </c>
      <c r="G2700" s="46">
        <v>45632</v>
      </c>
      <c r="H2700" s="46">
        <v>45793</v>
      </c>
      <c r="J2700" s="10" t="str">
        <f>_xlfn.XLOOKUP($C2700,銘柄リスト!$B$2:$B$10000,銘柄リスト!$D$2:$D$10000,,0,1)</f>
        <v>プライム（内国株式）</v>
      </c>
    </row>
    <row r="2701" spans="2:10" hidden="1">
      <c r="B2701" s="42">
        <v>2699</v>
      </c>
      <c r="C2701" s="45" t="s">
        <v>2848</v>
      </c>
      <c r="D2701" t="str">
        <f>_xlfn.XLOOKUP($C2701,銘柄リスト!$B$2:$B$10000,銘柄リスト!$C$2:$C$10000,,0,1)</f>
        <v>日野自動車</v>
      </c>
      <c r="E2701" s="10">
        <v>1</v>
      </c>
      <c r="G2701" s="46">
        <v>45632</v>
      </c>
      <c r="H2701" s="46">
        <v>45793</v>
      </c>
      <c r="J2701" s="10" t="str">
        <f>_xlfn.XLOOKUP($C2701,銘柄リスト!$B$2:$B$10000,銘柄リスト!$D$2:$D$10000,,0,1)</f>
        <v>プライム（内国株式）</v>
      </c>
    </row>
    <row r="2702" spans="2:10" hidden="1">
      <c r="B2702" s="42">
        <v>2700</v>
      </c>
      <c r="C2702" s="45" t="s">
        <v>2849</v>
      </c>
      <c r="D2702" t="str">
        <f>_xlfn.XLOOKUP($C2702,銘柄リスト!$B$2:$B$10000,銘柄リスト!$C$2:$C$10000,,0,1)</f>
        <v>カネミツ</v>
      </c>
      <c r="E2702" s="10">
        <v>1</v>
      </c>
      <c r="G2702" s="46">
        <v>45632</v>
      </c>
      <c r="H2702" s="46">
        <v>45793</v>
      </c>
      <c r="J2702" s="10" t="str">
        <f>_xlfn.XLOOKUP($C2702,銘柄リスト!$B$2:$B$10000,銘柄リスト!$D$2:$D$10000,,0,1)</f>
        <v>スタンダード（内国株式）</v>
      </c>
    </row>
    <row r="2703" spans="2:10" hidden="1">
      <c r="B2703" s="42">
        <v>2701</v>
      </c>
      <c r="C2703" s="45" t="s">
        <v>68</v>
      </c>
      <c r="D2703" t="str">
        <f>_xlfn.XLOOKUP($C2703,銘柄リスト!$B$2:$B$10000,銘柄リスト!$C$2:$C$10000,,0,1)</f>
        <v>三菱自動車工業</v>
      </c>
      <c r="E2703" s="10">
        <v>1</v>
      </c>
      <c r="G2703" s="46">
        <v>45632</v>
      </c>
      <c r="H2703" s="46">
        <v>45793</v>
      </c>
      <c r="I2703" s="10" t="s">
        <v>8962</v>
      </c>
      <c r="J2703" s="10" t="str">
        <f>_xlfn.XLOOKUP($C2703,銘柄リスト!$B$2:$B$10000,銘柄リスト!$D$2:$D$10000,,0,1)</f>
        <v>プライム（内国株式）</v>
      </c>
    </row>
    <row r="2704" spans="2:10" hidden="1">
      <c r="B2704" s="42">
        <v>2702</v>
      </c>
      <c r="C2704" s="45" t="s">
        <v>2850</v>
      </c>
      <c r="D2704" t="str">
        <f>_xlfn.XLOOKUP($C2704,銘柄リスト!$B$2:$B$10000,銘柄リスト!$C$2:$C$10000,,0,1)</f>
        <v>エフテック</v>
      </c>
      <c r="E2704" s="10">
        <v>1</v>
      </c>
      <c r="G2704" s="46">
        <v>45632</v>
      </c>
      <c r="H2704" s="46">
        <v>45793</v>
      </c>
      <c r="J2704" s="10" t="str">
        <f>_xlfn.XLOOKUP($C2704,銘柄リスト!$B$2:$B$10000,銘柄リスト!$D$2:$D$10000,,0,1)</f>
        <v>スタンダード（内国株式）</v>
      </c>
    </row>
    <row r="2705" spans="2:10" hidden="1">
      <c r="B2705" s="42">
        <v>2703</v>
      </c>
      <c r="C2705" s="45" t="s">
        <v>2851</v>
      </c>
      <c r="D2705" t="str">
        <f>_xlfn.XLOOKUP($C2705,銘柄リスト!$B$2:$B$10000,銘柄リスト!$C$2:$C$10000,,0,1)</f>
        <v>レシップホールディングス</v>
      </c>
      <c r="E2705" s="10">
        <v>1</v>
      </c>
      <c r="G2705" s="46">
        <v>45632</v>
      </c>
      <c r="H2705" s="46">
        <v>45793</v>
      </c>
      <c r="J2705" s="10" t="str">
        <f>_xlfn.XLOOKUP($C2705,銘柄リスト!$B$2:$B$10000,銘柄リスト!$D$2:$D$10000,,0,1)</f>
        <v>スタンダード（内国株式）</v>
      </c>
    </row>
    <row r="2706" spans="2:10" hidden="1">
      <c r="B2706" s="42">
        <v>2704</v>
      </c>
      <c r="C2706" s="45" t="s">
        <v>2852</v>
      </c>
      <c r="D2706" t="str">
        <f>_xlfn.XLOOKUP($C2706,銘柄リスト!$B$2:$B$10000,銘柄リスト!$C$2:$C$10000,,0,1)</f>
        <v>ＧＭＢ</v>
      </c>
      <c r="E2706" s="10">
        <v>1</v>
      </c>
      <c r="G2706" s="46">
        <v>45632</v>
      </c>
      <c r="H2706" s="46">
        <v>45793</v>
      </c>
      <c r="J2706" s="10" t="str">
        <f>_xlfn.XLOOKUP($C2706,銘柄リスト!$B$2:$B$10000,銘柄リスト!$D$2:$D$10000,,0,1)</f>
        <v>スタンダード（内国株式）</v>
      </c>
    </row>
    <row r="2707" spans="2:10" hidden="1">
      <c r="B2707" s="42">
        <v>2705</v>
      </c>
      <c r="C2707" s="45" t="s">
        <v>2853</v>
      </c>
      <c r="D2707" t="str">
        <f>_xlfn.XLOOKUP($C2707,銘柄リスト!$B$2:$B$10000,銘柄リスト!$C$2:$C$10000,,0,1)</f>
        <v>ファルテック</v>
      </c>
      <c r="E2707" s="10">
        <v>1</v>
      </c>
      <c r="G2707" s="46">
        <v>45632</v>
      </c>
      <c r="H2707" s="46">
        <v>45793</v>
      </c>
      <c r="J2707" s="10" t="str">
        <f>_xlfn.XLOOKUP($C2707,銘柄リスト!$B$2:$B$10000,銘柄リスト!$D$2:$D$10000,,0,1)</f>
        <v>スタンダード（内国株式）</v>
      </c>
    </row>
    <row r="2708" spans="2:10" hidden="1">
      <c r="B2708" s="42">
        <v>2706</v>
      </c>
      <c r="C2708" s="45" t="s">
        <v>2854</v>
      </c>
      <c r="D2708" t="str">
        <f>_xlfn.XLOOKUP($C2708,銘柄リスト!$B$2:$B$10000,銘柄リスト!$C$2:$C$10000,,0,1)</f>
        <v>テイン</v>
      </c>
      <c r="E2708" s="10">
        <v>1</v>
      </c>
      <c r="G2708" s="46">
        <v>45632</v>
      </c>
      <c r="H2708" s="46">
        <v>45793</v>
      </c>
      <c r="J2708" s="10" t="str">
        <f>_xlfn.XLOOKUP($C2708,銘柄リスト!$B$2:$B$10000,銘柄リスト!$D$2:$D$10000,,0,1)</f>
        <v>スタンダード（内国株式）</v>
      </c>
    </row>
    <row r="2709" spans="2:10" hidden="1">
      <c r="B2709" s="42">
        <v>2707</v>
      </c>
      <c r="C2709" s="45" t="s">
        <v>2855</v>
      </c>
      <c r="D2709" t="str">
        <f>_xlfn.XLOOKUP($C2709,銘柄リスト!$B$2:$B$10000,銘柄リスト!$C$2:$C$10000,,0,1)</f>
        <v>田中精密工業</v>
      </c>
      <c r="E2709" s="10">
        <v>1</v>
      </c>
      <c r="G2709" s="46">
        <v>45632</v>
      </c>
      <c r="H2709" s="46">
        <v>45793</v>
      </c>
      <c r="J2709" s="10" t="str">
        <f>_xlfn.XLOOKUP($C2709,銘柄リスト!$B$2:$B$10000,銘柄リスト!$D$2:$D$10000,,0,1)</f>
        <v>スタンダード（内国株式）</v>
      </c>
    </row>
    <row r="2710" spans="2:10" hidden="1">
      <c r="B2710" s="42">
        <v>2708</v>
      </c>
      <c r="C2710" s="45" t="s">
        <v>2856</v>
      </c>
      <c r="D2710" t="str">
        <f>_xlfn.XLOOKUP($C2710,銘柄リスト!$B$2:$B$10000,銘柄リスト!$C$2:$C$10000,,0,1)</f>
        <v>エッチ・ケー・エス</v>
      </c>
      <c r="E2710" s="10">
        <v>1</v>
      </c>
      <c r="G2710" s="46">
        <v>45632</v>
      </c>
      <c r="H2710" s="46">
        <v>45793</v>
      </c>
      <c r="J2710" s="10" t="str">
        <f>_xlfn.XLOOKUP($C2710,銘柄リスト!$B$2:$B$10000,銘柄リスト!$D$2:$D$10000,,0,1)</f>
        <v>スタンダード（内国株式）</v>
      </c>
    </row>
    <row r="2711" spans="2:10" hidden="1">
      <c r="B2711" s="42">
        <v>2709</v>
      </c>
      <c r="C2711" s="45" t="s">
        <v>2857</v>
      </c>
      <c r="D2711" t="str">
        <f>_xlfn.XLOOKUP($C2711,銘柄リスト!$B$2:$B$10000,銘柄リスト!$C$2:$C$10000,,0,1)</f>
        <v>武蔵精密工業</v>
      </c>
      <c r="E2711" s="10">
        <v>1</v>
      </c>
      <c r="G2711" s="46">
        <v>45632</v>
      </c>
      <c r="H2711" s="46">
        <v>45793</v>
      </c>
      <c r="J2711" s="10" t="str">
        <f>_xlfn.XLOOKUP($C2711,銘柄リスト!$B$2:$B$10000,銘柄リスト!$D$2:$D$10000,,0,1)</f>
        <v>プライム（内国株式）</v>
      </c>
    </row>
    <row r="2712" spans="2:10" hidden="1">
      <c r="B2712" s="42">
        <v>2710</v>
      </c>
      <c r="C2712" s="45" t="s">
        <v>2858</v>
      </c>
      <c r="D2712" t="str">
        <f>_xlfn.XLOOKUP($C2712,銘柄リスト!$B$2:$B$10000,銘柄リスト!$C$2:$C$10000,,0,1)</f>
        <v>日産車体</v>
      </c>
      <c r="E2712" s="10">
        <v>1</v>
      </c>
      <c r="G2712" s="46">
        <v>45632</v>
      </c>
      <c r="H2712" s="46">
        <v>45793</v>
      </c>
      <c r="J2712" s="10" t="str">
        <f>_xlfn.XLOOKUP($C2712,銘柄リスト!$B$2:$B$10000,銘柄リスト!$D$2:$D$10000,,0,1)</f>
        <v>スタンダード（内国株式）</v>
      </c>
    </row>
    <row r="2713" spans="2:10" hidden="1">
      <c r="B2713" s="42">
        <v>2711</v>
      </c>
      <c r="C2713" s="45" t="s">
        <v>2859</v>
      </c>
      <c r="D2713" t="str">
        <f>_xlfn.XLOOKUP($C2713,銘柄リスト!$B$2:$B$10000,銘柄リスト!$C$2:$C$10000,,0,1)</f>
        <v>新明和工業</v>
      </c>
      <c r="E2713" s="10">
        <v>1</v>
      </c>
      <c r="G2713" s="46">
        <v>45632</v>
      </c>
      <c r="H2713" s="46">
        <v>45793</v>
      </c>
      <c r="J2713" s="10" t="str">
        <f>_xlfn.XLOOKUP($C2713,銘柄リスト!$B$2:$B$10000,銘柄リスト!$D$2:$D$10000,,0,1)</f>
        <v>プライム（内国株式）</v>
      </c>
    </row>
    <row r="2714" spans="2:10" hidden="1">
      <c r="B2714" s="42">
        <v>2712</v>
      </c>
      <c r="C2714" s="45" t="s">
        <v>2860</v>
      </c>
      <c r="D2714" t="str">
        <f>_xlfn.XLOOKUP($C2714,銘柄リスト!$B$2:$B$10000,銘柄リスト!$C$2:$C$10000,,0,1)</f>
        <v>極東開発工業</v>
      </c>
      <c r="E2714" s="10">
        <v>1</v>
      </c>
      <c r="G2714" s="46">
        <v>45632</v>
      </c>
      <c r="H2714" s="46">
        <v>45793</v>
      </c>
      <c r="J2714" s="10" t="str">
        <f>_xlfn.XLOOKUP($C2714,銘柄リスト!$B$2:$B$10000,銘柄リスト!$D$2:$D$10000,,0,1)</f>
        <v>プライム（内国株式）</v>
      </c>
    </row>
    <row r="2715" spans="2:10" hidden="1">
      <c r="B2715" s="42">
        <v>2713</v>
      </c>
      <c r="C2715" s="45" t="s">
        <v>2861</v>
      </c>
      <c r="D2715" t="str">
        <f>_xlfn.XLOOKUP($C2715,銘柄リスト!$B$2:$B$10000,銘柄リスト!$C$2:$C$10000,,0,1)</f>
        <v>デイトナ</v>
      </c>
      <c r="E2715" s="10">
        <v>1</v>
      </c>
      <c r="G2715" s="46">
        <v>45632</v>
      </c>
      <c r="H2715" s="46">
        <v>45793</v>
      </c>
      <c r="J2715" s="10" t="str">
        <f>_xlfn.XLOOKUP($C2715,銘柄リスト!$B$2:$B$10000,銘柄リスト!$D$2:$D$10000,,0,1)</f>
        <v>スタンダード（内国株式）</v>
      </c>
    </row>
    <row r="2716" spans="2:10" hidden="1">
      <c r="B2716" s="42">
        <v>2714</v>
      </c>
      <c r="C2716" s="45" t="s">
        <v>2862</v>
      </c>
      <c r="D2716" t="str">
        <f>_xlfn.XLOOKUP($C2716,銘柄リスト!$B$2:$B$10000,銘柄リスト!$C$2:$C$10000,,0,1)</f>
        <v>ユタカ技研</v>
      </c>
      <c r="E2716" s="10">
        <v>1</v>
      </c>
      <c r="G2716" s="46">
        <v>45632</v>
      </c>
      <c r="H2716" s="46">
        <v>45793</v>
      </c>
      <c r="J2716" s="10" t="str">
        <f>_xlfn.XLOOKUP($C2716,銘柄リスト!$B$2:$B$10000,銘柄リスト!$D$2:$D$10000,,0,1)</f>
        <v>スタンダード（内国株式）</v>
      </c>
    </row>
    <row r="2717" spans="2:10" hidden="1">
      <c r="B2717" s="42">
        <v>2715</v>
      </c>
      <c r="C2717" s="45" t="s">
        <v>2863</v>
      </c>
      <c r="D2717" t="str">
        <f>_xlfn.XLOOKUP($C2717,銘柄リスト!$B$2:$B$10000,銘柄リスト!$C$2:$C$10000,,0,1)</f>
        <v>トピー工業</v>
      </c>
      <c r="E2717" s="10">
        <v>1</v>
      </c>
      <c r="G2717" s="46">
        <v>45632</v>
      </c>
      <c r="H2717" s="46">
        <v>45793</v>
      </c>
      <c r="J2717" s="10" t="str">
        <f>_xlfn.XLOOKUP($C2717,銘柄リスト!$B$2:$B$10000,銘柄リスト!$D$2:$D$10000,,0,1)</f>
        <v>プライム（内国株式）</v>
      </c>
    </row>
    <row r="2718" spans="2:10" hidden="1">
      <c r="B2718" s="42">
        <v>2716</v>
      </c>
      <c r="C2718" s="45" t="s">
        <v>2864</v>
      </c>
      <c r="D2718" t="str">
        <f>_xlfn.XLOOKUP($C2718,銘柄リスト!$B$2:$B$10000,銘柄リスト!$C$2:$C$10000,,0,1)</f>
        <v>東京ラヂエーター製造</v>
      </c>
      <c r="E2718" s="10">
        <v>1</v>
      </c>
      <c r="G2718" s="46">
        <v>45632</v>
      </c>
      <c r="H2718" s="46">
        <v>45793</v>
      </c>
      <c r="J2718" s="10" t="str">
        <f>_xlfn.XLOOKUP($C2718,銘柄リスト!$B$2:$B$10000,銘柄リスト!$D$2:$D$10000,,0,1)</f>
        <v>スタンダード（内国株式）</v>
      </c>
    </row>
    <row r="2719" spans="2:10" hidden="1">
      <c r="B2719" s="42">
        <v>2717</v>
      </c>
      <c r="C2719" s="45" t="s">
        <v>2865</v>
      </c>
      <c r="D2719" t="str">
        <f>_xlfn.XLOOKUP($C2719,銘柄リスト!$B$2:$B$10000,銘柄リスト!$C$2:$C$10000,,0,1)</f>
        <v>ティラド</v>
      </c>
      <c r="E2719" s="10">
        <v>1</v>
      </c>
      <c r="G2719" s="46">
        <v>45632</v>
      </c>
      <c r="H2719" s="46">
        <v>45793</v>
      </c>
      <c r="J2719" s="10" t="str">
        <f>_xlfn.XLOOKUP($C2719,銘柄リスト!$B$2:$B$10000,銘柄リスト!$D$2:$D$10000,,0,1)</f>
        <v>プライム（内国株式）</v>
      </c>
    </row>
    <row r="2720" spans="2:10" hidden="1">
      <c r="B2720" s="42">
        <v>2718</v>
      </c>
      <c r="C2720" s="45" t="s">
        <v>2866</v>
      </c>
      <c r="D2720" t="str">
        <f>_xlfn.XLOOKUP($C2720,銘柄リスト!$B$2:$B$10000,銘柄リスト!$C$2:$C$10000,,0,1)</f>
        <v>曙ブレーキ工業</v>
      </c>
      <c r="E2720" s="10">
        <v>1</v>
      </c>
      <c r="G2720" s="46">
        <v>45632</v>
      </c>
      <c r="H2720" s="46">
        <v>45793</v>
      </c>
      <c r="J2720" s="10" t="str">
        <f>_xlfn.XLOOKUP($C2720,銘柄リスト!$B$2:$B$10000,銘柄リスト!$D$2:$D$10000,,0,1)</f>
        <v>プライム（内国株式）</v>
      </c>
    </row>
    <row r="2721" spans="2:10" hidden="1">
      <c r="B2721" s="42">
        <v>2719</v>
      </c>
      <c r="C2721" s="45" t="s">
        <v>2867</v>
      </c>
      <c r="D2721" t="str">
        <f>_xlfn.XLOOKUP($C2721,銘柄リスト!$B$2:$B$10000,銘柄リスト!$C$2:$C$10000,,0,1)</f>
        <v>タチエス</v>
      </c>
      <c r="E2721" s="10">
        <v>1</v>
      </c>
      <c r="G2721" s="46">
        <v>45632</v>
      </c>
      <c r="H2721" s="46">
        <v>45793</v>
      </c>
      <c r="J2721" s="10" t="str">
        <f>_xlfn.XLOOKUP($C2721,銘柄リスト!$B$2:$B$10000,銘柄リスト!$D$2:$D$10000,,0,1)</f>
        <v>プライム（内国株式）</v>
      </c>
    </row>
    <row r="2722" spans="2:10" hidden="1">
      <c r="B2722" s="42">
        <v>2720</v>
      </c>
      <c r="C2722" s="45" t="s">
        <v>242</v>
      </c>
      <c r="D2722" t="str">
        <f>_xlfn.XLOOKUP($C2722,銘柄リスト!$B$2:$B$10000,銘柄リスト!$C$2:$C$10000,,0,1)</f>
        <v>ＮＯＫ</v>
      </c>
      <c r="E2722" s="10">
        <v>1</v>
      </c>
      <c r="G2722" s="46">
        <v>45632</v>
      </c>
      <c r="H2722" s="46">
        <v>45793</v>
      </c>
      <c r="J2722" s="10" t="str">
        <f>_xlfn.XLOOKUP($C2722,銘柄リスト!$B$2:$B$10000,銘柄リスト!$D$2:$D$10000,,0,1)</f>
        <v>プライム（内国株式）</v>
      </c>
    </row>
    <row r="2723" spans="2:10" hidden="1">
      <c r="B2723" s="42">
        <v>2721</v>
      </c>
      <c r="C2723" s="45" t="s">
        <v>2868</v>
      </c>
      <c r="D2723" t="str">
        <f>_xlfn.XLOOKUP($C2723,銘柄リスト!$B$2:$B$10000,銘柄リスト!$C$2:$C$10000,,0,1)</f>
        <v>フタバ産業</v>
      </c>
      <c r="E2723" s="10">
        <v>1</v>
      </c>
      <c r="G2723" s="46">
        <v>45632</v>
      </c>
      <c r="H2723" s="46">
        <v>45793</v>
      </c>
      <c r="J2723" s="10" t="str">
        <f>_xlfn.XLOOKUP($C2723,銘柄リスト!$B$2:$B$10000,銘柄リスト!$D$2:$D$10000,,0,1)</f>
        <v>プライム（内国株式）</v>
      </c>
    </row>
    <row r="2724" spans="2:10" hidden="1">
      <c r="B2724" s="42">
        <v>2722</v>
      </c>
      <c r="C2724" s="45" t="s">
        <v>2869</v>
      </c>
      <c r="D2724" t="str">
        <f>_xlfn.XLOOKUP($C2724,銘柄リスト!$B$2:$B$10000,銘柄リスト!$C$2:$C$10000,,0,1)</f>
        <v>カヤバ</v>
      </c>
      <c r="E2724" s="10">
        <v>1</v>
      </c>
      <c r="G2724" s="46">
        <v>45632</v>
      </c>
      <c r="H2724" s="46">
        <v>45793</v>
      </c>
      <c r="J2724" s="10" t="str">
        <f>_xlfn.XLOOKUP($C2724,銘柄リスト!$B$2:$B$10000,銘柄リスト!$D$2:$D$10000,,0,1)</f>
        <v>プライム（内国株式）</v>
      </c>
    </row>
    <row r="2725" spans="2:10" hidden="1">
      <c r="B2725" s="42">
        <v>2723</v>
      </c>
      <c r="C2725" s="45" t="s">
        <v>2870</v>
      </c>
      <c r="D2725" t="str">
        <f>_xlfn.XLOOKUP($C2725,銘柄リスト!$B$2:$B$10000,銘柄リスト!$C$2:$C$10000,,0,1)</f>
        <v>市光工業</v>
      </c>
      <c r="E2725" s="10">
        <v>1</v>
      </c>
      <c r="G2725" s="46">
        <v>45632</v>
      </c>
      <c r="H2725" s="46">
        <v>45793</v>
      </c>
      <c r="J2725" s="10" t="str">
        <f>_xlfn.XLOOKUP($C2725,銘柄リスト!$B$2:$B$10000,銘柄リスト!$D$2:$D$10000,,0,1)</f>
        <v>プライム（内国株式）</v>
      </c>
    </row>
    <row r="2726" spans="2:10" hidden="1">
      <c r="B2726" s="42">
        <v>2724</v>
      </c>
      <c r="C2726" s="45" t="s">
        <v>2871</v>
      </c>
      <c r="D2726" t="str">
        <f>_xlfn.XLOOKUP($C2726,銘柄リスト!$B$2:$B$10000,銘柄リスト!$C$2:$C$10000,,0,1)</f>
        <v>大同メタル工業</v>
      </c>
      <c r="E2726" s="10">
        <v>1</v>
      </c>
      <c r="G2726" s="46">
        <v>45632</v>
      </c>
      <c r="H2726" s="46">
        <v>45793</v>
      </c>
      <c r="J2726" s="10" t="str">
        <f>_xlfn.XLOOKUP($C2726,銘柄リスト!$B$2:$B$10000,銘柄リスト!$D$2:$D$10000,,0,1)</f>
        <v>プライム（内国株式）</v>
      </c>
    </row>
    <row r="2727" spans="2:10" hidden="1">
      <c r="B2727" s="42">
        <v>2725</v>
      </c>
      <c r="C2727" s="45" t="s">
        <v>2872</v>
      </c>
      <c r="D2727" t="str">
        <f>_xlfn.XLOOKUP($C2727,銘柄リスト!$B$2:$B$10000,銘柄リスト!$C$2:$C$10000,,0,1)</f>
        <v>プレス工業</v>
      </c>
      <c r="E2727" s="10">
        <v>1</v>
      </c>
      <c r="G2727" s="46">
        <v>45632</v>
      </c>
      <c r="H2727" s="46">
        <v>45793</v>
      </c>
      <c r="J2727" s="10" t="str">
        <f>_xlfn.XLOOKUP($C2727,銘柄リスト!$B$2:$B$10000,銘柄リスト!$D$2:$D$10000,,0,1)</f>
        <v>プライム（内国株式）</v>
      </c>
    </row>
    <row r="2728" spans="2:10" hidden="1">
      <c r="B2728" s="42">
        <v>2726</v>
      </c>
      <c r="C2728" s="45" t="s">
        <v>2873</v>
      </c>
      <c r="D2728" t="str">
        <f>_xlfn.XLOOKUP($C2728,銘柄リスト!$B$2:$B$10000,銘柄リスト!$C$2:$C$10000,,0,1)</f>
        <v>ミクニ</v>
      </c>
      <c r="E2728" s="10">
        <v>1</v>
      </c>
      <c r="G2728" s="46">
        <v>45632</v>
      </c>
      <c r="H2728" s="46">
        <v>45793</v>
      </c>
      <c r="J2728" s="10" t="str">
        <f>_xlfn.XLOOKUP($C2728,銘柄リスト!$B$2:$B$10000,銘柄リスト!$D$2:$D$10000,,0,1)</f>
        <v>スタンダード（内国株式）</v>
      </c>
    </row>
    <row r="2729" spans="2:10" hidden="1">
      <c r="B2729" s="42">
        <v>2727</v>
      </c>
      <c r="C2729" s="45" t="s">
        <v>2874</v>
      </c>
      <c r="D2729" t="str">
        <f>_xlfn.XLOOKUP($C2729,銘柄リスト!$B$2:$B$10000,銘柄リスト!$C$2:$C$10000,,0,1)</f>
        <v>太平洋工業</v>
      </c>
      <c r="E2729" s="10">
        <v>1</v>
      </c>
      <c r="G2729" s="46">
        <v>45632</v>
      </c>
      <c r="H2729" s="46">
        <v>45793</v>
      </c>
      <c r="J2729" s="10" t="str">
        <f>_xlfn.XLOOKUP($C2729,銘柄リスト!$B$2:$B$10000,銘柄リスト!$D$2:$D$10000,,0,1)</f>
        <v>プライム（内国株式）</v>
      </c>
    </row>
    <row r="2730" spans="2:10" hidden="1">
      <c r="B2730" s="42">
        <v>2728</v>
      </c>
      <c r="C2730" s="45" t="s">
        <v>2875</v>
      </c>
      <c r="D2730" t="str">
        <f>_xlfn.XLOOKUP($C2730,銘柄リスト!$B$2:$B$10000,銘柄リスト!$C$2:$C$10000,,0,1)</f>
        <v>ユニバンス</v>
      </c>
      <c r="E2730" s="10">
        <v>1</v>
      </c>
      <c r="G2730" s="46">
        <v>45632</v>
      </c>
      <c r="H2730" s="46">
        <v>45793</v>
      </c>
      <c r="J2730" s="10" t="str">
        <f>_xlfn.XLOOKUP($C2730,銘柄リスト!$B$2:$B$10000,銘柄リスト!$D$2:$D$10000,,0,1)</f>
        <v>スタンダード（内国株式）</v>
      </c>
    </row>
    <row r="2731" spans="2:10" hidden="1">
      <c r="B2731" s="42">
        <v>2729</v>
      </c>
      <c r="C2731" s="45" t="s">
        <v>2876</v>
      </c>
      <c r="D2731" t="str">
        <f>_xlfn.XLOOKUP($C2731,銘柄リスト!$B$2:$B$10000,銘柄リスト!$C$2:$C$10000,,0,1)</f>
        <v>桜井製作所</v>
      </c>
      <c r="E2731" s="10">
        <v>1</v>
      </c>
      <c r="G2731" s="46">
        <v>45632</v>
      </c>
      <c r="H2731" s="46">
        <v>45793</v>
      </c>
      <c r="J2731" s="10" t="str">
        <f>_xlfn.XLOOKUP($C2731,銘柄リスト!$B$2:$B$10000,銘柄リスト!$D$2:$D$10000,,0,1)</f>
        <v>スタンダード（内国株式）</v>
      </c>
    </row>
    <row r="2732" spans="2:10" hidden="1">
      <c r="B2732" s="42">
        <v>2730</v>
      </c>
      <c r="C2732" s="45" t="s">
        <v>2877</v>
      </c>
      <c r="D2732" t="str">
        <f>_xlfn.XLOOKUP($C2732,銘柄リスト!$B$2:$B$10000,銘柄リスト!$C$2:$C$10000,,0,1)</f>
        <v>河西工業</v>
      </c>
      <c r="E2732" s="10">
        <v>1</v>
      </c>
      <c r="G2732" s="46">
        <v>45632</v>
      </c>
      <c r="H2732" s="46">
        <v>45793</v>
      </c>
      <c r="J2732" s="10" t="str">
        <f>_xlfn.XLOOKUP($C2732,銘柄リスト!$B$2:$B$10000,銘柄リスト!$D$2:$D$10000,,0,1)</f>
        <v>スタンダード（内国株式）</v>
      </c>
    </row>
    <row r="2733" spans="2:10" hidden="1">
      <c r="B2733" s="42">
        <v>2731</v>
      </c>
      <c r="C2733" s="45" t="s">
        <v>2878</v>
      </c>
      <c r="D2733" t="str">
        <f>_xlfn.XLOOKUP($C2733,銘柄リスト!$B$2:$B$10000,銘柄リスト!$C$2:$C$10000,,0,1)</f>
        <v>アイシン</v>
      </c>
      <c r="E2733" s="10">
        <v>1</v>
      </c>
      <c r="G2733" s="46">
        <v>45632</v>
      </c>
      <c r="H2733" s="46">
        <v>45793</v>
      </c>
      <c r="J2733" s="10" t="str">
        <f>_xlfn.XLOOKUP($C2733,銘柄リスト!$B$2:$B$10000,銘柄リスト!$D$2:$D$10000,,0,1)</f>
        <v>プライム（内国株式）</v>
      </c>
    </row>
    <row r="2734" spans="2:10" hidden="1">
      <c r="B2734" s="42">
        <v>2732</v>
      </c>
      <c r="C2734" s="45" t="s">
        <v>64</v>
      </c>
      <c r="D2734" t="str">
        <f>_xlfn.XLOOKUP($C2734,銘柄リスト!$B$2:$B$10000,銘柄リスト!$C$2:$C$10000,,0,1)</f>
        <v>マツダ</v>
      </c>
      <c r="E2734" s="10">
        <v>1</v>
      </c>
      <c r="G2734" s="46">
        <v>45632</v>
      </c>
      <c r="H2734" s="46">
        <v>45793</v>
      </c>
      <c r="J2734" s="10" t="str">
        <f>_xlfn.XLOOKUP($C2734,銘柄リスト!$B$2:$B$10000,銘柄リスト!$D$2:$D$10000,,0,1)</f>
        <v>プライム（内国株式）</v>
      </c>
    </row>
    <row r="2735" spans="2:10" hidden="1">
      <c r="B2735" s="42">
        <v>2733</v>
      </c>
      <c r="C2735" s="45" t="s">
        <v>2879</v>
      </c>
      <c r="D2735" t="str">
        <f>_xlfn.XLOOKUP($C2735,銘柄リスト!$B$2:$B$10000,銘柄リスト!$C$2:$C$10000,,0,1)</f>
        <v>ムロコーポレーション</v>
      </c>
      <c r="E2735" s="10">
        <v>1</v>
      </c>
      <c r="G2735" s="46">
        <v>45632</v>
      </c>
      <c r="H2735" s="46">
        <v>45793</v>
      </c>
      <c r="J2735" s="10" t="str">
        <f>_xlfn.XLOOKUP($C2735,銘柄リスト!$B$2:$B$10000,銘柄リスト!$D$2:$D$10000,,0,1)</f>
        <v>スタンダード（内国株式）</v>
      </c>
    </row>
    <row r="2736" spans="2:10" hidden="1">
      <c r="B2736" s="42">
        <v>2734</v>
      </c>
      <c r="C2736" s="45" t="s">
        <v>2880</v>
      </c>
      <c r="D2736" t="str">
        <f>_xlfn.XLOOKUP($C2736,銘柄リスト!$B$2:$B$10000,銘柄リスト!$C$2:$C$10000,,0,1)</f>
        <v>エイケン工業</v>
      </c>
      <c r="E2736" s="10">
        <v>1</v>
      </c>
      <c r="G2736" s="46">
        <v>45632</v>
      </c>
      <c r="H2736" s="46">
        <v>45793</v>
      </c>
      <c r="J2736" s="10" t="str">
        <f>_xlfn.XLOOKUP($C2736,銘柄リスト!$B$2:$B$10000,銘柄リスト!$D$2:$D$10000,,0,1)</f>
        <v>スタンダード（内国株式）</v>
      </c>
    </row>
    <row r="2737" spans="2:10" hidden="1">
      <c r="B2737" s="42">
        <v>2735</v>
      </c>
      <c r="C2737" s="45" t="s">
        <v>2881</v>
      </c>
      <c r="D2737" t="str">
        <f>_xlfn.XLOOKUP($C2737,銘柄リスト!$B$2:$B$10000,銘柄リスト!$C$2:$C$10000,,0,1)</f>
        <v>今仙電機製作所</v>
      </c>
      <c r="E2737" s="10">
        <v>1</v>
      </c>
      <c r="G2737" s="46">
        <v>45632</v>
      </c>
      <c r="H2737" s="46">
        <v>45793</v>
      </c>
      <c r="J2737" s="10" t="str">
        <f>_xlfn.XLOOKUP($C2737,銘柄リスト!$B$2:$B$10000,銘柄リスト!$D$2:$D$10000,,0,1)</f>
        <v>スタンダード（内国株式）</v>
      </c>
    </row>
    <row r="2738" spans="2:10" hidden="1">
      <c r="B2738" s="42">
        <v>2736</v>
      </c>
      <c r="C2738" s="45" t="s">
        <v>2882</v>
      </c>
      <c r="D2738" t="str">
        <f>_xlfn.XLOOKUP($C2738,銘柄リスト!$B$2:$B$10000,銘柄リスト!$C$2:$C$10000,,0,1)</f>
        <v>タツミ</v>
      </c>
      <c r="E2738" s="10">
        <v>1</v>
      </c>
      <c r="G2738" s="46">
        <v>45632</v>
      </c>
      <c r="H2738" s="46">
        <v>45793</v>
      </c>
      <c r="J2738" s="10" t="str">
        <f>_xlfn.XLOOKUP($C2738,銘柄リスト!$B$2:$B$10000,銘柄リスト!$D$2:$D$10000,,0,1)</f>
        <v>スタンダード（内国株式）</v>
      </c>
    </row>
    <row r="2739" spans="2:10" hidden="1">
      <c r="B2739" s="42">
        <v>2737</v>
      </c>
      <c r="C2739" s="45" t="s">
        <v>2883</v>
      </c>
      <c r="D2739" t="str">
        <f>_xlfn.XLOOKUP($C2739,銘柄リスト!$B$2:$B$10000,銘柄リスト!$C$2:$C$10000,,0,1)</f>
        <v>スズキ</v>
      </c>
      <c r="E2739" s="10">
        <v>1</v>
      </c>
      <c r="G2739" s="46">
        <v>45632</v>
      </c>
      <c r="H2739" s="46">
        <v>45793</v>
      </c>
      <c r="J2739" s="10" t="str">
        <f>_xlfn.XLOOKUP($C2739,銘柄リスト!$B$2:$B$10000,銘柄リスト!$D$2:$D$10000,,0,1)</f>
        <v>プライム（内国株式）</v>
      </c>
    </row>
    <row r="2740" spans="2:10" hidden="1">
      <c r="B2740" s="42">
        <v>2738</v>
      </c>
      <c r="C2740" s="45" t="s">
        <v>2884</v>
      </c>
      <c r="D2740" t="str">
        <f>_xlfn.XLOOKUP($C2740,銘柄リスト!$B$2:$B$10000,銘柄リスト!$C$2:$C$10000,,0,1)</f>
        <v>ＳＵＢＡＲＵ</v>
      </c>
      <c r="E2740" s="10">
        <v>1</v>
      </c>
      <c r="G2740" s="46">
        <v>45632</v>
      </c>
      <c r="H2740" s="46">
        <v>45793</v>
      </c>
      <c r="J2740" s="10" t="str">
        <f>_xlfn.XLOOKUP($C2740,銘柄リスト!$B$2:$B$10000,銘柄リスト!$D$2:$D$10000,,0,1)</f>
        <v>プライム（内国株式）</v>
      </c>
    </row>
    <row r="2741" spans="2:10" hidden="1">
      <c r="B2741" s="42">
        <v>2739</v>
      </c>
      <c r="C2741" s="45" t="s">
        <v>2885</v>
      </c>
      <c r="D2741" t="str">
        <f>_xlfn.XLOOKUP($C2741,銘柄リスト!$B$2:$B$10000,銘柄リスト!$C$2:$C$10000,,0,1)</f>
        <v>安永</v>
      </c>
      <c r="E2741" s="10">
        <v>1</v>
      </c>
      <c r="G2741" s="46">
        <v>45632</v>
      </c>
      <c r="H2741" s="46">
        <v>45793</v>
      </c>
      <c r="J2741" s="10" t="str">
        <f>_xlfn.XLOOKUP($C2741,銘柄リスト!$B$2:$B$10000,銘柄リスト!$D$2:$D$10000,,0,1)</f>
        <v>スタンダード（内国株式）</v>
      </c>
    </row>
    <row r="2742" spans="2:10" hidden="1">
      <c r="B2742" s="42">
        <v>2740</v>
      </c>
      <c r="C2742" s="45" t="s">
        <v>2886</v>
      </c>
      <c r="D2742" t="str">
        <f>_xlfn.XLOOKUP($C2742,銘柄リスト!$B$2:$B$10000,銘柄リスト!$C$2:$C$10000,,0,1)</f>
        <v>イクヨ</v>
      </c>
      <c r="E2742" s="10">
        <v>1</v>
      </c>
      <c r="G2742" s="46">
        <v>45632</v>
      </c>
      <c r="H2742" s="46">
        <v>45793</v>
      </c>
      <c r="J2742" s="10" t="str">
        <f>_xlfn.XLOOKUP($C2742,銘柄リスト!$B$2:$B$10000,銘柄リスト!$D$2:$D$10000,,0,1)</f>
        <v>スタンダード（内国株式）</v>
      </c>
    </row>
    <row r="2743" spans="2:10" hidden="1">
      <c r="B2743" s="42">
        <v>2741</v>
      </c>
      <c r="C2743" s="45" t="s">
        <v>2887</v>
      </c>
      <c r="D2743" t="str">
        <f>_xlfn.XLOOKUP($C2743,銘柄リスト!$B$2:$B$10000,銘柄リスト!$C$2:$C$10000,,0,1)</f>
        <v>小糸製作所</v>
      </c>
      <c r="E2743" s="10">
        <v>1</v>
      </c>
      <c r="G2743" s="46">
        <v>45632</v>
      </c>
      <c r="H2743" s="46">
        <v>45793</v>
      </c>
      <c r="J2743" s="10" t="str">
        <f>_xlfn.XLOOKUP($C2743,銘柄リスト!$B$2:$B$10000,銘柄リスト!$D$2:$D$10000,,0,1)</f>
        <v>プライム（内国株式）</v>
      </c>
    </row>
    <row r="2744" spans="2:10" hidden="1">
      <c r="B2744" s="42">
        <v>2742</v>
      </c>
      <c r="C2744" s="45" t="s">
        <v>2888</v>
      </c>
      <c r="D2744" t="str">
        <f>_xlfn.XLOOKUP($C2744,銘柄リスト!$B$2:$B$10000,銘柄リスト!$C$2:$C$10000,,0,1)</f>
        <v>ＴＢＫ</v>
      </c>
      <c r="E2744" s="10">
        <v>1</v>
      </c>
      <c r="G2744" s="46">
        <v>45632</v>
      </c>
      <c r="H2744" s="46">
        <v>45793</v>
      </c>
      <c r="J2744" s="10" t="str">
        <f>_xlfn.XLOOKUP($C2744,銘柄リスト!$B$2:$B$10000,銘柄リスト!$D$2:$D$10000,,0,1)</f>
        <v>スタンダード（内国株式）</v>
      </c>
    </row>
    <row r="2745" spans="2:10" hidden="1">
      <c r="B2745" s="42">
        <v>2743</v>
      </c>
      <c r="C2745" s="45" t="s">
        <v>2889</v>
      </c>
      <c r="D2745" t="str">
        <f>_xlfn.XLOOKUP($C2745,銘柄リスト!$B$2:$B$10000,銘柄リスト!$C$2:$C$10000,,0,1)</f>
        <v>エクセディ</v>
      </c>
      <c r="E2745" s="10">
        <v>1</v>
      </c>
      <c r="G2745" s="46">
        <v>45632</v>
      </c>
      <c r="H2745" s="46">
        <v>45793</v>
      </c>
      <c r="J2745" s="10" t="str">
        <f>_xlfn.XLOOKUP($C2745,銘柄リスト!$B$2:$B$10000,銘柄リスト!$D$2:$D$10000,,0,1)</f>
        <v>プライム（内国株式）</v>
      </c>
    </row>
    <row r="2746" spans="2:10" hidden="1">
      <c r="B2746" s="42">
        <v>2744</v>
      </c>
      <c r="C2746" s="45" t="s">
        <v>2890</v>
      </c>
      <c r="D2746" t="str">
        <f>_xlfn.XLOOKUP($C2746,銘柄リスト!$B$2:$B$10000,銘柄リスト!$C$2:$C$10000,,0,1)</f>
        <v>ハイレックスコーポレーション</v>
      </c>
      <c r="E2746" s="10">
        <v>1</v>
      </c>
      <c r="G2746" s="46">
        <v>45632</v>
      </c>
      <c r="H2746" s="46">
        <v>45793</v>
      </c>
      <c r="J2746" s="10" t="str">
        <f>_xlfn.XLOOKUP($C2746,銘柄リスト!$B$2:$B$10000,銘柄リスト!$D$2:$D$10000,,0,1)</f>
        <v>スタンダード（内国株式）</v>
      </c>
    </row>
    <row r="2747" spans="2:10" hidden="1">
      <c r="B2747" s="42">
        <v>2745</v>
      </c>
      <c r="C2747" s="45" t="s">
        <v>2891</v>
      </c>
      <c r="D2747" t="str">
        <f>_xlfn.XLOOKUP($C2747,銘柄リスト!$B$2:$B$10000,銘柄リスト!$C$2:$C$10000,,0,1)</f>
        <v>ミツバ</v>
      </c>
      <c r="E2747" s="10">
        <v>1</v>
      </c>
      <c r="G2747" s="46">
        <v>45632</v>
      </c>
      <c r="H2747" s="46">
        <v>45793</v>
      </c>
      <c r="J2747" s="10" t="str">
        <f>_xlfn.XLOOKUP($C2747,銘柄リスト!$B$2:$B$10000,銘柄リスト!$D$2:$D$10000,,0,1)</f>
        <v>プライム（内国株式）</v>
      </c>
    </row>
    <row r="2748" spans="2:10" hidden="1">
      <c r="B2748" s="42">
        <v>2746</v>
      </c>
      <c r="C2748" s="45" t="s">
        <v>2892</v>
      </c>
      <c r="D2748" t="str">
        <f>_xlfn.XLOOKUP($C2748,銘柄リスト!$B$2:$B$10000,銘柄リスト!$C$2:$C$10000,,0,1)</f>
        <v>豊田合成</v>
      </c>
      <c r="E2748" s="10">
        <v>1</v>
      </c>
      <c r="G2748" s="46">
        <v>45632</v>
      </c>
      <c r="H2748" s="46">
        <v>45793</v>
      </c>
      <c r="J2748" s="10" t="str">
        <f>_xlfn.XLOOKUP($C2748,銘柄リスト!$B$2:$B$10000,銘柄リスト!$D$2:$D$10000,,0,1)</f>
        <v>プライム（内国株式）</v>
      </c>
    </row>
    <row r="2749" spans="2:10" hidden="1">
      <c r="B2749" s="42">
        <v>2747</v>
      </c>
      <c r="C2749" s="45" t="s">
        <v>2893</v>
      </c>
      <c r="D2749" t="str">
        <f>_xlfn.XLOOKUP($C2749,銘柄リスト!$B$2:$B$10000,銘柄リスト!$C$2:$C$10000,,0,1)</f>
        <v>愛三工業</v>
      </c>
      <c r="E2749" s="10">
        <v>1</v>
      </c>
      <c r="G2749" s="46">
        <v>45632</v>
      </c>
      <c r="H2749" s="46">
        <v>45793</v>
      </c>
      <c r="J2749" s="10" t="str">
        <f>_xlfn.XLOOKUP($C2749,銘柄リスト!$B$2:$B$10000,銘柄リスト!$D$2:$D$10000,,0,1)</f>
        <v>プライム（内国株式）</v>
      </c>
    </row>
    <row r="2750" spans="2:10" hidden="1">
      <c r="B2750" s="42">
        <v>2748</v>
      </c>
      <c r="C2750" s="45" t="s">
        <v>2894</v>
      </c>
      <c r="D2750" t="str">
        <f>_xlfn.XLOOKUP($C2750,銘柄リスト!$B$2:$B$10000,銘柄リスト!$C$2:$C$10000,,0,1)</f>
        <v>盟和産業</v>
      </c>
      <c r="E2750" s="10">
        <v>1</v>
      </c>
      <c r="G2750" s="46">
        <v>45632</v>
      </c>
      <c r="H2750" s="46">
        <v>45793</v>
      </c>
      <c r="J2750" s="10" t="str">
        <f>_xlfn.XLOOKUP($C2750,銘柄リスト!$B$2:$B$10000,銘柄リスト!$D$2:$D$10000,,0,1)</f>
        <v>スタンダード（内国株式）</v>
      </c>
    </row>
    <row r="2751" spans="2:10" hidden="1">
      <c r="B2751" s="42">
        <v>2749</v>
      </c>
      <c r="C2751" s="45" t="s">
        <v>2895</v>
      </c>
      <c r="D2751" t="str">
        <f>_xlfn.XLOOKUP($C2751,銘柄リスト!$B$2:$B$10000,銘柄リスト!$C$2:$C$10000,,0,1)</f>
        <v>日本精機</v>
      </c>
      <c r="E2751" s="10">
        <v>1</v>
      </c>
      <c r="G2751" s="46">
        <v>45632</v>
      </c>
      <c r="H2751" s="46">
        <v>45793</v>
      </c>
      <c r="J2751" s="10" t="str">
        <f>_xlfn.XLOOKUP($C2751,銘柄リスト!$B$2:$B$10000,銘柄リスト!$D$2:$D$10000,,0,1)</f>
        <v>スタンダード（内国株式）</v>
      </c>
    </row>
    <row r="2752" spans="2:10" hidden="1">
      <c r="B2752" s="42">
        <v>2750</v>
      </c>
      <c r="C2752" s="45" t="s">
        <v>2896</v>
      </c>
      <c r="D2752" t="str">
        <f>_xlfn.XLOOKUP($C2752,銘柄リスト!$B$2:$B$10000,銘柄リスト!$C$2:$C$10000,,0,1)</f>
        <v>日本プラスト</v>
      </c>
      <c r="E2752" s="10">
        <v>1</v>
      </c>
      <c r="G2752" s="46">
        <v>45632</v>
      </c>
      <c r="H2752" s="46">
        <v>45793</v>
      </c>
      <c r="J2752" s="10" t="str">
        <f>_xlfn.XLOOKUP($C2752,銘柄リスト!$B$2:$B$10000,銘柄リスト!$D$2:$D$10000,,0,1)</f>
        <v>スタンダード（内国株式）</v>
      </c>
    </row>
    <row r="2753" spans="2:10" hidden="1">
      <c r="B2753" s="42">
        <v>2751</v>
      </c>
      <c r="C2753" s="45" t="s">
        <v>2897</v>
      </c>
      <c r="D2753" t="str">
        <f>_xlfn.XLOOKUP($C2753,銘柄リスト!$B$2:$B$10000,銘柄リスト!$C$2:$C$10000,,0,1)</f>
        <v>村上開明堂</v>
      </c>
      <c r="E2753" s="10">
        <v>1</v>
      </c>
      <c r="G2753" s="46">
        <v>45632</v>
      </c>
      <c r="H2753" s="46">
        <v>45793</v>
      </c>
      <c r="J2753" s="10" t="str">
        <f>_xlfn.XLOOKUP($C2753,銘柄リスト!$B$2:$B$10000,銘柄リスト!$D$2:$D$10000,,0,1)</f>
        <v>スタンダード（内国株式）</v>
      </c>
    </row>
    <row r="2754" spans="2:10" hidden="1">
      <c r="B2754" s="42">
        <v>2752</v>
      </c>
      <c r="C2754" s="45" t="s">
        <v>2898</v>
      </c>
      <c r="D2754" t="str">
        <f>_xlfn.XLOOKUP($C2754,銘柄リスト!$B$2:$B$10000,銘柄リスト!$C$2:$C$10000,,0,1)</f>
        <v>ヨロズ</v>
      </c>
      <c r="E2754" s="10">
        <v>1</v>
      </c>
      <c r="G2754" s="46">
        <v>45632</v>
      </c>
      <c r="H2754" s="46">
        <v>45793</v>
      </c>
      <c r="J2754" s="10" t="str">
        <f>_xlfn.XLOOKUP($C2754,銘柄リスト!$B$2:$B$10000,銘柄リスト!$D$2:$D$10000,,0,1)</f>
        <v>プライム（内国株式）</v>
      </c>
    </row>
    <row r="2755" spans="2:10" hidden="1">
      <c r="B2755" s="42">
        <v>2753</v>
      </c>
      <c r="C2755" s="45" t="s">
        <v>2899</v>
      </c>
      <c r="D2755" t="str">
        <f>_xlfn.XLOOKUP($C2755,銘柄リスト!$B$2:$B$10000,銘柄リスト!$C$2:$C$10000,,0,1)</f>
        <v>カーメイト</v>
      </c>
      <c r="E2755" s="10">
        <v>1</v>
      </c>
      <c r="G2755" s="46">
        <v>45632</v>
      </c>
      <c r="H2755" s="46">
        <v>45793</v>
      </c>
      <c r="J2755" s="10" t="str">
        <f>_xlfn.XLOOKUP($C2755,銘柄リスト!$B$2:$B$10000,銘柄リスト!$D$2:$D$10000,,0,1)</f>
        <v>スタンダード（内国株式）</v>
      </c>
    </row>
    <row r="2756" spans="2:10" hidden="1">
      <c r="B2756" s="42">
        <v>2754</v>
      </c>
      <c r="C2756" s="45" t="s">
        <v>2900</v>
      </c>
      <c r="D2756" t="str">
        <f>_xlfn.XLOOKUP($C2756,銘柄リスト!$B$2:$B$10000,銘柄リスト!$C$2:$C$10000,,0,1)</f>
        <v>フジオーゼックス</v>
      </c>
      <c r="E2756" s="10">
        <v>1</v>
      </c>
      <c r="G2756" s="46">
        <v>45632</v>
      </c>
      <c r="H2756" s="46">
        <v>45793</v>
      </c>
      <c r="J2756" s="10" t="str">
        <f>_xlfn.XLOOKUP($C2756,銘柄リスト!$B$2:$B$10000,銘柄リスト!$D$2:$D$10000,,0,1)</f>
        <v>スタンダード（内国株式）</v>
      </c>
    </row>
    <row r="2757" spans="2:10" hidden="1">
      <c r="B2757" s="42">
        <v>2755</v>
      </c>
      <c r="C2757" s="45" t="s">
        <v>2901</v>
      </c>
      <c r="D2757" t="str">
        <f>_xlfn.XLOOKUP($C2757,銘柄リスト!$B$2:$B$10000,銘柄リスト!$C$2:$C$10000,,0,1)</f>
        <v>新家工業</v>
      </c>
      <c r="E2757" s="10">
        <v>1</v>
      </c>
      <c r="G2757" s="46">
        <v>45632</v>
      </c>
      <c r="H2757" s="46">
        <v>45793</v>
      </c>
      <c r="J2757" s="10" t="str">
        <f>_xlfn.XLOOKUP($C2757,銘柄リスト!$B$2:$B$10000,銘柄リスト!$D$2:$D$10000,,0,1)</f>
        <v>スタンダード（内国株式）</v>
      </c>
    </row>
    <row r="2758" spans="2:10" hidden="1">
      <c r="B2758" s="42">
        <v>2756</v>
      </c>
      <c r="C2758" s="45" t="s">
        <v>2902</v>
      </c>
      <c r="D2758" t="str">
        <f>_xlfn.XLOOKUP($C2758,銘柄リスト!$B$2:$B$10000,銘柄リスト!$C$2:$C$10000,,0,1)</f>
        <v>シマノ</v>
      </c>
      <c r="E2758" s="10">
        <v>1</v>
      </c>
      <c r="G2758" s="46">
        <v>45632</v>
      </c>
      <c r="H2758" s="46">
        <v>45793</v>
      </c>
      <c r="J2758" s="10" t="str">
        <f>_xlfn.XLOOKUP($C2758,銘柄リスト!$B$2:$B$10000,銘柄リスト!$D$2:$D$10000,,0,1)</f>
        <v>プライム（内国株式）</v>
      </c>
    </row>
    <row r="2759" spans="2:10" hidden="1">
      <c r="B2759" s="42">
        <v>2757</v>
      </c>
      <c r="C2759" s="45" t="s">
        <v>2903</v>
      </c>
      <c r="D2759" t="str">
        <f>_xlfn.XLOOKUP($C2759,銘柄リスト!$B$2:$B$10000,銘柄リスト!$C$2:$C$10000,,0,1)</f>
        <v>テイ・エス　テック</v>
      </c>
      <c r="E2759" s="10">
        <v>1</v>
      </c>
      <c r="G2759" s="46">
        <v>45632</v>
      </c>
      <c r="H2759" s="46">
        <v>45793</v>
      </c>
      <c r="J2759" s="10" t="str">
        <f>_xlfn.XLOOKUP($C2759,銘柄リスト!$B$2:$B$10000,銘柄リスト!$D$2:$D$10000,,0,1)</f>
        <v>プライム（内国株式）</v>
      </c>
    </row>
    <row r="2760" spans="2:10" hidden="1">
      <c r="B2760" s="42">
        <v>2758</v>
      </c>
      <c r="C2760" s="45" t="s">
        <v>2904</v>
      </c>
      <c r="D2760" t="str">
        <f>_xlfn.XLOOKUP($C2760,銘柄リスト!$B$2:$B$10000,銘柄リスト!$C$2:$C$10000,,0,1)</f>
        <v>小田原機器</v>
      </c>
      <c r="E2760" s="10">
        <v>1</v>
      </c>
      <c r="G2760" s="46">
        <v>45632</v>
      </c>
      <c r="H2760" s="46">
        <v>45793</v>
      </c>
      <c r="J2760" s="10" t="str">
        <f>_xlfn.XLOOKUP($C2760,銘柄リスト!$B$2:$B$10000,銘柄リスト!$D$2:$D$10000,,0,1)</f>
        <v>スタンダード（内国株式）</v>
      </c>
    </row>
    <row r="2761" spans="2:10" hidden="1">
      <c r="B2761" s="42">
        <v>2759</v>
      </c>
      <c r="C2761" s="45" t="s">
        <v>2905</v>
      </c>
      <c r="D2761" t="str">
        <f>_xlfn.XLOOKUP($C2761,銘柄リスト!$B$2:$B$10000,銘柄リスト!$C$2:$C$10000,,0,1)</f>
        <v>松屋アールアンドディ</v>
      </c>
      <c r="E2761" s="10">
        <v>1</v>
      </c>
      <c r="G2761" s="46">
        <v>45632</v>
      </c>
      <c r="H2761" s="46">
        <v>45645</v>
      </c>
      <c r="J2761" s="10" t="str">
        <f>_xlfn.XLOOKUP($C2761,銘柄リスト!$B$2:$B$10000,銘柄リスト!$D$2:$D$10000,,0,1)</f>
        <v>グロース（内国株式）</v>
      </c>
    </row>
    <row r="2762" spans="2:10" hidden="1">
      <c r="B2762" s="42">
        <v>2760</v>
      </c>
      <c r="C2762" s="45" t="s">
        <v>2906</v>
      </c>
      <c r="D2762" t="str">
        <f>_xlfn.XLOOKUP($C2762,銘柄リスト!$B$2:$B$10000,銘柄リスト!$C$2:$C$10000,,0,1)</f>
        <v>セレンディップ・ホールディングス</v>
      </c>
      <c r="E2762" s="10">
        <v>1</v>
      </c>
      <c r="G2762" s="46">
        <v>45632</v>
      </c>
      <c r="H2762" s="46">
        <v>45645</v>
      </c>
      <c r="J2762" s="10" t="str">
        <f>_xlfn.XLOOKUP($C2762,銘柄リスト!$B$2:$B$10000,銘柄リスト!$D$2:$D$10000,,0,1)</f>
        <v>グロース（内国株式）</v>
      </c>
    </row>
    <row r="2763" spans="2:10" hidden="1">
      <c r="B2763" s="42">
        <v>2761</v>
      </c>
      <c r="C2763" s="45" t="s">
        <v>2907</v>
      </c>
      <c r="D2763" t="str">
        <f>_xlfn.XLOOKUP($C2763,銘柄リスト!$B$2:$B$10000,銘柄リスト!$C$2:$C$10000,,0,1)</f>
        <v>Ｓｏｌｖｖｙ</v>
      </c>
      <c r="E2763" s="10">
        <v>1</v>
      </c>
      <c r="G2763" s="46">
        <v>45632</v>
      </c>
      <c r="H2763" s="46">
        <v>45645</v>
      </c>
      <c r="J2763" s="10" t="str">
        <f>_xlfn.XLOOKUP($C2763,銘柄リスト!$B$2:$B$10000,銘柄リスト!$D$2:$D$10000,,0,1)</f>
        <v>グロース（内国株式）</v>
      </c>
    </row>
    <row r="2764" spans="2:10" hidden="1">
      <c r="B2764" s="42">
        <v>2762</v>
      </c>
      <c r="C2764" s="45" t="s">
        <v>2908</v>
      </c>
      <c r="D2764" t="str">
        <f>_xlfn.XLOOKUP($C2764,銘柄リスト!$B$2:$B$10000,銘柄リスト!$C$2:$C$10000,,0,1)</f>
        <v>三十三フィナンシャルグループ</v>
      </c>
      <c r="E2764" s="10">
        <v>1</v>
      </c>
      <c r="G2764" s="46">
        <v>45632</v>
      </c>
      <c r="H2764" s="46">
        <v>45793</v>
      </c>
      <c r="J2764" s="10" t="str">
        <f>_xlfn.XLOOKUP($C2764,銘柄リスト!$B$2:$B$10000,銘柄リスト!$D$2:$D$10000,,0,1)</f>
        <v>プライム（内国株式）</v>
      </c>
    </row>
    <row r="2765" spans="2:10" hidden="1">
      <c r="B2765" s="42">
        <v>2763</v>
      </c>
      <c r="C2765" s="45" t="s">
        <v>2909</v>
      </c>
      <c r="D2765" t="str">
        <f>_xlfn.XLOOKUP($C2765,銘柄リスト!$B$2:$B$10000,銘柄リスト!$C$2:$C$10000,,0,1)</f>
        <v>アイリックコーポレーション</v>
      </c>
      <c r="E2765" s="10">
        <v>1</v>
      </c>
      <c r="G2765" s="46">
        <v>45632</v>
      </c>
      <c r="H2765" s="46">
        <v>45645</v>
      </c>
      <c r="J2765" s="10" t="str">
        <f>_xlfn.XLOOKUP($C2765,銘柄リスト!$B$2:$B$10000,銘柄リスト!$D$2:$D$10000,,0,1)</f>
        <v>グロース（内国株式）</v>
      </c>
    </row>
    <row r="2766" spans="2:10" hidden="1">
      <c r="B2766" s="42">
        <v>2764</v>
      </c>
      <c r="C2766" s="45" t="s">
        <v>2910</v>
      </c>
      <c r="D2766" t="str">
        <f>_xlfn.XLOOKUP($C2766,銘柄リスト!$B$2:$B$10000,銘柄リスト!$C$2:$C$10000,,0,1)</f>
        <v>ＳＢＩインシュアランスグループ</v>
      </c>
      <c r="E2766" s="10">
        <v>1</v>
      </c>
      <c r="G2766" s="46">
        <v>45632</v>
      </c>
      <c r="H2766" s="46">
        <v>45645</v>
      </c>
      <c r="J2766" s="10" t="str">
        <f>_xlfn.XLOOKUP($C2766,銘柄リスト!$B$2:$B$10000,銘柄リスト!$D$2:$D$10000,,0,1)</f>
        <v>グロース（内国株式）</v>
      </c>
    </row>
    <row r="2767" spans="2:10" hidden="1">
      <c r="B2767" s="42">
        <v>2765</v>
      </c>
      <c r="C2767" s="45" t="s">
        <v>2911</v>
      </c>
      <c r="D2767" t="str">
        <f>_xlfn.XLOOKUP($C2767,銘柄リスト!$B$2:$B$10000,銘柄リスト!$C$2:$C$10000,,0,1)</f>
        <v>第四北越フィナンシャルグループ</v>
      </c>
      <c r="E2767" s="10">
        <v>1</v>
      </c>
      <c r="G2767" s="46">
        <v>45632</v>
      </c>
      <c r="H2767" s="46">
        <v>45793</v>
      </c>
      <c r="J2767" s="10" t="str">
        <f>_xlfn.XLOOKUP($C2767,銘柄リスト!$B$2:$B$10000,銘柄リスト!$D$2:$D$10000,,0,1)</f>
        <v>プライム（内国株式）</v>
      </c>
    </row>
    <row r="2768" spans="2:10" hidden="1">
      <c r="B2768" s="42">
        <v>2766</v>
      </c>
      <c r="C2768" s="45" t="s">
        <v>2912</v>
      </c>
      <c r="D2768" t="str">
        <f>_xlfn.XLOOKUP($C2768,銘柄リスト!$B$2:$B$10000,銘柄リスト!$C$2:$C$10000,,0,1)</f>
        <v>ウェルスナビ</v>
      </c>
      <c r="E2768" s="10">
        <v>1</v>
      </c>
      <c r="G2768" s="46">
        <v>45632</v>
      </c>
      <c r="H2768" s="46">
        <v>45645</v>
      </c>
      <c r="J2768" s="10" t="str">
        <f>_xlfn.XLOOKUP($C2768,銘柄リスト!$B$2:$B$10000,銘柄リスト!$D$2:$D$10000,,0,1)</f>
        <v>グロース（内国株式）</v>
      </c>
    </row>
    <row r="2769" spans="2:10" hidden="1">
      <c r="B2769" s="42">
        <v>2767</v>
      </c>
      <c r="C2769" s="45" t="s">
        <v>2913</v>
      </c>
      <c r="D2769" t="str">
        <f>_xlfn.XLOOKUP($C2769,銘柄リスト!$B$2:$B$10000,銘柄リスト!$C$2:$C$10000,,0,1)</f>
        <v>ブロードマインド</v>
      </c>
      <c r="E2769" s="10">
        <v>1</v>
      </c>
      <c r="G2769" s="46">
        <v>45632</v>
      </c>
      <c r="H2769" s="46">
        <v>45645</v>
      </c>
      <c r="J2769" s="10" t="str">
        <f>_xlfn.XLOOKUP($C2769,銘柄リスト!$B$2:$B$10000,銘柄リスト!$D$2:$D$10000,,0,1)</f>
        <v>グロース（内国株式）</v>
      </c>
    </row>
    <row r="2770" spans="2:10" hidden="1">
      <c r="B2770" s="42">
        <v>2768</v>
      </c>
      <c r="C2770" s="45" t="s">
        <v>2914</v>
      </c>
      <c r="D2770" t="str">
        <f>_xlfn.XLOOKUP($C2770,銘柄リスト!$B$2:$B$10000,銘柄リスト!$C$2:$C$10000,,0,1)</f>
        <v>アイ・パートナーズフィナンシャル</v>
      </c>
      <c r="E2770" s="10">
        <v>1</v>
      </c>
      <c r="G2770" s="46">
        <v>45632</v>
      </c>
      <c r="H2770" s="46">
        <v>45645</v>
      </c>
      <c r="J2770" s="10" t="str">
        <f>_xlfn.XLOOKUP($C2770,銘柄リスト!$B$2:$B$10000,銘柄リスト!$D$2:$D$10000,,0,1)</f>
        <v>グロース（内国株式）</v>
      </c>
    </row>
    <row r="2771" spans="2:10" hidden="1">
      <c r="B2771" s="42">
        <v>2769</v>
      </c>
      <c r="C2771" s="45" t="s">
        <v>2915</v>
      </c>
      <c r="D2771" t="str">
        <f>_xlfn.XLOOKUP($C2771,銘柄リスト!$B$2:$B$10000,銘柄リスト!$C$2:$C$10000,,0,1)</f>
        <v>マーキュリアホールディングス</v>
      </c>
      <c r="E2771" s="10">
        <v>1</v>
      </c>
      <c r="G2771" s="46">
        <v>45632</v>
      </c>
      <c r="H2771" s="46">
        <v>45793</v>
      </c>
      <c r="J2771" s="10" t="str">
        <f>_xlfn.XLOOKUP($C2771,銘柄リスト!$B$2:$B$10000,銘柄リスト!$D$2:$D$10000,,0,1)</f>
        <v>プライム（内国株式）</v>
      </c>
    </row>
    <row r="2772" spans="2:10" hidden="1">
      <c r="B2772" s="42">
        <v>2770</v>
      </c>
      <c r="C2772" s="45" t="s">
        <v>2916</v>
      </c>
      <c r="D2772" t="str">
        <f>_xlfn.XLOOKUP($C2772,銘柄リスト!$B$2:$B$10000,銘柄リスト!$C$2:$C$10000,,0,1)</f>
        <v>おきなわフィナンシャルグループ</v>
      </c>
      <c r="E2772" s="10">
        <v>1</v>
      </c>
      <c r="G2772" s="46">
        <v>45632</v>
      </c>
      <c r="H2772" s="46">
        <v>45793</v>
      </c>
      <c r="J2772" s="10" t="str">
        <f>_xlfn.XLOOKUP($C2772,銘柄リスト!$B$2:$B$10000,銘柄リスト!$D$2:$D$10000,,0,1)</f>
        <v>プライム（内国株式）</v>
      </c>
    </row>
    <row r="2773" spans="2:10" hidden="1">
      <c r="B2773" s="42">
        <v>2771</v>
      </c>
      <c r="C2773" s="45" t="s">
        <v>2917</v>
      </c>
      <c r="D2773" t="str">
        <f>_xlfn.XLOOKUP($C2773,銘柄リスト!$B$2:$B$10000,銘柄リスト!$C$2:$C$10000,,0,1)</f>
        <v>グッドパッチ</v>
      </c>
      <c r="E2773" s="10">
        <v>1</v>
      </c>
      <c r="G2773" s="46">
        <v>45632</v>
      </c>
      <c r="H2773" s="46">
        <v>45645</v>
      </c>
      <c r="J2773" s="10" t="str">
        <f>_xlfn.XLOOKUP($C2773,銘柄リスト!$B$2:$B$10000,銘柄リスト!$D$2:$D$10000,,0,1)</f>
        <v>グロース（内国株式）</v>
      </c>
    </row>
    <row r="2774" spans="2:10" hidden="1">
      <c r="B2774" s="42">
        <v>2772</v>
      </c>
      <c r="C2774" s="45" t="s">
        <v>2918</v>
      </c>
      <c r="D2774" t="str">
        <f>_xlfn.XLOOKUP($C2774,銘柄リスト!$B$2:$B$10000,銘柄リスト!$C$2:$C$10000,,0,1)</f>
        <v>ＴＷＯＳＴＯＮＥ＆Ｓｏｎｓ</v>
      </c>
      <c r="E2774" s="10">
        <v>1</v>
      </c>
      <c r="G2774" s="46">
        <v>45632</v>
      </c>
      <c r="H2774" s="46">
        <v>45645</v>
      </c>
      <c r="J2774" s="10" t="str">
        <f>_xlfn.XLOOKUP($C2774,銘柄リスト!$B$2:$B$10000,銘柄リスト!$D$2:$D$10000,,0,1)</f>
        <v>グロース（内国株式）</v>
      </c>
    </row>
    <row r="2775" spans="2:10" hidden="1">
      <c r="B2775" s="42">
        <v>2773</v>
      </c>
      <c r="C2775" s="45" t="s">
        <v>2919</v>
      </c>
      <c r="D2775" t="str">
        <f>_xlfn.XLOOKUP($C2775,銘柄リスト!$B$2:$B$10000,銘柄リスト!$C$2:$C$10000,,0,1)</f>
        <v>ＫＩＹＯラーニング</v>
      </c>
      <c r="E2775" s="10">
        <v>1</v>
      </c>
      <c r="G2775" s="46">
        <v>45632</v>
      </c>
      <c r="H2775" s="46">
        <v>45645</v>
      </c>
      <c r="J2775" s="10" t="str">
        <f>_xlfn.XLOOKUP($C2775,銘柄リスト!$B$2:$B$10000,銘柄リスト!$D$2:$D$10000,,0,1)</f>
        <v>グロース（内国株式）</v>
      </c>
    </row>
    <row r="2776" spans="2:10" hidden="1">
      <c r="B2776" s="42">
        <v>2774</v>
      </c>
      <c r="C2776" s="45" t="s">
        <v>2920</v>
      </c>
      <c r="D2776" t="str">
        <f>_xlfn.XLOOKUP($C2776,銘柄リスト!$B$2:$B$10000,銘柄リスト!$C$2:$C$10000,,0,1)</f>
        <v>ダイレクトマーケティングミックス</v>
      </c>
      <c r="E2776" s="10">
        <v>1</v>
      </c>
      <c r="G2776" s="46">
        <v>45632</v>
      </c>
      <c r="H2776" s="46">
        <v>45793</v>
      </c>
      <c r="J2776" s="10" t="str">
        <f>_xlfn.XLOOKUP($C2776,銘柄リスト!$B$2:$B$10000,銘柄リスト!$D$2:$D$10000,,0,1)</f>
        <v>プライム（内国株式）</v>
      </c>
    </row>
    <row r="2777" spans="2:10" hidden="1">
      <c r="B2777" s="42">
        <v>2775</v>
      </c>
      <c r="C2777" s="45" t="s">
        <v>2921</v>
      </c>
      <c r="D2777" t="str">
        <f>_xlfn.XLOOKUP($C2777,銘柄リスト!$B$2:$B$10000,銘柄リスト!$C$2:$C$10000,,0,1)</f>
        <v>Ｒｅｔｔｙ</v>
      </c>
      <c r="E2777" s="10">
        <v>1</v>
      </c>
      <c r="G2777" s="46">
        <v>45632</v>
      </c>
      <c r="H2777" s="46">
        <v>45645</v>
      </c>
      <c r="J2777" s="10" t="str">
        <f>_xlfn.XLOOKUP($C2777,銘柄リスト!$B$2:$B$10000,銘柄リスト!$D$2:$D$10000,,0,1)</f>
        <v>グロース（内国株式）</v>
      </c>
    </row>
    <row r="2778" spans="2:10" hidden="1">
      <c r="B2778" s="42">
        <v>2776</v>
      </c>
      <c r="C2778" s="45" t="s">
        <v>2922</v>
      </c>
      <c r="D2778" t="str">
        <f>_xlfn.XLOOKUP($C2778,銘柄リスト!$B$2:$B$10000,銘柄リスト!$C$2:$C$10000,,0,1)</f>
        <v>ジオコード</v>
      </c>
      <c r="E2778" s="10">
        <v>1</v>
      </c>
      <c r="G2778" s="46">
        <v>45632</v>
      </c>
      <c r="H2778" s="46">
        <v>45793</v>
      </c>
      <c r="J2778" s="10" t="str">
        <f>_xlfn.XLOOKUP($C2778,銘柄リスト!$B$2:$B$10000,銘柄リスト!$D$2:$D$10000,,0,1)</f>
        <v>スタンダード（内国株式）</v>
      </c>
    </row>
    <row r="2779" spans="2:10" hidden="1">
      <c r="B2779" s="42">
        <v>2777</v>
      </c>
      <c r="C2779" s="45" t="s">
        <v>2923</v>
      </c>
      <c r="D2779" t="str">
        <f>_xlfn.XLOOKUP($C2779,銘柄リスト!$B$2:$B$10000,銘柄リスト!$C$2:$C$10000,,0,1)</f>
        <v>ポピンズ</v>
      </c>
      <c r="E2779" s="10">
        <v>1</v>
      </c>
      <c r="G2779" s="46">
        <v>45632</v>
      </c>
      <c r="H2779" s="46">
        <v>45793</v>
      </c>
      <c r="J2779" s="10" t="str">
        <f>_xlfn.XLOOKUP($C2779,銘柄リスト!$B$2:$B$10000,銘柄リスト!$D$2:$D$10000,,0,1)</f>
        <v>スタンダード（内国株式）</v>
      </c>
    </row>
    <row r="2780" spans="2:10" hidden="1">
      <c r="B2780" s="42">
        <v>2778</v>
      </c>
      <c r="C2780" s="45" t="s">
        <v>2924</v>
      </c>
      <c r="D2780" t="str">
        <f>_xlfn.XLOOKUP($C2780,銘柄リスト!$B$2:$B$10000,銘柄リスト!$C$2:$C$10000,,0,1)</f>
        <v>東京通信グループ</v>
      </c>
      <c r="E2780" s="10">
        <v>1</v>
      </c>
      <c r="G2780" s="46">
        <v>45632</v>
      </c>
      <c r="H2780" s="46">
        <v>45645</v>
      </c>
      <c r="J2780" s="10" t="str">
        <f>_xlfn.XLOOKUP($C2780,銘柄リスト!$B$2:$B$10000,銘柄リスト!$D$2:$D$10000,,0,1)</f>
        <v>グロース（内国株式）</v>
      </c>
    </row>
    <row r="2781" spans="2:10" hidden="1">
      <c r="B2781" s="42">
        <v>2779</v>
      </c>
      <c r="C2781" s="45" t="s">
        <v>2925</v>
      </c>
      <c r="D2781" t="str">
        <f>_xlfn.XLOOKUP($C2781,銘柄リスト!$B$2:$B$10000,銘柄リスト!$C$2:$C$10000,,0,1)</f>
        <v>オンデック</v>
      </c>
      <c r="E2781" s="10">
        <v>1</v>
      </c>
      <c r="G2781" s="46">
        <v>45632</v>
      </c>
      <c r="H2781" s="46">
        <v>45645</v>
      </c>
      <c r="J2781" s="10" t="str">
        <f>_xlfn.XLOOKUP($C2781,銘柄リスト!$B$2:$B$10000,銘柄リスト!$D$2:$D$10000,,0,1)</f>
        <v>グロース（内国株式）</v>
      </c>
    </row>
    <row r="2782" spans="2:10" hidden="1">
      <c r="B2782" s="42">
        <v>2780</v>
      </c>
      <c r="C2782" s="45" t="s">
        <v>2926</v>
      </c>
      <c r="D2782" t="str">
        <f>_xlfn.XLOOKUP($C2782,銘柄リスト!$B$2:$B$10000,銘柄リスト!$C$2:$C$10000,,0,1)</f>
        <v>ヒューマンクリエイションホールディングス</v>
      </c>
      <c r="E2782" s="10">
        <v>1</v>
      </c>
      <c r="G2782" s="46">
        <v>45632</v>
      </c>
      <c r="H2782" s="46">
        <v>45645</v>
      </c>
      <c r="J2782" s="10" t="str">
        <f>_xlfn.XLOOKUP($C2782,銘柄リスト!$B$2:$B$10000,銘柄リスト!$D$2:$D$10000,,0,1)</f>
        <v>グロース（内国株式）</v>
      </c>
    </row>
    <row r="2783" spans="2:10" hidden="1">
      <c r="B2783" s="42">
        <v>2781</v>
      </c>
      <c r="C2783" s="45" t="s">
        <v>2927</v>
      </c>
      <c r="D2783" t="str">
        <f>_xlfn.XLOOKUP($C2783,銘柄リスト!$B$2:$B$10000,銘柄リスト!$C$2:$C$10000,,0,1)</f>
        <v>Ｔ．Ｓ．Ｉ</v>
      </c>
      <c r="E2783" s="10">
        <v>1</v>
      </c>
      <c r="G2783" s="46">
        <v>45632</v>
      </c>
      <c r="H2783" s="46">
        <v>45645</v>
      </c>
      <c r="J2783" s="10" t="str">
        <f>_xlfn.XLOOKUP($C2783,銘柄リスト!$B$2:$B$10000,銘柄リスト!$D$2:$D$10000,,0,1)</f>
        <v>グロース（内国株式）</v>
      </c>
    </row>
    <row r="2784" spans="2:10" hidden="1">
      <c r="B2784" s="42">
        <v>2782</v>
      </c>
      <c r="C2784" s="45" t="s">
        <v>2928</v>
      </c>
      <c r="D2784" t="str">
        <f>_xlfn.XLOOKUP($C2784,銘柄リスト!$B$2:$B$10000,銘柄リスト!$C$2:$C$10000,,0,1)</f>
        <v>ベビーカレンダー</v>
      </c>
      <c r="E2784" s="10">
        <v>1</v>
      </c>
      <c r="G2784" s="46">
        <v>45632</v>
      </c>
      <c r="H2784" s="46">
        <v>45645</v>
      </c>
      <c r="J2784" s="10" t="str">
        <f>_xlfn.XLOOKUP($C2784,銘柄リスト!$B$2:$B$10000,銘柄リスト!$D$2:$D$10000,,0,1)</f>
        <v>グロース（内国株式）</v>
      </c>
    </row>
    <row r="2785" spans="2:10" hidden="1">
      <c r="B2785" s="42">
        <v>2783</v>
      </c>
      <c r="C2785" s="45" t="s">
        <v>2929</v>
      </c>
      <c r="D2785" t="str">
        <f>_xlfn.XLOOKUP($C2785,銘柄リスト!$B$2:$B$10000,銘柄リスト!$C$2:$C$10000,,0,1)</f>
        <v>ＬＩＴＡＬＩＣＯ</v>
      </c>
      <c r="E2785" s="10">
        <v>1</v>
      </c>
      <c r="G2785" s="46">
        <v>45632</v>
      </c>
      <c r="H2785" s="46">
        <v>45793</v>
      </c>
      <c r="J2785" s="10" t="str">
        <f>_xlfn.XLOOKUP($C2785,銘柄リスト!$B$2:$B$10000,銘柄リスト!$D$2:$D$10000,,0,1)</f>
        <v>プライム（内国株式）</v>
      </c>
    </row>
    <row r="2786" spans="2:10" hidden="1">
      <c r="B2786" s="42">
        <v>2784</v>
      </c>
      <c r="C2786" s="45" t="s">
        <v>2930</v>
      </c>
      <c r="D2786" t="str">
        <f>_xlfn.XLOOKUP($C2786,銘柄リスト!$B$2:$B$10000,銘柄リスト!$C$2:$C$10000,,0,1)</f>
        <v>セルム</v>
      </c>
      <c r="E2786" s="10">
        <v>1</v>
      </c>
      <c r="G2786" s="46">
        <v>45632</v>
      </c>
      <c r="H2786" s="46">
        <v>45793</v>
      </c>
      <c r="J2786" s="10" t="str">
        <f>_xlfn.XLOOKUP($C2786,銘柄リスト!$B$2:$B$10000,銘柄リスト!$D$2:$D$10000,,0,1)</f>
        <v>スタンダード（内国株式）</v>
      </c>
    </row>
    <row r="2787" spans="2:10" hidden="1">
      <c r="B2787" s="42">
        <v>2785</v>
      </c>
      <c r="C2787" s="45" t="s">
        <v>2931</v>
      </c>
      <c r="D2787" t="str">
        <f>_xlfn.XLOOKUP($C2787,銘柄リスト!$B$2:$B$10000,銘柄リスト!$C$2:$C$10000,,0,1)</f>
        <v>表示灯</v>
      </c>
      <c r="E2787" s="10">
        <v>1</v>
      </c>
      <c r="G2787" s="46">
        <v>45632</v>
      </c>
      <c r="H2787" s="46">
        <v>45793</v>
      </c>
      <c r="J2787" s="10" t="str">
        <f>_xlfn.XLOOKUP($C2787,銘柄リスト!$B$2:$B$10000,銘柄リスト!$D$2:$D$10000,,0,1)</f>
        <v>スタンダード（内国株式）</v>
      </c>
    </row>
    <row r="2788" spans="2:10" hidden="1">
      <c r="B2788" s="42">
        <v>2786</v>
      </c>
      <c r="C2788" s="45" t="s">
        <v>2932</v>
      </c>
      <c r="D2788" t="str">
        <f>_xlfn.XLOOKUP($C2788,銘柄リスト!$B$2:$B$10000,銘柄リスト!$C$2:$C$10000,,0,1)</f>
        <v>メイホーホールディングス</v>
      </c>
      <c r="E2788" s="10">
        <v>1</v>
      </c>
      <c r="G2788" s="46">
        <v>45632</v>
      </c>
      <c r="H2788" s="46">
        <v>45645</v>
      </c>
      <c r="J2788" s="10" t="str">
        <f>_xlfn.XLOOKUP($C2788,銘柄リスト!$B$2:$B$10000,銘柄リスト!$D$2:$D$10000,,0,1)</f>
        <v>グロース（内国株式）</v>
      </c>
    </row>
    <row r="2789" spans="2:10" hidden="1">
      <c r="B2789" s="42">
        <v>2787</v>
      </c>
      <c r="C2789" s="45" t="s">
        <v>2933</v>
      </c>
      <c r="D2789" t="str">
        <f>_xlfn.XLOOKUP($C2789,銘柄リスト!$B$2:$B$10000,銘柄リスト!$C$2:$C$10000,,0,1)</f>
        <v>Ｅｎｊｉｎ</v>
      </c>
      <c r="E2789" s="10">
        <v>1</v>
      </c>
      <c r="G2789" s="46">
        <v>45632</v>
      </c>
      <c r="H2789" s="46">
        <v>45645</v>
      </c>
      <c r="J2789" s="10" t="str">
        <f>_xlfn.XLOOKUP($C2789,銘柄リスト!$B$2:$B$10000,銘柄リスト!$D$2:$D$10000,,0,1)</f>
        <v>グロース（内国株式）</v>
      </c>
    </row>
    <row r="2790" spans="2:10" hidden="1">
      <c r="B2790" s="42">
        <v>2788</v>
      </c>
      <c r="C2790" s="45" t="s">
        <v>2934</v>
      </c>
      <c r="D2790" t="str">
        <f>_xlfn.XLOOKUP($C2790,銘柄リスト!$B$2:$B$10000,銘柄リスト!$C$2:$C$10000,,0,1)</f>
        <v>Ｚｅｎｋｅｎ</v>
      </c>
      <c r="E2790" s="10">
        <v>1</v>
      </c>
      <c r="G2790" s="46">
        <v>45632</v>
      </c>
      <c r="H2790" s="46">
        <v>45645</v>
      </c>
      <c r="J2790" s="10" t="str">
        <f>_xlfn.XLOOKUP($C2790,銘柄リスト!$B$2:$B$10000,銘柄リスト!$D$2:$D$10000,,0,1)</f>
        <v>グロース（内国株式）</v>
      </c>
    </row>
    <row r="2791" spans="2:10" hidden="1">
      <c r="B2791" s="42">
        <v>2789</v>
      </c>
      <c r="C2791" s="45" t="s">
        <v>2935</v>
      </c>
      <c r="D2791" t="str">
        <f>_xlfn.XLOOKUP($C2791,銘柄リスト!$B$2:$B$10000,銘柄リスト!$C$2:$C$10000,,0,1)</f>
        <v>デコルテ・ホールディングス</v>
      </c>
      <c r="E2791" s="10">
        <v>1</v>
      </c>
      <c r="G2791" s="46">
        <v>45632</v>
      </c>
      <c r="H2791" s="46">
        <v>45645</v>
      </c>
      <c r="J2791" s="10" t="str">
        <f>_xlfn.XLOOKUP($C2791,銘柄リスト!$B$2:$B$10000,銘柄リスト!$D$2:$D$10000,,0,1)</f>
        <v>グロース（内国株式）</v>
      </c>
    </row>
    <row r="2792" spans="2:10" hidden="1">
      <c r="B2792" s="42">
        <v>2790</v>
      </c>
      <c r="C2792" s="45" t="s">
        <v>2936</v>
      </c>
      <c r="D2792" t="str">
        <f>_xlfn.XLOOKUP($C2792,銘柄リスト!$B$2:$B$10000,銘柄リスト!$C$2:$C$10000,,0,1)</f>
        <v>アイドマ・ホールディングス</v>
      </c>
      <c r="E2792" s="10">
        <v>1</v>
      </c>
      <c r="G2792" s="46">
        <v>45632</v>
      </c>
      <c r="H2792" s="46">
        <v>45645</v>
      </c>
      <c r="J2792" s="10" t="str">
        <f>_xlfn.XLOOKUP($C2792,銘柄リスト!$B$2:$B$10000,銘柄リスト!$D$2:$D$10000,,0,1)</f>
        <v>グロース（内国株式）</v>
      </c>
    </row>
    <row r="2793" spans="2:10" hidden="1">
      <c r="B2793" s="42">
        <v>2791</v>
      </c>
      <c r="C2793" s="45" t="s">
        <v>2937</v>
      </c>
      <c r="D2793" t="str">
        <f>_xlfn.XLOOKUP($C2793,銘柄リスト!$B$2:$B$10000,銘柄リスト!$C$2:$C$10000,,0,1)</f>
        <v>コンフィデンス・インターワークス</v>
      </c>
      <c r="E2793" s="10">
        <v>1</v>
      </c>
      <c r="G2793" s="46">
        <v>45632</v>
      </c>
      <c r="H2793" s="46">
        <v>45645</v>
      </c>
      <c r="J2793" s="10" t="str">
        <f>_xlfn.XLOOKUP($C2793,銘柄リスト!$B$2:$B$10000,銘柄リスト!$D$2:$D$10000,,0,1)</f>
        <v>グロース（内国株式）</v>
      </c>
    </row>
    <row r="2794" spans="2:10" hidden="1">
      <c r="B2794" s="42">
        <v>2792</v>
      </c>
      <c r="C2794" s="45" t="s">
        <v>2938</v>
      </c>
      <c r="D2794" t="str">
        <f>_xlfn.XLOOKUP($C2794,銘柄リスト!$B$2:$B$10000,銘柄リスト!$C$2:$C$10000,,0,1)</f>
        <v>リファインバースグループ</v>
      </c>
      <c r="E2794" s="10">
        <v>1</v>
      </c>
      <c r="G2794" s="46">
        <v>45632</v>
      </c>
      <c r="H2794" s="46">
        <v>45645</v>
      </c>
      <c r="J2794" s="10" t="str">
        <f>_xlfn.XLOOKUP($C2794,銘柄リスト!$B$2:$B$10000,銘柄リスト!$D$2:$D$10000,,0,1)</f>
        <v>グロース（内国株式）</v>
      </c>
    </row>
    <row r="2795" spans="2:10" hidden="1">
      <c r="B2795" s="42">
        <v>2793</v>
      </c>
      <c r="C2795" s="45" t="s">
        <v>2939</v>
      </c>
      <c r="D2795" t="str">
        <f>_xlfn.XLOOKUP($C2795,銘柄リスト!$B$2:$B$10000,銘柄リスト!$C$2:$C$10000,,0,1)</f>
        <v>ＢＣＣ</v>
      </c>
      <c r="E2795" s="10">
        <v>1</v>
      </c>
      <c r="G2795" s="46">
        <v>45632</v>
      </c>
      <c r="H2795" s="46">
        <v>45645</v>
      </c>
      <c r="J2795" s="10" t="str">
        <f>_xlfn.XLOOKUP($C2795,銘柄リスト!$B$2:$B$10000,銘柄リスト!$D$2:$D$10000,,0,1)</f>
        <v>グロース（内国株式）</v>
      </c>
    </row>
    <row r="2796" spans="2:10" hidden="1">
      <c r="B2796" s="42">
        <v>2794</v>
      </c>
      <c r="C2796" s="45" t="s">
        <v>2940</v>
      </c>
      <c r="D2796" t="str">
        <f>_xlfn.XLOOKUP($C2796,銘柄リスト!$B$2:$B$10000,銘柄リスト!$C$2:$C$10000,,0,1)</f>
        <v>ＤＮホールディングス</v>
      </c>
      <c r="E2796" s="10">
        <v>1</v>
      </c>
      <c r="G2796" s="46">
        <v>45632</v>
      </c>
      <c r="H2796" s="46">
        <v>45793</v>
      </c>
      <c r="J2796" s="10" t="str">
        <f>_xlfn.XLOOKUP($C2796,銘柄リスト!$B$2:$B$10000,銘柄リスト!$D$2:$D$10000,,0,1)</f>
        <v>スタンダード（内国株式）</v>
      </c>
    </row>
    <row r="2797" spans="2:10" hidden="1">
      <c r="B2797" s="42">
        <v>2795</v>
      </c>
      <c r="C2797" s="45" t="s">
        <v>2941</v>
      </c>
      <c r="D2797" t="str">
        <f>_xlfn.XLOOKUP($C2797,銘柄リスト!$B$2:$B$10000,銘柄リスト!$C$2:$C$10000,,0,1)</f>
        <v>アシロ</v>
      </c>
      <c r="E2797" s="10">
        <v>1</v>
      </c>
      <c r="G2797" s="46">
        <v>45632</v>
      </c>
      <c r="H2797" s="46">
        <v>45645</v>
      </c>
      <c r="J2797" s="10" t="str">
        <f>_xlfn.XLOOKUP($C2797,銘柄リスト!$B$2:$B$10000,銘柄リスト!$D$2:$D$10000,,0,1)</f>
        <v>グロース（内国株式）</v>
      </c>
    </row>
    <row r="2798" spans="2:10" hidden="1">
      <c r="B2798" s="42">
        <v>2796</v>
      </c>
      <c r="C2798" s="45" t="s">
        <v>2942</v>
      </c>
      <c r="D2798" t="str">
        <f>_xlfn.XLOOKUP($C2798,銘柄リスト!$B$2:$B$10000,銘柄リスト!$C$2:$C$10000,,0,1)</f>
        <v>サーキュレーション</v>
      </c>
      <c r="E2798" s="10">
        <v>1</v>
      </c>
      <c r="G2798" s="46">
        <v>45632</v>
      </c>
      <c r="H2798" s="46">
        <v>45645</v>
      </c>
      <c r="J2798" s="10" t="str">
        <f>_xlfn.XLOOKUP($C2798,銘柄リスト!$B$2:$B$10000,銘柄リスト!$D$2:$D$10000,,0,1)</f>
        <v>グロース（内国株式）</v>
      </c>
    </row>
    <row r="2799" spans="2:10" hidden="1">
      <c r="B2799" s="42">
        <v>2797</v>
      </c>
      <c r="C2799" s="45" t="s">
        <v>151</v>
      </c>
      <c r="D2799" t="str">
        <f>_xlfn.XLOOKUP($C2799,銘柄リスト!$B$2:$B$10000,銘柄リスト!$C$2:$C$10000,,0,1)</f>
        <v>十六フィナンシャルグループ</v>
      </c>
      <c r="E2799" s="10">
        <v>1</v>
      </c>
      <c r="G2799" s="46">
        <v>45632</v>
      </c>
      <c r="H2799" s="46">
        <v>45793</v>
      </c>
      <c r="J2799" s="10" t="str">
        <f>_xlfn.XLOOKUP($C2799,銘柄リスト!$B$2:$B$10000,銘柄リスト!$D$2:$D$10000,,0,1)</f>
        <v>プライム（内国株式）</v>
      </c>
    </row>
    <row r="2800" spans="2:10" hidden="1">
      <c r="B2800" s="42">
        <v>2798</v>
      </c>
      <c r="C2800" s="45" t="s">
        <v>2943</v>
      </c>
      <c r="D2800" t="str">
        <f>_xlfn.XLOOKUP($C2800,銘柄リスト!$B$2:$B$10000,銘柄リスト!$C$2:$C$10000,,0,1)</f>
        <v>北國フィナンシャルホールディングス</v>
      </c>
      <c r="E2800" s="10">
        <v>1</v>
      </c>
      <c r="G2800" s="46">
        <v>45632</v>
      </c>
      <c r="H2800" s="46">
        <v>45793</v>
      </c>
      <c r="J2800" s="10" t="str">
        <f>_xlfn.XLOOKUP($C2800,銘柄リスト!$B$2:$B$10000,銘柄リスト!$D$2:$D$10000,,0,1)</f>
        <v>プライム（内国株式）</v>
      </c>
    </row>
    <row r="2801" spans="2:10" hidden="1">
      <c r="B2801" s="42">
        <v>2799</v>
      </c>
      <c r="C2801" s="45" t="s">
        <v>2944</v>
      </c>
      <c r="D2801" t="str">
        <f>_xlfn.XLOOKUP($C2801,銘柄リスト!$B$2:$B$10000,銘柄リスト!$C$2:$C$10000,,0,1)</f>
        <v>ネットプロテクションズホールディングス</v>
      </c>
      <c r="E2801" s="10">
        <v>1</v>
      </c>
      <c r="G2801" s="46">
        <v>45632</v>
      </c>
      <c r="H2801" s="46">
        <v>45793</v>
      </c>
      <c r="J2801" s="10" t="str">
        <f>_xlfn.XLOOKUP($C2801,銘柄リスト!$B$2:$B$10000,銘柄リスト!$D$2:$D$10000,,0,1)</f>
        <v>プライム（内国株式）</v>
      </c>
    </row>
    <row r="2802" spans="2:10" hidden="1">
      <c r="B2802" s="42">
        <v>2800</v>
      </c>
      <c r="C2802" s="45" t="s">
        <v>2945</v>
      </c>
      <c r="D2802" t="str">
        <f>_xlfn.XLOOKUP($C2802,銘柄リスト!$B$2:$B$10000,銘柄リスト!$C$2:$C$10000,,0,1)</f>
        <v>プロクレアホールディングス</v>
      </c>
      <c r="E2802" s="10">
        <v>1</v>
      </c>
      <c r="G2802" s="46">
        <v>45632</v>
      </c>
      <c r="H2802" s="46">
        <v>45793</v>
      </c>
      <c r="J2802" s="10" t="str">
        <f>_xlfn.XLOOKUP($C2802,銘柄リスト!$B$2:$B$10000,銘柄リスト!$D$2:$D$10000,,0,1)</f>
        <v>プライム（内国株式）</v>
      </c>
    </row>
    <row r="2803" spans="2:10" hidden="1">
      <c r="B2803" s="42">
        <v>2801</v>
      </c>
      <c r="C2803" s="45" t="s">
        <v>2946</v>
      </c>
      <c r="D2803" t="str">
        <f>_xlfn.XLOOKUP($C2803,銘柄リスト!$B$2:$B$10000,銘柄リスト!$C$2:$C$10000,,0,1)</f>
        <v>ジャパンワランティサポート</v>
      </c>
      <c r="E2803" s="10">
        <v>1</v>
      </c>
      <c r="G2803" s="46">
        <v>45632</v>
      </c>
      <c r="H2803" s="46">
        <v>45645</v>
      </c>
      <c r="J2803" s="10" t="str">
        <f>_xlfn.XLOOKUP($C2803,銘柄リスト!$B$2:$B$10000,銘柄リスト!$D$2:$D$10000,,0,1)</f>
        <v>グロース（内国株式）</v>
      </c>
    </row>
    <row r="2804" spans="2:10" hidden="1">
      <c r="B2804" s="42">
        <v>2802</v>
      </c>
      <c r="C2804" s="45" t="s">
        <v>2947</v>
      </c>
      <c r="D2804" t="str">
        <f>_xlfn.XLOOKUP($C2804,銘柄リスト!$B$2:$B$10000,銘柄リスト!$C$2:$C$10000,,0,1)</f>
        <v>あいちフィナンシャルグループ</v>
      </c>
      <c r="E2804" s="10">
        <v>1</v>
      </c>
      <c r="G2804" s="46">
        <v>45632</v>
      </c>
      <c r="H2804" s="46">
        <v>45793</v>
      </c>
      <c r="J2804" s="10" t="str">
        <f>_xlfn.XLOOKUP($C2804,銘柄リスト!$B$2:$B$10000,銘柄リスト!$D$2:$D$10000,,0,1)</f>
        <v>プライム（内国株式）</v>
      </c>
    </row>
    <row r="2805" spans="2:10" hidden="1">
      <c r="B2805" s="42">
        <v>2803</v>
      </c>
      <c r="C2805" s="45" t="s">
        <v>2948</v>
      </c>
      <c r="D2805" t="str">
        <f>_xlfn.XLOOKUP($C2805,銘柄リスト!$B$2:$B$10000,銘柄リスト!$C$2:$C$10000,,0,1)</f>
        <v>ナンシン</v>
      </c>
      <c r="E2805" s="10">
        <v>1</v>
      </c>
      <c r="G2805" s="46">
        <v>45632</v>
      </c>
      <c r="H2805" s="46">
        <v>45793</v>
      </c>
      <c r="J2805" s="10" t="str">
        <f>_xlfn.XLOOKUP($C2805,銘柄リスト!$B$2:$B$10000,銘柄リスト!$D$2:$D$10000,,0,1)</f>
        <v>スタンダード（内国株式）</v>
      </c>
    </row>
    <row r="2806" spans="2:10" hidden="1">
      <c r="B2806" s="42">
        <v>2804</v>
      </c>
      <c r="C2806" s="45" t="s">
        <v>2949</v>
      </c>
      <c r="D2806" t="str">
        <f>_xlfn.XLOOKUP($C2806,銘柄リスト!$B$2:$B$10000,銘柄リスト!$C$2:$C$10000,,0,1)</f>
        <v>ジャムコ</v>
      </c>
      <c r="E2806" s="10">
        <v>1</v>
      </c>
      <c r="G2806" s="46">
        <v>45632</v>
      </c>
      <c r="H2806" s="46">
        <v>45793</v>
      </c>
      <c r="J2806" s="10" t="str">
        <f>_xlfn.XLOOKUP($C2806,銘柄リスト!$B$2:$B$10000,銘柄リスト!$D$2:$D$10000,,0,1)</f>
        <v>プライム（内国株式）</v>
      </c>
    </row>
    <row r="2807" spans="2:10" hidden="1">
      <c r="B2807" s="42">
        <v>2805</v>
      </c>
      <c r="C2807" s="45" t="s">
        <v>2950</v>
      </c>
      <c r="D2807" t="str">
        <f>_xlfn.XLOOKUP($C2807,銘柄リスト!$B$2:$B$10000,銘柄リスト!$C$2:$C$10000,,0,1)</f>
        <v>ＡｅｒｏＥｄｇｅ</v>
      </c>
      <c r="E2807" s="10">
        <v>1</v>
      </c>
      <c r="G2807" s="46">
        <v>45632</v>
      </c>
      <c r="H2807" s="46">
        <v>45645</v>
      </c>
      <c r="J2807" s="10" t="str">
        <f>_xlfn.XLOOKUP($C2807,銘柄リスト!$B$2:$B$10000,銘柄リスト!$D$2:$D$10000,,0,1)</f>
        <v>グロース（内国株式）</v>
      </c>
    </row>
    <row r="2808" spans="2:10" hidden="1">
      <c r="B2808" s="42">
        <v>2806</v>
      </c>
      <c r="C2808" s="45" t="s">
        <v>2951</v>
      </c>
      <c r="D2808" t="str">
        <f>_xlfn.XLOOKUP($C2808,銘柄リスト!$B$2:$B$10000,銘柄リスト!$C$2:$C$10000,,0,1)</f>
        <v>アトム</v>
      </c>
      <c r="E2808" s="10">
        <v>1</v>
      </c>
      <c r="G2808" s="46">
        <v>45632</v>
      </c>
      <c r="H2808" s="46">
        <v>45793</v>
      </c>
      <c r="J2808" s="10" t="str">
        <f>_xlfn.XLOOKUP($C2808,銘柄リスト!$B$2:$B$10000,銘柄リスト!$D$2:$D$10000,,0,1)</f>
        <v>スタンダード（内国株式）</v>
      </c>
    </row>
    <row r="2809" spans="2:10" hidden="1">
      <c r="B2809" s="42">
        <v>2807</v>
      </c>
      <c r="C2809" s="45" t="s">
        <v>2952</v>
      </c>
      <c r="D2809" t="str">
        <f>_xlfn.XLOOKUP($C2809,銘柄リスト!$B$2:$B$10000,銘柄リスト!$C$2:$C$10000,,0,1)</f>
        <v>創健社</v>
      </c>
      <c r="E2809" s="10">
        <v>1</v>
      </c>
      <c r="G2809" s="46">
        <v>45632</v>
      </c>
      <c r="H2809" s="46">
        <v>45793</v>
      </c>
      <c r="J2809" s="10" t="str">
        <f>_xlfn.XLOOKUP($C2809,銘柄リスト!$B$2:$B$10000,銘柄リスト!$D$2:$D$10000,,0,1)</f>
        <v>スタンダード（内国株式）</v>
      </c>
    </row>
    <row r="2810" spans="2:10" hidden="1">
      <c r="B2810" s="42">
        <v>2808</v>
      </c>
      <c r="C2810" s="45" t="s">
        <v>2953</v>
      </c>
      <c r="D2810" t="str">
        <f>_xlfn.XLOOKUP($C2810,銘柄リスト!$B$2:$B$10000,銘柄リスト!$C$2:$C$10000,,0,1)</f>
        <v>小野建</v>
      </c>
      <c r="E2810" s="10">
        <v>1</v>
      </c>
      <c r="G2810" s="46">
        <v>45632</v>
      </c>
      <c r="H2810" s="46">
        <v>45793</v>
      </c>
      <c r="J2810" s="10" t="str">
        <f>_xlfn.XLOOKUP($C2810,銘柄リスト!$B$2:$B$10000,銘柄リスト!$D$2:$D$10000,,0,1)</f>
        <v>プライム（内国株式）</v>
      </c>
    </row>
    <row r="2811" spans="2:10" hidden="1">
      <c r="B2811" s="42">
        <v>2809</v>
      </c>
      <c r="C2811" s="45" t="s">
        <v>2954</v>
      </c>
      <c r="D2811" t="str">
        <f>_xlfn.XLOOKUP($C2811,銘柄リスト!$B$2:$B$10000,銘柄リスト!$C$2:$C$10000,,0,1)</f>
        <v>はるやまホールディングス</v>
      </c>
      <c r="E2811" s="10">
        <v>1</v>
      </c>
      <c r="G2811" s="46">
        <v>45632</v>
      </c>
      <c r="H2811" s="46">
        <v>45793</v>
      </c>
      <c r="J2811" s="10" t="str">
        <f>_xlfn.XLOOKUP($C2811,銘柄リスト!$B$2:$B$10000,銘柄リスト!$D$2:$D$10000,,0,1)</f>
        <v>スタンダード（内国株式）</v>
      </c>
    </row>
    <row r="2812" spans="2:10" hidden="1">
      <c r="B2812" s="42">
        <v>2810</v>
      </c>
      <c r="C2812" s="45" t="s">
        <v>2955</v>
      </c>
      <c r="D2812" t="str">
        <f>_xlfn.XLOOKUP($C2812,銘柄リスト!$B$2:$B$10000,銘柄リスト!$C$2:$C$10000,,0,1)</f>
        <v>南陽</v>
      </c>
      <c r="E2812" s="10">
        <v>1</v>
      </c>
      <c r="G2812" s="46">
        <v>45632</v>
      </c>
      <c r="H2812" s="46">
        <v>45793</v>
      </c>
      <c r="J2812" s="10" t="str">
        <f>_xlfn.XLOOKUP($C2812,銘柄リスト!$B$2:$B$10000,銘柄リスト!$D$2:$D$10000,,0,1)</f>
        <v>スタンダード（内国株式）</v>
      </c>
    </row>
    <row r="2813" spans="2:10" hidden="1">
      <c r="B2813" s="42">
        <v>2811</v>
      </c>
      <c r="C2813" s="45" t="s">
        <v>2956</v>
      </c>
      <c r="D2813" t="str">
        <f>_xlfn.XLOOKUP($C2813,銘柄リスト!$B$2:$B$10000,銘柄リスト!$C$2:$C$10000,,0,1)</f>
        <v>ノジマ</v>
      </c>
      <c r="E2813" s="10">
        <v>1</v>
      </c>
      <c r="G2813" s="46">
        <v>45632</v>
      </c>
      <c r="H2813" s="46">
        <v>45793</v>
      </c>
      <c r="J2813" s="10" t="str">
        <f>_xlfn.XLOOKUP($C2813,銘柄リスト!$B$2:$B$10000,銘柄リスト!$D$2:$D$10000,,0,1)</f>
        <v>プライム（内国株式）</v>
      </c>
    </row>
    <row r="2814" spans="2:10" hidden="1">
      <c r="B2814" s="42">
        <v>2812</v>
      </c>
      <c r="C2814" s="45" t="s">
        <v>2957</v>
      </c>
      <c r="D2814" t="str">
        <f>_xlfn.XLOOKUP($C2814,銘柄リスト!$B$2:$B$10000,銘柄リスト!$C$2:$C$10000,,0,1)</f>
        <v>佐鳥電機</v>
      </c>
      <c r="E2814" s="10">
        <v>1</v>
      </c>
      <c r="G2814" s="46">
        <v>45632</v>
      </c>
      <c r="H2814" s="46">
        <v>45793</v>
      </c>
      <c r="J2814" s="10" t="str">
        <f>_xlfn.XLOOKUP($C2814,銘柄リスト!$B$2:$B$10000,銘柄リスト!$D$2:$D$10000,,0,1)</f>
        <v>プライム（内国株式）</v>
      </c>
    </row>
    <row r="2815" spans="2:10" hidden="1">
      <c r="B2815" s="42">
        <v>2813</v>
      </c>
      <c r="C2815" s="45" t="s">
        <v>2958</v>
      </c>
      <c r="D2815" t="str">
        <f>_xlfn.XLOOKUP($C2815,銘柄リスト!$B$2:$B$10000,銘柄リスト!$C$2:$C$10000,,0,1)</f>
        <v>カッパ・クリエイト</v>
      </c>
      <c r="E2815" s="10">
        <v>1</v>
      </c>
      <c r="G2815" s="46">
        <v>45632</v>
      </c>
      <c r="H2815" s="46">
        <v>45793</v>
      </c>
      <c r="J2815" s="10" t="str">
        <f>_xlfn.XLOOKUP($C2815,銘柄リスト!$B$2:$B$10000,銘柄リスト!$D$2:$D$10000,,0,1)</f>
        <v>プライム（内国株式）</v>
      </c>
    </row>
    <row r="2816" spans="2:10" hidden="1">
      <c r="B2816" s="42">
        <v>2814</v>
      </c>
      <c r="C2816" s="45" t="s">
        <v>2959</v>
      </c>
      <c r="D2816" t="str">
        <f>_xlfn.XLOOKUP($C2816,銘柄リスト!$B$2:$B$10000,銘柄リスト!$C$2:$C$10000,,0,1)</f>
        <v>東邦レマック</v>
      </c>
      <c r="E2816" s="10">
        <v>1</v>
      </c>
      <c r="G2816" s="46">
        <v>45632</v>
      </c>
      <c r="H2816" s="46">
        <v>45793</v>
      </c>
      <c r="J2816" s="10" t="str">
        <f>_xlfn.XLOOKUP($C2816,銘柄リスト!$B$2:$B$10000,銘柄リスト!$D$2:$D$10000,,0,1)</f>
        <v>スタンダード（内国株式）</v>
      </c>
    </row>
    <row r="2817" spans="2:10" hidden="1">
      <c r="B2817" s="42">
        <v>2815</v>
      </c>
      <c r="C2817" s="45" t="s">
        <v>2960</v>
      </c>
      <c r="D2817" t="str">
        <f>_xlfn.XLOOKUP($C2817,銘柄リスト!$B$2:$B$10000,銘柄リスト!$C$2:$C$10000,,0,1)</f>
        <v>初穂商事</v>
      </c>
      <c r="E2817" s="10">
        <v>1</v>
      </c>
      <c r="G2817" s="46">
        <v>45632</v>
      </c>
      <c r="H2817" s="46">
        <v>45793</v>
      </c>
      <c r="J2817" s="10" t="str">
        <f>_xlfn.XLOOKUP($C2817,銘柄リスト!$B$2:$B$10000,銘柄リスト!$D$2:$D$10000,,0,1)</f>
        <v>スタンダード（内国株式）</v>
      </c>
    </row>
    <row r="2818" spans="2:10" hidden="1">
      <c r="B2818" s="42">
        <v>2816</v>
      </c>
      <c r="C2818" s="45" t="s">
        <v>2961</v>
      </c>
      <c r="D2818" t="str">
        <f>_xlfn.XLOOKUP($C2818,銘柄リスト!$B$2:$B$10000,銘柄リスト!$C$2:$C$10000,,0,1)</f>
        <v>山大</v>
      </c>
      <c r="E2818" s="10">
        <v>1</v>
      </c>
      <c r="G2818" s="46">
        <v>45632</v>
      </c>
      <c r="H2818" s="46">
        <v>45793</v>
      </c>
      <c r="J2818" s="10" t="str">
        <f>_xlfn.XLOOKUP($C2818,銘柄リスト!$B$2:$B$10000,銘柄リスト!$D$2:$D$10000,,0,1)</f>
        <v>スタンダード（内国株式）</v>
      </c>
    </row>
    <row r="2819" spans="2:10" hidden="1">
      <c r="B2819" s="42">
        <v>2817</v>
      </c>
      <c r="C2819" s="45" t="s">
        <v>2962</v>
      </c>
      <c r="D2819" t="str">
        <f>_xlfn.XLOOKUP($C2819,銘柄リスト!$B$2:$B$10000,銘柄リスト!$C$2:$C$10000,,0,1)</f>
        <v>エコートレーディング</v>
      </c>
      <c r="E2819" s="10">
        <v>1</v>
      </c>
      <c r="G2819" s="46">
        <v>45632</v>
      </c>
      <c r="H2819" s="46">
        <v>45793</v>
      </c>
      <c r="J2819" s="10" t="str">
        <f>_xlfn.XLOOKUP($C2819,銘柄リスト!$B$2:$B$10000,銘柄リスト!$D$2:$D$10000,,0,1)</f>
        <v>スタンダード（内国株式）</v>
      </c>
    </row>
    <row r="2820" spans="2:10" hidden="1">
      <c r="B2820" s="42">
        <v>2818</v>
      </c>
      <c r="C2820" s="45" t="s">
        <v>2963</v>
      </c>
      <c r="D2820" t="str">
        <f>_xlfn.XLOOKUP($C2820,銘柄リスト!$B$2:$B$10000,銘柄リスト!$C$2:$C$10000,,0,1)</f>
        <v>伯東</v>
      </c>
      <c r="E2820" s="10">
        <v>1</v>
      </c>
      <c r="G2820" s="46">
        <v>45632</v>
      </c>
      <c r="H2820" s="46">
        <v>45793</v>
      </c>
      <c r="J2820" s="10" t="str">
        <f>_xlfn.XLOOKUP($C2820,銘柄リスト!$B$2:$B$10000,銘柄リスト!$D$2:$D$10000,,0,1)</f>
        <v>プライム（内国株式）</v>
      </c>
    </row>
    <row r="2821" spans="2:10" hidden="1">
      <c r="B2821" s="42">
        <v>2819</v>
      </c>
      <c r="C2821" s="45" t="s">
        <v>2964</v>
      </c>
      <c r="D2821" t="str">
        <f>_xlfn.XLOOKUP($C2821,銘柄リスト!$B$2:$B$10000,銘柄リスト!$C$2:$C$10000,,0,1)</f>
        <v>オータケ</v>
      </c>
      <c r="E2821" s="10">
        <v>1</v>
      </c>
      <c r="G2821" s="46">
        <v>45632</v>
      </c>
      <c r="H2821" s="46">
        <v>45793</v>
      </c>
      <c r="J2821" s="10" t="str">
        <f>_xlfn.XLOOKUP($C2821,銘柄リスト!$B$2:$B$10000,銘柄リスト!$D$2:$D$10000,,0,1)</f>
        <v>スタンダード（内国株式）</v>
      </c>
    </row>
    <row r="2822" spans="2:10" hidden="1">
      <c r="B2822" s="42">
        <v>2820</v>
      </c>
      <c r="C2822" s="45" t="s">
        <v>2965</v>
      </c>
      <c r="D2822" t="str">
        <f>_xlfn.XLOOKUP($C2822,銘柄リスト!$B$2:$B$10000,銘柄リスト!$C$2:$C$10000,,0,1)</f>
        <v>ナ・デックス</v>
      </c>
      <c r="E2822" s="10">
        <v>1</v>
      </c>
      <c r="G2822" s="46">
        <v>45632</v>
      </c>
      <c r="H2822" s="46">
        <v>45793</v>
      </c>
      <c r="J2822" s="10" t="str">
        <f>_xlfn.XLOOKUP($C2822,銘柄リスト!$B$2:$B$10000,銘柄リスト!$D$2:$D$10000,,0,1)</f>
        <v>スタンダード（内国株式）</v>
      </c>
    </row>
    <row r="2823" spans="2:10" hidden="1">
      <c r="B2823" s="42">
        <v>2821</v>
      </c>
      <c r="C2823" s="45" t="s">
        <v>2966</v>
      </c>
      <c r="D2823" t="str">
        <f>_xlfn.XLOOKUP($C2823,銘柄リスト!$B$2:$B$10000,銘柄リスト!$C$2:$C$10000,,0,1)</f>
        <v>コンドーテック</v>
      </c>
      <c r="E2823" s="10">
        <v>1</v>
      </c>
      <c r="G2823" s="46">
        <v>45632</v>
      </c>
      <c r="H2823" s="46">
        <v>45793</v>
      </c>
      <c r="J2823" s="10" t="str">
        <f>_xlfn.XLOOKUP($C2823,銘柄リスト!$B$2:$B$10000,銘柄リスト!$D$2:$D$10000,,0,1)</f>
        <v>プライム（内国株式）</v>
      </c>
    </row>
    <row r="2824" spans="2:10" hidden="1">
      <c r="B2824" s="42">
        <v>2822</v>
      </c>
      <c r="C2824" s="45" t="s">
        <v>16</v>
      </c>
      <c r="D2824" t="str">
        <f>_xlfn.XLOOKUP($C2824,銘柄リスト!$B$2:$B$10000,銘柄リスト!$C$2:$C$10000,,0,1)</f>
        <v>中山福</v>
      </c>
      <c r="E2824" s="10">
        <v>1</v>
      </c>
      <c r="G2824" s="46">
        <v>45632</v>
      </c>
      <c r="H2824" s="46">
        <v>45793</v>
      </c>
      <c r="J2824" s="10" t="str">
        <f>_xlfn.XLOOKUP($C2824,銘柄リスト!$B$2:$B$10000,銘柄リスト!$D$2:$D$10000,,0,1)</f>
        <v>スタンダード（内国株式）</v>
      </c>
    </row>
    <row r="2825" spans="2:10" hidden="1">
      <c r="B2825" s="42">
        <v>2823</v>
      </c>
      <c r="C2825" s="45" t="s">
        <v>2967</v>
      </c>
      <c r="D2825" t="str">
        <f>_xlfn.XLOOKUP($C2825,銘柄リスト!$B$2:$B$10000,銘柄リスト!$C$2:$C$10000,,0,1)</f>
        <v>横浜魚類</v>
      </c>
      <c r="E2825" s="10">
        <v>1</v>
      </c>
      <c r="G2825" s="46">
        <v>45632</v>
      </c>
      <c r="H2825" s="46">
        <v>45793</v>
      </c>
      <c r="J2825" s="10" t="str">
        <f>_xlfn.XLOOKUP($C2825,銘柄リスト!$B$2:$B$10000,銘柄リスト!$D$2:$D$10000,,0,1)</f>
        <v>スタンダード（内国株式）</v>
      </c>
    </row>
    <row r="2826" spans="2:10" hidden="1">
      <c r="B2826" s="42">
        <v>2824</v>
      </c>
      <c r="C2826" s="45" t="s">
        <v>2968</v>
      </c>
      <c r="D2826" t="str">
        <f>_xlfn.XLOOKUP($C2826,銘柄リスト!$B$2:$B$10000,銘柄リスト!$C$2:$C$10000,,0,1)</f>
        <v>ハリマ共和物産</v>
      </c>
      <c r="E2826" s="10">
        <v>1</v>
      </c>
      <c r="G2826" s="46">
        <v>45632</v>
      </c>
      <c r="H2826" s="46">
        <v>45793</v>
      </c>
      <c r="J2826" s="10" t="str">
        <f>_xlfn.XLOOKUP($C2826,銘柄リスト!$B$2:$B$10000,銘柄リスト!$D$2:$D$10000,,0,1)</f>
        <v>スタンダード（内国株式）</v>
      </c>
    </row>
    <row r="2827" spans="2:10" hidden="1">
      <c r="B2827" s="42">
        <v>2825</v>
      </c>
      <c r="C2827" s="45" t="s">
        <v>2969</v>
      </c>
      <c r="D2827" t="str">
        <f>_xlfn.XLOOKUP($C2827,銘柄リスト!$B$2:$B$10000,銘柄リスト!$C$2:$C$10000,,0,1)</f>
        <v>ライトオン</v>
      </c>
      <c r="E2827" s="10">
        <v>1</v>
      </c>
      <c r="G2827" s="46">
        <v>45632</v>
      </c>
      <c r="H2827" s="46">
        <v>45793</v>
      </c>
      <c r="J2827" s="10" t="str">
        <f>_xlfn.XLOOKUP($C2827,銘柄リスト!$B$2:$B$10000,銘柄リスト!$D$2:$D$10000,,0,1)</f>
        <v>スタンダード（内国株式）</v>
      </c>
    </row>
    <row r="2828" spans="2:10" hidden="1">
      <c r="B2828" s="42">
        <v>2826</v>
      </c>
      <c r="C2828" s="45" t="s">
        <v>2970</v>
      </c>
      <c r="D2828" t="str">
        <f>_xlfn.XLOOKUP($C2828,銘柄リスト!$B$2:$B$10000,銘柄リスト!$C$2:$C$10000,,0,1)</f>
        <v>東北化学薬品</v>
      </c>
      <c r="E2828" s="10">
        <v>1</v>
      </c>
      <c r="G2828" s="46">
        <v>45632</v>
      </c>
      <c r="H2828" s="46">
        <v>45793</v>
      </c>
      <c r="J2828" s="10" t="str">
        <f>_xlfn.XLOOKUP($C2828,銘柄リスト!$B$2:$B$10000,銘柄リスト!$D$2:$D$10000,,0,1)</f>
        <v>スタンダード（内国株式）</v>
      </c>
    </row>
    <row r="2829" spans="2:10" hidden="1">
      <c r="B2829" s="42">
        <v>2827</v>
      </c>
      <c r="C2829" s="45" t="s">
        <v>2971</v>
      </c>
      <c r="D2829" t="str">
        <f>_xlfn.XLOOKUP($C2829,銘柄リスト!$B$2:$B$10000,銘柄リスト!$C$2:$C$10000,,0,1)</f>
        <v>ナガイレーベン</v>
      </c>
      <c r="E2829" s="10">
        <v>1</v>
      </c>
      <c r="G2829" s="46">
        <v>45632</v>
      </c>
      <c r="H2829" s="46">
        <v>45793</v>
      </c>
      <c r="J2829" s="10" t="str">
        <f>_xlfn.XLOOKUP($C2829,銘柄リスト!$B$2:$B$10000,銘柄リスト!$D$2:$D$10000,,0,1)</f>
        <v>プライム（内国株式）</v>
      </c>
    </row>
    <row r="2830" spans="2:10" hidden="1">
      <c r="B2830" s="42">
        <v>2828</v>
      </c>
      <c r="C2830" s="45" t="s">
        <v>2972</v>
      </c>
      <c r="D2830" t="str">
        <f>_xlfn.XLOOKUP($C2830,銘柄リスト!$B$2:$B$10000,銘柄リスト!$C$2:$C$10000,,0,1)</f>
        <v>サンデー</v>
      </c>
      <c r="E2830" s="10">
        <v>1</v>
      </c>
      <c r="G2830" s="46">
        <v>45632</v>
      </c>
      <c r="H2830" s="46">
        <v>45793</v>
      </c>
      <c r="J2830" s="10" t="str">
        <f>_xlfn.XLOOKUP($C2830,銘柄リスト!$B$2:$B$10000,銘柄リスト!$D$2:$D$10000,,0,1)</f>
        <v>スタンダード（内国株式）</v>
      </c>
    </row>
    <row r="2831" spans="2:10" hidden="1">
      <c r="B2831" s="42">
        <v>2829</v>
      </c>
      <c r="C2831" s="45" t="s">
        <v>2973</v>
      </c>
      <c r="D2831" t="str">
        <f>_xlfn.XLOOKUP($C2831,銘柄リスト!$B$2:$B$10000,銘柄リスト!$C$2:$C$10000,,0,1)</f>
        <v>三菱食品</v>
      </c>
      <c r="E2831" s="10">
        <v>1</v>
      </c>
      <c r="G2831" s="46">
        <v>45632</v>
      </c>
      <c r="H2831" s="46">
        <v>45793</v>
      </c>
      <c r="J2831" s="10" t="str">
        <f>_xlfn.XLOOKUP($C2831,銘柄リスト!$B$2:$B$10000,銘柄リスト!$D$2:$D$10000,,0,1)</f>
        <v>スタンダード（内国株式）</v>
      </c>
    </row>
    <row r="2832" spans="2:10" hidden="1">
      <c r="B2832" s="42">
        <v>2830</v>
      </c>
      <c r="C2832" s="45" t="s">
        <v>244</v>
      </c>
      <c r="D2832" t="str">
        <f>_xlfn.XLOOKUP($C2832,銘柄リスト!$B$2:$B$10000,銘柄リスト!$C$2:$C$10000,,0,1)</f>
        <v>良品計画</v>
      </c>
      <c r="E2832" s="10">
        <v>1</v>
      </c>
      <c r="G2832" s="46">
        <v>45632</v>
      </c>
      <c r="H2832" s="46">
        <v>45793</v>
      </c>
      <c r="J2832" s="10" t="str">
        <f>_xlfn.XLOOKUP($C2832,銘柄リスト!$B$2:$B$10000,銘柄リスト!$D$2:$D$10000,,0,1)</f>
        <v>プライム（内国株式）</v>
      </c>
    </row>
    <row r="2833" spans="2:10" hidden="1">
      <c r="B2833" s="42">
        <v>2831</v>
      </c>
      <c r="C2833" s="45" t="s">
        <v>2974</v>
      </c>
      <c r="D2833" t="str">
        <f>_xlfn.XLOOKUP($C2833,銘柄リスト!$B$2:$B$10000,銘柄リスト!$C$2:$C$10000,,0,1)</f>
        <v>パリミキホールディングス</v>
      </c>
      <c r="E2833" s="10">
        <v>1</v>
      </c>
      <c r="G2833" s="46">
        <v>45632</v>
      </c>
      <c r="H2833" s="46">
        <v>45793</v>
      </c>
      <c r="J2833" s="10" t="str">
        <f>_xlfn.XLOOKUP($C2833,銘柄リスト!$B$2:$B$10000,銘柄リスト!$D$2:$D$10000,,0,1)</f>
        <v>スタンダード（内国株式）</v>
      </c>
    </row>
    <row r="2834" spans="2:10" hidden="1">
      <c r="B2834" s="42">
        <v>2832</v>
      </c>
      <c r="C2834" s="45" t="s">
        <v>2975</v>
      </c>
      <c r="D2834" t="str">
        <f>_xlfn.XLOOKUP($C2834,銘柄リスト!$B$2:$B$10000,銘柄リスト!$C$2:$C$10000,,0,1)</f>
        <v>松田産業</v>
      </c>
      <c r="E2834" s="10">
        <v>1</v>
      </c>
      <c r="G2834" s="46">
        <v>45632</v>
      </c>
      <c r="H2834" s="46">
        <v>45793</v>
      </c>
      <c r="J2834" s="10" t="str">
        <f>_xlfn.XLOOKUP($C2834,銘柄リスト!$B$2:$B$10000,銘柄リスト!$D$2:$D$10000,,0,1)</f>
        <v>プライム（内国株式）</v>
      </c>
    </row>
    <row r="2835" spans="2:10" hidden="1">
      <c r="B2835" s="42">
        <v>2833</v>
      </c>
      <c r="C2835" s="45" t="s">
        <v>230</v>
      </c>
      <c r="D2835" t="str">
        <f>_xlfn.XLOOKUP($C2835,銘柄リスト!$B$2:$B$10000,銘柄リスト!$C$2:$C$10000,,0,1)</f>
        <v>第一興商</v>
      </c>
      <c r="E2835" s="10">
        <v>1</v>
      </c>
      <c r="G2835" s="46">
        <v>45632</v>
      </c>
      <c r="H2835" s="46">
        <v>45793</v>
      </c>
      <c r="I2835" s="10" t="s">
        <v>2976</v>
      </c>
      <c r="J2835" s="10" t="str">
        <f>_xlfn.XLOOKUP($C2835,銘柄リスト!$B$2:$B$10000,銘柄リスト!$D$2:$D$10000,,0,1)</f>
        <v>プライム（内国株式）</v>
      </c>
    </row>
    <row r="2836" spans="2:10" hidden="1">
      <c r="B2836" s="42">
        <v>2834</v>
      </c>
      <c r="C2836" s="45" t="s">
        <v>2977</v>
      </c>
      <c r="D2836" t="str">
        <f>_xlfn.XLOOKUP($C2836,銘柄リスト!$B$2:$B$10000,銘柄リスト!$C$2:$C$10000,,0,1)</f>
        <v>メディパルホールディングス</v>
      </c>
      <c r="E2836" s="10">
        <v>1</v>
      </c>
      <c r="G2836" s="46">
        <v>45632</v>
      </c>
      <c r="H2836" s="46">
        <v>45793</v>
      </c>
      <c r="J2836" s="10" t="str">
        <f>_xlfn.XLOOKUP($C2836,銘柄リスト!$B$2:$B$10000,銘柄リスト!$D$2:$D$10000,,0,1)</f>
        <v>プライム（内国株式）</v>
      </c>
    </row>
    <row r="2837" spans="2:10" hidden="1">
      <c r="B2837" s="42">
        <v>2835</v>
      </c>
      <c r="C2837" s="45" t="s">
        <v>2978</v>
      </c>
      <c r="D2837" t="str">
        <f>_xlfn.XLOOKUP($C2837,銘柄リスト!$B$2:$B$10000,銘柄リスト!$C$2:$C$10000,,0,1)</f>
        <v>ヤギ</v>
      </c>
      <c r="E2837" s="10">
        <v>1</v>
      </c>
      <c r="G2837" s="46">
        <v>45632</v>
      </c>
      <c r="H2837" s="46">
        <v>45793</v>
      </c>
      <c r="J2837" s="10" t="str">
        <f>_xlfn.XLOOKUP($C2837,銘柄リスト!$B$2:$B$10000,銘柄リスト!$D$2:$D$10000,,0,1)</f>
        <v>スタンダード（内国株式）</v>
      </c>
    </row>
    <row r="2838" spans="2:10" hidden="1">
      <c r="B2838" s="42">
        <v>2836</v>
      </c>
      <c r="C2838" s="45" t="s">
        <v>2979</v>
      </c>
      <c r="D2838" t="str">
        <f>_xlfn.XLOOKUP($C2838,銘柄リスト!$B$2:$B$10000,銘柄リスト!$C$2:$C$10000,,0,1)</f>
        <v>キムラ</v>
      </c>
      <c r="E2838" s="10">
        <v>1</v>
      </c>
      <c r="G2838" s="46">
        <v>45632</v>
      </c>
      <c r="H2838" s="46">
        <v>45793</v>
      </c>
      <c r="J2838" s="10" t="str">
        <f>_xlfn.XLOOKUP($C2838,銘柄リスト!$B$2:$B$10000,銘柄リスト!$D$2:$D$10000,,0,1)</f>
        <v>スタンダード（内国株式）</v>
      </c>
    </row>
    <row r="2839" spans="2:10" hidden="1">
      <c r="B2839" s="42">
        <v>2837</v>
      </c>
      <c r="C2839" s="45" t="s">
        <v>2980</v>
      </c>
      <c r="D2839" t="str">
        <f>_xlfn.XLOOKUP($C2839,銘柄リスト!$B$2:$B$10000,銘柄リスト!$C$2:$C$10000,,0,1)</f>
        <v>ＣＡＰＩＴＡ</v>
      </c>
      <c r="E2839" s="10">
        <v>1</v>
      </c>
      <c r="G2839" s="46">
        <v>45632</v>
      </c>
      <c r="H2839" s="46">
        <v>45793</v>
      </c>
      <c r="J2839" s="10" t="str">
        <f>_xlfn.XLOOKUP($C2839,銘柄リスト!$B$2:$B$10000,銘柄リスト!$D$2:$D$10000,,0,1)</f>
        <v>スタンダード（内国株式）</v>
      </c>
    </row>
    <row r="2840" spans="2:10" hidden="1">
      <c r="B2840" s="42">
        <v>2838</v>
      </c>
      <c r="C2840" s="45" t="s">
        <v>2981</v>
      </c>
      <c r="D2840" t="str">
        <f>_xlfn.XLOOKUP($C2840,銘柄リスト!$B$2:$B$10000,銘柄リスト!$C$2:$C$10000,,0,1)</f>
        <v>アドヴァングループ</v>
      </c>
      <c r="E2840" s="10">
        <v>1</v>
      </c>
      <c r="G2840" s="46">
        <v>45632</v>
      </c>
      <c r="H2840" s="46">
        <v>45793</v>
      </c>
      <c r="J2840" s="10" t="str">
        <f>_xlfn.XLOOKUP($C2840,銘柄リスト!$B$2:$B$10000,銘柄リスト!$D$2:$D$10000,,0,1)</f>
        <v>スタンダード（内国株式）</v>
      </c>
    </row>
    <row r="2841" spans="2:10" hidden="1">
      <c r="B2841" s="42">
        <v>2839</v>
      </c>
      <c r="C2841" s="45" t="s">
        <v>2982</v>
      </c>
      <c r="D2841" t="str">
        <f>_xlfn.XLOOKUP($C2841,銘柄リスト!$B$2:$B$10000,銘柄リスト!$C$2:$C$10000,,0,1)</f>
        <v>セフテック</v>
      </c>
      <c r="E2841" s="10">
        <v>1</v>
      </c>
      <c r="G2841" s="46">
        <v>45632</v>
      </c>
      <c r="H2841" s="46">
        <v>45793</v>
      </c>
      <c r="J2841" s="10" t="str">
        <f>_xlfn.XLOOKUP($C2841,銘柄リスト!$B$2:$B$10000,銘柄リスト!$D$2:$D$10000,,0,1)</f>
        <v>スタンダード（内国株式）</v>
      </c>
    </row>
    <row r="2842" spans="2:10" hidden="1">
      <c r="B2842" s="42">
        <v>2840</v>
      </c>
      <c r="C2842" s="45" t="s">
        <v>2983</v>
      </c>
      <c r="D2842" t="str">
        <f>_xlfn.XLOOKUP($C2842,銘柄リスト!$B$2:$B$10000,銘柄リスト!$C$2:$C$10000,,0,1)</f>
        <v>ＳＰＫ</v>
      </c>
      <c r="E2842" s="10">
        <v>1</v>
      </c>
      <c r="G2842" s="46">
        <v>45632</v>
      </c>
      <c r="H2842" s="46">
        <v>45793</v>
      </c>
      <c r="J2842" s="10" t="str">
        <f>_xlfn.XLOOKUP($C2842,銘柄リスト!$B$2:$B$10000,銘柄リスト!$D$2:$D$10000,,0,1)</f>
        <v>プライム（内国株式）</v>
      </c>
    </row>
    <row r="2843" spans="2:10" hidden="1">
      <c r="B2843" s="42">
        <v>2841</v>
      </c>
      <c r="C2843" s="45" t="s">
        <v>2984</v>
      </c>
      <c r="D2843" t="str">
        <f>_xlfn.XLOOKUP($C2843,銘柄リスト!$B$2:$B$10000,銘柄リスト!$C$2:$C$10000,,0,1)</f>
        <v>萩原電気ホールディングス</v>
      </c>
      <c r="E2843" s="10">
        <v>1</v>
      </c>
      <c r="G2843" s="46">
        <v>45632</v>
      </c>
      <c r="H2843" s="46">
        <v>45793</v>
      </c>
      <c r="J2843" s="10" t="str">
        <f>_xlfn.XLOOKUP($C2843,銘柄リスト!$B$2:$B$10000,銘柄リスト!$D$2:$D$10000,,0,1)</f>
        <v>プライム（内国株式）</v>
      </c>
    </row>
    <row r="2844" spans="2:10" hidden="1">
      <c r="B2844" s="42">
        <v>2842</v>
      </c>
      <c r="C2844" s="45" t="s">
        <v>2985</v>
      </c>
      <c r="D2844" t="str">
        <f>_xlfn.XLOOKUP($C2844,銘柄リスト!$B$2:$B$10000,銘柄リスト!$C$2:$C$10000,,0,1)</f>
        <v>鳥羽洋行</v>
      </c>
      <c r="E2844" s="10">
        <v>1</v>
      </c>
      <c r="G2844" s="46">
        <v>45632</v>
      </c>
      <c r="H2844" s="46">
        <v>45793</v>
      </c>
      <c r="J2844" s="10" t="str">
        <f>_xlfn.XLOOKUP($C2844,銘柄リスト!$B$2:$B$10000,銘柄リスト!$D$2:$D$10000,,0,1)</f>
        <v>スタンダード（内国株式）</v>
      </c>
    </row>
    <row r="2845" spans="2:10" hidden="1">
      <c r="B2845" s="42">
        <v>2843</v>
      </c>
      <c r="C2845" s="45" t="s">
        <v>2986</v>
      </c>
      <c r="D2845" t="str">
        <f>_xlfn.XLOOKUP($C2845,銘柄リスト!$B$2:$B$10000,銘柄リスト!$C$2:$C$10000,,0,1)</f>
        <v>アルビス</v>
      </c>
      <c r="E2845" s="10">
        <v>1</v>
      </c>
      <c r="G2845" s="46">
        <v>45632</v>
      </c>
      <c r="H2845" s="46">
        <v>45793</v>
      </c>
      <c r="J2845" s="10" t="str">
        <f>_xlfn.XLOOKUP($C2845,銘柄リスト!$B$2:$B$10000,銘柄リスト!$D$2:$D$10000,,0,1)</f>
        <v>プライム（内国株式）</v>
      </c>
    </row>
    <row r="2846" spans="2:10" hidden="1">
      <c r="B2846" s="42">
        <v>2844</v>
      </c>
      <c r="C2846" s="45" t="s">
        <v>2987</v>
      </c>
      <c r="D2846" t="str">
        <f>_xlfn.XLOOKUP($C2846,銘柄リスト!$B$2:$B$10000,銘柄リスト!$C$2:$C$10000,,0,1)</f>
        <v>アズワン</v>
      </c>
      <c r="E2846" s="10">
        <v>1</v>
      </c>
      <c r="G2846" s="46">
        <v>45632</v>
      </c>
      <c r="H2846" s="46">
        <v>45793</v>
      </c>
      <c r="J2846" s="10" t="str">
        <f>_xlfn.XLOOKUP($C2846,銘柄リスト!$B$2:$B$10000,銘柄リスト!$D$2:$D$10000,,0,1)</f>
        <v>プライム（内国株式）</v>
      </c>
    </row>
    <row r="2847" spans="2:10" hidden="1">
      <c r="B2847" s="42">
        <v>2845</v>
      </c>
      <c r="C2847" s="45" t="s">
        <v>2988</v>
      </c>
      <c r="D2847" t="str">
        <f>_xlfn.XLOOKUP($C2847,銘柄リスト!$B$2:$B$10000,銘柄リスト!$C$2:$C$10000,,0,1)</f>
        <v>ムラキ</v>
      </c>
      <c r="E2847" s="10">
        <v>1</v>
      </c>
      <c r="G2847" s="46">
        <v>45632</v>
      </c>
      <c r="H2847" s="46">
        <v>45793</v>
      </c>
      <c r="J2847" s="10" t="str">
        <f>_xlfn.XLOOKUP($C2847,銘柄リスト!$B$2:$B$10000,銘柄リスト!$D$2:$D$10000,,0,1)</f>
        <v>スタンダード（内国株式）</v>
      </c>
    </row>
    <row r="2848" spans="2:10" hidden="1">
      <c r="B2848" s="42">
        <v>2846</v>
      </c>
      <c r="C2848" s="45" t="s">
        <v>2989</v>
      </c>
      <c r="D2848" t="str">
        <f>_xlfn.XLOOKUP($C2848,銘柄リスト!$B$2:$B$10000,銘柄リスト!$C$2:$C$10000,,0,1)</f>
        <v>スズデン</v>
      </c>
      <c r="E2848" s="10">
        <v>1</v>
      </c>
      <c r="G2848" s="46">
        <v>45632</v>
      </c>
      <c r="H2848" s="46">
        <v>45793</v>
      </c>
      <c r="J2848" s="10" t="str">
        <f>_xlfn.XLOOKUP($C2848,銘柄リスト!$B$2:$B$10000,銘柄リスト!$D$2:$D$10000,,0,1)</f>
        <v>スタンダード（内国株式）</v>
      </c>
    </row>
    <row r="2849" spans="2:10" hidden="1">
      <c r="B2849" s="42">
        <v>2847</v>
      </c>
      <c r="C2849" s="45" t="s">
        <v>2990</v>
      </c>
      <c r="D2849" t="str">
        <f>_xlfn.XLOOKUP($C2849,銘柄リスト!$B$2:$B$10000,銘柄リスト!$C$2:$C$10000,,0,1)</f>
        <v>尾家産業</v>
      </c>
      <c r="E2849" s="10">
        <v>1</v>
      </c>
      <c r="G2849" s="46">
        <v>45632</v>
      </c>
      <c r="H2849" s="46">
        <v>45793</v>
      </c>
      <c r="J2849" s="10" t="str">
        <f>_xlfn.XLOOKUP($C2849,銘柄リスト!$B$2:$B$10000,銘柄リスト!$D$2:$D$10000,,0,1)</f>
        <v>スタンダード（内国株式）</v>
      </c>
    </row>
    <row r="2850" spans="2:10" hidden="1">
      <c r="B2850" s="42">
        <v>2848</v>
      </c>
      <c r="C2850" s="45" t="s">
        <v>2991</v>
      </c>
      <c r="D2850" t="str">
        <f>_xlfn.XLOOKUP($C2850,銘柄リスト!$B$2:$B$10000,銘柄リスト!$C$2:$C$10000,,0,1)</f>
        <v>シモジマ</v>
      </c>
      <c r="E2850" s="10">
        <v>1</v>
      </c>
      <c r="G2850" s="46">
        <v>45632</v>
      </c>
      <c r="H2850" s="46">
        <v>45793</v>
      </c>
      <c r="J2850" s="10" t="str">
        <f>_xlfn.XLOOKUP($C2850,銘柄リスト!$B$2:$B$10000,銘柄リスト!$D$2:$D$10000,,0,1)</f>
        <v>プライム（内国株式）</v>
      </c>
    </row>
    <row r="2851" spans="2:10" hidden="1">
      <c r="B2851" s="42">
        <v>2849</v>
      </c>
      <c r="C2851" s="45" t="s">
        <v>2992</v>
      </c>
      <c r="D2851" t="str">
        <f>_xlfn.XLOOKUP($C2851,銘柄リスト!$B$2:$B$10000,銘柄リスト!$C$2:$C$10000,,0,1)</f>
        <v>ドウシシャ</v>
      </c>
      <c r="E2851" s="10">
        <v>1</v>
      </c>
      <c r="G2851" s="46">
        <v>45632</v>
      </c>
      <c r="H2851" s="46">
        <v>45793</v>
      </c>
      <c r="J2851" s="10" t="str">
        <f>_xlfn.XLOOKUP($C2851,銘柄リスト!$B$2:$B$10000,銘柄リスト!$D$2:$D$10000,,0,1)</f>
        <v>プライム（内国株式）</v>
      </c>
    </row>
    <row r="2852" spans="2:10" hidden="1">
      <c r="B2852" s="42">
        <v>2850</v>
      </c>
      <c r="C2852" s="45" t="s">
        <v>2993</v>
      </c>
      <c r="D2852" t="str">
        <f>_xlfn.XLOOKUP($C2852,銘柄リスト!$B$2:$B$10000,銘柄リスト!$C$2:$C$10000,,0,1)</f>
        <v>サンリン</v>
      </c>
      <c r="E2852" s="10">
        <v>1</v>
      </c>
      <c r="G2852" s="46">
        <v>45632</v>
      </c>
      <c r="H2852" s="46">
        <v>45793</v>
      </c>
      <c r="J2852" s="10" t="str">
        <f>_xlfn.XLOOKUP($C2852,銘柄リスト!$B$2:$B$10000,銘柄リスト!$D$2:$D$10000,,0,1)</f>
        <v>スタンダード（内国株式）</v>
      </c>
    </row>
    <row r="2853" spans="2:10" hidden="1">
      <c r="B2853" s="42">
        <v>2851</v>
      </c>
      <c r="C2853" s="45" t="s">
        <v>2994</v>
      </c>
      <c r="D2853" t="str">
        <f>_xlfn.XLOOKUP($C2853,銘柄リスト!$B$2:$B$10000,銘柄リスト!$C$2:$C$10000,,0,1)</f>
        <v>小津産業</v>
      </c>
      <c r="E2853" s="10">
        <v>1</v>
      </c>
      <c r="G2853" s="46">
        <v>45632</v>
      </c>
      <c r="H2853" s="46">
        <v>45793</v>
      </c>
      <c r="J2853" s="10" t="str">
        <f>_xlfn.XLOOKUP($C2853,銘柄リスト!$B$2:$B$10000,銘柄リスト!$D$2:$D$10000,,0,1)</f>
        <v>スタンダード（内国株式）</v>
      </c>
    </row>
    <row r="2854" spans="2:10" hidden="1">
      <c r="B2854" s="42">
        <v>2852</v>
      </c>
      <c r="C2854" s="45" t="s">
        <v>2995</v>
      </c>
      <c r="D2854" t="str">
        <f>_xlfn.XLOOKUP($C2854,銘柄リスト!$B$2:$B$10000,銘柄リスト!$C$2:$C$10000,,0,1)</f>
        <v>日新商事</v>
      </c>
      <c r="E2854" s="10">
        <v>1</v>
      </c>
      <c r="G2854" s="46">
        <v>45632</v>
      </c>
      <c r="H2854" s="46">
        <v>45793</v>
      </c>
      <c r="J2854" s="10" t="str">
        <f>_xlfn.XLOOKUP($C2854,銘柄リスト!$B$2:$B$10000,銘柄リスト!$D$2:$D$10000,,0,1)</f>
        <v>スタンダード（内国株式）</v>
      </c>
    </row>
    <row r="2855" spans="2:10" hidden="1">
      <c r="B2855" s="42">
        <v>2853</v>
      </c>
      <c r="C2855" s="45" t="s">
        <v>2996</v>
      </c>
      <c r="D2855" t="str">
        <f>_xlfn.XLOOKUP($C2855,銘柄リスト!$B$2:$B$10000,銘柄リスト!$C$2:$C$10000,,0,1)</f>
        <v>コナカ</v>
      </c>
      <c r="E2855" s="10">
        <v>1</v>
      </c>
      <c r="G2855" s="46">
        <v>45632</v>
      </c>
      <c r="H2855" s="46">
        <v>45793</v>
      </c>
      <c r="J2855" s="10" t="str">
        <f>_xlfn.XLOOKUP($C2855,銘柄リスト!$B$2:$B$10000,銘柄リスト!$D$2:$D$10000,,0,1)</f>
        <v>スタンダード（内国株式）</v>
      </c>
    </row>
    <row r="2856" spans="2:10" hidden="1">
      <c r="B2856" s="42">
        <v>2854</v>
      </c>
      <c r="C2856" s="45" t="s">
        <v>2997</v>
      </c>
      <c r="D2856" t="str">
        <f>_xlfn.XLOOKUP($C2856,銘柄リスト!$B$2:$B$10000,銘柄リスト!$C$2:$C$10000,,0,1)</f>
        <v>西川計測</v>
      </c>
      <c r="E2856" s="10">
        <v>1</v>
      </c>
      <c r="G2856" s="46">
        <v>45632</v>
      </c>
      <c r="H2856" s="46">
        <v>45793</v>
      </c>
      <c r="J2856" s="10" t="str">
        <f>_xlfn.XLOOKUP($C2856,銘柄リスト!$B$2:$B$10000,銘柄リスト!$D$2:$D$10000,,0,1)</f>
        <v>スタンダード（内国株式）</v>
      </c>
    </row>
    <row r="2857" spans="2:10" hidden="1">
      <c r="B2857" s="42">
        <v>2855</v>
      </c>
      <c r="C2857" s="45" t="s">
        <v>2998</v>
      </c>
      <c r="D2857" t="str">
        <f>_xlfn.XLOOKUP($C2857,銘柄リスト!$B$2:$B$10000,銘柄リスト!$C$2:$C$10000,,0,1)</f>
        <v>ティムコ</v>
      </c>
      <c r="E2857" s="10">
        <v>1</v>
      </c>
      <c r="G2857" s="46">
        <v>45632</v>
      </c>
      <c r="H2857" s="46">
        <v>45793</v>
      </c>
      <c r="J2857" s="10" t="str">
        <f>_xlfn.XLOOKUP($C2857,銘柄リスト!$B$2:$B$10000,銘柄リスト!$D$2:$D$10000,,0,1)</f>
        <v>スタンダード（内国株式）</v>
      </c>
    </row>
    <row r="2858" spans="2:10" hidden="1">
      <c r="B2858" s="42">
        <v>2856</v>
      </c>
      <c r="C2858" s="45" t="s">
        <v>2999</v>
      </c>
      <c r="D2858" t="str">
        <f>_xlfn.XLOOKUP($C2858,銘柄リスト!$B$2:$B$10000,銘柄リスト!$C$2:$C$10000,,0,1)</f>
        <v>プラザホールディングス</v>
      </c>
      <c r="E2858" s="10">
        <v>1</v>
      </c>
      <c r="G2858" s="46">
        <v>45632</v>
      </c>
      <c r="H2858" s="46">
        <v>45793</v>
      </c>
      <c r="J2858" s="10" t="str">
        <f>_xlfn.XLOOKUP($C2858,銘柄リスト!$B$2:$B$10000,銘柄リスト!$D$2:$D$10000,,0,1)</f>
        <v>スタンダード（内国株式）</v>
      </c>
    </row>
    <row r="2859" spans="2:10" hidden="1">
      <c r="B2859" s="42">
        <v>2857</v>
      </c>
      <c r="C2859" s="45" t="s">
        <v>3000</v>
      </c>
      <c r="D2859" t="str">
        <f>_xlfn.XLOOKUP($C2859,銘柄リスト!$B$2:$B$10000,銘柄リスト!$C$2:$C$10000,,0,1)</f>
        <v>高速</v>
      </c>
      <c r="E2859" s="10">
        <v>1</v>
      </c>
      <c r="G2859" s="46">
        <v>45632</v>
      </c>
      <c r="H2859" s="46">
        <v>45793</v>
      </c>
      <c r="J2859" s="10" t="str">
        <f>_xlfn.XLOOKUP($C2859,銘柄リスト!$B$2:$B$10000,銘柄リスト!$D$2:$D$10000,,0,1)</f>
        <v>プライム（内国株式）</v>
      </c>
    </row>
    <row r="2860" spans="2:10" hidden="1">
      <c r="B2860" s="42">
        <v>2858</v>
      </c>
      <c r="C2860" s="45" t="s">
        <v>3001</v>
      </c>
      <c r="D2860" t="str">
        <f>_xlfn.XLOOKUP($C2860,銘柄リスト!$B$2:$B$10000,銘柄リスト!$C$2:$C$10000,,0,1)</f>
        <v>扶桑電通</v>
      </c>
      <c r="E2860" s="10">
        <v>1</v>
      </c>
      <c r="G2860" s="46">
        <v>45632</v>
      </c>
      <c r="H2860" s="46">
        <v>45793</v>
      </c>
      <c r="J2860" s="10" t="str">
        <f>_xlfn.XLOOKUP($C2860,銘柄リスト!$B$2:$B$10000,銘柄リスト!$D$2:$D$10000,,0,1)</f>
        <v>スタンダード（内国株式）</v>
      </c>
    </row>
    <row r="2861" spans="2:10" hidden="1">
      <c r="B2861" s="42">
        <v>2859</v>
      </c>
      <c r="C2861" s="45" t="s">
        <v>3002</v>
      </c>
      <c r="D2861" t="str">
        <f>_xlfn.XLOOKUP($C2861,銘柄リスト!$B$2:$B$10000,銘柄リスト!$C$2:$C$10000,,0,1)</f>
        <v>ハウス　オブ　ローゼ</v>
      </c>
      <c r="E2861" s="10">
        <v>1</v>
      </c>
      <c r="G2861" s="46">
        <v>45632</v>
      </c>
      <c r="H2861" s="46">
        <v>45793</v>
      </c>
      <c r="J2861" s="10" t="str">
        <f>_xlfn.XLOOKUP($C2861,銘柄リスト!$B$2:$B$10000,銘柄リスト!$D$2:$D$10000,,0,1)</f>
        <v>スタンダード（内国株式）</v>
      </c>
    </row>
    <row r="2862" spans="2:10" hidden="1">
      <c r="B2862" s="42">
        <v>2860</v>
      </c>
      <c r="C2862" s="45" t="s">
        <v>3003</v>
      </c>
      <c r="D2862" t="str">
        <f>_xlfn.XLOOKUP($C2862,銘柄リスト!$B$2:$B$10000,銘柄リスト!$C$2:$C$10000,,0,1)</f>
        <v>Ｇ‐７ホールディングス</v>
      </c>
      <c r="E2862" s="10">
        <v>1</v>
      </c>
      <c r="G2862" s="46">
        <v>45632</v>
      </c>
      <c r="H2862" s="46">
        <v>45793</v>
      </c>
      <c r="J2862" s="10" t="str">
        <f>_xlfn.XLOOKUP($C2862,銘柄リスト!$B$2:$B$10000,銘柄リスト!$D$2:$D$10000,,0,1)</f>
        <v>プライム（内国株式）</v>
      </c>
    </row>
    <row r="2863" spans="2:10" hidden="1">
      <c r="B2863" s="42">
        <v>2861</v>
      </c>
      <c r="C2863" s="45" t="s">
        <v>3004</v>
      </c>
      <c r="D2863" t="str">
        <f>_xlfn.XLOOKUP($C2863,銘柄リスト!$B$2:$B$10000,銘柄リスト!$C$2:$C$10000,,0,1)</f>
        <v>アイエーグループ</v>
      </c>
      <c r="E2863" s="10">
        <v>1</v>
      </c>
      <c r="G2863" s="46">
        <v>45632</v>
      </c>
      <c r="H2863" s="46">
        <v>45793</v>
      </c>
      <c r="J2863" s="10" t="str">
        <f>_xlfn.XLOOKUP($C2863,銘柄リスト!$B$2:$B$10000,銘柄リスト!$D$2:$D$10000,,0,1)</f>
        <v>スタンダード（内国株式）</v>
      </c>
    </row>
    <row r="2864" spans="2:10" hidden="1">
      <c r="B2864" s="42">
        <v>2862</v>
      </c>
      <c r="C2864" s="45" t="s">
        <v>3005</v>
      </c>
      <c r="D2864" t="str">
        <f>_xlfn.XLOOKUP($C2864,銘柄リスト!$B$2:$B$10000,銘柄リスト!$C$2:$C$10000,,0,1)</f>
        <v>たけびし</v>
      </c>
      <c r="E2864" s="10">
        <v>1</v>
      </c>
      <c r="G2864" s="46">
        <v>45632</v>
      </c>
      <c r="H2864" s="46">
        <v>45793</v>
      </c>
      <c r="J2864" s="10" t="str">
        <f>_xlfn.XLOOKUP($C2864,銘柄リスト!$B$2:$B$10000,銘柄リスト!$D$2:$D$10000,,0,1)</f>
        <v>プライム（内国株式）</v>
      </c>
    </row>
    <row r="2865" spans="2:10" hidden="1">
      <c r="B2865" s="42">
        <v>2863</v>
      </c>
      <c r="C2865" s="45" t="s">
        <v>3006</v>
      </c>
      <c r="D2865" t="str">
        <f>_xlfn.XLOOKUP($C2865,銘柄リスト!$B$2:$B$10000,銘柄リスト!$C$2:$C$10000,,0,1)</f>
        <v>イオン北海道</v>
      </c>
      <c r="E2865" s="10">
        <v>1</v>
      </c>
      <c r="G2865" s="46">
        <v>45632</v>
      </c>
      <c r="H2865" s="46">
        <v>45793</v>
      </c>
      <c r="J2865" s="10" t="str">
        <f>_xlfn.XLOOKUP($C2865,銘柄リスト!$B$2:$B$10000,銘柄リスト!$D$2:$D$10000,,0,1)</f>
        <v>スタンダード（内国株式）</v>
      </c>
    </row>
    <row r="2866" spans="2:10" hidden="1">
      <c r="B2866" s="42">
        <v>2864</v>
      </c>
      <c r="C2866" s="45" t="s">
        <v>184</v>
      </c>
      <c r="D2866" t="str">
        <f>_xlfn.XLOOKUP($C2866,銘柄リスト!$B$2:$B$10000,銘柄リスト!$C$2:$C$10000,,0,1)</f>
        <v>コジマ</v>
      </c>
      <c r="E2866" s="10">
        <v>1</v>
      </c>
      <c r="G2866" s="46">
        <v>45632</v>
      </c>
      <c r="H2866" s="46">
        <v>45793</v>
      </c>
      <c r="J2866" s="10" t="str">
        <f>_xlfn.XLOOKUP($C2866,銘柄リスト!$B$2:$B$10000,銘柄リスト!$D$2:$D$10000,,0,1)</f>
        <v>プライム（内国株式）</v>
      </c>
    </row>
    <row r="2867" spans="2:10" hidden="1">
      <c r="B2867" s="42">
        <v>2865</v>
      </c>
      <c r="C2867" s="45" t="s">
        <v>3007</v>
      </c>
      <c r="D2867" t="str">
        <f>_xlfn.XLOOKUP($C2867,銘柄リスト!$B$2:$B$10000,銘柄リスト!$C$2:$C$10000,,0,1)</f>
        <v>ヒマラヤ</v>
      </c>
      <c r="E2867" s="10">
        <v>1</v>
      </c>
      <c r="G2867" s="46">
        <v>45632</v>
      </c>
      <c r="H2867" s="46">
        <v>45793</v>
      </c>
      <c r="J2867" s="10" t="str">
        <f>_xlfn.XLOOKUP($C2867,銘柄リスト!$B$2:$B$10000,銘柄リスト!$D$2:$D$10000,,0,1)</f>
        <v>スタンダード（内国株式）</v>
      </c>
    </row>
    <row r="2868" spans="2:10" hidden="1">
      <c r="B2868" s="42">
        <v>2866</v>
      </c>
      <c r="C2868" s="45" t="s">
        <v>3008</v>
      </c>
      <c r="D2868" t="str">
        <f>_xlfn.XLOOKUP($C2868,銘柄リスト!$B$2:$B$10000,銘柄リスト!$C$2:$C$10000,,0,1)</f>
        <v>マルヨシセンター</v>
      </c>
      <c r="E2868" s="10">
        <v>1</v>
      </c>
      <c r="G2868" s="46">
        <v>45632</v>
      </c>
      <c r="H2868" s="46">
        <v>45793</v>
      </c>
      <c r="J2868" s="10" t="str">
        <f>_xlfn.XLOOKUP($C2868,銘柄リスト!$B$2:$B$10000,銘柄リスト!$D$2:$D$10000,,0,1)</f>
        <v>スタンダード（内国株式）</v>
      </c>
    </row>
    <row r="2869" spans="2:10" hidden="1">
      <c r="B2869" s="42">
        <v>2867</v>
      </c>
      <c r="C2869" s="45" t="s">
        <v>102</v>
      </c>
      <c r="D2869" t="str">
        <f>_xlfn.XLOOKUP($C2869,銘柄リスト!$B$2:$B$10000,銘柄リスト!$C$2:$C$10000,,0,1)</f>
        <v>コーナン商事</v>
      </c>
      <c r="E2869" s="10">
        <v>1</v>
      </c>
      <c r="G2869" s="46">
        <v>45632</v>
      </c>
      <c r="H2869" s="46">
        <v>45793</v>
      </c>
      <c r="J2869" s="10" t="str">
        <f>_xlfn.XLOOKUP($C2869,銘柄リスト!$B$2:$B$10000,銘柄リスト!$D$2:$D$10000,,0,1)</f>
        <v>プライム（内国株式）</v>
      </c>
    </row>
    <row r="2870" spans="2:10" hidden="1">
      <c r="B2870" s="42">
        <v>2868</v>
      </c>
      <c r="C2870" s="45" t="s">
        <v>51</v>
      </c>
      <c r="D2870" t="str">
        <f>_xlfn.XLOOKUP($C2870,銘柄リスト!$B$2:$B$10000,銘柄リスト!$C$2:$C$10000,,0,1)</f>
        <v>ネットワンシステムズ</v>
      </c>
      <c r="E2870" s="10">
        <v>1</v>
      </c>
      <c r="G2870" s="46">
        <v>45632</v>
      </c>
      <c r="H2870" s="46">
        <v>45793</v>
      </c>
      <c r="J2870" s="10" t="str">
        <f>_xlfn.XLOOKUP($C2870,銘柄リスト!$B$2:$B$10000,銘柄リスト!$D$2:$D$10000,,0,1)</f>
        <v>プライム（内国株式）</v>
      </c>
    </row>
    <row r="2871" spans="2:10" hidden="1">
      <c r="B2871" s="42">
        <v>2869</v>
      </c>
      <c r="C2871" s="45" t="s">
        <v>3009</v>
      </c>
      <c r="D2871" t="str">
        <f>_xlfn.XLOOKUP($C2871,銘柄リスト!$B$2:$B$10000,銘柄リスト!$C$2:$C$10000,,0,1)</f>
        <v>エコス</v>
      </c>
      <c r="E2871" s="10">
        <v>1</v>
      </c>
      <c r="G2871" s="46">
        <v>45632</v>
      </c>
      <c r="H2871" s="46">
        <v>45793</v>
      </c>
      <c r="J2871" s="10" t="str">
        <f>_xlfn.XLOOKUP($C2871,銘柄リスト!$B$2:$B$10000,銘柄リスト!$D$2:$D$10000,,0,1)</f>
        <v>プライム（内国株式）</v>
      </c>
    </row>
    <row r="2872" spans="2:10" hidden="1">
      <c r="B2872" s="42">
        <v>2870</v>
      </c>
      <c r="C2872" s="45" t="s">
        <v>3010</v>
      </c>
      <c r="D2872" t="str">
        <f>_xlfn.XLOOKUP($C2872,銘柄リスト!$B$2:$B$10000,銘柄リスト!$C$2:$C$10000,,0,1)</f>
        <v>ムサシ</v>
      </c>
      <c r="E2872" s="10">
        <v>1</v>
      </c>
      <c r="G2872" s="46">
        <v>45632</v>
      </c>
      <c r="H2872" s="46">
        <v>45793</v>
      </c>
      <c r="J2872" s="10" t="str">
        <f>_xlfn.XLOOKUP($C2872,銘柄リスト!$B$2:$B$10000,銘柄リスト!$D$2:$D$10000,,0,1)</f>
        <v>スタンダード（内国株式）</v>
      </c>
    </row>
    <row r="2873" spans="2:10" hidden="1">
      <c r="B2873" s="42">
        <v>2871</v>
      </c>
      <c r="C2873" s="45" t="s">
        <v>3011</v>
      </c>
      <c r="D2873" t="str">
        <f>_xlfn.XLOOKUP($C2873,銘柄リスト!$B$2:$B$10000,銘柄リスト!$C$2:$C$10000,,0,1)</f>
        <v>ワタミ</v>
      </c>
      <c r="E2873" s="10">
        <v>1</v>
      </c>
      <c r="G2873" s="46">
        <v>45632</v>
      </c>
      <c r="H2873" s="46">
        <v>45793</v>
      </c>
      <c r="J2873" s="10" t="str">
        <f>_xlfn.XLOOKUP($C2873,銘柄リスト!$B$2:$B$10000,銘柄リスト!$D$2:$D$10000,,0,1)</f>
        <v>プライム（内国株式）</v>
      </c>
    </row>
    <row r="2874" spans="2:10" hidden="1">
      <c r="B2874" s="42">
        <v>2872</v>
      </c>
      <c r="C2874" s="45" t="s">
        <v>3012</v>
      </c>
      <c r="D2874" t="str">
        <f>_xlfn.XLOOKUP($C2874,銘柄リスト!$B$2:$B$10000,銘柄リスト!$C$2:$C$10000,,0,1)</f>
        <v>アールビバン</v>
      </c>
      <c r="E2874" s="10">
        <v>1</v>
      </c>
      <c r="G2874" s="46">
        <v>45632</v>
      </c>
      <c r="H2874" s="46">
        <v>45793</v>
      </c>
      <c r="J2874" s="10" t="str">
        <f>_xlfn.XLOOKUP($C2874,銘柄リスト!$B$2:$B$10000,銘柄リスト!$D$2:$D$10000,,0,1)</f>
        <v>スタンダード（内国株式）</v>
      </c>
    </row>
    <row r="2875" spans="2:10" hidden="1">
      <c r="B2875" s="42">
        <v>2873</v>
      </c>
      <c r="C2875" s="45" t="s">
        <v>3013</v>
      </c>
      <c r="D2875" t="str">
        <f>_xlfn.XLOOKUP($C2875,銘柄リスト!$B$2:$B$10000,銘柄リスト!$C$2:$C$10000,,0,1)</f>
        <v>マルシェ</v>
      </c>
      <c r="E2875" s="10">
        <v>1</v>
      </c>
      <c r="G2875" s="46">
        <v>45632</v>
      </c>
      <c r="H2875" s="46">
        <v>45793</v>
      </c>
      <c r="J2875" s="10" t="str">
        <f>_xlfn.XLOOKUP($C2875,銘柄リスト!$B$2:$B$10000,銘柄リスト!$D$2:$D$10000,,0,1)</f>
        <v>スタンダード（内国株式）</v>
      </c>
    </row>
    <row r="2876" spans="2:10" hidden="1">
      <c r="B2876" s="42">
        <v>2874</v>
      </c>
      <c r="C2876" s="45" t="s">
        <v>3014</v>
      </c>
      <c r="D2876" t="str">
        <f>_xlfn.XLOOKUP($C2876,銘柄リスト!$B$2:$B$10000,銘柄リスト!$C$2:$C$10000,,0,1)</f>
        <v>リックス</v>
      </c>
      <c r="E2876" s="10">
        <v>1</v>
      </c>
      <c r="G2876" s="46">
        <v>45632</v>
      </c>
      <c r="H2876" s="46">
        <v>45793</v>
      </c>
      <c r="J2876" s="10" t="str">
        <f>_xlfn.XLOOKUP($C2876,銘柄リスト!$B$2:$B$10000,銘柄リスト!$D$2:$D$10000,,0,1)</f>
        <v>プライム（内国株式）</v>
      </c>
    </row>
    <row r="2877" spans="2:10" hidden="1">
      <c r="B2877" s="42">
        <v>2875</v>
      </c>
      <c r="C2877" s="45" t="s">
        <v>3015</v>
      </c>
      <c r="D2877" t="str">
        <f>_xlfn.XLOOKUP($C2877,銘柄リスト!$B$2:$B$10000,銘柄リスト!$C$2:$C$10000,,0,1)</f>
        <v>システムソフト</v>
      </c>
      <c r="E2877" s="10">
        <v>1</v>
      </c>
      <c r="G2877" s="46">
        <v>45632</v>
      </c>
      <c r="H2877" s="46">
        <v>45793</v>
      </c>
      <c r="J2877" s="10" t="str">
        <f>_xlfn.XLOOKUP($C2877,銘柄リスト!$B$2:$B$10000,銘柄リスト!$D$2:$D$10000,,0,1)</f>
        <v>スタンダード（内国株式）</v>
      </c>
    </row>
    <row r="2878" spans="2:10" hidden="1">
      <c r="B2878" s="42">
        <v>2876</v>
      </c>
      <c r="C2878" s="45" t="s">
        <v>3016</v>
      </c>
      <c r="D2878" t="str">
        <f>_xlfn.XLOOKUP($C2878,銘柄リスト!$B$2:$B$10000,銘柄リスト!$C$2:$C$10000,,0,1)</f>
        <v>清和中央ホールディングス</v>
      </c>
      <c r="E2878" s="10">
        <v>1</v>
      </c>
      <c r="G2878" s="46">
        <v>45632</v>
      </c>
      <c r="H2878" s="46">
        <v>45793</v>
      </c>
      <c r="J2878" s="10" t="str">
        <f>_xlfn.XLOOKUP($C2878,銘柄リスト!$B$2:$B$10000,銘柄リスト!$D$2:$D$10000,,0,1)</f>
        <v>スタンダード（内国株式）</v>
      </c>
    </row>
    <row r="2879" spans="2:10" hidden="1">
      <c r="B2879" s="42">
        <v>2877</v>
      </c>
      <c r="C2879" s="45" t="s">
        <v>3017</v>
      </c>
      <c r="D2879" t="str">
        <f>_xlfn.XLOOKUP($C2879,銘柄リスト!$B$2:$B$10000,銘柄リスト!$C$2:$C$10000,,0,1)</f>
        <v>パン・パシフィック・インターナショナルホールディングス</v>
      </c>
      <c r="E2879" s="10">
        <v>1</v>
      </c>
      <c r="G2879" s="46">
        <v>45632</v>
      </c>
      <c r="H2879" s="46">
        <v>45793</v>
      </c>
      <c r="J2879" s="10" t="str">
        <f>_xlfn.XLOOKUP($C2879,銘柄リスト!$B$2:$B$10000,銘柄リスト!$D$2:$D$10000,,0,1)</f>
        <v>プライム（内国株式）</v>
      </c>
    </row>
    <row r="2880" spans="2:10" hidden="1">
      <c r="B2880" s="42">
        <v>2878</v>
      </c>
      <c r="C2880" s="45" t="s">
        <v>3018</v>
      </c>
      <c r="D2880" t="str">
        <f>_xlfn.XLOOKUP($C2880,銘柄リスト!$B$2:$B$10000,銘柄リスト!$C$2:$C$10000,,0,1)</f>
        <v>丸文</v>
      </c>
      <c r="E2880" s="10">
        <v>1</v>
      </c>
      <c r="G2880" s="46">
        <v>45632</v>
      </c>
      <c r="H2880" s="46">
        <v>45793</v>
      </c>
      <c r="J2880" s="10" t="str">
        <f>_xlfn.XLOOKUP($C2880,銘柄リスト!$B$2:$B$10000,銘柄リスト!$D$2:$D$10000,,0,1)</f>
        <v>プライム（内国株式）</v>
      </c>
    </row>
    <row r="2881" spans="2:10" hidden="1">
      <c r="B2881" s="42">
        <v>2879</v>
      </c>
      <c r="C2881" s="45" t="s">
        <v>3019</v>
      </c>
      <c r="D2881" t="str">
        <f>_xlfn.XLOOKUP($C2881,銘柄リスト!$B$2:$B$10000,銘柄リスト!$C$2:$C$10000,,0,1)</f>
        <v>大水</v>
      </c>
      <c r="E2881" s="10">
        <v>1</v>
      </c>
      <c r="G2881" s="46">
        <v>45632</v>
      </c>
      <c r="H2881" s="46">
        <v>45793</v>
      </c>
      <c r="J2881" s="10" t="str">
        <f>_xlfn.XLOOKUP($C2881,銘柄リスト!$B$2:$B$10000,銘柄リスト!$D$2:$D$10000,,0,1)</f>
        <v>スタンダード（内国株式）</v>
      </c>
    </row>
    <row r="2882" spans="2:10" hidden="1">
      <c r="B2882" s="42">
        <v>2880</v>
      </c>
      <c r="C2882" s="45" t="s">
        <v>3020</v>
      </c>
      <c r="D2882" t="str">
        <f>_xlfn.XLOOKUP($C2882,銘柄リスト!$B$2:$B$10000,銘柄リスト!$C$2:$C$10000,,0,1)</f>
        <v>アイナボホールディングス</v>
      </c>
      <c r="E2882" s="10">
        <v>1</v>
      </c>
      <c r="G2882" s="46">
        <v>45632</v>
      </c>
      <c r="H2882" s="46">
        <v>45793</v>
      </c>
      <c r="J2882" s="10" t="str">
        <f>_xlfn.XLOOKUP($C2882,銘柄リスト!$B$2:$B$10000,銘柄リスト!$D$2:$D$10000,,0,1)</f>
        <v>スタンダード（内国株式）</v>
      </c>
    </row>
    <row r="2883" spans="2:10" hidden="1">
      <c r="B2883" s="42">
        <v>2881</v>
      </c>
      <c r="C2883" s="45" t="s">
        <v>3021</v>
      </c>
      <c r="D2883" t="str">
        <f>_xlfn.XLOOKUP($C2883,銘柄リスト!$B$2:$B$10000,銘柄リスト!$C$2:$C$10000,,0,1)</f>
        <v>スリーエフ</v>
      </c>
      <c r="E2883" s="10">
        <v>1</v>
      </c>
      <c r="G2883" s="46">
        <v>45632</v>
      </c>
      <c r="H2883" s="46">
        <v>45793</v>
      </c>
      <c r="J2883" s="10" t="str">
        <f>_xlfn.XLOOKUP($C2883,銘柄リスト!$B$2:$B$10000,銘柄リスト!$D$2:$D$10000,,0,1)</f>
        <v>スタンダード（内国株式）</v>
      </c>
    </row>
    <row r="2884" spans="2:10" hidden="1">
      <c r="B2884" s="42">
        <v>2882</v>
      </c>
      <c r="C2884" s="45" t="s">
        <v>3022</v>
      </c>
      <c r="D2884" t="str">
        <f>_xlfn.XLOOKUP($C2884,銘柄リスト!$B$2:$B$10000,銘柄リスト!$C$2:$C$10000,,0,1)</f>
        <v>西松屋チェーン</v>
      </c>
      <c r="E2884" s="10">
        <v>1</v>
      </c>
      <c r="G2884" s="46">
        <v>45632</v>
      </c>
      <c r="H2884" s="46">
        <v>45793</v>
      </c>
      <c r="J2884" s="10" t="str">
        <f>_xlfn.XLOOKUP($C2884,銘柄リスト!$B$2:$B$10000,銘柄リスト!$D$2:$D$10000,,0,1)</f>
        <v>プライム（内国株式）</v>
      </c>
    </row>
    <row r="2885" spans="2:10" hidden="1">
      <c r="B2885" s="42">
        <v>2883</v>
      </c>
      <c r="C2885" s="45" t="s">
        <v>75</v>
      </c>
      <c r="D2885" t="str">
        <f>_xlfn.XLOOKUP($C2885,銘柄リスト!$B$2:$B$10000,銘柄リスト!$C$2:$C$10000,,0,1)</f>
        <v>ゼンショーホールディングス</v>
      </c>
      <c r="E2885" s="10">
        <v>1</v>
      </c>
      <c r="G2885" s="46">
        <v>45632</v>
      </c>
      <c r="H2885" s="46">
        <v>45793</v>
      </c>
      <c r="J2885" s="10" t="str">
        <f>_xlfn.XLOOKUP($C2885,銘柄リスト!$B$2:$B$10000,銘柄リスト!$D$2:$D$10000,,0,1)</f>
        <v>プライム（内国株式）</v>
      </c>
    </row>
    <row r="2886" spans="2:10" hidden="1">
      <c r="B2886" s="42">
        <v>2884</v>
      </c>
      <c r="C2886" s="45" t="s">
        <v>3023</v>
      </c>
      <c r="D2886" t="str">
        <f>_xlfn.XLOOKUP($C2886,銘柄リスト!$B$2:$B$10000,銘柄リスト!$C$2:$C$10000,,0,1)</f>
        <v>ウェッズ</v>
      </c>
      <c r="E2886" s="10">
        <v>1</v>
      </c>
      <c r="G2886" s="46">
        <v>45632</v>
      </c>
      <c r="H2886" s="46">
        <v>45793</v>
      </c>
      <c r="J2886" s="10" t="str">
        <f>_xlfn.XLOOKUP($C2886,銘柄リスト!$B$2:$B$10000,銘柄リスト!$D$2:$D$10000,,0,1)</f>
        <v>スタンダード（内国株式）</v>
      </c>
    </row>
    <row r="2887" spans="2:10" hidden="1">
      <c r="B2887" s="42">
        <v>2885</v>
      </c>
      <c r="C2887" s="45" t="s">
        <v>3024</v>
      </c>
      <c r="D2887" t="str">
        <f>_xlfn.XLOOKUP($C2887,銘柄リスト!$B$2:$B$10000,銘柄リスト!$C$2:$C$10000,,0,1)</f>
        <v>ハピネット</v>
      </c>
      <c r="E2887" s="10">
        <v>1</v>
      </c>
      <c r="G2887" s="46">
        <v>45632</v>
      </c>
      <c r="H2887" s="46">
        <v>45793</v>
      </c>
      <c r="J2887" s="10" t="str">
        <f>_xlfn.XLOOKUP($C2887,銘柄リスト!$B$2:$B$10000,銘柄リスト!$D$2:$D$10000,,0,1)</f>
        <v>プライム（内国株式）</v>
      </c>
    </row>
    <row r="2888" spans="2:10" hidden="1">
      <c r="B2888" s="42">
        <v>2886</v>
      </c>
      <c r="C2888" s="45" t="s">
        <v>3025</v>
      </c>
      <c r="D2888" t="str">
        <f>_xlfn.XLOOKUP($C2888,銘柄リスト!$B$2:$B$10000,銘柄リスト!$C$2:$C$10000,,0,1)</f>
        <v>幸楽苑</v>
      </c>
      <c r="E2888" s="10">
        <v>1</v>
      </c>
      <c r="G2888" s="46">
        <v>45632</v>
      </c>
      <c r="H2888" s="46">
        <v>45793</v>
      </c>
      <c r="J2888" s="10" t="str">
        <f>_xlfn.XLOOKUP($C2888,銘柄リスト!$B$2:$B$10000,銘柄リスト!$D$2:$D$10000,,0,1)</f>
        <v>プライム（内国株式）</v>
      </c>
    </row>
    <row r="2889" spans="2:10" hidden="1">
      <c r="B2889" s="42">
        <v>2887</v>
      </c>
      <c r="C2889" s="45" t="s">
        <v>3026</v>
      </c>
      <c r="D2889" t="str">
        <f>_xlfn.XLOOKUP($C2889,銘柄リスト!$B$2:$B$10000,銘柄リスト!$C$2:$C$10000,,0,1)</f>
        <v>大田花き</v>
      </c>
      <c r="E2889" s="10">
        <v>1</v>
      </c>
      <c r="G2889" s="46">
        <v>45632</v>
      </c>
      <c r="H2889" s="46">
        <v>45793</v>
      </c>
      <c r="J2889" s="10" t="str">
        <f>_xlfn.XLOOKUP($C2889,銘柄リスト!$B$2:$B$10000,銘柄リスト!$D$2:$D$10000,,0,1)</f>
        <v>スタンダード（内国株式）</v>
      </c>
    </row>
    <row r="2890" spans="2:10" hidden="1">
      <c r="B2890" s="42">
        <v>2888</v>
      </c>
      <c r="C2890" s="45" t="s">
        <v>3027</v>
      </c>
      <c r="D2890" t="str">
        <f>_xlfn.XLOOKUP($C2890,銘柄リスト!$B$2:$B$10000,銘柄リスト!$C$2:$C$10000,,0,1)</f>
        <v>ジーエフシー</v>
      </c>
      <c r="E2890" s="10">
        <v>1</v>
      </c>
      <c r="G2890" s="46">
        <v>45632</v>
      </c>
      <c r="H2890" s="46">
        <v>45793</v>
      </c>
      <c r="J2890" s="10" t="str">
        <f>_xlfn.XLOOKUP($C2890,銘柄リスト!$B$2:$B$10000,銘柄リスト!$D$2:$D$10000,,0,1)</f>
        <v>スタンダード（内国株式）</v>
      </c>
    </row>
    <row r="2891" spans="2:10" hidden="1">
      <c r="B2891" s="42">
        <v>2889</v>
      </c>
      <c r="C2891" s="45" t="s">
        <v>3028</v>
      </c>
      <c r="D2891" t="str">
        <f>_xlfn.XLOOKUP($C2891,銘柄リスト!$B$2:$B$10000,銘柄リスト!$C$2:$C$10000,,0,1)</f>
        <v>ハークスレイ</v>
      </c>
      <c r="E2891" s="10">
        <v>1</v>
      </c>
      <c r="G2891" s="46">
        <v>45632</v>
      </c>
      <c r="H2891" s="46">
        <v>45793</v>
      </c>
      <c r="J2891" s="10" t="str">
        <f>_xlfn.XLOOKUP($C2891,銘柄リスト!$B$2:$B$10000,銘柄リスト!$D$2:$D$10000,,0,1)</f>
        <v>スタンダード（内国株式）</v>
      </c>
    </row>
    <row r="2892" spans="2:10" hidden="1">
      <c r="B2892" s="42">
        <v>2890</v>
      </c>
      <c r="C2892" s="45" t="s">
        <v>3029</v>
      </c>
      <c r="D2892" t="str">
        <f>_xlfn.XLOOKUP($C2892,銘柄リスト!$B$2:$B$10000,銘柄リスト!$C$2:$C$10000,,0,1)</f>
        <v>安楽亭</v>
      </c>
      <c r="E2892" s="10">
        <v>1</v>
      </c>
      <c r="G2892" s="46">
        <v>45632</v>
      </c>
      <c r="H2892" s="46">
        <v>45793</v>
      </c>
      <c r="J2892" s="10" t="str">
        <f>_xlfn.XLOOKUP($C2892,銘柄リスト!$B$2:$B$10000,銘柄リスト!$D$2:$D$10000,,0,1)</f>
        <v>スタンダード（内国株式）</v>
      </c>
    </row>
    <row r="2893" spans="2:10" hidden="1">
      <c r="B2893" s="42">
        <v>2891</v>
      </c>
      <c r="C2893" s="45" t="s">
        <v>3030</v>
      </c>
      <c r="D2893" t="str">
        <f>_xlfn.XLOOKUP($C2893,銘柄リスト!$B$2:$B$10000,銘柄リスト!$C$2:$C$10000,,0,1)</f>
        <v>ワークマン</v>
      </c>
      <c r="E2893" s="10">
        <v>1</v>
      </c>
      <c r="G2893" s="46">
        <v>45632</v>
      </c>
      <c r="H2893" s="46">
        <v>45793</v>
      </c>
      <c r="J2893" s="10" t="str">
        <f>_xlfn.XLOOKUP($C2893,銘柄リスト!$B$2:$B$10000,銘柄リスト!$D$2:$D$10000,,0,1)</f>
        <v>スタンダード（内国株式）</v>
      </c>
    </row>
    <row r="2894" spans="2:10" hidden="1">
      <c r="B2894" s="42">
        <v>2892</v>
      </c>
      <c r="C2894" s="45" t="s">
        <v>3031</v>
      </c>
      <c r="D2894" t="str">
        <f>_xlfn.XLOOKUP($C2894,銘柄リスト!$B$2:$B$10000,銘柄リスト!$C$2:$C$10000,,0,1)</f>
        <v>萬世電機</v>
      </c>
      <c r="E2894" s="10">
        <v>1</v>
      </c>
      <c r="G2894" s="46">
        <v>45632</v>
      </c>
      <c r="H2894" s="46">
        <v>45793</v>
      </c>
      <c r="J2894" s="10" t="str">
        <f>_xlfn.XLOOKUP($C2894,銘柄リスト!$B$2:$B$10000,銘柄リスト!$D$2:$D$10000,,0,1)</f>
        <v>スタンダード（内国株式）</v>
      </c>
    </row>
    <row r="2895" spans="2:10" hidden="1">
      <c r="B2895" s="42">
        <v>2893</v>
      </c>
      <c r="C2895" s="45" t="s">
        <v>3032</v>
      </c>
      <c r="D2895" t="str">
        <f>_xlfn.XLOOKUP($C2895,銘柄リスト!$B$2:$B$10000,銘柄リスト!$C$2:$C$10000,,0,1)</f>
        <v>栄電子</v>
      </c>
      <c r="E2895" s="10">
        <v>1</v>
      </c>
      <c r="G2895" s="46">
        <v>45632</v>
      </c>
      <c r="H2895" s="46">
        <v>45793</v>
      </c>
      <c r="J2895" s="10" t="str">
        <f>_xlfn.XLOOKUP($C2895,銘柄リスト!$B$2:$B$10000,銘柄リスト!$D$2:$D$10000,,0,1)</f>
        <v>スタンダード（内国株式）</v>
      </c>
    </row>
    <row r="2896" spans="2:10" hidden="1">
      <c r="B2896" s="42">
        <v>2894</v>
      </c>
      <c r="C2896" s="45" t="s">
        <v>3033</v>
      </c>
      <c r="D2896" t="str">
        <f>_xlfn.XLOOKUP($C2896,銘柄リスト!$B$2:$B$10000,銘柄リスト!$C$2:$C$10000,,0,1)</f>
        <v>橋本総業ホールディングス</v>
      </c>
      <c r="E2896" s="10">
        <v>1</v>
      </c>
      <c r="G2896" s="46">
        <v>45632</v>
      </c>
      <c r="H2896" s="46">
        <v>45793</v>
      </c>
      <c r="J2896" s="10" t="str">
        <f>_xlfn.XLOOKUP($C2896,銘柄リスト!$B$2:$B$10000,銘柄リスト!$D$2:$D$10000,,0,1)</f>
        <v>スタンダード（内国株式）</v>
      </c>
    </row>
    <row r="2897" spans="2:10" hidden="1">
      <c r="B2897" s="42">
        <v>2895</v>
      </c>
      <c r="C2897" s="45" t="s">
        <v>3034</v>
      </c>
      <c r="D2897" t="str">
        <f>_xlfn.XLOOKUP($C2897,銘柄リスト!$B$2:$B$10000,銘柄リスト!$C$2:$C$10000,,0,1)</f>
        <v>ヤマノホールディングス</v>
      </c>
      <c r="E2897" s="10">
        <v>1</v>
      </c>
      <c r="G2897" s="46">
        <v>45632</v>
      </c>
      <c r="H2897" s="46">
        <v>45793</v>
      </c>
      <c r="J2897" s="10" t="str">
        <f>_xlfn.XLOOKUP($C2897,銘柄リスト!$B$2:$B$10000,銘柄リスト!$D$2:$D$10000,,0,1)</f>
        <v>スタンダード（内国株式）</v>
      </c>
    </row>
    <row r="2898" spans="2:10" hidden="1">
      <c r="B2898" s="42">
        <v>2896</v>
      </c>
      <c r="C2898" s="45" t="s">
        <v>3035</v>
      </c>
      <c r="D2898" t="str">
        <f>_xlfn.XLOOKUP($C2898,銘柄リスト!$B$2:$B$10000,銘柄リスト!$C$2:$C$10000,,0,1)</f>
        <v>日本ライフライン</v>
      </c>
      <c r="E2898" s="10">
        <v>1</v>
      </c>
      <c r="G2898" s="46">
        <v>45632</v>
      </c>
      <c r="H2898" s="46">
        <v>45793</v>
      </c>
      <c r="J2898" s="10" t="str">
        <f>_xlfn.XLOOKUP($C2898,銘柄リスト!$B$2:$B$10000,銘柄リスト!$D$2:$D$10000,,0,1)</f>
        <v>プライム（内国株式）</v>
      </c>
    </row>
    <row r="2899" spans="2:10" hidden="1">
      <c r="B2899" s="42">
        <v>2897</v>
      </c>
      <c r="C2899" s="45" t="s">
        <v>3036</v>
      </c>
      <c r="D2899" t="str">
        <f>_xlfn.XLOOKUP($C2899,銘柄リスト!$B$2:$B$10000,銘柄リスト!$C$2:$C$10000,,0,1)</f>
        <v>ニチリョク</v>
      </c>
      <c r="E2899" s="10">
        <v>1</v>
      </c>
      <c r="G2899" s="46">
        <v>45632</v>
      </c>
      <c r="H2899" s="46">
        <v>45793</v>
      </c>
      <c r="J2899" s="10" t="str">
        <f>_xlfn.XLOOKUP($C2899,銘柄リスト!$B$2:$B$10000,銘柄リスト!$D$2:$D$10000,,0,1)</f>
        <v>スタンダード（内国株式）</v>
      </c>
    </row>
    <row r="2900" spans="2:10" hidden="1">
      <c r="B2900" s="42">
        <v>2898</v>
      </c>
      <c r="C2900" s="45" t="s">
        <v>3037</v>
      </c>
      <c r="D2900" t="str">
        <f>_xlfn.XLOOKUP($C2900,銘柄リスト!$B$2:$B$10000,銘柄リスト!$C$2:$C$10000,,0,1)</f>
        <v>サイゼリヤ</v>
      </c>
      <c r="E2900" s="10">
        <v>1</v>
      </c>
      <c r="G2900" s="46">
        <v>45632</v>
      </c>
      <c r="H2900" s="46">
        <v>45793</v>
      </c>
      <c r="J2900" s="10" t="str">
        <f>_xlfn.XLOOKUP($C2900,銘柄リスト!$B$2:$B$10000,銘柄リスト!$D$2:$D$10000,,0,1)</f>
        <v>プライム（内国株式）</v>
      </c>
    </row>
    <row r="2901" spans="2:10" hidden="1">
      <c r="B2901" s="42">
        <v>2899</v>
      </c>
      <c r="C2901" s="45" t="s">
        <v>3038</v>
      </c>
      <c r="D2901" t="str">
        <f>_xlfn.XLOOKUP($C2901,銘柄リスト!$B$2:$B$10000,銘柄リスト!$C$2:$C$10000,,0,1)</f>
        <v>かんなん丸</v>
      </c>
      <c r="E2901" s="10">
        <v>1</v>
      </c>
      <c r="G2901" s="46">
        <v>45632</v>
      </c>
      <c r="H2901" s="46">
        <v>45793</v>
      </c>
      <c r="J2901" s="10" t="str">
        <f>_xlfn.XLOOKUP($C2901,銘柄リスト!$B$2:$B$10000,銘柄リスト!$D$2:$D$10000,,0,1)</f>
        <v>スタンダード（内国株式）</v>
      </c>
    </row>
    <row r="2902" spans="2:10" hidden="1">
      <c r="B2902" s="42">
        <v>2900</v>
      </c>
      <c r="C2902" s="45" t="s">
        <v>3039</v>
      </c>
      <c r="D2902" t="str">
        <f>_xlfn.XLOOKUP($C2902,銘柄リスト!$B$2:$B$10000,銘柄リスト!$C$2:$C$10000,,0,1)</f>
        <v>タカショー</v>
      </c>
      <c r="E2902" s="10">
        <v>1</v>
      </c>
      <c r="G2902" s="46">
        <v>45632</v>
      </c>
      <c r="H2902" s="46">
        <v>45793</v>
      </c>
      <c r="J2902" s="10" t="str">
        <f>_xlfn.XLOOKUP($C2902,銘柄リスト!$B$2:$B$10000,銘柄リスト!$D$2:$D$10000,,0,1)</f>
        <v>スタンダード（内国株式）</v>
      </c>
    </row>
    <row r="2903" spans="2:10" hidden="1">
      <c r="B2903" s="42">
        <v>2901</v>
      </c>
      <c r="C2903" s="45" t="s">
        <v>3040</v>
      </c>
      <c r="D2903" t="str">
        <f>_xlfn.XLOOKUP($C2903,銘柄リスト!$B$2:$B$10000,銘柄リスト!$C$2:$C$10000,,0,1)</f>
        <v>ＶＴホールディングス</v>
      </c>
      <c r="E2903" s="10">
        <v>1</v>
      </c>
      <c r="G2903" s="46">
        <v>45632</v>
      </c>
      <c r="H2903" s="46">
        <v>45793</v>
      </c>
      <c r="J2903" s="10" t="str">
        <f>_xlfn.XLOOKUP($C2903,銘柄リスト!$B$2:$B$10000,銘柄リスト!$D$2:$D$10000,,0,1)</f>
        <v>プライム（内国株式）</v>
      </c>
    </row>
    <row r="2904" spans="2:10" hidden="1">
      <c r="B2904" s="42">
        <v>2902</v>
      </c>
      <c r="C2904" s="45" t="s">
        <v>3041</v>
      </c>
      <c r="D2904" t="str">
        <f>_xlfn.XLOOKUP($C2904,銘柄リスト!$B$2:$B$10000,銘柄リスト!$C$2:$C$10000,,0,1)</f>
        <v>アルゴグラフィックス</v>
      </c>
      <c r="E2904" s="10">
        <v>1</v>
      </c>
      <c r="G2904" s="46">
        <v>45632</v>
      </c>
      <c r="H2904" s="46">
        <v>45793</v>
      </c>
      <c r="J2904" s="10" t="str">
        <f>_xlfn.XLOOKUP($C2904,銘柄リスト!$B$2:$B$10000,銘柄リスト!$D$2:$D$10000,,0,1)</f>
        <v>プライム（内国株式）</v>
      </c>
    </row>
    <row r="2905" spans="2:10" hidden="1">
      <c r="B2905" s="42">
        <v>2903</v>
      </c>
      <c r="C2905" s="45" t="s">
        <v>3042</v>
      </c>
      <c r="D2905" t="str">
        <f>_xlfn.XLOOKUP($C2905,銘柄リスト!$B$2:$B$10000,銘柄リスト!$C$2:$C$10000,,0,1)</f>
        <v>魚力</v>
      </c>
      <c r="E2905" s="10">
        <v>1</v>
      </c>
      <c r="G2905" s="46">
        <v>45632</v>
      </c>
      <c r="H2905" s="46">
        <v>45793</v>
      </c>
      <c r="J2905" s="10" t="str">
        <f>_xlfn.XLOOKUP($C2905,銘柄リスト!$B$2:$B$10000,銘柄リスト!$D$2:$D$10000,,0,1)</f>
        <v>プライム（内国株式）</v>
      </c>
    </row>
    <row r="2906" spans="2:10" hidden="1">
      <c r="B2906" s="42">
        <v>2904</v>
      </c>
      <c r="C2906" s="45" t="s">
        <v>197</v>
      </c>
      <c r="D2906" t="str">
        <f>_xlfn.XLOOKUP($C2906,銘柄リスト!$B$2:$B$10000,銘柄リスト!$C$2:$C$10000,,0,1)</f>
        <v>ＩＤＯＭ</v>
      </c>
      <c r="E2906" s="10">
        <v>1</v>
      </c>
      <c r="G2906" s="46">
        <v>45632</v>
      </c>
      <c r="H2906" s="46">
        <v>45793</v>
      </c>
      <c r="J2906" s="10" t="str">
        <f>_xlfn.XLOOKUP($C2906,銘柄リスト!$B$2:$B$10000,銘柄リスト!$D$2:$D$10000,,0,1)</f>
        <v>プライム（内国株式）</v>
      </c>
    </row>
    <row r="2907" spans="2:10" hidden="1">
      <c r="B2907" s="42">
        <v>2905</v>
      </c>
      <c r="C2907" s="45" t="s">
        <v>3043</v>
      </c>
      <c r="D2907" t="str">
        <f>_xlfn.XLOOKUP($C2907,銘柄リスト!$B$2:$B$10000,銘柄リスト!$C$2:$C$10000,,0,1)</f>
        <v>日本エム・ディ・エム</v>
      </c>
      <c r="E2907" s="10">
        <v>1</v>
      </c>
      <c r="G2907" s="46">
        <v>45632</v>
      </c>
      <c r="H2907" s="46">
        <v>45793</v>
      </c>
      <c r="J2907" s="10" t="str">
        <f>_xlfn.XLOOKUP($C2907,銘柄リスト!$B$2:$B$10000,銘柄リスト!$D$2:$D$10000,,0,1)</f>
        <v>プライム（内国株式）</v>
      </c>
    </row>
    <row r="2908" spans="2:10" hidden="1">
      <c r="B2908" s="42">
        <v>2906</v>
      </c>
      <c r="C2908" s="45" t="s">
        <v>3044</v>
      </c>
      <c r="D2908" t="str">
        <f>_xlfn.XLOOKUP($C2908,銘柄リスト!$B$2:$B$10000,銘柄リスト!$C$2:$C$10000,,0,1)</f>
        <v>ポプラ</v>
      </c>
      <c r="E2908" s="10">
        <v>1</v>
      </c>
      <c r="G2908" s="46">
        <v>45632</v>
      </c>
      <c r="H2908" s="46">
        <v>45793</v>
      </c>
      <c r="J2908" s="10" t="str">
        <f>_xlfn.XLOOKUP($C2908,銘柄リスト!$B$2:$B$10000,銘柄リスト!$D$2:$D$10000,,0,1)</f>
        <v>スタンダード（内国株式）</v>
      </c>
    </row>
    <row r="2909" spans="2:10" hidden="1">
      <c r="B2909" s="42">
        <v>2907</v>
      </c>
      <c r="C2909" s="45" t="s">
        <v>3045</v>
      </c>
      <c r="D2909" t="str">
        <f>_xlfn.XLOOKUP($C2909,銘柄リスト!$B$2:$B$10000,銘柄リスト!$C$2:$C$10000,,0,1)</f>
        <v>レダックス</v>
      </c>
      <c r="E2909" s="10">
        <v>1</v>
      </c>
      <c r="G2909" s="46">
        <v>45632</v>
      </c>
      <c r="H2909" s="46">
        <v>45793</v>
      </c>
      <c r="J2909" s="10" t="str">
        <f>_xlfn.XLOOKUP($C2909,銘柄リスト!$B$2:$B$10000,銘柄リスト!$D$2:$D$10000,,0,1)</f>
        <v>スタンダード（内国株式）</v>
      </c>
    </row>
    <row r="2910" spans="2:10" hidden="1">
      <c r="B2910" s="42">
        <v>2908</v>
      </c>
      <c r="C2910" s="45" t="s">
        <v>3046</v>
      </c>
      <c r="D2910" t="str">
        <f>_xlfn.XLOOKUP($C2910,銘柄リスト!$B$2:$B$10000,銘柄リスト!$C$2:$C$10000,,0,1)</f>
        <v>マックハウス</v>
      </c>
      <c r="E2910" s="10">
        <v>1</v>
      </c>
      <c r="G2910" s="46">
        <v>45632</v>
      </c>
      <c r="H2910" s="46">
        <v>45793</v>
      </c>
      <c r="J2910" s="10" t="str">
        <f>_xlfn.XLOOKUP($C2910,銘柄リスト!$B$2:$B$10000,銘柄リスト!$D$2:$D$10000,,0,1)</f>
        <v>スタンダード（内国株式）</v>
      </c>
    </row>
    <row r="2911" spans="2:10" hidden="1">
      <c r="B2911" s="42">
        <v>2909</v>
      </c>
      <c r="C2911" s="45" t="s">
        <v>3047</v>
      </c>
      <c r="D2911" t="str">
        <f>_xlfn.XLOOKUP($C2911,銘柄リスト!$B$2:$B$10000,銘柄リスト!$C$2:$C$10000,,0,1)</f>
        <v>梅の花</v>
      </c>
      <c r="E2911" s="10">
        <v>1</v>
      </c>
      <c r="G2911" s="46">
        <v>45632</v>
      </c>
      <c r="H2911" s="46">
        <v>45793</v>
      </c>
      <c r="J2911" s="10" t="str">
        <f>_xlfn.XLOOKUP($C2911,銘柄リスト!$B$2:$B$10000,銘柄リスト!$D$2:$D$10000,,0,1)</f>
        <v>スタンダード（内国株式）</v>
      </c>
    </row>
    <row r="2912" spans="2:10" hidden="1">
      <c r="B2912" s="42">
        <v>2910</v>
      </c>
      <c r="C2912" s="45" t="s">
        <v>3048</v>
      </c>
      <c r="D2912" t="str">
        <f>_xlfn.XLOOKUP($C2912,銘柄リスト!$B$2:$B$10000,銘柄リスト!$C$2:$C$10000,,0,1)</f>
        <v>フジ・コーポレーション</v>
      </c>
      <c r="E2912" s="10">
        <v>1</v>
      </c>
      <c r="G2912" s="46">
        <v>45632</v>
      </c>
      <c r="H2912" s="46">
        <v>45793</v>
      </c>
      <c r="J2912" s="10" t="str">
        <f>_xlfn.XLOOKUP($C2912,銘柄リスト!$B$2:$B$10000,銘柄リスト!$D$2:$D$10000,,0,1)</f>
        <v>プライム（内国株式）</v>
      </c>
    </row>
    <row r="2913" spans="2:10" hidden="1">
      <c r="B2913" s="42">
        <v>2911</v>
      </c>
      <c r="C2913" s="45" t="s">
        <v>3049</v>
      </c>
      <c r="D2913" t="str">
        <f>_xlfn.XLOOKUP($C2913,銘柄リスト!$B$2:$B$10000,銘柄リスト!$C$2:$C$10000,,0,1)</f>
        <v>ユナイテッドアローズ</v>
      </c>
      <c r="E2913" s="10">
        <v>1</v>
      </c>
      <c r="G2913" s="46">
        <v>45632</v>
      </c>
      <c r="H2913" s="46">
        <v>45793</v>
      </c>
      <c r="J2913" s="10" t="str">
        <f>_xlfn.XLOOKUP($C2913,銘柄リスト!$B$2:$B$10000,銘柄リスト!$D$2:$D$10000,,0,1)</f>
        <v>プライム（内国株式）</v>
      </c>
    </row>
    <row r="2914" spans="2:10" hidden="1">
      <c r="B2914" s="42">
        <v>2912</v>
      </c>
      <c r="C2914" s="45" t="s">
        <v>3050</v>
      </c>
      <c r="D2914" t="str">
        <f>_xlfn.XLOOKUP($C2914,銘柄リスト!$B$2:$B$10000,銘柄リスト!$C$2:$C$10000,,0,1)</f>
        <v>進和</v>
      </c>
      <c r="E2914" s="10">
        <v>1</v>
      </c>
      <c r="G2914" s="46">
        <v>45632</v>
      </c>
      <c r="H2914" s="46">
        <v>45793</v>
      </c>
      <c r="J2914" s="10" t="str">
        <f>_xlfn.XLOOKUP($C2914,銘柄リスト!$B$2:$B$10000,銘柄リスト!$D$2:$D$10000,,0,1)</f>
        <v>プライム（内国株式）</v>
      </c>
    </row>
    <row r="2915" spans="2:10" hidden="1">
      <c r="B2915" s="42">
        <v>2913</v>
      </c>
      <c r="C2915" s="45" t="s">
        <v>3051</v>
      </c>
      <c r="D2915" t="str">
        <f>_xlfn.XLOOKUP($C2915,銘柄リスト!$B$2:$B$10000,銘柄リスト!$C$2:$C$10000,,0,1)</f>
        <v>エスケイジャパン</v>
      </c>
      <c r="E2915" s="10">
        <v>1</v>
      </c>
      <c r="G2915" s="46">
        <v>45632</v>
      </c>
      <c r="H2915" s="46">
        <v>45793</v>
      </c>
      <c r="J2915" s="10" t="str">
        <f>_xlfn.XLOOKUP($C2915,銘柄リスト!$B$2:$B$10000,銘柄リスト!$D$2:$D$10000,,0,1)</f>
        <v>スタンダード（内国株式）</v>
      </c>
    </row>
    <row r="2916" spans="2:10" hidden="1">
      <c r="B2916" s="42">
        <v>2914</v>
      </c>
      <c r="C2916" s="45" t="s">
        <v>3052</v>
      </c>
      <c r="D2916" t="str">
        <f>_xlfn.XLOOKUP($C2916,銘柄リスト!$B$2:$B$10000,銘柄リスト!$C$2:$C$10000,,0,1)</f>
        <v>ダイトロン</v>
      </c>
      <c r="E2916" s="10">
        <v>1</v>
      </c>
      <c r="G2916" s="46">
        <v>45632</v>
      </c>
      <c r="H2916" s="46">
        <v>45793</v>
      </c>
      <c r="J2916" s="10" t="str">
        <f>_xlfn.XLOOKUP($C2916,銘柄リスト!$B$2:$B$10000,銘柄リスト!$D$2:$D$10000,,0,1)</f>
        <v>プライム（内国株式）</v>
      </c>
    </row>
    <row r="2917" spans="2:10" hidden="1">
      <c r="B2917" s="42">
        <v>2915</v>
      </c>
      <c r="C2917" s="45" t="s">
        <v>3053</v>
      </c>
      <c r="D2917" t="str">
        <f>_xlfn.XLOOKUP($C2917,銘柄リスト!$B$2:$B$10000,銘柄リスト!$C$2:$C$10000,,0,1)</f>
        <v>テイツー</v>
      </c>
      <c r="E2917" s="10">
        <v>1</v>
      </c>
      <c r="G2917" s="46">
        <v>45632</v>
      </c>
      <c r="H2917" s="46">
        <v>45793</v>
      </c>
      <c r="J2917" s="10" t="str">
        <f>_xlfn.XLOOKUP($C2917,銘柄リスト!$B$2:$B$10000,銘柄リスト!$D$2:$D$10000,,0,1)</f>
        <v>スタンダード（内国株式）</v>
      </c>
    </row>
    <row r="2918" spans="2:10" hidden="1">
      <c r="B2918" s="42">
        <v>2916</v>
      </c>
      <c r="C2918" s="45" t="s">
        <v>163</v>
      </c>
      <c r="D2918" t="str">
        <f>_xlfn.XLOOKUP($C2918,銘柄リスト!$B$2:$B$10000,銘柄リスト!$C$2:$C$10000,,0,1)</f>
        <v>ハイデイ日高</v>
      </c>
      <c r="E2918" s="10">
        <v>1</v>
      </c>
      <c r="G2918" s="46">
        <v>45632</v>
      </c>
      <c r="H2918" s="46">
        <v>45793</v>
      </c>
      <c r="J2918" s="10" t="str">
        <f>_xlfn.XLOOKUP($C2918,銘柄リスト!$B$2:$B$10000,銘柄リスト!$D$2:$D$10000,,0,1)</f>
        <v>プライム（内国株式）</v>
      </c>
    </row>
    <row r="2919" spans="2:10" hidden="1">
      <c r="B2919" s="42">
        <v>2917</v>
      </c>
      <c r="C2919" s="45" t="s">
        <v>3054</v>
      </c>
      <c r="D2919" t="str">
        <f>_xlfn.XLOOKUP($C2919,銘柄リスト!$B$2:$B$10000,銘柄リスト!$C$2:$C$10000,,0,1)</f>
        <v>シークス</v>
      </c>
      <c r="E2919" s="10">
        <v>1</v>
      </c>
      <c r="G2919" s="46">
        <v>45632</v>
      </c>
      <c r="H2919" s="46">
        <v>45793</v>
      </c>
      <c r="J2919" s="10" t="str">
        <f>_xlfn.XLOOKUP($C2919,銘柄リスト!$B$2:$B$10000,銘柄リスト!$D$2:$D$10000,,0,1)</f>
        <v>プライム（内国株式）</v>
      </c>
    </row>
    <row r="2920" spans="2:10" hidden="1">
      <c r="B2920" s="42">
        <v>2918</v>
      </c>
      <c r="C2920" s="45" t="s">
        <v>3055</v>
      </c>
      <c r="D2920" t="str">
        <f>_xlfn.XLOOKUP($C2920,銘柄リスト!$B$2:$B$10000,銘柄リスト!$C$2:$C$10000,,0,1)</f>
        <v>オーエムツーネットワーク</v>
      </c>
      <c r="E2920" s="10">
        <v>1</v>
      </c>
      <c r="G2920" s="46">
        <v>45632</v>
      </c>
      <c r="H2920" s="46">
        <v>45793</v>
      </c>
      <c r="J2920" s="10" t="str">
        <f>_xlfn.XLOOKUP($C2920,銘柄リスト!$B$2:$B$10000,銘柄リスト!$D$2:$D$10000,,0,1)</f>
        <v>スタンダード（内国株式）</v>
      </c>
    </row>
    <row r="2921" spans="2:10" hidden="1">
      <c r="B2921" s="42">
        <v>2919</v>
      </c>
      <c r="C2921" s="45" t="s">
        <v>3056</v>
      </c>
      <c r="D2921" t="str">
        <f>_xlfn.XLOOKUP($C2921,銘柄リスト!$B$2:$B$10000,銘柄リスト!$C$2:$C$10000,,0,1)</f>
        <v>京都きもの友禅ホールディングス</v>
      </c>
      <c r="E2921" s="10">
        <v>1</v>
      </c>
      <c r="G2921" s="46">
        <v>45632</v>
      </c>
      <c r="H2921" s="46">
        <v>45793</v>
      </c>
      <c r="J2921" s="10" t="str">
        <f>_xlfn.XLOOKUP($C2921,銘柄リスト!$B$2:$B$10000,銘柄リスト!$D$2:$D$10000,,0,1)</f>
        <v>スタンダード（内国株式）</v>
      </c>
    </row>
    <row r="2922" spans="2:10" hidden="1">
      <c r="B2922" s="42">
        <v>2920</v>
      </c>
      <c r="C2922" s="45" t="s">
        <v>3057</v>
      </c>
      <c r="D2922" t="str">
        <f>_xlfn.XLOOKUP($C2922,銘柄リスト!$B$2:$B$10000,銘柄リスト!$C$2:$C$10000,,0,1)</f>
        <v>コロワイド</v>
      </c>
      <c r="E2922" s="10">
        <v>1</v>
      </c>
      <c r="G2922" s="46">
        <v>45632</v>
      </c>
      <c r="H2922" s="46">
        <v>45793</v>
      </c>
      <c r="J2922" s="10" t="str">
        <f>_xlfn.XLOOKUP($C2922,銘柄リスト!$B$2:$B$10000,銘柄リスト!$D$2:$D$10000,,0,1)</f>
        <v>プライム（内国株式）</v>
      </c>
    </row>
    <row r="2923" spans="2:10" hidden="1">
      <c r="B2923" s="42">
        <v>2921</v>
      </c>
      <c r="C2923" s="45" t="s">
        <v>3058</v>
      </c>
      <c r="D2923" t="str">
        <f>_xlfn.XLOOKUP($C2923,銘柄リスト!$B$2:$B$10000,銘柄リスト!$C$2:$C$10000,,0,1)</f>
        <v>田中商事</v>
      </c>
      <c r="E2923" s="10">
        <v>1</v>
      </c>
      <c r="G2923" s="46">
        <v>45632</v>
      </c>
      <c r="H2923" s="46">
        <v>45793</v>
      </c>
      <c r="J2923" s="10" t="str">
        <f>_xlfn.XLOOKUP($C2923,銘柄リスト!$B$2:$B$10000,銘柄リスト!$D$2:$D$10000,,0,1)</f>
        <v>スタンダード（内国株式）</v>
      </c>
    </row>
    <row r="2924" spans="2:10" hidden="1">
      <c r="B2924" s="42">
        <v>2922</v>
      </c>
      <c r="C2924" s="45" t="s">
        <v>3059</v>
      </c>
      <c r="D2924" t="str">
        <f>_xlfn.XLOOKUP($C2924,銘柄リスト!$B$2:$B$10000,銘柄リスト!$C$2:$C$10000,,0,1)</f>
        <v>うかい</v>
      </c>
      <c r="E2924" s="10">
        <v>1</v>
      </c>
      <c r="G2924" s="46">
        <v>45632</v>
      </c>
      <c r="H2924" s="46">
        <v>45793</v>
      </c>
      <c r="J2924" s="10" t="str">
        <f>_xlfn.XLOOKUP($C2924,銘柄リスト!$B$2:$B$10000,銘柄リスト!$D$2:$D$10000,,0,1)</f>
        <v>スタンダード（内国株式）</v>
      </c>
    </row>
    <row r="2925" spans="2:10" hidden="1">
      <c r="B2925" s="42">
        <v>2923</v>
      </c>
      <c r="C2925" s="45" t="s">
        <v>3060</v>
      </c>
      <c r="D2925" t="str">
        <f>_xlfn.XLOOKUP($C2925,銘柄リスト!$B$2:$B$10000,銘柄リスト!$C$2:$C$10000,,0,1)</f>
        <v>サンオータス</v>
      </c>
      <c r="E2925" s="10">
        <v>1</v>
      </c>
      <c r="G2925" s="46">
        <v>45632</v>
      </c>
      <c r="H2925" s="46">
        <v>45793</v>
      </c>
      <c r="J2925" s="10" t="str">
        <f>_xlfn.XLOOKUP($C2925,銘柄リスト!$B$2:$B$10000,銘柄リスト!$D$2:$D$10000,,0,1)</f>
        <v>スタンダード（内国株式）</v>
      </c>
    </row>
    <row r="2926" spans="2:10" hidden="1">
      <c r="B2926" s="42">
        <v>2924</v>
      </c>
      <c r="C2926" s="45" t="s">
        <v>3061</v>
      </c>
      <c r="D2926" t="str">
        <f>_xlfn.XLOOKUP($C2926,銘柄リスト!$B$2:$B$10000,銘柄リスト!$C$2:$C$10000,,0,1)</f>
        <v>ＮａＩＴＯ</v>
      </c>
      <c r="E2926" s="10">
        <v>1</v>
      </c>
      <c r="G2926" s="46">
        <v>45632</v>
      </c>
      <c r="H2926" s="46">
        <v>45793</v>
      </c>
      <c r="J2926" s="10" t="str">
        <f>_xlfn.XLOOKUP($C2926,銘柄リスト!$B$2:$B$10000,銘柄リスト!$D$2:$D$10000,,0,1)</f>
        <v>スタンダード（内国株式）</v>
      </c>
    </row>
    <row r="2927" spans="2:10" hidden="1">
      <c r="B2927" s="42">
        <v>2925</v>
      </c>
      <c r="C2927" s="45" t="s">
        <v>3062</v>
      </c>
      <c r="D2927" t="str">
        <f>_xlfn.XLOOKUP($C2927,銘柄リスト!$B$2:$B$10000,銘柄リスト!$C$2:$C$10000,,0,1)</f>
        <v>グローバルダイニング</v>
      </c>
      <c r="E2927" s="10">
        <v>1</v>
      </c>
      <c r="G2927" s="46">
        <v>45632</v>
      </c>
      <c r="H2927" s="46">
        <v>45793</v>
      </c>
      <c r="J2927" s="10" t="str">
        <f>_xlfn.XLOOKUP($C2927,銘柄リスト!$B$2:$B$10000,銘柄リスト!$D$2:$D$10000,,0,1)</f>
        <v>スタンダード（内国株式）</v>
      </c>
    </row>
    <row r="2928" spans="2:10" hidden="1">
      <c r="B2928" s="42">
        <v>2926</v>
      </c>
      <c r="C2928" s="45" t="s">
        <v>3063</v>
      </c>
      <c r="D2928" t="str">
        <f>_xlfn.XLOOKUP($C2928,銘柄リスト!$B$2:$B$10000,銘柄リスト!$C$2:$C$10000,,0,1)</f>
        <v>オーハシテクニカ</v>
      </c>
      <c r="E2928" s="10">
        <v>1</v>
      </c>
      <c r="G2928" s="46">
        <v>45632</v>
      </c>
      <c r="H2928" s="46">
        <v>45793</v>
      </c>
      <c r="J2928" s="10" t="str">
        <f>_xlfn.XLOOKUP($C2928,銘柄リスト!$B$2:$B$10000,銘柄リスト!$D$2:$D$10000,,0,1)</f>
        <v>プライム（内国株式）</v>
      </c>
    </row>
    <row r="2929" spans="2:10" hidden="1">
      <c r="B2929" s="42">
        <v>2927</v>
      </c>
      <c r="C2929" s="45" t="s">
        <v>3064</v>
      </c>
      <c r="D2929" t="str">
        <f>_xlfn.XLOOKUP($C2929,銘柄リスト!$B$2:$B$10000,銘柄リスト!$C$2:$C$10000,,0,1)</f>
        <v>星医療酸器</v>
      </c>
      <c r="E2929" s="10">
        <v>1</v>
      </c>
      <c r="G2929" s="46">
        <v>45632</v>
      </c>
      <c r="H2929" s="46">
        <v>45793</v>
      </c>
      <c r="J2929" s="10" t="str">
        <f>_xlfn.XLOOKUP($C2929,銘柄リスト!$B$2:$B$10000,銘柄リスト!$D$2:$D$10000,,0,1)</f>
        <v>スタンダード（内国株式）</v>
      </c>
    </row>
    <row r="2930" spans="2:10" hidden="1">
      <c r="B2930" s="42">
        <v>2928</v>
      </c>
      <c r="C2930" s="45" t="s">
        <v>3065</v>
      </c>
      <c r="D2930" t="str">
        <f>_xlfn.XLOOKUP($C2930,銘柄リスト!$B$2:$B$10000,銘柄リスト!$C$2:$C$10000,,0,1)</f>
        <v>杉田エース</v>
      </c>
      <c r="E2930" s="10">
        <v>1</v>
      </c>
      <c r="G2930" s="46">
        <v>45632</v>
      </c>
      <c r="H2930" s="46">
        <v>45793</v>
      </c>
      <c r="J2930" s="10" t="str">
        <f>_xlfn.XLOOKUP($C2930,銘柄リスト!$B$2:$B$10000,銘柄リスト!$D$2:$D$10000,,0,1)</f>
        <v>スタンダード（内国株式）</v>
      </c>
    </row>
    <row r="2931" spans="2:10" hidden="1">
      <c r="B2931" s="42">
        <v>2929</v>
      </c>
      <c r="C2931" s="45" t="s">
        <v>3066</v>
      </c>
      <c r="D2931" t="str">
        <f>_xlfn.XLOOKUP($C2931,銘柄リスト!$B$2:$B$10000,銘柄リスト!$C$2:$C$10000,,0,1)</f>
        <v>ハンズマン</v>
      </c>
      <c r="E2931" s="10">
        <v>1</v>
      </c>
      <c r="G2931" s="46">
        <v>45632</v>
      </c>
      <c r="H2931" s="46">
        <v>45793</v>
      </c>
      <c r="J2931" s="10" t="str">
        <f>_xlfn.XLOOKUP($C2931,銘柄リスト!$B$2:$B$10000,銘柄リスト!$D$2:$D$10000,,0,1)</f>
        <v>スタンダード（内国株式）</v>
      </c>
    </row>
    <row r="2932" spans="2:10" hidden="1">
      <c r="B2932" s="42">
        <v>2930</v>
      </c>
      <c r="C2932" s="45" t="s">
        <v>3067</v>
      </c>
      <c r="D2932" t="str">
        <f>_xlfn.XLOOKUP($C2932,銘柄リスト!$B$2:$B$10000,銘柄リスト!$C$2:$C$10000,,0,1)</f>
        <v>白銅</v>
      </c>
      <c r="E2932" s="10">
        <v>1</v>
      </c>
      <c r="G2932" s="46">
        <v>45632</v>
      </c>
      <c r="H2932" s="46">
        <v>45793</v>
      </c>
      <c r="J2932" s="10" t="str">
        <f>_xlfn.XLOOKUP($C2932,銘柄リスト!$B$2:$B$10000,銘柄リスト!$D$2:$D$10000,,0,1)</f>
        <v>プライム（内国株式）</v>
      </c>
    </row>
    <row r="2933" spans="2:10" hidden="1">
      <c r="B2933" s="42">
        <v>2931</v>
      </c>
      <c r="C2933" s="45" t="s">
        <v>3068</v>
      </c>
      <c r="D2933" t="str">
        <f>_xlfn.XLOOKUP($C2933,銘柄リスト!$B$2:$B$10000,銘柄リスト!$C$2:$C$10000,,0,1)</f>
        <v>ＮＥＷ　ＡＲＴ　ＨＯＬＤＩＮＧＳ</v>
      </c>
      <c r="E2933" s="10">
        <v>1</v>
      </c>
      <c r="G2933" s="46">
        <v>45632</v>
      </c>
      <c r="H2933" s="46">
        <v>45793</v>
      </c>
      <c r="J2933" s="10" t="str">
        <f>_xlfn.XLOOKUP($C2933,銘柄リスト!$B$2:$B$10000,銘柄リスト!$D$2:$D$10000,,0,1)</f>
        <v>スタンダード（内国株式）</v>
      </c>
    </row>
    <row r="2934" spans="2:10" hidden="1">
      <c r="B2934" s="42">
        <v>2932</v>
      </c>
      <c r="C2934" s="45" t="s">
        <v>3069</v>
      </c>
      <c r="D2934" t="str">
        <f>_xlfn.XLOOKUP($C2934,銘柄リスト!$B$2:$B$10000,銘柄リスト!$C$2:$C$10000,,0,1)</f>
        <v>トップカルチャー</v>
      </c>
      <c r="E2934" s="10">
        <v>1</v>
      </c>
      <c r="G2934" s="46">
        <v>45632</v>
      </c>
      <c r="H2934" s="46">
        <v>45793</v>
      </c>
      <c r="J2934" s="10" t="str">
        <f>_xlfn.XLOOKUP($C2934,銘柄リスト!$B$2:$B$10000,銘柄リスト!$D$2:$D$10000,,0,1)</f>
        <v>スタンダード（内国株式）</v>
      </c>
    </row>
    <row r="2935" spans="2:10" hidden="1">
      <c r="B2935" s="42">
        <v>2933</v>
      </c>
      <c r="C2935" s="45" t="s">
        <v>3070</v>
      </c>
      <c r="D2935" t="str">
        <f>_xlfn.XLOOKUP($C2935,銘柄リスト!$B$2:$B$10000,銘柄リスト!$C$2:$C$10000,,0,1)</f>
        <v>ダイイチ</v>
      </c>
      <c r="E2935" s="10">
        <v>1</v>
      </c>
      <c r="G2935" s="46">
        <v>45632</v>
      </c>
      <c r="H2935" s="46">
        <v>45793</v>
      </c>
      <c r="J2935" s="10" t="str">
        <f>_xlfn.XLOOKUP($C2935,銘柄リスト!$B$2:$B$10000,銘柄リスト!$D$2:$D$10000,,0,1)</f>
        <v>スタンダード（内国株式）</v>
      </c>
    </row>
    <row r="2936" spans="2:10" hidden="1">
      <c r="B2936" s="42">
        <v>2934</v>
      </c>
      <c r="C2936" s="45" t="s">
        <v>3071</v>
      </c>
      <c r="D2936" t="str">
        <f>_xlfn.XLOOKUP($C2936,銘柄リスト!$B$2:$B$10000,銘柄リスト!$C$2:$C$10000,,0,1)</f>
        <v>ＰＬＡＮＴ</v>
      </c>
      <c r="E2936" s="10">
        <v>1</v>
      </c>
      <c r="G2936" s="46">
        <v>45632</v>
      </c>
      <c r="H2936" s="46">
        <v>45793</v>
      </c>
      <c r="J2936" s="10" t="str">
        <f>_xlfn.XLOOKUP($C2936,銘柄リスト!$B$2:$B$10000,銘柄リスト!$D$2:$D$10000,,0,1)</f>
        <v>スタンダード（内国株式）</v>
      </c>
    </row>
    <row r="2937" spans="2:10" hidden="1">
      <c r="B2937" s="42">
        <v>2935</v>
      </c>
      <c r="C2937" s="45" t="s">
        <v>3072</v>
      </c>
      <c r="D2937" t="str">
        <f>_xlfn.XLOOKUP($C2937,銘柄リスト!$B$2:$B$10000,銘柄リスト!$C$2:$C$10000,,0,1)</f>
        <v>スギホールディングス</v>
      </c>
      <c r="E2937" s="10">
        <v>1</v>
      </c>
      <c r="G2937" s="46">
        <v>45632</v>
      </c>
      <c r="H2937" s="46">
        <v>45793</v>
      </c>
      <c r="J2937" s="10" t="str">
        <f>_xlfn.XLOOKUP($C2937,銘柄リスト!$B$2:$B$10000,銘柄リスト!$D$2:$D$10000,,0,1)</f>
        <v>プライム（内国株式）</v>
      </c>
    </row>
    <row r="2938" spans="2:10" hidden="1">
      <c r="B2938" s="42">
        <v>2936</v>
      </c>
      <c r="C2938" s="45" t="s">
        <v>3073</v>
      </c>
      <c r="D2938" t="str">
        <f>_xlfn.XLOOKUP($C2938,銘柄リスト!$B$2:$B$10000,銘柄リスト!$C$2:$C$10000,,0,1)</f>
        <v>オーウエル</v>
      </c>
      <c r="E2938" s="10">
        <v>1</v>
      </c>
      <c r="G2938" s="46">
        <v>45632</v>
      </c>
      <c r="H2938" s="46">
        <v>45793</v>
      </c>
      <c r="J2938" s="10" t="str">
        <f>_xlfn.XLOOKUP($C2938,銘柄リスト!$B$2:$B$10000,銘柄リスト!$D$2:$D$10000,,0,1)</f>
        <v>スタンダード（内国株式）</v>
      </c>
    </row>
    <row r="2939" spans="2:10" hidden="1">
      <c r="B2939" s="42">
        <v>2937</v>
      </c>
      <c r="C2939" s="45" t="s">
        <v>3074</v>
      </c>
      <c r="D2939" t="str">
        <f>_xlfn.XLOOKUP($C2939,銘柄リスト!$B$2:$B$10000,銘柄リスト!$C$2:$C$10000,,0,1)</f>
        <v>ダイコー通産</v>
      </c>
      <c r="E2939" s="10">
        <v>1</v>
      </c>
      <c r="G2939" s="46">
        <v>45632</v>
      </c>
      <c r="H2939" s="46">
        <v>45793</v>
      </c>
      <c r="J2939" s="10" t="str">
        <f>_xlfn.XLOOKUP($C2939,銘柄リスト!$B$2:$B$10000,銘柄リスト!$D$2:$D$10000,,0,1)</f>
        <v>スタンダード（内国株式）</v>
      </c>
    </row>
    <row r="2940" spans="2:10" hidden="1">
      <c r="B2940" s="42">
        <v>2938</v>
      </c>
      <c r="C2940" s="45" t="s">
        <v>3075</v>
      </c>
      <c r="D2940" t="str">
        <f>_xlfn.XLOOKUP($C2940,銘柄リスト!$B$2:$B$10000,銘柄リスト!$C$2:$C$10000,,0,1)</f>
        <v>ＮＡＴＴＹ　ＳＷＡＮＫＹホールディングス</v>
      </c>
      <c r="E2940" s="10">
        <v>1</v>
      </c>
      <c r="G2940" s="46">
        <v>45632</v>
      </c>
      <c r="H2940" s="46">
        <v>45645</v>
      </c>
      <c r="J2940" s="10" t="str">
        <f>_xlfn.XLOOKUP($C2940,銘柄リスト!$B$2:$B$10000,銘柄リスト!$D$2:$D$10000,,0,1)</f>
        <v>グロース（内国株式）</v>
      </c>
    </row>
    <row r="2941" spans="2:10" hidden="1">
      <c r="B2941" s="42">
        <v>2939</v>
      </c>
      <c r="C2941" s="45" t="s">
        <v>3076</v>
      </c>
      <c r="D2941" t="str">
        <f>_xlfn.XLOOKUP($C2941,銘柄リスト!$B$2:$B$10000,銘柄リスト!$C$2:$C$10000,,0,1)</f>
        <v>ヤシマキザイ</v>
      </c>
      <c r="E2941" s="10">
        <v>1</v>
      </c>
      <c r="G2941" s="46">
        <v>45632</v>
      </c>
      <c r="H2941" s="46">
        <v>45793</v>
      </c>
      <c r="J2941" s="10" t="str">
        <f>_xlfn.XLOOKUP($C2941,銘柄リスト!$B$2:$B$10000,銘柄リスト!$D$2:$D$10000,,0,1)</f>
        <v>スタンダード（内国株式）</v>
      </c>
    </row>
    <row r="2942" spans="2:10" hidden="1">
      <c r="B2942" s="42">
        <v>2940</v>
      </c>
      <c r="C2942" s="45" t="s">
        <v>3077</v>
      </c>
      <c r="D2942" t="str">
        <f>_xlfn.XLOOKUP($C2942,銘柄リスト!$B$2:$B$10000,銘柄リスト!$C$2:$C$10000,,0,1)</f>
        <v>あさくま</v>
      </c>
      <c r="E2942" s="10">
        <v>1</v>
      </c>
      <c r="G2942" s="46">
        <v>45632</v>
      </c>
      <c r="H2942" s="46">
        <v>45793</v>
      </c>
      <c r="J2942" s="10" t="str">
        <f>_xlfn.XLOOKUP($C2942,銘柄リスト!$B$2:$B$10000,銘柄リスト!$D$2:$D$10000,,0,1)</f>
        <v>スタンダード（内国株式）</v>
      </c>
    </row>
    <row r="2943" spans="2:10" hidden="1">
      <c r="B2943" s="42">
        <v>2941</v>
      </c>
      <c r="C2943" s="45" t="s">
        <v>3078</v>
      </c>
      <c r="D2943" t="str">
        <f>_xlfn.XLOOKUP($C2943,銘柄リスト!$B$2:$B$10000,銘柄リスト!$C$2:$C$10000,,0,1)</f>
        <v>薬王堂ホールディングス</v>
      </c>
      <c r="E2943" s="10">
        <v>1</v>
      </c>
      <c r="G2943" s="46">
        <v>45632</v>
      </c>
      <c r="H2943" s="46">
        <v>45793</v>
      </c>
      <c r="J2943" s="10" t="str">
        <f>_xlfn.XLOOKUP($C2943,銘柄リスト!$B$2:$B$10000,銘柄リスト!$D$2:$D$10000,,0,1)</f>
        <v>プライム（内国株式）</v>
      </c>
    </row>
    <row r="2944" spans="2:10" hidden="1">
      <c r="B2944" s="42">
        <v>2942</v>
      </c>
      <c r="C2944" s="45" t="s">
        <v>3079</v>
      </c>
      <c r="D2944" t="str">
        <f>_xlfn.XLOOKUP($C2944,銘柄リスト!$B$2:$B$10000,銘柄リスト!$C$2:$C$10000,,0,1)</f>
        <v>レオクラン</v>
      </c>
      <c r="E2944" s="10">
        <v>1</v>
      </c>
      <c r="G2944" s="46">
        <v>45632</v>
      </c>
      <c r="H2944" s="46">
        <v>45793</v>
      </c>
      <c r="J2944" s="10" t="str">
        <f>_xlfn.XLOOKUP($C2944,銘柄リスト!$B$2:$B$10000,銘柄リスト!$D$2:$D$10000,,0,1)</f>
        <v>スタンダード（内国株式）</v>
      </c>
    </row>
    <row r="2945" spans="2:10" hidden="1">
      <c r="B2945" s="42">
        <v>2943</v>
      </c>
      <c r="C2945" s="45" t="s">
        <v>3080</v>
      </c>
      <c r="D2945" t="str">
        <f>_xlfn.XLOOKUP($C2945,銘柄リスト!$B$2:$B$10000,銘柄リスト!$C$2:$C$10000,,0,1)</f>
        <v>浜木綿</v>
      </c>
      <c r="E2945" s="10">
        <v>1</v>
      </c>
      <c r="G2945" s="46">
        <v>45632</v>
      </c>
      <c r="H2945" s="46">
        <v>45793</v>
      </c>
      <c r="J2945" s="10" t="str">
        <f>_xlfn.XLOOKUP($C2945,銘柄リスト!$B$2:$B$10000,銘柄リスト!$D$2:$D$10000,,0,1)</f>
        <v>スタンダード（内国株式）</v>
      </c>
    </row>
    <row r="2946" spans="2:10" hidden="1">
      <c r="B2946" s="42">
        <v>2944</v>
      </c>
      <c r="C2946" s="45" t="s">
        <v>3081</v>
      </c>
      <c r="D2946" t="str">
        <f>_xlfn.XLOOKUP($C2946,銘柄リスト!$B$2:$B$10000,銘柄リスト!$C$2:$C$10000,,0,1)</f>
        <v>ダブルエー</v>
      </c>
      <c r="E2946" s="10">
        <v>1</v>
      </c>
      <c r="G2946" s="46">
        <v>45632</v>
      </c>
      <c r="H2946" s="46">
        <v>45793</v>
      </c>
      <c r="J2946" s="10" t="str">
        <f>_xlfn.XLOOKUP($C2946,銘柄リスト!$B$2:$B$10000,銘柄リスト!$D$2:$D$10000,,0,1)</f>
        <v>プライム（内国株式）</v>
      </c>
    </row>
    <row r="2947" spans="2:10" hidden="1">
      <c r="B2947" s="42">
        <v>2945</v>
      </c>
      <c r="C2947" s="45" t="s">
        <v>3082</v>
      </c>
      <c r="D2947" t="str">
        <f>_xlfn.XLOOKUP($C2947,銘柄リスト!$B$2:$B$10000,銘柄リスト!$C$2:$C$10000,,0,1)</f>
        <v>ＢｕｙＳｅｌｌ　Ｔｅｃｈｎｏｌｏｇｉｅｓ</v>
      </c>
      <c r="E2947" s="10">
        <v>1</v>
      </c>
      <c r="G2947" s="46">
        <v>45632</v>
      </c>
      <c r="H2947" s="46">
        <v>45645</v>
      </c>
      <c r="J2947" s="10" t="str">
        <f>_xlfn.XLOOKUP($C2947,銘柄リスト!$B$2:$B$10000,銘柄リスト!$D$2:$D$10000,,0,1)</f>
        <v>グロース（内国株式）</v>
      </c>
    </row>
    <row r="2948" spans="2:10" hidden="1">
      <c r="B2948" s="42">
        <v>2946</v>
      </c>
      <c r="C2948" s="45" t="s">
        <v>3083</v>
      </c>
      <c r="D2948" t="str">
        <f>_xlfn.XLOOKUP($C2948,銘柄リスト!$B$2:$B$10000,銘柄リスト!$C$2:$C$10000,,0,1)</f>
        <v>カクヤスグループ</v>
      </c>
      <c r="E2948" s="10">
        <v>1</v>
      </c>
      <c r="G2948" s="46">
        <v>45632</v>
      </c>
      <c r="H2948" s="46">
        <v>45793</v>
      </c>
      <c r="J2948" s="10" t="str">
        <f>_xlfn.XLOOKUP($C2948,銘柄リスト!$B$2:$B$10000,銘柄リスト!$D$2:$D$10000,,0,1)</f>
        <v>スタンダード（内国株式）</v>
      </c>
    </row>
    <row r="2949" spans="2:10" hidden="1">
      <c r="B2949" s="42">
        <v>2947</v>
      </c>
      <c r="C2949" s="45" t="s">
        <v>3084</v>
      </c>
      <c r="D2949" t="str">
        <f>_xlfn.XLOOKUP($C2949,銘柄リスト!$B$2:$B$10000,銘柄リスト!$C$2:$C$10000,,0,1)</f>
        <v>ミクリード</v>
      </c>
      <c r="E2949" s="10">
        <v>1</v>
      </c>
      <c r="G2949" s="46">
        <v>45632</v>
      </c>
      <c r="H2949" s="46">
        <v>45645</v>
      </c>
      <c r="J2949" s="10" t="str">
        <f>_xlfn.XLOOKUP($C2949,銘柄リスト!$B$2:$B$10000,銘柄リスト!$D$2:$D$10000,,0,1)</f>
        <v>グロース（内国株式）</v>
      </c>
    </row>
    <row r="2950" spans="2:10" hidden="1">
      <c r="B2950" s="42">
        <v>2948</v>
      </c>
      <c r="C2950" s="45" t="s">
        <v>3085</v>
      </c>
      <c r="D2950" t="str">
        <f>_xlfn.XLOOKUP($C2950,銘柄リスト!$B$2:$B$10000,銘柄リスト!$C$2:$C$10000,,0,1)</f>
        <v>コパ・コーポレーション</v>
      </c>
      <c r="E2950" s="10">
        <v>1</v>
      </c>
      <c r="G2950" s="46">
        <v>45632</v>
      </c>
      <c r="H2950" s="46">
        <v>45645</v>
      </c>
      <c r="J2950" s="10" t="str">
        <f>_xlfn.XLOOKUP($C2950,銘柄リスト!$B$2:$B$10000,銘柄リスト!$D$2:$D$10000,,0,1)</f>
        <v>グロース（内国株式）</v>
      </c>
    </row>
    <row r="2951" spans="2:10" hidden="1">
      <c r="B2951" s="42">
        <v>2949</v>
      </c>
      <c r="C2951" s="45" t="s">
        <v>3086</v>
      </c>
      <c r="D2951" t="str">
        <f>_xlfn.XLOOKUP($C2951,銘柄リスト!$B$2:$B$10000,銘柄リスト!$C$2:$C$10000,,0,1)</f>
        <v>アースインフィニティ</v>
      </c>
      <c r="E2951" s="10">
        <v>1</v>
      </c>
      <c r="G2951" s="46">
        <v>45632</v>
      </c>
      <c r="H2951" s="46">
        <v>45793</v>
      </c>
      <c r="J2951" s="10" t="str">
        <f>_xlfn.XLOOKUP($C2951,銘柄リスト!$B$2:$B$10000,銘柄リスト!$D$2:$D$10000,,0,1)</f>
        <v>スタンダード（内国株式）</v>
      </c>
    </row>
    <row r="2952" spans="2:10" hidden="1">
      <c r="B2952" s="42">
        <v>2950</v>
      </c>
      <c r="C2952" s="45" t="s">
        <v>3087</v>
      </c>
      <c r="D2952" t="str">
        <f>_xlfn.XLOOKUP($C2952,銘柄リスト!$B$2:$B$10000,銘柄リスト!$C$2:$C$10000,,0,1)</f>
        <v>いつも</v>
      </c>
      <c r="E2952" s="10">
        <v>1</v>
      </c>
      <c r="G2952" s="46">
        <v>45632</v>
      </c>
      <c r="H2952" s="46">
        <v>45645</v>
      </c>
      <c r="J2952" s="10" t="str">
        <f>_xlfn.XLOOKUP($C2952,銘柄リスト!$B$2:$B$10000,銘柄リスト!$D$2:$D$10000,,0,1)</f>
        <v>グロース（内国株式）</v>
      </c>
    </row>
    <row r="2953" spans="2:10" hidden="1">
      <c r="B2953" s="42">
        <v>2951</v>
      </c>
      <c r="C2953" s="45" t="s">
        <v>3088</v>
      </c>
      <c r="D2953" t="str">
        <f>_xlfn.XLOOKUP($C2953,銘柄リスト!$B$2:$B$10000,銘柄リスト!$C$2:$C$10000,,0,1)</f>
        <v>交換できるくん</v>
      </c>
      <c r="E2953" s="10">
        <v>1</v>
      </c>
      <c r="G2953" s="46">
        <v>45632</v>
      </c>
      <c r="H2953" s="46">
        <v>45645</v>
      </c>
      <c r="J2953" s="10" t="str">
        <f>_xlfn.XLOOKUP($C2953,銘柄リスト!$B$2:$B$10000,銘柄リスト!$D$2:$D$10000,,0,1)</f>
        <v>グロース（内国株式）</v>
      </c>
    </row>
    <row r="2954" spans="2:10" hidden="1">
      <c r="B2954" s="42">
        <v>2952</v>
      </c>
      <c r="C2954" s="45" t="s">
        <v>3089</v>
      </c>
      <c r="D2954" t="str">
        <f>_xlfn.XLOOKUP($C2954,銘柄リスト!$B$2:$B$10000,銘柄リスト!$C$2:$C$10000,,0,1)</f>
        <v>アイスコ</v>
      </c>
      <c r="E2954" s="10">
        <v>1</v>
      </c>
      <c r="G2954" s="46">
        <v>45632</v>
      </c>
      <c r="H2954" s="46">
        <v>45793</v>
      </c>
      <c r="J2954" s="10" t="str">
        <f>_xlfn.XLOOKUP($C2954,銘柄リスト!$B$2:$B$10000,銘柄リスト!$D$2:$D$10000,,0,1)</f>
        <v>スタンダード（内国株式）</v>
      </c>
    </row>
    <row r="2955" spans="2:10" hidden="1">
      <c r="B2955" s="42">
        <v>2953</v>
      </c>
      <c r="C2955" s="45" t="s">
        <v>3090</v>
      </c>
      <c r="D2955" t="str">
        <f>_xlfn.XLOOKUP($C2955,銘柄リスト!$B$2:$B$10000,銘柄リスト!$C$2:$C$10000,,0,1)</f>
        <v>オムニ・プラス・システム・リミテッド　ＪＤＲ</v>
      </c>
      <c r="E2955" s="10">
        <v>1</v>
      </c>
      <c r="G2955" s="46">
        <v>45632</v>
      </c>
      <c r="H2955" s="46">
        <v>45645</v>
      </c>
      <c r="J2955" s="10" t="str">
        <f>_xlfn.XLOOKUP($C2955,銘柄リスト!$B$2:$B$10000,銘柄リスト!$D$2:$D$10000,,0,1)</f>
        <v>グロース（外国株式）</v>
      </c>
    </row>
    <row r="2956" spans="2:10" hidden="1">
      <c r="B2956" s="42">
        <v>2954</v>
      </c>
      <c r="C2956" s="45" t="s">
        <v>3091</v>
      </c>
      <c r="D2956" t="str">
        <f>_xlfn.XLOOKUP($C2956,銘柄リスト!$B$2:$B$10000,銘柄リスト!$C$2:$C$10000,,0,1)</f>
        <v>島津製作所</v>
      </c>
      <c r="E2956" s="10">
        <v>1</v>
      </c>
      <c r="G2956" s="46">
        <v>45632</v>
      </c>
      <c r="H2956" s="46">
        <v>45793</v>
      </c>
      <c r="J2956" s="10" t="str">
        <f>_xlfn.XLOOKUP($C2956,銘柄リスト!$B$2:$B$10000,銘柄リスト!$D$2:$D$10000,,0,1)</f>
        <v>プライム（内国株式）</v>
      </c>
    </row>
    <row r="2957" spans="2:10" hidden="1">
      <c r="B2957" s="42">
        <v>2955</v>
      </c>
      <c r="C2957" s="45" t="s">
        <v>3092</v>
      </c>
      <c r="D2957" t="str">
        <f>_xlfn.XLOOKUP($C2957,銘柄リスト!$B$2:$B$10000,銘柄リスト!$C$2:$C$10000,,0,1)</f>
        <v>ＪＭＳ</v>
      </c>
      <c r="E2957" s="10">
        <v>1</v>
      </c>
      <c r="G2957" s="46">
        <v>45632</v>
      </c>
      <c r="H2957" s="46">
        <v>45793</v>
      </c>
      <c r="J2957" s="10" t="str">
        <f>_xlfn.XLOOKUP($C2957,銘柄リスト!$B$2:$B$10000,銘柄リスト!$D$2:$D$10000,,0,1)</f>
        <v>スタンダード（内国株式）</v>
      </c>
    </row>
    <row r="2958" spans="2:10" hidden="1">
      <c r="B2958" s="42">
        <v>2956</v>
      </c>
      <c r="C2958" s="45" t="s">
        <v>3093</v>
      </c>
      <c r="D2958" t="str">
        <f>_xlfn.XLOOKUP($C2958,銘柄リスト!$B$2:$B$10000,銘柄リスト!$C$2:$C$10000,,0,1)</f>
        <v>プレシジョン・システム・サイエンス</v>
      </c>
      <c r="E2958" s="10">
        <v>1</v>
      </c>
      <c r="G2958" s="46">
        <v>45632</v>
      </c>
      <c r="H2958" s="46">
        <v>45645</v>
      </c>
      <c r="J2958" s="10" t="str">
        <f>_xlfn.XLOOKUP($C2958,銘柄リスト!$B$2:$B$10000,銘柄リスト!$D$2:$D$10000,,0,1)</f>
        <v>グロース（内国株式）</v>
      </c>
    </row>
    <row r="2959" spans="2:10" hidden="1">
      <c r="B2959" s="42">
        <v>2957</v>
      </c>
      <c r="C2959" s="45" t="s">
        <v>3094</v>
      </c>
      <c r="D2959" t="str">
        <f>_xlfn.XLOOKUP($C2959,銘柄リスト!$B$2:$B$10000,銘柄リスト!$C$2:$C$10000,,0,1)</f>
        <v>クボテック</v>
      </c>
      <c r="E2959" s="10">
        <v>1</v>
      </c>
      <c r="G2959" s="46">
        <v>45632</v>
      </c>
      <c r="H2959" s="46">
        <v>45793</v>
      </c>
      <c r="J2959" s="10" t="str">
        <f>_xlfn.XLOOKUP($C2959,銘柄リスト!$B$2:$B$10000,銘柄リスト!$D$2:$D$10000,,0,1)</f>
        <v>スタンダード（内国株式）</v>
      </c>
    </row>
    <row r="2960" spans="2:10" hidden="1">
      <c r="B2960" s="42">
        <v>2958</v>
      </c>
      <c r="C2960" s="45" t="s">
        <v>3095</v>
      </c>
      <c r="D2960" t="str">
        <f>_xlfn.XLOOKUP($C2960,銘柄リスト!$B$2:$B$10000,銘柄リスト!$C$2:$C$10000,,0,1)</f>
        <v>助川電気工業</v>
      </c>
      <c r="E2960" s="10">
        <v>1</v>
      </c>
      <c r="G2960" s="46">
        <v>45632</v>
      </c>
      <c r="H2960" s="46">
        <v>45793</v>
      </c>
      <c r="J2960" s="10" t="str">
        <f>_xlfn.XLOOKUP($C2960,銘柄リスト!$B$2:$B$10000,銘柄リスト!$D$2:$D$10000,,0,1)</f>
        <v>スタンダード（内国株式）</v>
      </c>
    </row>
    <row r="2961" spans="2:10" hidden="1">
      <c r="B2961" s="42">
        <v>2959</v>
      </c>
      <c r="C2961" s="45" t="s">
        <v>3096</v>
      </c>
      <c r="D2961" t="str">
        <f>_xlfn.XLOOKUP($C2961,銘柄リスト!$B$2:$B$10000,銘柄リスト!$C$2:$C$10000,,0,1)</f>
        <v>シグマ光機</v>
      </c>
      <c r="E2961" s="10">
        <v>1</v>
      </c>
      <c r="G2961" s="46">
        <v>45632</v>
      </c>
      <c r="H2961" s="46">
        <v>45793</v>
      </c>
      <c r="J2961" s="10" t="str">
        <f>_xlfn.XLOOKUP($C2961,銘柄リスト!$B$2:$B$10000,銘柄リスト!$D$2:$D$10000,,0,1)</f>
        <v>スタンダード（内国株式）</v>
      </c>
    </row>
    <row r="2962" spans="2:10" hidden="1">
      <c r="B2962" s="42">
        <v>2960</v>
      </c>
      <c r="C2962" s="45" t="s">
        <v>3097</v>
      </c>
      <c r="D2962" t="str">
        <f>_xlfn.XLOOKUP($C2962,銘柄リスト!$B$2:$B$10000,銘柄リスト!$C$2:$C$10000,,0,1)</f>
        <v>長野計器</v>
      </c>
      <c r="E2962" s="10">
        <v>1</v>
      </c>
      <c r="G2962" s="46">
        <v>45632</v>
      </c>
      <c r="H2962" s="46">
        <v>45793</v>
      </c>
      <c r="J2962" s="10" t="str">
        <f>_xlfn.XLOOKUP($C2962,銘柄リスト!$B$2:$B$10000,銘柄リスト!$D$2:$D$10000,,0,1)</f>
        <v>プライム（内国株式）</v>
      </c>
    </row>
    <row r="2963" spans="2:10" hidden="1">
      <c r="B2963" s="42">
        <v>2961</v>
      </c>
      <c r="C2963" s="45" t="s">
        <v>3098</v>
      </c>
      <c r="D2963" t="str">
        <f>_xlfn.XLOOKUP($C2963,銘柄リスト!$B$2:$B$10000,銘柄リスト!$C$2:$C$10000,,0,1)</f>
        <v>ナカニシ</v>
      </c>
      <c r="E2963" s="10">
        <v>1</v>
      </c>
      <c r="G2963" s="46">
        <v>45632</v>
      </c>
      <c r="H2963" s="46">
        <v>45793</v>
      </c>
      <c r="J2963" s="10" t="str">
        <f>_xlfn.XLOOKUP($C2963,銘柄リスト!$B$2:$B$10000,銘柄リスト!$D$2:$D$10000,,0,1)</f>
        <v>スタンダード（内国株式）</v>
      </c>
    </row>
    <row r="2964" spans="2:10" hidden="1">
      <c r="B2964" s="42">
        <v>2962</v>
      </c>
      <c r="C2964" s="45" t="s">
        <v>3099</v>
      </c>
      <c r="D2964" t="str">
        <f>_xlfn.XLOOKUP($C2964,銘柄リスト!$B$2:$B$10000,銘柄リスト!$C$2:$C$10000,,0,1)</f>
        <v>ブイ・テクノロジー</v>
      </c>
      <c r="E2964" s="10">
        <v>1</v>
      </c>
      <c r="G2964" s="46">
        <v>45632</v>
      </c>
      <c r="H2964" s="46">
        <v>45793</v>
      </c>
      <c r="J2964" s="10" t="str">
        <f>_xlfn.XLOOKUP($C2964,銘柄リスト!$B$2:$B$10000,銘柄リスト!$D$2:$D$10000,,0,1)</f>
        <v>プライム（内国株式）</v>
      </c>
    </row>
    <row r="2965" spans="2:10" hidden="1">
      <c r="B2965" s="42">
        <v>2963</v>
      </c>
      <c r="C2965" s="45" t="s">
        <v>3100</v>
      </c>
      <c r="D2965" t="str">
        <f>_xlfn.XLOOKUP($C2965,銘柄リスト!$B$2:$B$10000,銘柄リスト!$C$2:$C$10000,,0,1)</f>
        <v>スター精密</v>
      </c>
      <c r="E2965" s="10">
        <v>1</v>
      </c>
      <c r="G2965" s="46">
        <v>45632</v>
      </c>
      <c r="H2965" s="46">
        <v>45793</v>
      </c>
      <c r="J2965" s="10" t="str">
        <f>_xlfn.XLOOKUP($C2965,銘柄リスト!$B$2:$B$10000,銘柄リスト!$D$2:$D$10000,,0,1)</f>
        <v>プライム（内国株式）</v>
      </c>
    </row>
    <row r="2966" spans="2:10" hidden="1">
      <c r="B2966" s="42">
        <v>2964</v>
      </c>
      <c r="C2966" s="45" t="s">
        <v>3101</v>
      </c>
      <c r="D2966" t="str">
        <f>_xlfn.XLOOKUP($C2966,銘柄リスト!$B$2:$B$10000,銘柄リスト!$C$2:$C$10000,,0,1)</f>
        <v>東京衡機</v>
      </c>
      <c r="E2966" s="10">
        <v>1</v>
      </c>
      <c r="G2966" s="46">
        <v>45632</v>
      </c>
      <c r="H2966" s="46">
        <v>45793</v>
      </c>
      <c r="J2966" s="10" t="str">
        <f>_xlfn.XLOOKUP($C2966,銘柄リスト!$B$2:$B$10000,銘柄リスト!$D$2:$D$10000,,0,1)</f>
        <v>スタンダード（内国株式）</v>
      </c>
    </row>
    <row r="2967" spans="2:10" hidden="1">
      <c r="B2967" s="42">
        <v>2965</v>
      </c>
      <c r="C2967" s="45" t="s">
        <v>3102</v>
      </c>
      <c r="D2967" t="str">
        <f>_xlfn.XLOOKUP($C2967,銘柄リスト!$B$2:$B$10000,銘柄リスト!$C$2:$C$10000,,0,1)</f>
        <v>東京計器</v>
      </c>
      <c r="E2967" s="10">
        <v>1</v>
      </c>
      <c r="G2967" s="46">
        <v>45632</v>
      </c>
      <c r="H2967" s="46">
        <v>45793</v>
      </c>
      <c r="J2967" s="10" t="str">
        <f>_xlfn.XLOOKUP($C2967,銘柄リスト!$B$2:$B$10000,銘柄リスト!$D$2:$D$10000,,0,1)</f>
        <v>プライム（内国株式）</v>
      </c>
    </row>
    <row r="2968" spans="2:10" hidden="1">
      <c r="B2968" s="42">
        <v>2966</v>
      </c>
      <c r="C2968" s="45" t="s">
        <v>3103</v>
      </c>
      <c r="D2968" t="str">
        <f>_xlfn.XLOOKUP($C2968,銘柄リスト!$B$2:$B$10000,銘柄リスト!$C$2:$C$10000,,0,1)</f>
        <v>国際計測器</v>
      </c>
      <c r="E2968" s="10">
        <v>1</v>
      </c>
      <c r="G2968" s="46">
        <v>45632</v>
      </c>
      <c r="H2968" s="46">
        <v>45793</v>
      </c>
      <c r="J2968" s="10" t="str">
        <f>_xlfn.XLOOKUP($C2968,銘柄リスト!$B$2:$B$10000,銘柄リスト!$D$2:$D$10000,,0,1)</f>
        <v>スタンダード（内国株式）</v>
      </c>
    </row>
    <row r="2969" spans="2:10" hidden="1">
      <c r="B2969" s="42">
        <v>2967</v>
      </c>
      <c r="C2969" s="45" t="s">
        <v>3104</v>
      </c>
      <c r="D2969" t="str">
        <f>_xlfn.XLOOKUP($C2969,銘柄リスト!$B$2:$B$10000,銘柄リスト!$C$2:$C$10000,,0,1)</f>
        <v>愛知時計電機</v>
      </c>
      <c r="E2969" s="10">
        <v>1</v>
      </c>
      <c r="G2969" s="46">
        <v>45632</v>
      </c>
      <c r="H2969" s="46">
        <v>45793</v>
      </c>
      <c r="J2969" s="10" t="str">
        <f>_xlfn.XLOOKUP($C2969,銘柄リスト!$B$2:$B$10000,銘柄リスト!$D$2:$D$10000,,0,1)</f>
        <v>プライム（内国株式）</v>
      </c>
    </row>
    <row r="2970" spans="2:10" hidden="1">
      <c r="B2970" s="42">
        <v>2968</v>
      </c>
      <c r="C2970" s="45" t="s">
        <v>3105</v>
      </c>
      <c r="D2970" t="str">
        <f>_xlfn.XLOOKUP($C2970,銘柄リスト!$B$2:$B$10000,銘柄リスト!$C$2:$C$10000,,0,1)</f>
        <v>インターアクション</v>
      </c>
      <c r="E2970" s="10">
        <v>1</v>
      </c>
      <c r="G2970" s="46">
        <v>45632</v>
      </c>
      <c r="H2970" s="46">
        <v>45793</v>
      </c>
      <c r="J2970" s="10" t="str">
        <f>_xlfn.XLOOKUP($C2970,銘柄リスト!$B$2:$B$10000,銘柄リスト!$D$2:$D$10000,,0,1)</f>
        <v>プライム（内国株式）</v>
      </c>
    </row>
    <row r="2971" spans="2:10" hidden="1">
      <c r="B2971" s="42">
        <v>2969</v>
      </c>
      <c r="C2971" s="45" t="s">
        <v>3106</v>
      </c>
      <c r="D2971" t="str">
        <f>_xlfn.XLOOKUP($C2971,銘柄リスト!$B$2:$B$10000,銘柄リスト!$C$2:$C$10000,,0,1)</f>
        <v>黒田精工</v>
      </c>
      <c r="E2971" s="10">
        <v>1</v>
      </c>
      <c r="G2971" s="46">
        <v>45632</v>
      </c>
      <c r="H2971" s="46">
        <v>45793</v>
      </c>
      <c r="J2971" s="10" t="str">
        <f>_xlfn.XLOOKUP($C2971,銘柄リスト!$B$2:$B$10000,銘柄リスト!$D$2:$D$10000,,0,1)</f>
        <v>スタンダード（内国株式）</v>
      </c>
    </row>
    <row r="2972" spans="2:10" hidden="1">
      <c r="B2972" s="42">
        <v>2970</v>
      </c>
      <c r="C2972" s="45" t="s">
        <v>3107</v>
      </c>
      <c r="D2972" t="str">
        <f>_xlfn.XLOOKUP($C2972,銘柄リスト!$B$2:$B$10000,銘柄リスト!$C$2:$C$10000,,0,1)</f>
        <v>オーバル</v>
      </c>
      <c r="E2972" s="10">
        <v>1</v>
      </c>
      <c r="G2972" s="46">
        <v>45632</v>
      </c>
      <c r="H2972" s="46">
        <v>45793</v>
      </c>
      <c r="J2972" s="10" t="str">
        <f>_xlfn.XLOOKUP($C2972,銘柄リスト!$B$2:$B$10000,銘柄リスト!$D$2:$D$10000,,0,1)</f>
        <v>スタンダード（内国株式）</v>
      </c>
    </row>
    <row r="2973" spans="2:10" hidden="1">
      <c r="B2973" s="42">
        <v>2971</v>
      </c>
      <c r="C2973" s="45" t="s">
        <v>133</v>
      </c>
      <c r="D2973" t="str">
        <f>_xlfn.XLOOKUP($C2973,銘柄リスト!$B$2:$B$10000,銘柄リスト!$C$2:$C$10000,,0,1)</f>
        <v>東京精密</v>
      </c>
      <c r="E2973" s="10">
        <v>1</v>
      </c>
      <c r="G2973" s="46">
        <v>45632</v>
      </c>
      <c r="H2973" s="46">
        <v>45793</v>
      </c>
      <c r="J2973" s="10" t="str">
        <f>_xlfn.XLOOKUP($C2973,銘柄リスト!$B$2:$B$10000,銘柄リスト!$D$2:$D$10000,,0,1)</f>
        <v>プライム（内国株式）</v>
      </c>
    </row>
    <row r="2974" spans="2:10" hidden="1">
      <c r="B2974" s="42">
        <v>2972</v>
      </c>
      <c r="C2974" s="45" t="s">
        <v>3108</v>
      </c>
      <c r="D2974" t="str">
        <f>_xlfn.XLOOKUP($C2974,銘柄リスト!$B$2:$B$10000,銘柄リスト!$C$2:$C$10000,,0,1)</f>
        <v>マニー</v>
      </c>
      <c r="E2974" s="10">
        <v>1</v>
      </c>
      <c r="G2974" s="46">
        <v>45632</v>
      </c>
      <c r="H2974" s="46">
        <v>45793</v>
      </c>
      <c r="J2974" s="10" t="str">
        <f>_xlfn.XLOOKUP($C2974,銘柄リスト!$B$2:$B$10000,銘柄リスト!$D$2:$D$10000,,0,1)</f>
        <v>プライム（内国株式）</v>
      </c>
    </row>
    <row r="2975" spans="2:10" hidden="1">
      <c r="B2975" s="42">
        <v>2973</v>
      </c>
      <c r="C2975" s="45" t="s">
        <v>3109</v>
      </c>
      <c r="D2975" t="str">
        <f>_xlfn.XLOOKUP($C2975,銘柄リスト!$B$2:$B$10000,銘柄リスト!$C$2:$C$10000,,0,1)</f>
        <v>ニコン</v>
      </c>
      <c r="E2975" s="10">
        <v>1</v>
      </c>
      <c r="G2975" s="46">
        <v>45632</v>
      </c>
      <c r="H2975" s="46">
        <v>45793</v>
      </c>
      <c r="J2975" s="10" t="str">
        <f>_xlfn.XLOOKUP($C2975,銘柄リスト!$B$2:$B$10000,銘柄リスト!$D$2:$D$10000,,0,1)</f>
        <v>プライム（内国株式）</v>
      </c>
    </row>
    <row r="2976" spans="2:10" hidden="1">
      <c r="B2976" s="42">
        <v>2974</v>
      </c>
      <c r="C2976" s="45" t="s">
        <v>3110</v>
      </c>
      <c r="D2976" t="str">
        <f>_xlfn.XLOOKUP($C2976,銘柄リスト!$B$2:$B$10000,銘柄リスト!$C$2:$C$10000,,0,1)</f>
        <v>トプコン</v>
      </c>
      <c r="E2976" s="10">
        <v>1</v>
      </c>
      <c r="G2976" s="46">
        <v>45632</v>
      </c>
      <c r="H2976" s="46">
        <v>45793</v>
      </c>
      <c r="J2976" s="10" t="str">
        <f>_xlfn.XLOOKUP($C2976,銘柄リスト!$B$2:$B$10000,銘柄リスト!$D$2:$D$10000,,0,1)</f>
        <v>プライム（内国株式）</v>
      </c>
    </row>
    <row r="2977" spans="2:10" hidden="1">
      <c r="B2977" s="42">
        <v>2975</v>
      </c>
      <c r="C2977" s="45" t="s">
        <v>3111</v>
      </c>
      <c r="D2977" t="str">
        <f>_xlfn.XLOOKUP($C2977,銘柄リスト!$B$2:$B$10000,銘柄リスト!$C$2:$C$10000,,0,1)</f>
        <v>オリンパス</v>
      </c>
      <c r="E2977" s="10">
        <v>1</v>
      </c>
      <c r="G2977" s="46">
        <v>45632</v>
      </c>
      <c r="H2977" s="46">
        <v>45793</v>
      </c>
      <c r="J2977" s="10" t="str">
        <f>_xlfn.XLOOKUP($C2977,銘柄リスト!$B$2:$B$10000,銘柄リスト!$D$2:$D$10000,,0,1)</f>
        <v>プライム（内国株式）</v>
      </c>
    </row>
    <row r="2978" spans="2:10" hidden="1">
      <c r="B2978" s="42">
        <v>2976</v>
      </c>
      <c r="C2978" s="45" t="s">
        <v>3112</v>
      </c>
      <c r="D2978" t="str">
        <f>_xlfn.XLOOKUP($C2978,銘柄リスト!$B$2:$B$10000,銘柄リスト!$C$2:$C$10000,,0,1)</f>
        <v>理研計器</v>
      </c>
      <c r="E2978" s="10">
        <v>1</v>
      </c>
      <c r="G2978" s="46">
        <v>45632</v>
      </c>
      <c r="H2978" s="46">
        <v>45793</v>
      </c>
      <c r="J2978" s="10" t="str">
        <f>_xlfn.XLOOKUP($C2978,銘柄リスト!$B$2:$B$10000,銘柄リスト!$D$2:$D$10000,,0,1)</f>
        <v>プライム（内国株式）</v>
      </c>
    </row>
    <row r="2979" spans="2:10" hidden="1">
      <c r="B2979" s="42">
        <v>2977</v>
      </c>
      <c r="C2979" s="45" t="s">
        <v>3113</v>
      </c>
      <c r="D2979" t="str">
        <f>_xlfn.XLOOKUP($C2979,銘柄リスト!$B$2:$B$10000,銘柄リスト!$C$2:$C$10000,,0,1)</f>
        <v>ＳＣＲＥＥＮホールディングス</v>
      </c>
      <c r="E2979" s="10">
        <v>1</v>
      </c>
      <c r="G2979" s="46">
        <v>45632</v>
      </c>
      <c r="H2979" s="46">
        <v>45793</v>
      </c>
      <c r="J2979" s="10" t="str">
        <f>_xlfn.XLOOKUP($C2979,銘柄リスト!$B$2:$B$10000,銘柄リスト!$D$2:$D$10000,,0,1)</f>
        <v>プライム（内国株式）</v>
      </c>
    </row>
    <row r="2980" spans="2:10" hidden="1">
      <c r="B2980" s="42">
        <v>2978</v>
      </c>
      <c r="C2980" s="45" t="s">
        <v>3114</v>
      </c>
      <c r="D2980" t="str">
        <f>_xlfn.XLOOKUP($C2980,銘柄リスト!$B$2:$B$10000,銘柄リスト!$C$2:$C$10000,,0,1)</f>
        <v>キヤノン電子</v>
      </c>
      <c r="E2980" s="10">
        <v>1</v>
      </c>
      <c r="G2980" s="46">
        <v>45632</v>
      </c>
      <c r="H2980" s="46">
        <v>45793</v>
      </c>
      <c r="J2980" s="10" t="str">
        <f>_xlfn.XLOOKUP($C2980,銘柄リスト!$B$2:$B$10000,銘柄リスト!$D$2:$D$10000,,0,1)</f>
        <v>プライム（内国株式）</v>
      </c>
    </row>
    <row r="2981" spans="2:10" hidden="1">
      <c r="B2981" s="42">
        <v>2979</v>
      </c>
      <c r="C2981" s="45" t="s">
        <v>141</v>
      </c>
      <c r="D2981" t="str">
        <f>_xlfn.XLOOKUP($C2981,銘柄リスト!$B$2:$B$10000,銘柄リスト!$C$2:$C$10000,,0,1)</f>
        <v>タムロン</v>
      </c>
      <c r="E2981" s="10">
        <v>1</v>
      </c>
      <c r="G2981" s="46">
        <v>45632</v>
      </c>
      <c r="H2981" s="46">
        <v>45793</v>
      </c>
      <c r="J2981" s="10" t="str">
        <f>_xlfn.XLOOKUP($C2981,銘柄リスト!$B$2:$B$10000,銘柄リスト!$D$2:$D$10000,,0,1)</f>
        <v>プライム（内国株式）</v>
      </c>
    </row>
    <row r="2982" spans="2:10" hidden="1">
      <c r="B2982" s="42">
        <v>2980</v>
      </c>
      <c r="C2982" s="45" t="s">
        <v>3115</v>
      </c>
      <c r="D2982" t="str">
        <f>_xlfn.XLOOKUP($C2982,銘柄リスト!$B$2:$B$10000,銘柄リスト!$C$2:$C$10000,,0,1)</f>
        <v>ＨＯＹＡ</v>
      </c>
      <c r="E2982" s="10">
        <v>1</v>
      </c>
      <c r="G2982" s="46">
        <v>45632</v>
      </c>
      <c r="H2982" s="46">
        <v>45793</v>
      </c>
      <c r="I2982" s="10" t="s">
        <v>3116</v>
      </c>
      <c r="J2982" s="10" t="str">
        <f>_xlfn.XLOOKUP($C2982,銘柄リスト!$B$2:$B$10000,銘柄リスト!$D$2:$D$10000,,0,1)</f>
        <v>プライム（内国株式）</v>
      </c>
    </row>
    <row r="2983" spans="2:10" hidden="1">
      <c r="B2983" s="42">
        <v>2981</v>
      </c>
      <c r="C2983" s="45" t="s">
        <v>3117</v>
      </c>
      <c r="D2983" t="str">
        <f>_xlfn.XLOOKUP($C2983,銘柄リスト!$B$2:$B$10000,銘柄リスト!$C$2:$C$10000,,0,1)</f>
        <v>シード</v>
      </c>
      <c r="E2983" s="10">
        <v>1</v>
      </c>
      <c r="G2983" s="46">
        <v>45632</v>
      </c>
      <c r="H2983" s="46">
        <v>45793</v>
      </c>
      <c r="J2983" s="10" t="str">
        <f>_xlfn.XLOOKUP($C2983,銘柄リスト!$B$2:$B$10000,銘柄リスト!$D$2:$D$10000,,0,1)</f>
        <v>プライム（内国株式）</v>
      </c>
    </row>
    <row r="2984" spans="2:10" hidden="1">
      <c r="B2984" s="42">
        <v>2982</v>
      </c>
      <c r="C2984" s="45" t="s">
        <v>3118</v>
      </c>
      <c r="D2984" t="str">
        <f>_xlfn.XLOOKUP($C2984,銘柄リスト!$B$2:$B$10000,銘柄リスト!$C$2:$C$10000,,0,1)</f>
        <v>ノーリツ鋼機</v>
      </c>
      <c r="E2984" s="10">
        <v>1</v>
      </c>
      <c r="G2984" s="46">
        <v>45632</v>
      </c>
      <c r="H2984" s="46">
        <v>45793</v>
      </c>
      <c r="J2984" s="10" t="str">
        <f>_xlfn.XLOOKUP($C2984,銘柄リスト!$B$2:$B$10000,銘柄リスト!$D$2:$D$10000,,0,1)</f>
        <v>プライム（内国株式）</v>
      </c>
    </row>
    <row r="2985" spans="2:10" hidden="1">
      <c r="B2985" s="42">
        <v>2983</v>
      </c>
      <c r="C2985" s="45" t="s">
        <v>3119</v>
      </c>
      <c r="D2985" t="str">
        <f>_xlfn.XLOOKUP($C2985,銘柄リスト!$B$2:$B$10000,銘柄リスト!$C$2:$C$10000,,0,1)</f>
        <v>Ａ＆Ｄホロンホールディングス</v>
      </c>
      <c r="E2985" s="10">
        <v>1</v>
      </c>
      <c r="G2985" s="46">
        <v>45632</v>
      </c>
      <c r="H2985" s="46">
        <v>45793</v>
      </c>
      <c r="J2985" s="10" t="str">
        <f>_xlfn.XLOOKUP($C2985,銘柄リスト!$B$2:$B$10000,銘柄リスト!$D$2:$D$10000,,0,1)</f>
        <v>プライム（内国株式）</v>
      </c>
    </row>
    <row r="2986" spans="2:10" hidden="1">
      <c r="B2986" s="42">
        <v>2984</v>
      </c>
      <c r="C2986" s="45" t="s">
        <v>3120</v>
      </c>
      <c r="D2986" t="str">
        <f>_xlfn.XLOOKUP($C2986,銘柄リスト!$B$2:$B$10000,銘柄リスト!$C$2:$C$10000,,0,1)</f>
        <v>岡本硝子</v>
      </c>
      <c r="E2986" s="10">
        <v>1</v>
      </c>
      <c r="G2986" s="46">
        <v>45632</v>
      </c>
      <c r="H2986" s="46">
        <v>45793</v>
      </c>
      <c r="J2986" s="10" t="str">
        <f>_xlfn.XLOOKUP($C2986,銘柄リスト!$B$2:$B$10000,銘柄リスト!$D$2:$D$10000,,0,1)</f>
        <v>スタンダード（内国株式）</v>
      </c>
    </row>
    <row r="2987" spans="2:10" hidden="1">
      <c r="B2987" s="42">
        <v>2985</v>
      </c>
      <c r="C2987" s="45" t="s">
        <v>3121</v>
      </c>
      <c r="D2987" t="str">
        <f>_xlfn.XLOOKUP($C2987,銘柄リスト!$B$2:$B$10000,銘柄リスト!$C$2:$C$10000,,0,1)</f>
        <v>朝日インテック</v>
      </c>
      <c r="E2987" s="10">
        <v>1</v>
      </c>
      <c r="G2987" s="46">
        <v>45632</v>
      </c>
      <c r="H2987" s="46">
        <v>45793</v>
      </c>
      <c r="J2987" s="10" t="str">
        <f>_xlfn.XLOOKUP($C2987,銘柄リスト!$B$2:$B$10000,銘柄リスト!$D$2:$D$10000,,0,1)</f>
        <v>プライム（内国株式）</v>
      </c>
    </row>
    <row r="2988" spans="2:10" hidden="1">
      <c r="B2988" s="42">
        <v>2986</v>
      </c>
      <c r="C2988" s="45" t="s">
        <v>3122</v>
      </c>
      <c r="D2988" t="str">
        <f>_xlfn.XLOOKUP($C2988,銘柄リスト!$B$2:$B$10000,銘柄リスト!$C$2:$C$10000,,0,1)</f>
        <v>メディキット</v>
      </c>
      <c r="E2988" s="10">
        <v>1</v>
      </c>
      <c r="G2988" s="46">
        <v>45632</v>
      </c>
      <c r="H2988" s="46">
        <v>45793</v>
      </c>
      <c r="J2988" s="10" t="str">
        <f>_xlfn.XLOOKUP($C2988,銘柄リスト!$B$2:$B$10000,銘柄リスト!$D$2:$D$10000,,0,1)</f>
        <v>スタンダード（内国株式）</v>
      </c>
    </row>
    <row r="2989" spans="2:10" hidden="1">
      <c r="B2989" s="42">
        <v>2987</v>
      </c>
      <c r="C2989" s="45" t="s">
        <v>3123</v>
      </c>
      <c r="D2989" t="str">
        <f>_xlfn.XLOOKUP($C2989,銘柄リスト!$B$2:$B$10000,銘柄リスト!$C$2:$C$10000,,0,1)</f>
        <v>リコー</v>
      </c>
      <c r="E2989" s="10">
        <v>1</v>
      </c>
      <c r="G2989" s="46">
        <v>45632</v>
      </c>
      <c r="H2989" s="46">
        <v>45793</v>
      </c>
      <c r="J2989" s="10" t="str">
        <f>_xlfn.XLOOKUP($C2989,銘柄リスト!$B$2:$B$10000,銘柄リスト!$D$2:$D$10000,,0,1)</f>
        <v>プライム（内国株式）</v>
      </c>
    </row>
    <row r="2990" spans="2:10" hidden="1">
      <c r="B2990" s="42">
        <v>2988</v>
      </c>
      <c r="C2990" s="45" t="s">
        <v>3124</v>
      </c>
      <c r="D2990" t="str">
        <f>_xlfn.XLOOKUP($C2990,銘柄リスト!$B$2:$B$10000,銘柄リスト!$C$2:$C$10000,,0,1)</f>
        <v>ＩＭＶ</v>
      </c>
      <c r="E2990" s="10">
        <v>1</v>
      </c>
      <c r="G2990" s="46">
        <v>45632</v>
      </c>
      <c r="H2990" s="46">
        <v>45793</v>
      </c>
      <c r="J2990" s="10" t="str">
        <f>_xlfn.XLOOKUP($C2990,銘柄リスト!$B$2:$B$10000,銘柄リスト!$D$2:$D$10000,,0,1)</f>
        <v>スタンダード（内国株式）</v>
      </c>
    </row>
    <row r="2991" spans="2:10" hidden="1">
      <c r="B2991" s="42">
        <v>2989</v>
      </c>
      <c r="C2991" s="45" t="s">
        <v>3125</v>
      </c>
      <c r="D2991" t="str">
        <f>_xlfn.XLOOKUP($C2991,銘柄リスト!$B$2:$B$10000,銘柄リスト!$C$2:$C$10000,,0,1)</f>
        <v>リズム</v>
      </c>
      <c r="E2991" s="10">
        <v>1</v>
      </c>
      <c r="G2991" s="46">
        <v>45632</v>
      </c>
      <c r="H2991" s="46">
        <v>45793</v>
      </c>
      <c r="J2991" s="10" t="str">
        <f>_xlfn.XLOOKUP($C2991,銘柄リスト!$B$2:$B$10000,銘柄リスト!$D$2:$D$10000,,0,1)</f>
        <v>プライム（内国株式）</v>
      </c>
    </row>
    <row r="2992" spans="2:10" hidden="1">
      <c r="B2992" s="42">
        <v>2990</v>
      </c>
      <c r="C2992" s="45" t="s">
        <v>3126</v>
      </c>
      <c r="D2992" t="str">
        <f>_xlfn.XLOOKUP($C2992,銘柄リスト!$B$2:$B$10000,銘柄リスト!$C$2:$C$10000,,0,1)</f>
        <v>日本精密</v>
      </c>
      <c r="E2992" s="10">
        <v>1</v>
      </c>
      <c r="G2992" s="46">
        <v>45632</v>
      </c>
      <c r="H2992" s="46">
        <v>45793</v>
      </c>
      <c r="J2992" s="10" t="str">
        <f>_xlfn.XLOOKUP($C2992,銘柄リスト!$B$2:$B$10000,銘柄リスト!$D$2:$D$10000,,0,1)</f>
        <v>スタンダード（内国株式）</v>
      </c>
    </row>
    <row r="2993" spans="2:10" hidden="1">
      <c r="B2993" s="42">
        <v>2991</v>
      </c>
      <c r="C2993" s="45" t="s">
        <v>3127</v>
      </c>
      <c r="D2993" t="str">
        <f>_xlfn.XLOOKUP($C2993,銘柄リスト!$B$2:$B$10000,銘柄リスト!$C$2:$C$10000,,0,1)</f>
        <v>ジャパン・ティッシュエンジニアリング</v>
      </c>
      <c r="E2993" s="10">
        <v>1</v>
      </c>
      <c r="G2993" s="46">
        <v>45632</v>
      </c>
      <c r="H2993" s="46">
        <v>45645</v>
      </c>
      <c r="J2993" s="10" t="str">
        <f>_xlfn.XLOOKUP($C2993,銘柄リスト!$B$2:$B$10000,銘柄リスト!$D$2:$D$10000,,0,1)</f>
        <v>グロース（内国株式）</v>
      </c>
    </row>
    <row r="2994" spans="2:10" hidden="1">
      <c r="B2994" s="42">
        <v>2992</v>
      </c>
      <c r="C2994" s="45" t="s">
        <v>3128</v>
      </c>
      <c r="D2994" t="str">
        <f>_xlfn.XLOOKUP($C2994,銘柄リスト!$B$2:$B$10000,銘柄リスト!$C$2:$C$10000,,0,1)</f>
        <v>大研医器</v>
      </c>
      <c r="E2994" s="10">
        <v>1</v>
      </c>
      <c r="G2994" s="46">
        <v>45632</v>
      </c>
      <c r="H2994" s="46">
        <v>45793</v>
      </c>
      <c r="J2994" s="10" t="str">
        <f>_xlfn.XLOOKUP($C2994,銘柄リスト!$B$2:$B$10000,銘柄リスト!$D$2:$D$10000,,0,1)</f>
        <v>スタンダード（内国株式）</v>
      </c>
    </row>
    <row r="2995" spans="2:10" hidden="1">
      <c r="B2995" s="42">
        <v>2993</v>
      </c>
      <c r="C2995" s="45" t="s">
        <v>3129</v>
      </c>
      <c r="D2995" t="str">
        <f>_xlfn.XLOOKUP($C2995,銘柄リスト!$B$2:$B$10000,銘柄リスト!$C$2:$C$10000,,0,1)</f>
        <v>セルシード</v>
      </c>
      <c r="E2995" s="10">
        <v>1</v>
      </c>
      <c r="G2995" s="46">
        <v>45632</v>
      </c>
      <c r="H2995" s="46">
        <v>45645</v>
      </c>
      <c r="J2995" s="10" t="str">
        <f>_xlfn.XLOOKUP($C2995,銘柄リスト!$B$2:$B$10000,銘柄リスト!$D$2:$D$10000,,0,1)</f>
        <v>グロース（内国株式）</v>
      </c>
    </row>
    <row r="2996" spans="2:10" hidden="1">
      <c r="B2996" s="42">
        <v>2994</v>
      </c>
      <c r="C2996" s="45" t="s">
        <v>3130</v>
      </c>
      <c r="D2996" t="str">
        <f>_xlfn.XLOOKUP($C2996,銘柄リスト!$B$2:$B$10000,銘柄リスト!$C$2:$C$10000,,0,1)</f>
        <v>スリー・ディー・マトリックス</v>
      </c>
      <c r="E2996" s="10">
        <v>1</v>
      </c>
      <c r="G2996" s="46">
        <v>45632</v>
      </c>
      <c r="H2996" s="46">
        <v>45645</v>
      </c>
      <c r="J2996" s="10" t="str">
        <f>_xlfn.XLOOKUP($C2996,銘柄リスト!$B$2:$B$10000,銘柄リスト!$D$2:$D$10000,,0,1)</f>
        <v>グロース（内国株式）</v>
      </c>
    </row>
    <row r="2997" spans="2:10" hidden="1">
      <c r="B2997" s="42">
        <v>2995</v>
      </c>
      <c r="C2997" s="45" t="s">
        <v>3131</v>
      </c>
      <c r="D2997" t="str">
        <f>_xlfn.XLOOKUP($C2997,銘柄リスト!$B$2:$B$10000,銘柄リスト!$C$2:$C$10000,,0,1)</f>
        <v>ＣＹＢＥＲＤＹＮＥ</v>
      </c>
      <c r="E2997" s="10">
        <v>1</v>
      </c>
      <c r="G2997" s="46">
        <v>45632</v>
      </c>
      <c r="H2997" s="46">
        <v>45645</v>
      </c>
      <c r="J2997" s="10" t="str">
        <f>_xlfn.XLOOKUP($C2997,銘柄リスト!$B$2:$B$10000,銘柄リスト!$D$2:$D$10000,,0,1)</f>
        <v>グロース（内国株式）</v>
      </c>
    </row>
    <row r="2998" spans="2:10" hidden="1">
      <c r="B2998" s="42">
        <v>2996</v>
      </c>
      <c r="C2998" s="45" t="s">
        <v>3132</v>
      </c>
      <c r="D2998" t="str">
        <f>_xlfn.XLOOKUP($C2998,銘柄リスト!$B$2:$B$10000,銘柄リスト!$C$2:$C$10000,,0,1)</f>
        <v>メニコン</v>
      </c>
      <c r="E2998" s="10">
        <v>1</v>
      </c>
      <c r="G2998" s="46">
        <v>45632</v>
      </c>
      <c r="H2998" s="46">
        <v>45793</v>
      </c>
      <c r="J2998" s="10" t="str">
        <f>_xlfn.XLOOKUP($C2998,銘柄リスト!$B$2:$B$10000,銘柄リスト!$D$2:$D$10000,,0,1)</f>
        <v>プライム（内国株式）</v>
      </c>
    </row>
    <row r="2999" spans="2:10" hidden="1">
      <c r="B2999" s="42">
        <v>2997</v>
      </c>
      <c r="C2999" s="45" t="s">
        <v>3133</v>
      </c>
      <c r="D2999" t="str">
        <f>_xlfn.XLOOKUP($C2999,銘柄リスト!$B$2:$B$10000,銘柄リスト!$C$2:$C$10000,,0,1)</f>
        <v>平山ホールディングス</v>
      </c>
      <c r="E2999" s="10">
        <v>1</v>
      </c>
      <c r="G2999" s="46">
        <v>45632</v>
      </c>
      <c r="H2999" s="46">
        <v>45793</v>
      </c>
      <c r="J2999" s="10" t="str">
        <f>_xlfn.XLOOKUP($C2999,銘柄リスト!$B$2:$B$10000,銘柄リスト!$D$2:$D$10000,,0,1)</f>
        <v>スタンダード（内国株式）</v>
      </c>
    </row>
    <row r="3000" spans="2:10" hidden="1">
      <c r="B3000" s="42">
        <v>2998</v>
      </c>
      <c r="C3000" s="45" t="s">
        <v>3134</v>
      </c>
      <c r="D3000" t="str">
        <f>_xlfn.XLOOKUP($C3000,銘柄リスト!$B$2:$B$10000,銘柄リスト!$C$2:$C$10000,,0,1)</f>
        <v>シンシア</v>
      </c>
      <c r="E3000" s="10">
        <v>1</v>
      </c>
      <c r="G3000" s="46">
        <v>45632</v>
      </c>
      <c r="H3000" s="46">
        <v>45793</v>
      </c>
      <c r="J3000" s="10" t="str">
        <f>_xlfn.XLOOKUP($C3000,銘柄リスト!$B$2:$B$10000,銘柄リスト!$D$2:$D$10000,,0,1)</f>
        <v>スタンダード（内国株式）</v>
      </c>
    </row>
    <row r="3001" spans="2:10" hidden="1">
      <c r="B3001" s="42">
        <v>2999</v>
      </c>
      <c r="C3001" s="45" t="s">
        <v>3135</v>
      </c>
      <c r="D3001" t="str">
        <f>_xlfn.XLOOKUP($C3001,銘柄リスト!$B$2:$B$10000,銘柄リスト!$C$2:$C$10000,,0,1)</f>
        <v>ドリームベッド</v>
      </c>
      <c r="E3001" s="10">
        <v>1</v>
      </c>
      <c r="G3001" s="46">
        <v>45632</v>
      </c>
      <c r="H3001" s="46">
        <v>45793</v>
      </c>
      <c r="J3001" s="10" t="str">
        <f>_xlfn.XLOOKUP($C3001,銘柄リスト!$B$2:$B$10000,銘柄リスト!$D$2:$D$10000,,0,1)</f>
        <v>スタンダード（内国株式）</v>
      </c>
    </row>
    <row r="3002" spans="2:10" hidden="1">
      <c r="B3002" s="42">
        <v>3000</v>
      </c>
      <c r="C3002" s="45" t="s">
        <v>3136</v>
      </c>
      <c r="D3002" t="str">
        <f>_xlfn.XLOOKUP($C3002,銘柄リスト!$B$2:$B$10000,銘柄リスト!$C$2:$C$10000,,0,1)</f>
        <v>コラントッテ</v>
      </c>
      <c r="E3002" s="10">
        <v>1</v>
      </c>
      <c r="G3002" s="46">
        <v>45632</v>
      </c>
      <c r="H3002" s="46">
        <v>45645</v>
      </c>
      <c r="J3002" s="10" t="str">
        <f>_xlfn.XLOOKUP($C3002,銘柄リスト!$B$2:$B$10000,銘柄リスト!$D$2:$D$10000,,0,1)</f>
        <v>グロース（内国株式）</v>
      </c>
    </row>
    <row r="3003" spans="2:10" hidden="1">
      <c r="B3003" s="42">
        <v>3001</v>
      </c>
      <c r="C3003" s="45" t="s">
        <v>3137</v>
      </c>
      <c r="D3003" t="str">
        <f>_xlfn.XLOOKUP($C3003,銘柄リスト!$B$2:$B$10000,銘柄リスト!$C$2:$C$10000,,0,1)</f>
        <v>イメージ・マジック</v>
      </c>
      <c r="E3003" s="10">
        <v>1</v>
      </c>
      <c r="G3003" s="46">
        <v>45632</v>
      </c>
      <c r="H3003" s="46">
        <v>45645</v>
      </c>
      <c r="J3003" s="10" t="str">
        <f>_xlfn.XLOOKUP($C3003,銘柄リスト!$B$2:$B$10000,銘柄リスト!$D$2:$D$10000,,0,1)</f>
        <v>グロース（内国株式）</v>
      </c>
    </row>
    <row r="3004" spans="2:10" hidden="1">
      <c r="B3004" s="42">
        <v>3002</v>
      </c>
      <c r="C3004" s="45" t="s">
        <v>3138</v>
      </c>
      <c r="D3004" t="str">
        <f>_xlfn.XLOOKUP($C3004,銘柄リスト!$B$2:$B$10000,銘柄リスト!$C$2:$C$10000,,0,1)</f>
        <v>イーディーピー</v>
      </c>
      <c r="E3004" s="10">
        <v>1</v>
      </c>
      <c r="G3004" s="46">
        <v>45632</v>
      </c>
      <c r="H3004" s="46">
        <v>45645</v>
      </c>
      <c r="J3004" s="10" t="str">
        <f>_xlfn.XLOOKUP($C3004,銘柄リスト!$B$2:$B$10000,銘柄リスト!$D$2:$D$10000,,0,1)</f>
        <v>グロース（内国株式）</v>
      </c>
    </row>
    <row r="3005" spans="2:10" hidden="1">
      <c r="B3005" s="42">
        <v>3003</v>
      </c>
      <c r="C3005" s="45" t="s">
        <v>3139</v>
      </c>
      <c r="D3005" t="str">
        <f>_xlfn.XLOOKUP($C3005,銘柄リスト!$B$2:$B$10000,銘柄リスト!$C$2:$C$10000,,0,1)</f>
        <v>ＫＹＯＲＩＴＳＵ</v>
      </c>
      <c r="E3005" s="10">
        <v>1</v>
      </c>
      <c r="G3005" s="46">
        <v>45632</v>
      </c>
      <c r="H3005" s="46">
        <v>45793</v>
      </c>
      <c r="J3005" s="10" t="str">
        <f>_xlfn.XLOOKUP($C3005,銘柄リスト!$B$2:$B$10000,銘柄リスト!$D$2:$D$10000,,0,1)</f>
        <v>スタンダード（内国株式）</v>
      </c>
    </row>
    <row r="3006" spans="2:10" hidden="1">
      <c r="B3006" s="42">
        <v>3004</v>
      </c>
      <c r="C3006" s="45" t="s">
        <v>3140</v>
      </c>
      <c r="D3006" t="str">
        <f>_xlfn.XLOOKUP($C3006,銘柄リスト!$B$2:$B$10000,銘柄リスト!$C$2:$C$10000,,0,1)</f>
        <v>アミファ</v>
      </c>
      <c r="E3006" s="10">
        <v>1</v>
      </c>
      <c r="G3006" s="46">
        <v>45632</v>
      </c>
      <c r="H3006" s="46">
        <v>45793</v>
      </c>
      <c r="J3006" s="10" t="str">
        <f>_xlfn.XLOOKUP($C3006,銘柄リスト!$B$2:$B$10000,銘柄リスト!$D$2:$D$10000,,0,1)</f>
        <v>スタンダード（内国株式）</v>
      </c>
    </row>
    <row r="3007" spans="2:10" hidden="1">
      <c r="B3007" s="42">
        <v>3005</v>
      </c>
      <c r="C3007" s="45" t="s">
        <v>3141</v>
      </c>
      <c r="D3007" t="str">
        <f>_xlfn.XLOOKUP($C3007,銘柄リスト!$B$2:$B$10000,銘柄リスト!$C$2:$C$10000,,0,1)</f>
        <v>ブシロード</v>
      </c>
      <c r="E3007" s="10">
        <v>1</v>
      </c>
      <c r="G3007" s="46">
        <v>45632</v>
      </c>
      <c r="H3007" s="46">
        <v>45645</v>
      </c>
      <c r="J3007" s="10" t="str">
        <f>_xlfn.XLOOKUP($C3007,銘柄リスト!$B$2:$B$10000,銘柄リスト!$D$2:$D$10000,,0,1)</f>
        <v>グロース（内国株式）</v>
      </c>
    </row>
    <row r="3008" spans="2:10" hidden="1">
      <c r="B3008" s="42">
        <v>3006</v>
      </c>
      <c r="C3008" s="45" t="s">
        <v>3142</v>
      </c>
      <c r="D3008" t="str">
        <f>_xlfn.XLOOKUP($C3008,銘柄リスト!$B$2:$B$10000,銘柄リスト!$C$2:$C$10000,,0,1)</f>
        <v>ビーアンドピー</v>
      </c>
      <c r="E3008" s="10">
        <v>1</v>
      </c>
      <c r="G3008" s="46">
        <v>45632</v>
      </c>
      <c r="H3008" s="46">
        <v>45793</v>
      </c>
      <c r="J3008" s="10" t="str">
        <f>_xlfn.XLOOKUP($C3008,銘柄リスト!$B$2:$B$10000,銘柄リスト!$D$2:$D$10000,,0,1)</f>
        <v>スタンダード（内国株式）</v>
      </c>
    </row>
    <row r="3009" spans="2:10" hidden="1">
      <c r="B3009" s="42">
        <v>3007</v>
      </c>
      <c r="C3009" s="45" t="s">
        <v>3143</v>
      </c>
      <c r="D3009" t="str">
        <f>_xlfn.XLOOKUP($C3009,銘柄リスト!$B$2:$B$10000,銘柄リスト!$C$2:$C$10000,,0,1)</f>
        <v>プリントネット</v>
      </c>
      <c r="E3009" s="10">
        <v>1</v>
      </c>
      <c r="G3009" s="46">
        <v>45632</v>
      </c>
      <c r="H3009" s="46">
        <v>45793</v>
      </c>
      <c r="J3009" s="10" t="str">
        <f>_xlfn.XLOOKUP($C3009,銘柄リスト!$B$2:$B$10000,銘柄リスト!$D$2:$D$10000,,0,1)</f>
        <v>スタンダード（内国株式）</v>
      </c>
    </row>
    <row r="3010" spans="2:10" hidden="1">
      <c r="B3010" s="42">
        <v>3008</v>
      </c>
      <c r="C3010" s="45" t="s">
        <v>3144</v>
      </c>
      <c r="D3010" t="str">
        <f>_xlfn.XLOOKUP($C3010,銘柄リスト!$B$2:$B$10000,銘柄リスト!$C$2:$C$10000,,0,1)</f>
        <v>ＭＴＧ</v>
      </c>
      <c r="E3010" s="10">
        <v>1</v>
      </c>
      <c r="G3010" s="46">
        <v>45632</v>
      </c>
      <c r="H3010" s="46">
        <v>45645</v>
      </c>
      <c r="J3010" s="10" t="str">
        <f>_xlfn.XLOOKUP($C3010,銘柄リスト!$B$2:$B$10000,銘柄リスト!$D$2:$D$10000,,0,1)</f>
        <v>グロース（内国株式）</v>
      </c>
    </row>
    <row r="3011" spans="2:10" hidden="1">
      <c r="B3011" s="42">
        <v>3009</v>
      </c>
      <c r="C3011" s="45" t="s">
        <v>3145</v>
      </c>
      <c r="D3011" t="str">
        <f>_xlfn.XLOOKUP($C3011,銘柄リスト!$B$2:$B$10000,銘柄リスト!$C$2:$C$10000,,0,1)</f>
        <v>幸和製作所</v>
      </c>
      <c r="E3011" s="10">
        <v>1</v>
      </c>
      <c r="G3011" s="46">
        <v>45632</v>
      </c>
      <c r="H3011" s="46">
        <v>45793</v>
      </c>
      <c r="J3011" s="10" t="str">
        <f>_xlfn.XLOOKUP($C3011,銘柄リスト!$B$2:$B$10000,銘柄リスト!$D$2:$D$10000,,0,1)</f>
        <v>スタンダード（内国株式）</v>
      </c>
    </row>
    <row r="3012" spans="2:10" hidden="1">
      <c r="B3012" s="42">
        <v>3010</v>
      </c>
      <c r="C3012" s="45" t="s">
        <v>3146</v>
      </c>
      <c r="D3012" t="str">
        <f>_xlfn.XLOOKUP($C3012,銘柄リスト!$B$2:$B$10000,銘柄リスト!$C$2:$C$10000,,0,1)</f>
        <v>シー・エス・ランバー</v>
      </c>
      <c r="E3012" s="10">
        <v>1</v>
      </c>
      <c r="G3012" s="46">
        <v>45632</v>
      </c>
      <c r="H3012" s="46">
        <v>45793</v>
      </c>
      <c r="J3012" s="10" t="str">
        <f>_xlfn.XLOOKUP($C3012,銘柄リスト!$B$2:$B$10000,銘柄リスト!$D$2:$D$10000,,0,1)</f>
        <v>スタンダード（内国株式）</v>
      </c>
    </row>
    <row r="3013" spans="2:10" hidden="1">
      <c r="B3013" s="42">
        <v>3011</v>
      </c>
      <c r="C3013" s="45" t="s">
        <v>26</v>
      </c>
      <c r="D3013" t="str">
        <f>_xlfn.XLOOKUP($C3013,銘柄リスト!$B$2:$B$10000,銘柄リスト!$C$2:$C$10000,,0,1)</f>
        <v>壽屋</v>
      </c>
      <c r="E3013" s="10">
        <v>1</v>
      </c>
      <c r="G3013" s="46">
        <v>45632</v>
      </c>
      <c r="H3013" s="46">
        <v>45793</v>
      </c>
      <c r="J3013" s="10" t="str">
        <f>_xlfn.XLOOKUP($C3013,銘柄リスト!$B$2:$B$10000,銘柄リスト!$D$2:$D$10000,,0,1)</f>
        <v>スタンダード（内国株式）</v>
      </c>
    </row>
    <row r="3014" spans="2:10" hidden="1">
      <c r="B3014" s="42">
        <v>3012</v>
      </c>
      <c r="C3014" s="45" t="s">
        <v>3147</v>
      </c>
      <c r="D3014" t="str">
        <f>_xlfn.XLOOKUP($C3014,銘柄リスト!$B$2:$B$10000,銘柄リスト!$C$2:$C$10000,,0,1)</f>
        <v>クロスフォー</v>
      </c>
      <c r="E3014" s="10">
        <v>1</v>
      </c>
      <c r="G3014" s="46">
        <v>45632</v>
      </c>
      <c r="H3014" s="46">
        <v>45793</v>
      </c>
      <c r="J3014" s="10" t="str">
        <f>_xlfn.XLOOKUP($C3014,銘柄リスト!$B$2:$B$10000,銘柄リスト!$D$2:$D$10000,,0,1)</f>
        <v>スタンダード（内国株式）</v>
      </c>
    </row>
    <row r="3015" spans="2:10" hidden="1">
      <c r="B3015" s="42">
        <v>3013</v>
      </c>
      <c r="C3015" s="45" t="s">
        <v>196</v>
      </c>
      <c r="D3015" t="str">
        <f>_xlfn.XLOOKUP($C3015,銘柄リスト!$B$2:$B$10000,銘柄リスト!$C$2:$C$10000,,0,1)</f>
        <v>中本パックス</v>
      </c>
      <c r="E3015" s="10">
        <v>1</v>
      </c>
      <c r="G3015" s="46">
        <v>45632</v>
      </c>
      <c r="H3015" s="46">
        <v>45793</v>
      </c>
      <c r="J3015" s="10" t="str">
        <f>_xlfn.XLOOKUP($C3015,銘柄リスト!$B$2:$B$10000,銘柄リスト!$D$2:$D$10000,,0,1)</f>
        <v>スタンダード（内国株式）</v>
      </c>
    </row>
    <row r="3016" spans="2:10" hidden="1">
      <c r="B3016" s="42">
        <v>3014</v>
      </c>
      <c r="C3016" s="45" t="s">
        <v>3148</v>
      </c>
      <c r="D3016" t="str">
        <f>_xlfn.XLOOKUP($C3016,銘柄リスト!$B$2:$B$10000,銘柄リスト!$C$2:$C$10000,,0,1)</f>
        <v>クレステック</v>
      </c>
      <c r="E3016" s="10">
        <v>1</v>
      </c>
      <c r="G3016" s="46">
        <v>45632</v>
      </c>
      <c r="H3016" s="46">
        <v>45793</v>
      </c>
      <c r="J3016" s="10" t="str">
        <f>_xlfn.XLOOKUP($C3016,銘柄リスト!$B$2:$B$10000,銘柄リスト!$D$2:$D$10000,,0,1)</f>
        <v>スタンダード（内国株式）</v>
      </c>
    </row>
    <row r="3017" spans="2:10" hidden="1">
      <c r="B3017" s="42">
        <v>3015</v>
      </c>
      <c r="C3017" s="45" t="s">
        <v>3149</v>
      </c>
      <c r="D3017" t="str">
        <f>_xlfn.XLOOKUP($C3017,銘柄リスト!$B$2:$B$10000,銘柄リスト!$C$2:$C$10000,,0,1)</f>
        <v>プラッツ</v>
      </c>
      <c r="E3017" s="10">
        <v>1</v>
      </c>
      <c r="G3017" s="46">
        <v>45632</v>
      </c>
      <c r="H3017" s="46">
        <v>45645</v>
      </c>
      <c r="J3017" s="10" t="str">
        <f>_xlfn.XLOOKUP($C3017,銘柄リスト!$B$2:$B$10000,銘柄リスト!$D$2:$D$10000,,0,1)</f>
        <v>グロース（内国株式）</v>
      </c>
    </row>
    <row r="3018" spans="2:10" hidden="1">
      <c r="B3018" s="42">
        <v>3016</v>
      </c>
      <c r="C3018" s="45" t="s">
        <v>3150</v>
      </c>
      <c r="D3018" t="str">
        <f>_xlfn.XLOOKUP($C3018,銘柄リスト!$B$2:$B$10000,銘柄リスト!$C$2:$C$10000,,0,1)</f>
        <v>日本創発グループ</v>
      </c>
      <c r="E3018" s="10">
        <v>1</v>
      </c>
      <c r="G3018" s="46">
        <v>45632</v>
      </c>
      <c r="H3018" s="46">
        <v>45793</v>
      </c>
      <c r="J3018" s="10" t="str">
        <f>_xlfn.XLOOKUP($C3018,銘柄リスト!$B$2:$B$10000,銘柄リスト!$D$2:$D$10000,,0,1)</f>
        <v>スタンダード（内国株式）</v>
      </c>
    </row>
    <row r="3019" spans="2:10" hidden="1">
      <c r="B3019" s="42">
        <v>3017</v>
      </c>
      <c r="C3019" s="45" t="s">
        <v>3151</v>
      </c>
      <c r="D3019" t="str">
        <f>_xlfn.XLOOKUP($C3019,銘柄リスト!$B$2:$B$10000,銘柄リスト!$C$2:$C$10000,,0,1)</f>
        <v>東京ボード工業</v>
      </c>
      <c r="E3019" s="10">
        <v>1</v>
      </c>
      <c r="G3019" s="46">
        <v>45632</v>
      </c>
      <c r="H3019" s="46">
        <v>45793</v>
      </c>
      <c r="J3019" s="10" t="str">
        <f>_xlfn.XLOOKUP($C3019,銘柄リスト!$B$2:$B$10000,銘柄リスト!$D$2:$D$10000,,0,1)</f>
        <v>スタンダード（内国株式）</v>
      </c>
    </row>
    <row r="3020" spans="2:10" hidden="1">
      <c r="B3020" s="42">
        <v>3018</v>
      </c>
      <c r="C3020" s="45" t="s">
        <v>3152</v>
      </c>
      <c r="D3020" t="str">
        <f>_xlfn.XLOOKUP($C3020,銘柄リスト!$B$2:$B$10000,銘柄リスト!$C$2:$C$10000,,0,1)</f>
        <v>パラマウントベッドホールディングス</v>
      </c>
      <c r="E3020" s="10">
        <v>1</v>
      </c>
      <c r="G3020" s="46">
        <v>45632</v>
      </c>
      <c r="H3020" s="46">
        <v>45793</v>
      </c>
      <c r="J3020" s="10" t="str">
        <f>_xlfn.XLOOKUP($C3020,銘柄リスト!$B$2:$B$10000,銘柄リスト!$D$2:$D$10000,,0,1)</f>
        <v>プライム（内国株式）</v>
      </c>
    </row>
    <row r="3021" spans="2:10" hidden="1">
      <c r="B3021" s="42">
        <v>3019</v>
      </c>
      <c r="C3021" s="45" t="s">
        <v>3153</v>
      </c>
      <c r="D3021" t="str">
        <f>_xlfn.XLOOKUP($C3021,銘柄リスト!$B$2:$B$10000,銘柄リスト!$C$2:$C$10000,,0,1)</f>
        <v>トランザクション</v>
      </c>
      <c r="E3021" s="10">
        <v>1</v>
      </c>
      <c r="G3021" s="46">
        <v>45632</v>
      </c>
      <c r="H3021" s="46">
        <v>45793</v>
      </c>
      <c r="J3021" s="10" t="str">
        <f>_xlfn.XLOOKUP($C3021,銘柄リスト!$B$2:$B$10000,銘柄リスト!$D$2:$D$10000,,0,1)</f>
        <v>プライム（内国株式）</v>
      </c>
    </row>
    <row r="3022" spans="2:10" hidden="1">
      <c r="B3022" s="42">
        <v>3020</v>
      </c>
      <c r="C3022" s="45" t="s">
        <v>3154</v>
      </c>
      <c r="D3022" t="str">
        <f>_xlfn.XLOOKUP($C3022,銘柄リスト!$B$2:$B$10000,銘柄リスト!$C$2:$C$10000,,0,1)</f>
        <v>粧美堂</v>
      </c>
      <c r="E3022" s="10">
        <v>1</v>
      </c>
      <c r="G3022" s="46">
        <v>45632</v>
      </c>
      <c r="H3022" s="46">
        <v>45793</v>
      </c>
      <c r="J3022" s="10" t="str">
        <f>_xlfn.XLOOKUP($C3022,銘柄リスト!$B$2:$B$10000,銘柄リスト!$D$2:$D$10000,,0,1)</f>
        <v>スタンダード（内国株式）</v>
      </c>
    </row>
    <row r="3023" spans="2:10" hidden="1">
      <c r="B3023" s="42">
        <v>3021</v>
      </c>
      <c r="C3023" s="45" t="s">
        <v>3155</v>
      </c>
      <c r="D3023" t="str">
        <f>_xlfn.XLOOKUP($C3023,銘柄リスト!$B$2:$B$10000,銘柄リスト!$C$2:$C$10000,,0,1)</f>
        <v>ニホンフラッシュ</v>
      </c>
      <c r="E3023" s="10">
        <v>1</v>
      </c>
      <c r="G3023" s="46">
        <v>45632</v>
      </c>
      <c r="H3023" s="46">
        <v>45793</v>
      </c>
      <c r="J3023" s="10" t="str">
        <f>_xlfn.XLOOKUP($C3023,銘柄リスト!$B$2:$B$10000,銘柄リスト!$D$2:$D$10000,,0,1)</f>
        <v>プライム（内国株式）</v>
      </c>
    </row>
    <row r="3024" spans="2:10" hidden="1">
      <c r="B3024" s="42">
        <v>3022</v>
      </c>
      <c r="C3024" s="45" t="s">
        <v>3156</v>
      </c>
      <c r="D3024" t="str">
        <f>_xlfn.XLOOKUP($C3024,銘柄リスト!$B$2:$B$10000,銘柄リスト!$C$2:$C$10000,,0,1)</f>
        <v>前田工繊</v>
      </c>
      <c r="E3024" s="10">
        <v>1</v>
      </c>
      <c r="G3024" s="46">
        <v>45632</v>
      </c>
      <c r="H3024" s="46">
        <v>45793</v>
      </c>
      <c r="J3024" s="10" t="str">
        <f>_xlfn.XLOOKUP($C3024,銘柄リスト!$B$2:$B$10000,銘柄リスト!$D$2:$D$10000,,0,1)</f>
        <v>プライム（内国株式）</v>
      </c>
    </row>
    <row r="3025" spans="2:10" hidden="1">
      <c r="B3025" s="42">
        <v>3023</v>
      </c>
      <c r="C3025" s="45" t="s">
        <v>3157</v>
      </c>
      <c r="D3025" t="str">
        <f>_xlfn.XLOOKUP($C3025,銘柄リスト!$B$2:$B$10000,銘柄リスト!$C$2:$C$10000,,0,1)</f>
        <v>永大産業</v>
      </c>
      <c r="E3025" s="10">
        <v>1</v>
      </c>
      <c r="G3025" s="46">
        <v>45632</v>
      </c>
      <c r="H3025" s="46">
        <v>45793</v>
      </c>
      <c r="J3025" s="10" t="str">
        <f>_xlfn.XLOOKUP($C3025,銘柄リスト!$B$2:$B$10000,銘柄リスト!$D$2:$D$10000,,0,1)</f>
        <v>スタンダード（内国株式）</v>
      </c>
    </row>
    <row r="3026" spans="2:10" hidden="1">
      <c r="B3026" s="42">
        <v>3024</v>
      </c>
      <c r="C3026" s="45" t="s">
        <v>3158</v>
      </c>
      <c r="D3026" t="str">
        <f>_xlfn.XLOOKUP($C3026,銘柄リスト!$B$2:$B$10000,銘柄リスト!$C$2:$C$10000,,0,1)</f>
        <v>アートネイチャー</v>
      </c>
      <c r="E3026" s="10">
        <v>1</v>
      </c>
      <c r="G3026" s="46">
        <v>45632</v>
      </c>
      <c r="H3026" s="46">
        <v>45793</v>
      </c>
      <c r="J3026" s="10" t="str">
        <f>_xlfn.XLOOKUP($C3026,銘柄リスト!$B$2:$B$10000,銘柄リスト!$D$2:$D$10000,,0,1)</f>
        <v>スタンダード（内国株式）</v>
      </c>
    </row>
    <row r="3027" spans="2:10" hidden="1">
      <c r="B3027" s="42">
        <v>3025</v>
      </c>
      <c r="C3027" s="45" t="s">
        <v>3159</v>
      </c>
      <c r="D3027" t="str">
        <f>_xlfn.XLOOKUP($C3027,銘柄リスト!$B$2:$B$10000,銘柄リスト!$C$2:$C$10000,,0,1)</f>
        <v>フルヤ金属</v>
      </c>
      <c r="E3027" s="10">
        <v>1</v>
      </c>
      <c r="G3027" s="46">
        <v>45632</v>
      </c>
      <c r="H3027" s="46">
        <v>45793</v>
      </c>
      <c r="J3027" s="10" t="str">
        <f>_xlfn.XLOOKUP($C3027,銘柄リスト!$B$2:$B$10000,銘柄リスト!$D$2:$D$10000,,0,1)</f>
        <v>プライム（内国株式）</v>
      </c>
    </row>
    <row r="3028" spans="2:10" hidden="1">
      <c r="B3028" s="42">
        <v>3026</v>
      </c>
      <c r="C3028" s="45" t="s">
        <v>3160</v>
      </c>
      <c r="D3028" t="str">
        <f>_xlfn.XLOOKUP($C3028,銘柄リスト!$B$2:$B$10000,銘柄リスト!$C$2:$C$10000,,0,1)</f>
        <v>オービス</v>
      </c>
      <c r="E3028" s="10">
        <v>1</v>
      </c>
      <c r="G3028" s="46">
        <v>45632</v>
      </c>
      <c r="H3028" s="46">
        <v>45793</v>
      </c>
      <c r="J3028" s="10" t="str">
        <f>_xlfn.XLOOKUP($C3028,銘柄リスト!$B$2:$B$10000,銘柄リスト!$D$2:$D$10000,,0,1)</f>
        <v>スタンダード（内国株式）</v>
      </c>
    </row>
    <row r="3029" spans="2:10" hidden="1">
      <c r="B3029" s="42">
        <v>3027</v>
      </c>
      <c r="C3029" s="45" t="s">
        <v>3161</v>
      </c>
      <c r="D3029" t="str">
        <f>_xlfn.XLOOKUP($C3029,銘柄リスト!$B$2:$B$10000,銘柄リスト!$C$2:$C$10000,,0,1)</f>
        <v>ウイルコホールディングス</v>
      </c>
      <c r="E3029" s="10">
        <v>1</v>
      </c>
      <c r="G3029" s="46">
        <v>45632</v>
      </c>
      <c r="H3029" s="46">
        <v>45793</v>
      </c>
      <c r="J3029" s="10" t="str">
        <f>_xlfn.XLOOKUP($C3029,銘柄リスト!$B$2:$B$10000,銘柄リスト!$D$2:$D$10000,,0,1)</f>
        <v>スタンダード（内国株式）</v>
      </c>
    </row>
    <row r="3030" spans="2:10">
      <c r="B3030" s="42">
        <v>3028</v>
      </c>
      <c r="C3030" s="45" t="s">
        <v>25</v>
      </c>
      <c r="D3030" t="str">
        <f>_xlfn.XLOOKUP($C3030,銘柄リスト!$B$2:$B$10000,銘柄リスト!$C$2:$C$10000,,0,1)</f>
        <v>バンダイナムコホールディングス</v>
      </c>
      <c r="E3030" s="10">
        <v>1</v>
      </c>
      <c r="G3030" s="46">
        <v>45632</v>
      </c>
      <c r="H3030" s="46"/>
      <c r="J3030" s="10" t="str">
        <f>_xlfn.XLOOKUP($C3030,銘柄リスト!$B$2:$B$10000,銘柄リスト!$D$2:$D$10000,,0,1)</f>
        <v>プライム（内国株式）</v>
      </c>
    </row>
    <row r="3031" spans="2:10" hidden="1">
      <c r="B3031" s="42">
        <v>3029</v>
      </c>
      <c r="C3031" s="45" t="s">
        <v>3162</v>
      </c>
      <c r="D3031" t="str">
        <f>_xlfn.XLOOKUP($C3031,銘柄リスト!$B$2:$B$10000,銘柄リスト!$C$2:$C$10000,,0,1)</f>
        <v>アイフィスジャパン</v>
      </c>
      <c r="E3031" s="10">
        <v>1</v>
      </c>
      <c r="G3031" s="46">
        <v>45632</v>
      </c>
      <c r="H3031" s="46">
        <v>45793</v>
      </c>
      <c r="J3031" s="10" t="str">
        <f>_xlfn.XLOOKUP($C3031,銘柄リスト!$B$2:$B$10000,銘柄リスト!$D$2:$D$10000,,0,1)</f>
        <v>スタンダード（内国株式）</v>
      </c>
    </row>
    <row r="3032" spans="2:10" hidden="1">
      <c r="B3032" s="42">
        <v>3030</v>
      </c>
      <c r="C3032" s="45" t="s">
        <v>3163</v>
      </c>
      <c r="D3032" t="str">
        <f>_xlfn.XLOOKUP($C3032,銘柄リスト!$B$2:$B$10000,銘柄リスト!$C$2:$C$10000,,0,1)</f>
        <v>アビックス</v>
      </c>
      <c r="E3032" s="10">
        <v>1</v>
      </c>
      <c r="G3032" s="46">
        <v>45632</v>
      </c>
      <c r="H3032" s="46">
        <v>45793</v>
      </c>
      <c r="J3032" s="10" t="str">
        <f>_xlfn.XLOOKUP($C3032,銘柄リスト!$B$2:$B$10000,銘柄リスト!$D$2:$D$10000,,0,1)</f>
        <v>スタンダード（内国株式）</v>
      </c>
    </row>
    <row r="3033" spans="2:10" hidden="1">
      <c r="B3033" s="42">
        <v>3031</v>
      </c>
      <c r="C3033" s="45" t="s">
        <v>3164</v>
      </c>
      <c r="D3033" t="str">
        <f>_xlfn.XLOOKUP($C3033,銘柄リスト!$B$2:$B$10000,銘柄リスト!$C$2:$C$10000,,0,1)</f>
        <v>アールシーコア</v>
      </c>
      <c r="E3033" s="10">
        <v>1</v>
      </c>
      <c r="G3033" s="46">
        <v>45632</v>
      </c>
      <c r="H3033" s="46">
        <v>45793</v>
      </c>
      <c r="J3033" s="10" t="str">
        <f>_xlfn.XLOOKUP($C3033,銘柄リスト!$B$2:$B$10000,銘柄リスト!$D$2:$D$10000,,0,1)</f>
        <v>スタンダード（内国株式）</v>
      </c>
    </row>
    <row r="3034" spans="2:10" hidden="1">
      <c r="B3034" s="42">
        <v>3032</v>
      </c>
      <c r="C3034" s="45" t="s">
        <v>3165</v>
      </c>
      <c r="D3034" t="str">
        <f>_xlfn.XLOOKUP($C3034,銘柄リスト!$B$2:$B$10000,銘柄リスト!$C$2:$C$10000,,0,1)</f>
        <v>ＳＨＯＥＩ</v>
      </c>
      <c r="E3034" s="10">
        <v>1</v>
      </c>
      <c r="G3034" s="46">
        <v>45632</v>
      </c>
      <c r="H3034" s="46">
        <v>45793</v>
      </c>
      <c r="J3034" s="10" t="str">
        <f>_xlfn.XLOOKUP($C3034,銘柄リスト!$B$2:$B$10000,銘柄リスト!$D$2:$D$10000,,0,1)</f>
        <v>プライム（内国株式）</v>
      </c>
    </row>
    <row r="3035" spans="2:10" hidden="1">
      <c r="B3035" s="42">
        <v>3033</v>
      </c>
      <c r="C3035" s="45" t="s">
        <v>3166</v>
      </c>
      <c r="D3035" t="str">
        <f>_xlfn.XLOOKUP($C3035,銘柄リスト!$B$2:$B$10000,銘柄リスト!$C$2:$C$10000,,0,1)</f>
        <v>フランスベッドホールディングス</v>
      </c>
      <c r="E3035" s="10">
        <v>1</v>
      </c>
      <c r="G3035" s="46">
        <v>45632</v>
      </c>
      <c r="H3035" s="46">
        <v>45793</v>
      </c>
      <c r="J3035" s="10" t="str">
        <f>_xlfn.XLOOKUP($C3035,銘柄リスト!$B$2:$B$10000,銘柄リスト!$D$2:$D$10000,,0,1)</f>
        <v>プライム（内国株式）</v>
      </c>
    </row>
    <row r="3036" spans="2:10" hidden="1">
      <c r="B3036" s="42">
        <v>3034</v>
      </c>
      <c r="C3036" s="45" t="s">
        <v>3167</v>
      </c>
      <c r="D3036" t="str">
        <f>_xlfn.XLOOKUP($C3036,銘柄リスト!$B$2:$B$10000,銘柄リスト!$C$2:$C$10000,,0,1)</f>
        <v>遠藤製作所</v>
      </c>
      <c r="E3036" s="10">
        <v>1</v>
      </c>
      <c r="G3036" s="46">
        <v>45632</v>
      </c>
      <c r="H3036" s="46">
        <v>45793</v>
      </c>
      <c r="J3036" s="10" t="str">
        <f>_xlfn.XLOOKUP($C3036,銘柄リスト!$B$2:$B$10000,銘柄リスト!$D$2:$D$10000,,0,1)</f>
        <v>スタンダード（内国株式）</v>
      </c>
    </row>
    <row r="3037" spans="2:10" hidden="1">
      <c r="B3037" s="42">
        <v>3035</v>
      </c>
      <c r="C3037" s="45" t="s">
        <v>3168</v>
      </c>
      <c r="D3037" t="str">
        <f>_xlfn.XLOOKUP($C3037,銘柄リスト!$B$2:$B$10000,銘柄リスト!$C$2:$C$10000,,0,1)</f>
        <v>マーベラス</v>
      </c>
      <c r="E3037" s="10">
        <v>1</v>
      </c>
      <c r="G3037" s="46">
        <v>45632</v>
      </c>
      <c r="H3037" s="46">
        <v>45793</v>
      </c>
      <c r="J3037" s="10" t="str">
        <f>_xlfn.XLOOKUP($C3037,銘柄リスト!$B$2:$B$10000,銘柄リスト!$D$2:$D$10000,,0,1)</f>
        <v>プライム（内国株式）</v>
      </c>
    </row>
    <row r="3038" spans="2:10" hidden="1">
      <c r="B3038" s="42">
        <v>3036</v>
      </c>
      <c r="C3038" s="45" t="s">
        <v>3169</v>
      </c>
      <c r="D3038" t="str">
        <f>_xlfn.XLOOKUP($C3038,銘柄リスト!$B$2:$B$10000,銘柄リスト!$C$2:$C$10000,,0,1)</f>
        <v>パイロットコーポレーション</v>
      </c>
      <c r="E3038" s="10">
        <v>1</v>
      </c>
      <c r="G3038" s="46">
        <v>45632</v>
      </c>
      <c r="H3038" s="46">
        <v>45793</v>
      </c>
      <c r="J3038" s="10" t="str">
        <f>_xlfn.XLOOKUP($C3038,銘柄リスト!$B$2:$B$10000,銘柄リスト!$D$2:$D$10000,,0,1)</f>
        <v>プライム（内国株式）</v>
      </c>
    </row>
    <row r="3039" spans="2:10" hidden="1">
      <c r="B3039" s="42">
        <v>3037</v>
      </c>
      <c r="C3039" s="45" t="s">
        <v>3170</v>
      </c>
      <c r="D3039" t="str">
        <f>_xlfn.XLOOKUP($C3039,銘柄リスト!$B$2:$B$10000,銘柄リスト!$C$2:$C$10000,,0,1)</f>
        <v>グラファイトデザイン</v>
      </c>
      <c r="E3039" s="10">
        <v>1</v>
      </c>
      <c r="G3039" s="46">
        <v>45632</v>
      </c>
      <c r="H3039" s="46">
        <v>45793</v>
      </c>
      <c r="J3039" s="10" t="str">
        <f>_xlfn.XLOOKUP($C3039,銘柄リスト!$B$2:$B$10000,銘柄リスト!$D$2:$D$10000,,0,1)</f>
        <v>スタンダード（内国株式）</v>
      </c>
    </row>
    <row r="3040" spans="2:10" hidden="1">
      <c r="B3040" s="42">
        <v>3038</v>
      </c>
      <c r="C3040" s="45" t="s">
        <v>3171</v>
      </c>
      <c r="D3040" t="str">
        <f>_xlfn.XLOOKUP($C3040,銘柄リスト!$B$2:$B$10000,銘柄リスト!$C$2:$C$10000,,0,1)</f>
        <v>スターツ出版</v>
      </c>
      <c r="E3040" s="10">
        <v>1</v>
      </c>
      <c r="G3040" s="46">
        <v>45632</v>
      </c>
      <c r="H3040" s="46">
        <v>45793</v>
      </c>
      <c r="J3040" s="10" t="str">
        <f>_xlfn.XLOOKUP($C3040,銘柄リスト!$B$2:$B$10000,銘柄リスト!$D$2:$D$10000,,0,1)</f>
        <v>スタンダード（内国株式）</v>
      </c>
    </row>
    <row r="3041" spans="2:10" hidden="1">
      <c r="B3041" s="42">
        <v>3039</v>
      </c>
      <c r="C3041" s="45" t="s">
        <v>3172</v>
      </c>
      <c r="D3041" t="str">
        <f>_xlfn.XLOOKUP($C3041,銘柄リスト!$B$2:$B$10000,銘柄リスト!$C$2:$C$10000,,0,1)</f>
        <v>総合商研</v>
      </c>
      <c r="E3041" s="10">
        <v>1</v>
      </c>
      <c r="G3041" s="46">
        <v>45632</v>
      </c>
      <c r="H3041" s="46">
        <v>45793</v>
      </c>
      <c r="J3041" s="10" t="str">
        <f>_xlfn.XLOOKUP($C3041,銘柄リスト!$B$2:$B$10000,銘柄リスト!$D$2:$D$10000,,0,1)</f>
        <v>スタンダード（内国株式）</v>
      </c>
    </row>
    <row r="3042" spans="2:10" hidden="1">
      <c r="B3042" s="42">
        <v>3040</v>
      </c>
      <c r="C3042" s="45" t="s">
        <v>3173</v>
      </c>
      <c r="D3042" t="str">
        <f>_xlfn.XLOOKUP($C3042,銘柄リスト!$B$2:$B$10000,銘柄リスト!$C$2:$C$10000,,0,1)</f>
        <v>カワセコンピュータサプライ</v>
      </c>
      <c r="E3042" s="10">
        <v>1</v>
      </c>
      <c r="G3042" s="46">
        <v>45632</v>
      </c>
      <c r="H3042" s="46">
        <v>45793</v>
      </c>
      <c r="J3042" s="10" t="str">
        <f>_xlfn.XLOOKUP($C3042,銘柄リスト!$B$2:$B$10000,銘柄リスト!$D$2:$D$10000,,0,1)</f>
        <v>スタンダード（内国株式）</v>
      </c>
    </row>
    <row r="3043" spans="2:10" hidden="1">
      <c r="B3043" s="42">
        <v>3041</v>
      </c>
      <c r="C3043" s="45" t="s">
        <v>3174</v>
      </c>
      <c r="D3043" t="str">
        <f>_xlfn.XLOOKUP($C3043,銘柄リスト!$B$2:$B$10000,銘柄リスト!$C$2:$C$10000,,0,1)</f>
        <v>セキ</v>
      </c>
      <c r="E3043" s="10">
        <v>1</v>
      </c>
      <c r="G3043" s="46">
        <v>45632</v>
      </c>
      <c r="H3043" s="46">
        <v>45793</v>
      </c>
      <c r="J3043" s="10" t="str">
        <f>_xlfn.XLOOKUP($C3043,銘柄リスト!$B$2:$B$10000,銘柄リスト!$D$2:$D$10000,,0,1)</f>
        <v>スタンダード（内国株式）</v>
      </c>
    </row>
    <row r="3044" spans="2:10" hidden="1">
      <c r="B3044" s="42">
        <v>3042</v>
      </c>
      <c r="C3044" s="45" t="s">
        <v>3175</v>
      </c>
      <c r="D3044" t="str">
        <f>_xlfn.XLOOKUP($C3044,銘柄リスト!$B$2:$B$10000,銘柄リスト!$C$2:$C$10000,,0,1)</f>
        <v>アルメディオ</v>
      </c>
      <c r="E3044" s="10">
        <v>1</v>
      </c>
      <c r="G3044" s="46">
        <v>45632</v>
      </c>
      <c r="H3044" s="46">
        <v>45793</v>
      </c>
      <c r="J3044" s="10" t="str">
        <f>_xlfn.XLOOKUP($C3044,銘柄リスト!$B$2:$B$10000,銘柄リスト!$D$2:$D$10000,,0,1)</f>
        <v>スタンダード（内国株式）</v>
      </c>
    </row>
    <row r="3045" spans="2:10" hidden="1">
      <c r="B3045" s="42">
        <v>3043</v>
      </c>
      <c r="C3045" s="45" t="s">
        <v>3176</v>
      </c>
      <c r="D3045" t="str">
        <f>_xlfn.XLOOKUP($C3045,銘柄リスト!$B$2:$B$10000,銘柄リスト!$C$2:$C$10000,,0,1)</f>
        <v>エイベックス</v>
      </c>
      <c r="E3045" s="10">
        <v>1</v>
      </c>
      <c r="G3045" s="46">
        <v>45632</v>
      </c>
      <c r="H3045" s="46">
        <v>45793</v>
      </c>
      <c r="J3045" s="10" t="str">
        <f>_xlfn.XLOOKUP($C3045,銘柄リスト!$B$2:$B$10000,銘柄リスト!$D$2:$D$10000,,0,1)</f>
        <v>プライム（内国株式）</v>
      </c>
    </row>
    <row r="3046" spans="2:10" hidden="1">
      <c r="B3046" s="42">
        <v>3044</v>
      </c>
      <c r="C3046" s="45" t="s">
        <v>3177</v>
      </c>
      <c r="D3046" t="str">
        <f>_xlfn.XLOOKUP($C3046,銘柄リスト!$B$2:$B$10000,銘柄リスト!$C$2:$C$10000,,0,1)</f>
        <v>平賀</v>
      </c>
      <c r="E3046" s="10">
        <v>1</v>
      </c>
      <c r="G3046" s="46">
        <v>45632</v>
      </c>
      <c r="H3046" s="46">
        <v>45793</v>
      </c>
      <c r="J3046" s="10" t="str">
        <f>_xlfn.XLOOKUP($C3046,銘柄リスト!$B$2:$B$10000,銘柄リスト!$D$2:$D$10000,,0,1)</f>
        <v>スタンダード（内国株式）</v>
      </c>
    </row>
    <row r="3047" spans="2:10" hidden="1">
      <c r="B3047" s="42">
        <v>3045</v>
      </c>
      <c r="C3047" s="45" t="s">
        <v>3178</v>
      </c>
      <c r="D3047" t="str">
        <f>_xlfn.XLOOKUP($C3047,銘柄リスト!$B$2:$B$10000,銘柄リスト!$C$2:$C$10000,,0,1)</f>
        <v>フジシールインターナショナル</v>
      </c>
      <c r="E3047" s="10">
        <v>1</v>
      </c>
      <c r="G3047" s="46">
        <v>45632</v>
      </c>
      <c r="H3047" s="46">
        <v>45793</v>
      </c>
      <c r="J3047" s="10" t="str">
        <f>_xlfn.XLOOKUP($C3047,銘柄リスト!$B$2:$B$10000,銘柄リスト!$D$2:$D$10000,,0,1)</f>
        <v>プライム（内国株式）</v>
      </c>
    </row>
    <row r="3048" spans="2:10" hidden="1">
      <c r="B3048" s="42">
        <v>3046</v>
      </c>
      <c r="C3048" s="45" t="s">
        <v>3179</v>
      </c>
      <c r="D3048" t="str">
        <f>_xlfn.XLOOKUP($C3048,銘柄リスト!$B$2:$B$10000,銘柄リスト!$C$2:$C$10000,,0,1)</f>
        <v>ピープル</v>
      </c>
      <c r="E3048" s="10">
        <v>1</v>
      </c>
      <c r="G3048" s="46">
        <v>45632</v>
      </c>
      <c r="H3048" s="46">
        <v>45793</v>
      </c>
      <c r="J3048" s="10" t="str">
        <f>_xlfn.XLOOKUP($C3048,銘柄リスト!$B$2:$B$10000,銘柄リスト!$D$2:$D$10000,,0,1)</f>
        <v>スタンダード（内国株式）</v>
      </c>
    </row>
    <row r="3049" spans="2:10" hidden="1">
      <c r="B3049" s="42">
        <v>3047</v>
      </c>
      <c r="C3049" s="45" t="s">
        <v>3180</v>
      </c>
      <c r="D3049" t="str">
        <f>_xlfn.XLOOKUP($C3049,銘柄リスト!$B$2:$B$10000,銘柄リスト!$C$2:$C$10000,,0,1)</f>
        <v>タカラトミー</v>
      </c>
      <c r="E3049" s="10">
        <v>1</v>
      </c>
      <c r="G3049" s="46">
        <v>45632</v>
      </c>
      <c r="H3049" s="46">
        <v>45793</v>
      </c>
      <c r="J3049" s="10" t="str">
        <f>_xlfn.XLOOKUP($C3049,銘柄リスト!$B$2:$B$10000,銘柄リスト!$D$2:$D$10000,,0,1)</f>
        <v>プライム（内国株式）</v>
      </c>
    </row>
    <row r="3050" spans="2:10" hidden="1">
      <c r="B3050" s="42">
        <v>3048</v>
      </c>
      <c r="C3050" s="45" t="s">
        <v>3181</v>
      </c>
      <c r="D3050" t="str">
        <f>_xlfn.XLOOKUP($C3050,銘柄リスト!$B$2:$B$10000,銘柄リスト!$C$2:$C$10000,,0,1)</f>
        <v>広済堂ホールディングス</v>
      </c>
      <c r="E3050" s="10">
        <v>1</v>
      </c>
      <c r="G3050" s="46">
        <v>45632</v>
      </c>
      <c r="H3050" s="46">
        <v>45793</v>
      </c>
      <c r="J3050" s="10" t="str">
        <f>_xlfn.XLOOKUP($C3050,銘柄リスト!$B$2:$B$10000,銘柄リスト!$D$2:$D$10000,,0,1)</f>
        <v>プライム（内国株式）</v>
      </c>
    </row>
    <row r="3051" spans="2:10" hidden="1">
      <c r="B3051" s="42">
        <v>3049</v>
      </c>
      <c r="C3051" s="45" t="s">
        <v>3182</v>
      </c>
      <c r="D3051" t="str">
        <f>_xlfn.XLOOKUP($C3051,銘柄リスト!$B$2:$B$10000,銘柄リスト!$C$2:$C$10000,,0,1)</f>
        <v>フクビ化学工業</v>
      </c>
      <c r="E3051" s="10">
        <v>1</v>
      </c>
      <c r="G3051" s="46">
        <v>45632</v>
      </c>
      <c r="H3051" s="46">
        <v>45793</v>
      </c>
      <c r="J3051" s="10" t="str">
        <f>_xlfn.XLOOKUP($C3051,銘柄リスト!$B$2:$B$10000,銘柄リスト!$D$2:$D$10000,,0,1)</f>
        <v>スタンダード（内国株式）</v>
      </c>
    </row>
    <row r="3052" spans="2:10" hidden="1">
      <c r="B3052" s="42">
        <v>3050</v>
      </c>
      <c r="C3052" s="45" t="s">
        <v>3183</v>
      </c>
      <c r="D3052" t="str">
        <f>_xlfn.XLOOKUP($C3052,銘柄リスト!$B$2:$B$10000,銘柄リスト!$C$2:$C$10000,,0,1)</f>
        <v>エステールホールディングス</v>
      </c>
      <c r="E3052" s="10">
        <v>1</v>
      </c>
      <c r="G3052" s="46">
        <v>45632</v>
      </c>
      <c r="H3052" s="46">
        <v>45793</v>
      </c>
      <c r="J3052" s="10" t="str">
        <f>_xlfn.XLOOKUP($C3052,銘柄リスト!$B$2:$B$10000,銘柄リスト!$D$2:$D$10000,,0,1)</f>
        <v>スタンダード（内国株式）</v>
      </c>
    </row>
    <row r="3053" spans="2:10" hidden="1">
      <c r="B3053" s="42">
        <v>3051</v>
      </c>
      <c r="C3053" s="45" t="s">
        <v>3184</v>
      </c>
      <c r="D3053" t="str">
        <f>_xlfn.XLOOKUP($C3053,銘柄リスト!$B$2:$B$10000,銘柄リスト!$C$2:$C$10000,,0,1)</f>
        <v>レック</v>
      </c>
      <c r="E3053" s="10">
        <v>1</v>
      </c>
      <c r="G3053" s="46">
        <v>45632</v>
      </c>
      <c r="H3053" s="46">
        <v>45793</v>
      </c>
      <c r="J3053" s="10" t="str">
        <f>_xlfn.XLOOKUP($C3053,銘柄リスト!$B$2:$B$10000,銘柄リスト!$D$2:$D$10000,,0,1)</f>
        <v>プライム（内国株式）</v>
      </c>
    </row>
    <row r="3054" spans="2:10" hidden="1">
      <c r="B3054" s="42">
        <v>3052</v>
      </c>
      <c r="C3054" s="45" t="s">
        <v>3185</v>
      </c>
      <c r="D3054" t="str">
        <f>_xlfn.XLOOKUP($C3054,銘柄リスト!$B$2:$B$10000,銘柄リスト!$C$2:$C$10000,,0,1)</f>
        <v>竹田ｉＰホールディングス</v>
      </c>
      <c r="E3054" s="10">
        <v>1</v>
      </c>
      <c r="G3054" s="46">
        <v>45632</v>
      </c>
      <c r="H3054" s="46">
        <v>45793</v>
      </c>
      <c r="J3054" s="10" t="str">
        <f>_xlfn.XLOOKUP($C3054,銘柄リスト!$B$2:$B$10000,銘柄リスト!$D$2:$D$10000,,0,1)</f>
        <v>スタンダード（内国株式）</v>
      </c>
    </row>
    <row r="3055" spans="2:10" hidden="1">
      <c r="B3055" s="42">
        <v>3053</v>
      </c>
      <c r="C3055" s="45" t="s">
        <v>3186</v>
      </c>
      <c r="D3055" t="str">
        <f>_xlfn.XLOOKUP($C3055,銘柄リスト!$B$2:$B$10000,銘柄リスト!$C$2:$C$10000,,0,1)</f>
        <v>永大化工</v>
      </c>
      <c r="E3055" s="10">
        <v>1</v>
      </c>
      <c r="G3055" s="46">
        <v>45632</v>
      </c>
      <c r="H3055" s="46">
        <v>45793</v>
      </c>
      <c r="J3055" s="10" t="str">
        <f>_xlfn.XLOOKUP($C3055,銘柄リスト!$B$2:$B$10000,銘柄リスト!$D$2:$D$10000,,0,1)</f>
        <v>スタンダード（内国株式）</v>
      </c>
    </row>
    <row r="3056" spans="2:10" hidden="1">
      <c r="B3056" s="42">
        <v>3054</v>
      </c>
      <c r="C3056" s="45" t="s">
        <v>3187</v>
      </c>
      <c r="D3056" t="str">
        <f>_xlfn.XLOOKUP($C3056,銘柄リスト!$B$2:$B$10000,銘柄リスト!$C$2:$C$10000,,0,1)</f>
        <v>光・彩</v>
      </c>
      <c r="E3056" s="10">
        <v>1</v>
      </c>
      <c r="G3056" s="46">
        <v>45632</v>
      </c>
      <c r="H3056" s="46">
        <v>45793</v>
      </c>
      <c r="J3056" s="10" t="str">
        <f>_xlfn.XLOOKUP($C3056,銘柄リスト!$B$2:$B$10000,銘柄リスト!$D$2:$D$10000,,0,1)</f>
        <v>スタンダード（内国株式）</v>
      </c>
    </row>
    <row r="3057" spans="2:10" hidden="1">
      <c r="B3057" s="42">
        <v>3055</v>
      </c>
      <c r="C3057" s="45" t="s">
        <v>3188</v>
      </c>
      <c r="D3057" t="str">
        <f>_xlfn.XLOOKUP($C3057,銘柄リスト!$B$2:$B$10000,銘柄リスト!$C$2:$C$10000,,0,1)</f>
        <v>ノダ</v>
      </c>
      <c r="E3057" s="10">
        <v>1</v>
      </c>
      <c r="G3057" s="46">
        <v>45632</v>
      </c>
      <c r="H3057" s="46">
        <v>45793</v>
      </c>
      <c r="J3057" s="10" t="str">
        <f>_xlfn.XLOOKUP($C3057,銘柄リスト!$B$2:$B$10000,銘柄リスト!$D$2:$D$10000,,0,1)</f>
        <v>スタンダード（内国株式）</v>
      </c>
    </row>
    <row r="3058" spans="2:10" hidden="1">
      <c r="B3058" s="42">
        <v>3056</v>
      </c>
      <c r="C3058" s="45" t="s">
        <v>3189</v>
      </c>
      <c r="D3058" t="str">
        <f>_xlfn.XLOOKUP($C3058,銘柄リスト!$B$2:$B$10000,銘柄リスト!$C$2:$C$10000,,0,1)</f>
        <v>サンメッセ</v>
      </c>
      <c r="E3058" s="10">
        <v>1</v>
      </c>
      <c r="G3058" s="46">
        <v>45632</v>
      </c>
      <c r="H3058" s="46">
        <v>45793</v>
      </c>
      <c r="J3058" s="10" t="str">
        <f>_xlfn.XLOOKUP($C3058,銘柄リスト!$B$2:$B$10000,銘柄リスト!$D$2:$D$10000,,0,1)</f>
        <v>スタンダード（内国株式）</v>
      </c>
    </row>
    <row r="3059" spans="2:10" hidden="1">
      <c r="B3059" s="42">
        <v>3057</v>
      </c>
      <c r="C3059" s="45" t="s">
        <v>3190</v>
      </c>
      <c r="D3059" t="str">
        <f>_xlfn.XLOOKUP($C3059,銘柄リスト!$B$2:$B$10000,銘柄リスト!$C$2:$C$10000,,0,1)</f>
        <v>タカノ</v>
      </c>
      <c r="E3059" s="10">
        <v>1</v>
      </c>
      <c r="G3059" s="46">
        <v>45632</v>
      </c>
      <c r="H3059" s="46">
        <v>45793</v>
      </c>
      <c r="J3059" s="10" t="str">
        <f>_xlfn.XLOOKUP($C3059,銘柄リスト!$B$2:$B$10000,銘柄リスト!$D$2:$D$10000,,0,1)</f>
        <v>スタンダード（内国株式）</v>
      </c>
    </row>
    <row r="3060" spans="2:10" hidden="1">
      <c r="B3060" s="42">
        <v>3058</v>
      </c>
      <c r="C3060" s="45" t="s">
        <v>3191</v>
      </c>
      <c r="D3060" t="str">
        <f>_xlfn.XLOOKUP($C3060,銘柄リスト!$B$2:$B$10000,銘柄リスト!$C$2:$C$10000,,0,1)</f>
        <v>ヤマト　モビリティ　＆　Ｍｆｇ．</v>
      </c>
      <c r="E3060" s="10">
        <v>1</v>
      </c>
      <c r="G3060" s="46">
        <v>45632</v>
      </c>
      <c r="H3060" s="46">
        <v>45793</v>
      </c>
      <c r="J3060" s="10" t="str">
        <f>_xlfn.XLOOKUP($C3060,銘柄リスト!$B$2:$B$10000,銘柄リスト!$D$2:$D$10000,,0,1)</f>
        <v>スタンダード（内国株式）</v>
      </c>
    </row>
    <row r="3061" spans="2:10" hidden="1">
      <c r="B3061" s="42">
        <v>3059</v>
      </c>
      <c r="C3061" s="45" t="s">
        <v>3192</v>
      </c>
      <c r="D3061" t="str">
        <f>_xlfn.XLOOKUP($C3061,銘柄リスト!$B$2:$B$10000,銘柄リスト!$C$2:$C$10000,,0,1)</f>
        <v>南海プライウッド</v>
      </c>
      <c r="E3061" s="10">
        <v>1</v>
      </c>
      <c r="G3061" s="46">
        <v>45632</v>
      </c>
      <c r="H3061" s="46">
        <v>45793</v>
      </c>
      <c r="J3061" s="10" t="str">
        <f>_xlfn.XLOOKUP($C3061,銘柄リスト!$B$2:$B$10000,銘柄リスト!$D$2:$D$10000,,0,1)</f>
        <v>スタンダード（内国株式）</v>
      </c>
    </row>
    <row r="3062" spans="2:10" hidden="1">
      <c r="B3062" s="42">
        <v>3060</v>
      </c>
      <c r="C3062" s="45" t="s">
        <v>3193</v>
      </c>
      <c r="D3062" t="str">
        <f>_xlfn.XLOOKUP($C3062,銘柄リスト!$B$2:$B$10000,銘柄リスト!$C$2:$C$10000,,0,1)</f>
        <v>三光合成</v>
      </c>
      <c r="E3062" s="10">
        <v>1</v>
      </c>
      <c r="G3062" s="46">
        <v>45632</v>
      </c>
      <c r="H3062" s="46">
        <v>45793</v>
      </c>
      <c r="J3062" s="10" t="str">
        <f>_xlfn.XLOOKUP($C3062,銘柄リスト!$B$2:$B$10000,銘柄リスト!$D$2:$D$10000,,0,1)</f>
        <v>プライム（内国株式）</v>
      </c>
    </row>
    <row r="3063" spans="2:10" hidden="1">
      <c r="B3063" s="42">
        <v>3061</v>
      </c>
      <c r="C3063" s="45" t="s">
        <v>3194</v>
      </c>
      <c r="D3063" t="str">
        <f>_xlfn.XLOOKUP($C3063,銘柄リスト!$B$2:$B$10000,銘柄リスト!$C$2:$C$10000,,0,1)</f>
        <v>プロネクサス</v>
      </c>
      <c r="E3063" s="10">
        <v>1</v>
      </c>
      <c r="G3063" s="46">
        <v>45632</v>
      </c>
      <c r="H3063" s="46">
        <v>45793</v>
      </c>
      <c r="J3063" s="10" t="str">
        <f>_xlfn.XLOOKUP($C3063,銘柄リスト!$B$2:$B$10000,銘柄リスト!$D$2:$D$10000,,0,1)</f>
        <v>プライム（内国株式）</v>
      </c>
    </row>
    <row r="3064" spans="2:10" hidden="1">
      <c r="B3064" s="42">
        <v>3062</v>
      </c>
      <c r="C3064" s="45" t="s">
        <v>3195</v>
      </c>
      <c r="D3064" t="str">
        <f>_xlfn.XLOOKUP($C3064,銘柄リスト!$B$2:$B$10000,銘柄リスト!$C$2:$C$10000,,0,1)</f>
        <v>セブン工業</v>
      </c>
      <c r="E3064" s="10">
        <v>1</v>
      </c>
      <c r="G3064" s="46">
        <v>45632</v>
      </c>
      <c r="H3064" s="46">
        <v>45793</v>
      </c>
      <c r="J3064" s="10" t="str">
        <f>_xlfn.XLOOKUP($C3064,銘柄リスト!$B$2:$B$10000,銘柄リスト!$D$2:$D$10000,,0,1)</f>
        <v>スタンダード（内国株式）</v>
      </c>
    </row>
    <row r="3065" spans="2:10" hidden="1">
      <c r="B3065" s="42">
        <v>3063</v>
      </c>
      <c r="C3065" s="45" t="s">
        <v>3196</v>
      </c>
      <c r="D3065" t="str">
        <f>_xlfn.XLOOKUP($C3065,銘柄リスト!$B$2:$B$10000,銘柄リスト!$C$2:$C$10000,,0,1)</f>
        <v>ホクシン</v>
      </c>
      <c r="E3065" s="10">
        <v>1</v>
      </c>
      <c r="G3065" s="46">
        <v>45632</v>
      </c>
      <c r="H3065" s="46">
        <v>45793</v>
      </c>
      <c r="J3065" s="10" t="str">
        <f>_xlfn.XLOOKUP($C3065,銘柄リスト!$B$2:$B$10000,銘柄リスト!$D$2:$D$10000,,0,1)</f>
        <v>スタンダード（内国株式）</v>
      </c>
    </row>
    <row r="3066" spans="2:10" hidden="1">
      <c r="B3066" s="42">
        <v>3064</v>
      </c>
      <c r="C3066" s="45" t="s">
        <v>3197</v>
      </c>
      <c r="D3066" t="str">
        <f>_xlfn.XLOOKUP($C3066,銘柄リスト!$B$2:$B$10000,銘柄リスト!$C$2:$C$10000,,0,1)</f>
        <v>ウッドワン</v>
      </c>
      <c r="E3066" s="10">
        <v>1</v>
      </c>
      <c r="G3066" s="46">
        <v>45632</v>
      </c>
      <c r="H3066" s="46">
        <v>45793</v>
      </c>
      <c r="J3066" s="10" t="str">
        <f>_xlfn.XLOOKUP($C3066,銘柄リスト!$B$2:$B$10000,銘柄リスト!$D$2:$D$10000,,0,1)</f>
        <v>スタンダード（内国株式）</v>
      </c>
    </row>
    <row r="3067" spans="2:10" hidden="1">
      <c r="B3067" s="42">
        <v>3065</v>
      </c>
      <c r="C3067" s="45" t="s">
        <v>3198</v>
      </c>
      <c r="D3067" t="str">
        <f>_xlfn.XLOOKUP($C3067,銘柄リスト!$B$2:$B$10000,銘柄リスト!$C$2:$C$10000,,0,1)</f>
        <v>マツモト</v>
      </c>
      <c r="E3067" s="10">
        <v>1</v>
      </c>
      <c r="G3067" s="46">
        <v>45632</v>
      </c>
      <c r="H3067" s="46">
        <v>45793</v>
      </c>
      <c r="J3067" s="10" t="str">
        <f>_xlfn.XLOOKUP($C3067,銘柄リスト!$B$2:$B$10000,銘柄リスト!$D$2:$D$10000,,0,1)</f>
        <v>スタンダード（内国株式）</v>
      </c>
    </row>
    <row r="3068" spans="2:10" hidden="1">
      <c r="B3068" s="42">
        <v>3066</v>
      </c>
      <c r="C3068" s="45" t="s">
        <v>3199</v>
      </c>
      <c r="D3068" t="str">
        <f>_xlfn.XLOOKUP($C3068,銘柄リスト!$B$2:$B$10000,銘柄リスト!$C$2:$C$10000,,0,1)</f>
        <v>ソノコム</v>
      </c>
      <c r="E3068" s="10">
        <v>1</v>
      </c>
      <c r="G3068" s="46">
        <v>45632</v>
      </c>
      <c r="H3068" s="46">
        <v>45793</v>
      </c>
      <c r="J3068" s="10" t="str">
        <f>_xlfn.XLOOKUP($C3068,銘柄リスト!$B$2:$B$10000,銘柄リスト!$D$2:$D$10000,,0,1)</f>
        <v>スタンダード（内国株式）</v>
      </c>
    </row>
    <row r="3069" spans="2:10" hidden="1">
      <c r="B3069" s="42">
        <v>3067</v>
      </c>
      <c r="C3069" s="45" t="s">
        <v>3200</v>
      </c>
      <c r="D3069" t="str">
        <f>_xlfn.XLOOKUP($C3069,銘柄リスト!$B$2:$B$10000,銘柄リスト!$C$2:$C$10000,,0,1)</f>
        <v>ヨネックス</v>
      </c>
      <c r="E3069" s="10">
        <v>1</v>
      </c>
      <c r="G3069" s="46">
        <v>45632</v>
      </c>
      <c r="H3069" s="46">
        <v>45793</v>
      </c>
      <c r="J3069" s="10" t="str">
        <f>_xlfn.XLOOKUP($C3069,銘柄リスト!$B$2:$B$10000,銘柄リスト!$D$2:$D$10000,,0,1)</f>
        <v>スタンダード（内国株式）</v>
      </c>
    </row>
    <row r="3070" spans="2:10" hidden="1">
      <c r="B3070" s="42">
        <v>3068</v>
      </c>
      <c r="C3070" s="45" t="s">
        <v>3201</v>
      </c>
      <c r="D3070" t="str">
        <f>_xlfn.XLOOKUP($C3070,銘柄リスト!$B$2:$B$10000,銘柄リスト!$C$2:$C$10000,,0,1)</f>
        <v>きもと</v>
      </c>
      <c r="E3070" s="10">
        <v>1</v>
      </c>
      <c r="G3070" s="46">
        <v>45632</v>
      </c>
      <c r="H3070" s="46">
        <v>45793</v>
      </c>
      <c r="J3070" s="10" t="str">
        <f>_xlfn.XLOOKUP($C3070,銘柄リスト!$B$2:$B$10000,銘柄リスト!$D$2:$D$10000,,0,1)</f>
        <v>スタンダード（内国株式）</v>
      </c>
    </row>
    <row r="3071" spans="2:10" hidden="1">
      <c r="B3071" s="42">
        <v>3069</v>
      </c>
      <c r="C3071" s="45" t="s">
        <v>3202</v>
      </c>
      <c r="D3071" t="str">
        <f>_xlfn.XLOOKUP($C3071,銘柄リスト!$B$2:$B$10000,銘柄リスト!$C$2:$C$10000,,0,1)</f>
        <v>ＴＯＰＰＡＮホールディングス</v>
      </c>
      <c r="E3071" s="10">
        <v>1</v>
      </c>
      <c r="G3071" s="46">
        <v>45632</v>
      </c>
      <c r="H3071" s="46">
        <v>45793</v>
      </c>
      <c r="J3071" s="10" t="str">
        <f>_xlfn.XLOOKUP($C3071,銘柄リスト!$B$2:$B$10000,銘柄リスト!$D$2:$D$10000,,0,1)</f>
        <v>プライム（内国株式）</v>
      </c>
    </row>
    <row r="3072" spans="2:10" hidden="1">
      <c r="B3072" s="42">
        <v>3070</v>
      </c>
      <c r="C3072" s="45" t="s">
        <v>3203</v>
      </c>
      <c r="D3072" t="str">
        <f>_xlfn.XLOOKUP($C3072,銘柄リスト!$B$2:$B$10000,銘柄リスト!$C$2:$C$10000,,0,1)</f>
        <v>大日本印刷</v>
      </c>
      <c r="E3072" s="10">
        <v>1</v>
      </c>
      <c r="G3072" s="46">
        <v>45632</v>
      </c>
      <c r="H3072" s="46">
        <v>45793</v>
      </c>
      <c r="J3072" s="10" t="str">
        <f>_xlfn.XLOOKUP($C3072,銘柄リスト!$B$2:$B$10000,銘柄リスト!$D$2:$D$10000,,0,1)</f>
        <v>プライム（内国株式）</v>
      </c>
    </row>
    <row r="3073" spans="2:10" hidden="1">
      <c r="B3073" s="42">
        <v>3071</v>
      </c>
      <c r="C3073" s="45" t="s">
        <v>3204</v>
      </c>
      <c r="D3073" t="str">
        <f>_xlfn.XLOOKUP($C3073,銘柄リスト!$B$2:$B$10000,銘柄リスト!$C$2:$C$10000,,0,1)</f>
        <v>共同印刷</v>
      </c>
      <c r="E3073" s="10">
        <v>1</v>
      </c>
      <c r="G3073" s="46">
        <v>45632</v>
      </c>
      <c r="H3073" s="46">
        <v>45793</v>
      </c>
      <c r="J3073" s="10" t="str">
        <f>_xlfn.XLOOKUP($C3073,銘柄リスト!$B$2:$B$10000,銘柄リスト!$D$2:$D$10000,,0,1)</f>
        <v>プライム（内国株式）</v>
      </c>
    </row>
    <row r="3074" spans="2:10" hidden="1">
      <c r="B3074" s="42">
        <v>3072</v>
      </c>
      <c r="C3074" s="45" t="s">
        <v>3205</v>
      </c>
      <c r="D3074" t="str">
        <f>_xlfn.XLOOKUP($C3074,銘柄リスト!$B$2:$B$10000,銘柄リスト!$C$2:$C$10000,,0,1)</f>
        <v>ＮＩＳＳＨＡ</v>
      </c>
      <c r="E3074" s="10">
        <v>1</v>
      </c>
      <c r="G3074" s="46">
        <v>45632</v>
      </c>
      <c r="H3074" s="46">
        <v>45793</v>
      </c>
      <c r="J3074" s="10" t="str">
        <f>_xlfn.XLOOKUP($C3074,銘柄リスト!$B$2:$B$10000,銘柄リスト!$D$2:$D$10000,,0,1)</f>
        <v>プライム（内国株式）</v>
      </c>
    </row>
    <row r="3075" spans="2:10" hidden="1">
      <c r="B3075" s="42">
        <v>3073</v>
      </c>
      <c r="C3075" s="45" t="s">
        <v>3206</v>
      </c>
      <c r="D3075" t="str">
        <f>_xlfn.XLOOKUP($C3075,銘柄リスト!$B$2:$B$10000,銘柄リスト!$C$2:$C$10000,,0,1)</f>
        <v>光村印刷</v>
      </c>
      <c r="E3075" s="10">
        <v>1</v>
      </c>
      <c r="G3075" s="46">
        <v>45632</v>
      </c>
      <c r="H3075" s="46">
        <v>45793</v>
      </c>
      <c r="J3075" s="10" t="str">
        <f>_xlfn.XLOOKUP($C3075,銘柄リスト!$B$2:$B$10000,銘柄リスト!$D$2:$D$10000,,0,1)</f>
        <v>スタンダード（内国株式）</v>
      </c>
    </row>
    <row r="3076" spans="2:10" hidden="1">
      <c r="B3076" s="42">
        <v>3074</v>
      </c>
      <c r="C3076" s="45" t="s">
        <v>3207</v>
      </c>
      <c r="D3076" t="str">
        <f>_xlfn.XLOOKUP($C3076,銘柄リスト!$B$2:$B$10000,銘柄リスト!$C$2:$C$10000,,0,1)</f>
        <v>ＺＡＣＲＯＳ</v>
      </c>
      <c r="E3076" s="10">
        <v>1</v>
      </c>
      <c r="G3076" s="46">
        <v>45632</v>
      </c>
      <c r="H3076" s="46">
        <v>45793</v>
      </c>
      <c r="J3076" s="10" t="str">
        <f>_xlfn.XLOOKUP($C3076,銘柄リスト!$B$2:$B$10000,銘柄リスト!$D$2:$D$10000,,0,1)</f>
        <v>プライム（内国株式）</v>
      </c>
    </row>
    <row r="3077" spans="2:10" hidden="1">
      <c r="B3077" s="42">
        <v>3075</v>
      </c>
      <c r="C3077" s="45" t="s">
        <v>3208</v>
      </c>
      <c r="D3077" t="str">
        <f>_xlfn.XLOOKUP($C3077,銘柄リスト!$B$2:$B$10000,銘柄リスト!$C$2:$C$10000,,0,1)</f>
        <v>ヴィア・ホールディングス</v>
      </c>
      <c r="E3077" s="10">
        <v>1</v>
      </c>
      <c r="G3077" s="46">
        <v>45632</v>
      </c>
      <c r="H3077" s="46">
        <v>45793</v>
      </c>
      <c r="J3077" s="10" t="str">
        <f>_xlfn.XLOOKUP($C3077,銘柄リスト!$B$2:$B$10000,銘柄リスト!$D$2:$D$10000,,0,1)</f>
        <v>スタンダード（内国株式）</v>
      </c>
    </row>
    <row r="3078" spans="2:10" hidden="1">
      <c r="B3078" s="42">
        <v>3076</v>
      </c>
      <c r="C3078" s="45" t="s">
        <v>3209</v>
      </c>
      <c r="D3078" t="str">
        <f>_xlfn.XLOOKUP($C3078,銘柄リスト!$B$2:$B$10000,銘柄リスト!$C$2:$C$10000,,0,1)</f>
        <v>野崎印刷紙業</v>
      </c>
      <c r="E3078" s="10">
        <v>1</v>
      </c>
      <c r="G3078" s="46">
        <v>45632</v>
      </c>
      <c r="H3078" s="46">
        <v>45793</v>
      </c>
      <c r="J3078" s="10" t="str">
        <f>_xlfn.XLOOKUP($C3078,銘柄リスト!$B$2:$B$10000,銘柄リスト!$D$2:$D$10000,,0,1)</f>
        <v>スタンダード（内国株式）</v>
      </c>
    </row>
    <row r="3079" spans="2:10" hidden="1">
      <c r="B3079" s="42">
        <v>3077</v>
      </c>
      <c r="C3079" s="45" t="s">
        <v>3210</v>
      </c>
      <c r="D3079" t="str">
        <f>_xlfn.XLOOKUP($C3079,銘柄リスト!$B$2:$B$10000,銘柄リスト!$C$2:$C$10000,,0,1)</f>
        <v>ＴＡＫＡＲＡ　＆　ＣＯＭＰＡＮＹ</v>
      </c>
      <c r="E3079" s="10">
        <v>1</v>
      </c>
      <c r="G3079" s="46">
        <v>45632</v>
      </c>
      <c r="H3079" s="46">
        <v>45793</v>
      </c>
      <c r="J3079" s="10" t="str">
        <f>_xlfn.XLOOKUP($C3079,銘柄リスト!$B$2:$B$10000,銘柄リスト!$D$2:$D$10000,,0,1)</f>
        <v>プライム（内国株式）</v>
      </c>
    </row>
    <row r="3080" spans="2:10" hidden="1">
      <c r="B3080" s="42">
        <v>3078</v>
      </c>
      <c r="C3080" s="45" t="s">
        <v>3211</v>
      </c>
      <c r="D3080" t="str">
        <f>_xlfn.XLOOKUP($C3080,銘柄リスト!$B$2:$B$10000,銘柄リスト!$C$2:$C$10000,,0,1)</f>
        <v>三光産業</v>
      </c>
      <c r="E3080" s="10">
        <v>1</v>
      </c>
      <c r="G3080" s="46">
        <v>45632</v>
      </c>
      <c r="H3080" s="46">
        <v>45793</v>
      </c>
      <c r="J3080" s="10" t="str">
        <f>_xlfn.XLOOKUP($C3080,銘柄リスト!$B$2:$B$10000,銘柄リスト!$D$2:$D$10000,,0,1)</f>
        <v>スタンダード（内国株式）</v>
      </c>
    </row>
    <row r="3081" spans="2:10" hidden="1">
      <c r="B3081" s="42">
        <v>3079</v>
      </c>
      <c r="C3081" s="45" t="s">
        <v>3212</v>
      </c>
      <c r="D3081" t="str">
        <f>_xlfn.XLOOKUP($C3081,銘柄リスト!$B$2:$B$10000,銘柄リスト!$C$2:$C$10000,,0,1)</f>
        <v>トーイン</v>
      </c>
      <c r="E3081" s="10">
        <v>1</v>
      </c>
      <c r="G3081" s="46">
        <v>45632</v>
      </c>
      <c r="H3081" s="46">
        <v>45793</v>
      </c>
      <c r="J3081" s="10" t="str">
        <f>_xlfn.XLOOKUP($C3081,銘柄リスト!$B$2:$B$10000,銘柄リスト!$D$2:$D$10000,,0,1)</f>
        <v>スタンダード（内国株式）</v>
      </c>
    </row>
    <row r="3082" spans="2:10" hidden="1">
      <c r="B3082" s="42">
        <v>3080</v>
      </c>
      <c r="C3082" s="45" t="s">
        <v>3213</v>
      </c>
      <c r="D3082" t="str">
        <f>_xlfn.XLOOKUP($C3082,銘柄リスト!$B$2:$B$10000,銘柄リスト!$C$2:$C$10000,,0,1)</f>
        <v>前澤化成工業</v>
      </c>
      <c r="E3082" s="10">
        <v>1</v>
      </c>
      <c r="G3082" s="46">
        <v>45632</v>
      </c>
      <c r="H3082" s="46">
        <v>45793</v>
      </c>
      <c r="J3082" s="10" t="str">
        <f>_xlfn.XLOOKUP($C3082,銘柄リスト!$B$2:$B$10000,銘柄リスト!$D$2:$D$10000,,0,1)</f>
        <v>プライム（内国株式）</v>
      </c>
    </row>
    <row r="3083" spans="2:10" hidden="1">
      <c r="B3083" s="42">
        <v>3081</v>
      </c>
      <c r="C3083" s="45" t="s">
        <v>3214</v>
      </c>
      <c r="D3083" t="str">
        <f>_xlfn.XLOOKUP($C3083,銘柄リスト!$B$2:$B$10000,銘柄リスト!$C$2:$C$10000,,0,1)</f>
        <v>ムトー精工</v>
      </c>
      <c r="E3083" s="10">
        <v>1</v>
      </c>
      <c r="G3083" s="46">
        <v>45632</v>
      </c>
      <c r="H3083" s="46">
        <v>45793</v>
      </c>
      <c r="J3083" s="10" t="str">
        <f>_xlfn.XLOOKUP($C3083,銘柄リスト!$B$2:$B$10000,銘柄リスト!$D$2:$D$10000,,0,1)</f>
        <v>スタンダード（内国株式）</v>
      </c>
    </row>
    <row r="3084" spans="2:10" hidden="1">
      <c r="B3084" s="42">
        <v>3082</v>
      </c>
      <c r="C3084" s="45" t="s">
        <v>3215</v>
      </c>
      <c r="D3084" t="str">
        <f>_xlfn.XLOOKUP($C3084,銘柄リスト!$B$2:$B$10000,銘柄リスト!$C$2:$C$10000,,0,1)</f>
        <v>旭化学工業</v>
      </c>
      <c r="E3084" s="10">
        <v>1</v>
      </c>
      <c r="G3084" s="46">
        <v>45632</v>
      </c>
      <c r="H3084" s="46">
        <v>45793</v>
      </c>
      <c r="J3084" s="10" t="str">
        <f>_xlfn.XLOOKUP($C3084,銘柄リスト!$B$2:$B$10000,銘柄リスト!$D$2:$D$10000,,0,1)</f>
        <v>スタンダード（内国株式）</v>
      </c>
    </row>
    <row r="3085" spans="2:10" hidden="1">
      <c r="B3085" s="42">
        <v>3083</v>
      </c>
      <c r="C3085" s="45" t="s">
        <v>3216</v>
      </c>
      <c r="D3085" t="str">
        <f>_xlfn.XLOOKUP($C3085,銘柄リスト!$B$2:$B$10000,銘柄リスト!$C$2:$C$10000,,0,1)</f>
        <v>未来工業</v>
      </c>
      <c r="E3085" s="10">
        <v>1</v>
      </c>
      <c r="G3085" s="46">
        <v>45632</v>
      </c>
      <c r="H3085" s="46">
        <v>45793</v>
      </c>
      <c r="J3085" s="10" t="str">
        <f>_xlfn.XLOOKUP($C3085,銘柄リスト!$B$2:$B$10000,銘柄リスト!$D$2:$D$10000,,0,1)</f>
        <v>プライム（内国株式）</v>
      </c>
    </row>
    <row r="3086" spans="2:10" hidden="1">
      <c r="B3086" s="42">
        <v>3084</v>
      </c>
      <c r="C3086" s="45" t="s">
        <v>3217</v>
      </c>
      <c r="D3086" t="str">
        <f>_xlfn.XLOOKUP($C3086,銘柄リスト!$B$2:$B$10000,銘柄リスト!$C$2:$C$10000,,0,1)</f>
        <v>ニッピ</v>
      </c>
      <c r="E3086" s="10">
        <v>1</v>
      </c>
      <c r="G3086" s="46">
        <v>45632</v>
      </c>
      <c r="H3086" s="46">
        <v>45793</v>
      </c>
      <c r="J3086" s="10" t="str">
        <f>_xlfn.XLOOKUP($C3086,銘柄リスト!$B$2:$B$10000,銘柄リスト!$D$2:$D$10000,,0,1)</f>
        <v>スタンダード（内国株式）</v>
      </c>
    </row>
    <row r="3087" spans="2:10" hidden="1">
      <c r="B3087" s="42">
        <v>3085</v>
      </c>
      <c r="C3087" s="45" t="s">
        <v>3218</v>
      </c>
      <c r="D3087" t="str">
        <f>_xlfn.XLOOKUP($C3087,銘柄リスト!$B$2:$B$10000,銘柄リスト!$C$2:$C$10000,,0,1)</f>
        <v>アシックス</v>
      </c>
      <c r="E3087" s="10">
        <v>1</v>
      </c>
      <c r="G3087" s="46">
        <v>45632</v>
      </c>
      <c r="H3087" s="46">
        <v>45793</v>
      </c>
      <c r="J3087" s="10" t="str">
        <f>_xlfn.XLOOKUP($C3087,銘柄リスト!$B$2:$B$10000,銘柄リスト!$D$2:$D$10000,,0,1)</f>
        <v>プライム（内国株式）</v>
      </c>
    </row>
    <row r="3088" spans="2:10" hidden="1">
      <c r="B3088" s="42">
        <v>3086</v>
      </c>
      <c r="C3088" s="45" t="s">
        <v>3219</v>
      </c>
      <c r="D3088" t="str">
        <f>_xlfn.XLOOKUP($C3088,銘柄リスト!$B$2:$B$10000,銘柄リスト!$C$2:$C$10000,,0,1)</f>
        <v>ツツミ</v>
      </c>
      <c r="E3088" s="10">
        <v>1</v>
      </c>
      <c r="G3088" s="46">
        <v>45632</v>
      </c>
      <c r="H3088" s="46">
        <v>45793</v>
      </c>
      <c r="J3088" s="10" t="str">
        <f>_xlfn.XLOOKUP($C3088,銘柄リスト!$B$2:$B$10000,銘柄リスト!$D$2:$D$10000,,0,1)</f>
        <v>スタンダード（内国株式）</v>
      </c>
    </row>
    <row r="3089" spans="2:10" hidden="1">
      <c r="B3089" s="42">
        <v>3087</v>
      </c>
      <c r="C3089" s="45" t="s">
        <v>3220</v>
      </c>
      <c r="D3089" t="str">
        <f>_xlfn.XLOOKUP($C3089,銘柄リスト!$B$2:$B$10000,銘柄リスト!$C$2:$C$10000,,0,1)</f>
        <v>リーガルコーポレーション</v>
      </c>
      <c r="E3089" s="10">
        <v>1</v>
      </c>
      <c r="G3089" s="46">
        <v>45632</v>
      </c>
      <c r="H3089" s="46">
        <v>45793</v>
      </c>
      <c r="J3089" s="10" t="str">
        <f>_xlfn.XLOOKUP($C3089,銘柄リスト!$B$2:$B$10000,銘柄リスト!$D$2:$D$10000,,0,1)</f>
        <v>スタンダード（内国株式）</v>
      </c>
    </row>
    <row r="3090" spans="2:10" hidden="1">
      <c r="B3090" s="42">
        <v>3088</v>
      </c>
      <c r="C3090" s="45" t="s">
        <v>3221</v>
      </c>
      <c r="D3090" t="str">
        <f>_xlfn.XLOOKUP($C3090,銘柄リスト!$B$2:$B$10000,銘柄リスト!$C$2:$C$10000,,0,1)</f>
        <v>研創</v>
      </c>
      <c r="E3090" s="10">
        <v>1</v>
      </c>
      <c r="G3090" s="46">
        <v>45632</v>
      </c>
      <c r="H3090" s="46">
        <v>45793</v>
      </c>
      <c r="J3090" s="10" t="str">
        <f>_xlfn.XLOOKUP($C3090,銘柄リスト!$B$2:$B$10000,銘柄リスト!$D$2:$D$10000,,0,1)</f>
        <v>スタンダード（内国株式）</v>
      </c>
    </row>
    <row r="3091" spans="2:10" hidden="1">
      <c r="B3091" s="42">
        <v>3089</v>
      </c>
      <c r="C3091" s="45" t="s">
        <v>3222</v>
      </c>
      <c r="D3091" t="str">
        <f>_xlfn.XLOOKUP($C3091,銘柄リスト!$B$2:$B$10000,銘柄リスト!$C$2:$C$10000,,0,1)</f>
        <v>ウェーブロックホールディングス</v>
      </c>
      <c r="E3091" s="10">
        <v>1</v>
      </c>
      <c r="G3091" s="46">
        <v>45632</v>
      </c>
      <c r="H3091" s="46">
        <v>45793</v>
      </c>
      <c r="J3091" s="10" t="str">
        <f>_xlfn.XLOOKUP($C3091,銘柄リスト!$B$2:$B$10000,銘柄リスト!$D$2:$D$10000,,0,1)</f>
        <v>スタンダード（内国株式）</v>
      </c>
    </row>
    <row r="3092" spans="2:10" hidden="1">
      <c r="B3092" s="42">
        <v>3090</v>
      </c>
      <c r="C3092" s="45" t="s">
        <v>3223</v>
      </c>
      <c r="D3092" t="str">
        <f>_xlfn.XLOOKUP($C3092,銘柄リスト!$B$2:$B$10000,銘柄リスト!$C$2:$C$10000,,0,1)</f>
        <v>ＪＳＰ</v>
      </c>
      <c r="E3092" s="10">
        <v>1</v>
      </c>
      <c r="G3092" s="46">
        <v>45632</v>
      </c>
      <c r="H3092" s="46">
        <v>45793</v>
      </c>
      <c r="J3092" s="10" t="str">
        <f>_xlfn.XLOOKUP($C3092,銘柄リスト!$B$2:$B$10000,銘柄リスト!$D$2:$D$10000,,0,1)</f>
        <v>プライム（内国株式）</v>
      </c>
    </row>
    <row r="3093" spans="2:10" hidden="1">
      <c r="B3093" s="42">
        <v>3091</v>
      </c>
      <c r="C3093" s="45" t="s">
        <v>3224</v>
      </c>
      <c r="D3093" t="str">
        <f>_xlfn.XLOOKUP($C3093,銘柄リスト!$B$2:$B$10000,銘柄リスト!$C$2:$C$10000,,0,1)</f>
        <v>ニチハ</v>
      </c>
      <c r="E3093" s="10">
        <v>1</v>
      </c>
      <c r="G3093" s="46">
        <v>45632</v>
      </c>
      <c r="H3093" s="46">
        <v>45793</v>
      </c>
      <c r="J3093" s="10" t="str">
        <f>_xlfn.XLOOKUP($C3093,銘柄リスト!$B$2:$B$10000,銘柄リスト!$D$2:$D$10000,,0,1)</f>
        <v>プライム（内国株式）</v>
      </c>
    </row>
    <row r="3094" spans="2:10" hidden="1">
      <c r="B3094" s="42">
        <v>3092</v>
      </c>
      <c r="C3094" s="45" t="s">
        <v>3225</v>
      </c>
      <c r="D3094" t="str">
        <f>_xlfn.XLOOKUP($C3094,銘柄リスト!$B$2:$B$10000,銘柄リスト!$C$2:$C$10000,,0,1)</f>
        <v>ローランド</v>
      </c>
      <c r="E3094" s="10">
        <v>1</v>
      </c>
      <c r="G3094" s="46">
        <v>45632</v>
      </c>
      <c r="H3094" s="46">
        <v>45793</v>
      </c>
      <c r="J3094" s="10" t="str">
        <f>_xlfn.XLOOKUP($C3094,銘柄リスト!$B$2:$B$10000,銘柄リスト!$D$2:$D$10000,,0,1)</f>
        <v>プライム（内国株式）</v>
      </c>
    </row>
    <row r="3095" spans="2:10" hidden="1">
      <c r="B3095" s="42">
        <v>3093</v>
      </c>
      <c r="C3095" s="45" t="s">
        <v>3226</v>
      </c>
      <c r="D3095" t="str">
        <f>_xlfn.XLOOKUP($C3095,銘柄リスト!$B$2:$B$10000,銘柄リスト!$C$2:$C$10000,,0,1)</f>
        <v>光陽社</v>
      </c>
      <c r="E3095" s="10">
        <v>1</v>
      </c>
      <c r="G3095" s="46">
        <v>45632</v>
      </c>
      <c r="H3095" s="46">
        <v>45793</v>
      </c>
      <c r="J3095" s="10" t="str">
        <f>_xlfn.XLOOKUP($C3095,銘柄リスト!$B$2:$B$10000,銘柄リスト!$D$2:$D$10000,,0,1)</f>
        <v>スタンダード（内国株式）</v>
      </c>
    </row>
    <row r="3096" spans="2:10" hidden="1">
      <c r="B3096" s="42">
        <v>3094</v>
      </c>
      <c r="C3096" s="45" t="s">
        <v>3227</v>
      </c>
      <c r="D3096" t="str">
        <f>_xlfn.XLOOKUP($C3096,銘柄リスト!$B$2:$B$10000,銘柄リスト!$C$2:$C$10000,,0,1)</f>
        <v>エフピコ</v>
      </c>
      <c r="E3096" s="10">
        <v>1</v>
      </c>
      <c r="G3096" s="46">
        <v>45632</v>
      </c>
      <c r="H3096" s="46">
        <v>45793</v>
      </c>
      <c r="J3096" s="10" t="str">
        <f>_xlfn.XLOOKUP($C3096,銘柄リスト!$B$2:$B$10000,銘柄リスト!$D$2:$D$10000,,0,1)</f>
        <v>プライム（内国株式）</v>
      </c>
    </row>
    <row r="3097" spans="2:10" hidden="1">
      <c r="B3097" s="42">
        <v>3095</v>
      </c>
      <c r="C3097" s="45" t="s">
        <v>3228</v>
      </c>
      <c r="D3097" t="str">
        <f>_xlfn.XLOOKUP($C3097,銘柄リスト!$B$2:$B$10000,銘柄リスト!$C$2:$C$10000,,0,1)</f>
        <v>小松ウオール工業</v>
      </c>
      <c r="E3097" s="10">
        <v>1</v>
      </c>
      <c r="G3097" s="46">
        <v>45632</v>
      </c>
      <c r="H3097" s="46">
        <v>45793</v>
      </c>
      <c r="J3097" s="10" t="str">
        <f>_xlfn.XLOOKUP($C3097,銘柄リスト!$B$2:$B$10000,銘柄リスト!$D$2:$D$10000,,0,1)</f>
        <v>プライム（内国株式）</v>
      </c>
    </row>
    <row r="3098" spans="2:10" hidden="1">
      <c r="B3098" s="42">
        <v>3096</v>
      </c>
      <c r="C3098" s="45" t="s">
        <v>3229</v>
      </c>
      <c r="D3098" t="str">
        <f>_xlfn.XLOOKUP($C3098,銘柄リスト!$B$2:$B$10000,銘柄リスト!$C$2:$C$10000,,0,1)</f>
        <v>ヤマハ</v>
      </c>
      <c r="E3098" s="10">
        <v>1</v>
      </c>
      <c r="G3098" s="46">
        <v>45632</v>
      </c>
      <c r="H3098" s="46">
        <v>45793</v>
      </c>
      <c r="J3098" s="10" t="str">
        <f>_xlfn.XLOOKUP($C3098,銘柄リスト!$B$2:$B$10000,銘柄リスト!$D$2:$D$10000,,0,1)</f>
        <v>プライム（内国株式）</v>
      </c>
    </row>
    <row r="3099" spans="2:10" hidden="1">
      <c r="B3099" s="42">
        <v>3097</v>
      </c>
      <c r="C3099" s="45" t="s">
        <v>3230</v>
      </c>
      <c r="D3099" t="str">
        <f>_xlfn.XLOOKUP($C3099,銘柄リスト!$B$2:$B$10000,銘柄リスト!$C$2:$C$10000,,0,1)</f>
        <v>河合楽器製作所</v>
      </c>
      <c r="E3099" s="10">
        <v>1</v>
      </c>
      <c r="G3099" s="46">
        <v>45632</v>
      </c>
      <c r="H3099" s="46">
        <v>45793</v>
      </c>
      <c r="J3099" s="10" t="str">
        <f>_xlfn.XLOOKUP($C3099,銘柄リスト!$B$2:$B$10000,銘柄リスト!$D$2:$D$10000,,0,1)</f>
        <v>プライム（内国株式）</v>
      </c>
    </row>
    <row r="3100" spans="2:10" hidden="1">
      <c r="B3100" s="42">
        <v>3098</v>
      </c>
      <c r="C3100" s="45" t="s">
        <v>3231</v>
      </c>
      <c r="D3100" t="str">
        <f>_xlfn.XLOOKUP($C3100,銘柄リスト!$B$2:$B$10000,銘柄リスト!$C$2:$C$10000,,0,1)</f>
        <v>菊水化学工業</v>
      </c>
      <c r="E3100" s="10">
        <v>1</v>
      </c>
      <c r="G3100" s="46">
        <v>45632</v>
      </c>
      <c r="H3100" s="46">
        <v>45793</v>
      </c>
      <c r="J3100" s="10" t="str">
        <f>_xlfn.XLOOKUP($C3100,銘柄リスト!$B$2:$B$10000,銘柄リスト!$D$2:$D$10000,,0,1)</f>
        <v>スタンダード（内国株式）</v>
      </c>
    </row>
    <row r="3101" spans="2:10" hidden="1">
      <c r="B3101" s="42">
        <v>3099</v>
      </c>
      <c r="C3101" s="45" t="s">
        <v>3232</v>
      </c>
      <c r="D3101" t="str">
        <f>_xlfn.XLOOKUP($C3101,銘柄リスト!$B$2:$B$10000,銘柄リスト!$C$2:$C$10000,,0,1)</f>
        <v>クリナップ</v>
      </c>
      <c r="E3101" s="10">
        <v>1</v>
      </c>
      <c r="G3101" s="46">
        <v>45632</v>
      </c>
      <c r="H3101" s="46">
        <v>45793</v>
      </c>
      <c r="J3101" s="10" t="str">
        <f>_xlfn.XLOOKUP($C3101,銘柄リスト!$B$2:$B$10000,銘柄リスト!$D$2:$D$10000,,0,1)</f>
        <v>プライム（内国株式）</v>
      </c>
    </row>
    <row r="3102" spans="2:10" hidden="1">
      <c r="B3102" s="42">
        <v>3100</v>
      </c>
      <c r="C3102" s="45" t="s">
        <v>3233</v>
      </c>
      <c r="D3102" t="str">
        <f>_xlfn.XLOOKUP($C3102,銘柄リスト!$B$2:$B$10000,銘柄リスト!$C$2:$C$10000,,0,1)</f>
        <v>ピジョン</v>
      </c>
      <c r="E3102" s="10">
        <v>1</v>
      </c>
      <c r="G3102" s="46">
        <v>45632</v>
      </c>
      <c r="H3102" s="46">
        <v>45793</v>
      </c>
      <c r="J3102" s="10" t="str">
        <f>_xlfn.XLOOKUP($C3102,銘柄リスト!$B$2:$B$10000,銘柄リスト!$D$2:$D$10000,,0,1)</f>
        <v>プライム（内国株式）</v>
      </c>
    </row>
    <row r="3103" spans="2:10" hidden="1">
      <c r="B3103" s="42">
        <v>3101</v>
      </c>
      <c r="C3103" s="45" t="s">
        <v>3234</v>
      </c>
      <c r="D3103" t="str">
        <f>_xlfn.XLOOKUP($C3103,銘柄リスト!$B$2:$B$10000,銘柄リスト!$C$2:$C$10000,,0,1)</f>
        <v>フジコピアン</v>
      </c>
      <c r="E3103" s="10">
        <v>1</v>
      </c>
      <c r="G3103" s="46">
        <v>45632</v>
      </c>
      <c r="H3103" s="46">
        <v>45793</v>
      </c>
      <c r="J3103" s="10" t="str">
        <f>_xlfn.XLOOKUP($C3103,銘柄リスト!$B$2:$B$10000,銘柄リスト!$D$2:$D$10000,,0,1)</f>
        <v>スタンダード（内国株式）</v>
      </c>
    </row>
    <row r="3104" spans="2:10" hidden="1">
      <c r="B3104" s="42">
        <v>3102</v>
      </c>
      <c r="C3104" s="45" t="s">
        <v>3235</v>
      </c>
      <c r="D3104" t="str">
        <f>_xlfn.XLOOKUP($C3104,銘柄リスト!$B$2:$B$10000,銘柄リスト!$C$2:$C$10000,,0,1)</f>
        <v>天馬</v>
      </c>
      <c r="E3104" s="10">
        <v>1</v>
      </c>
      <c r="G3104" s="46">
        <v>45632</v>
      </c>
      <c r="H3104" s="46">
        <v>45793</v>
      </c>
      <c r="J3104" s="10" t="str">
        <f>_xlfn.XLOOKUP($C3104,銘柄リスト!$B$2:$B$10000,銘柄リスト!$D$2:$D$10000,,0,1)</f>
        <v>プライム（内国株式）</v>
      </c>
    </row>
    <row r="3105" spans="2:10" hidden="1">
      <c r="B3105" s="42">
        <v>3103</v>
      </c>
      <c r="C3105" s="45" t="s">
        <v>3236</v>
      </c>
      <c r="D3105" t="str">
        <f>_xlfn.XLOOKUP($C3105,銘柄リスト!$B$2:$B$10000,銘柄リスト!$C$2:$C$10000,,0,1)</f>
        <v>キングジム</v>
      </c>
      <c r="E3105" s="10">
        <v>1</v>
      </c>
      <c r="G3105" s="46">
        <v>45632</v>
      </c>
      <c r="H3105" s="46">
        <v>45793</v>
      </c>
      <c r="J3105" s="10" t="str">
        <f>_xlfn.XLOOKUP($C3105,銘柄リスト!$B$2:$B$10000,銘柄リスト!$D$2:$D$10000,,0,1)</f>
        <v>プライム（内国株式）</v>
      </c>
    </row>
    <row r="3106" spans="2:10" hidden="1">
      <c r="B3106" s="42">
        <v>3104</v>
      </c>
      <c r="C3106" s="45" t="s">
        <v>3237</v>
      </c>
      <c r="D3106" t="str">
        <f>_xlfn.XLOOKUP($C3106,銘柄リスト!$B$2:$B$10000,銘柄リスト!$C$2:$C$10000,,0,1)</f>
        <v>興研</v>
      </c>
      <c r="E3106" s="10">
        <v>1</v>
      </c>
      <c r="G3106" s="46">
        <v>45632</v>
      </c>
      <c r="H3106" s="46">
        <v>45793</v>
      </c>
      <c r="J3106" s="10" t="str">
        <f>_xlfn.XLOOKUP($C3106,銘柄リスト!$B$2:$B$10000,銘柄リスト!$D$2:$D$10000,,0,1)</f>
        <v>スタンダード（内国株式）</v>
      </c>
    </row>
    <row r="3107" spans="2:10" hidden="1">
      <c r="B3107" s="42">
        <v>3105</v>
      </c>
      <c r="C3107" s="45" t="s">
        <v>3238</v>
      </c>
      <c r="D3107" t="str">
        <f>_xlfn.XLOOKUP($C3107,銘柄リスト!$B$2:$B$10000,銘柄リスト!$C$2:$C$10000,,0,1)</f>
        <v>象印マホービン</v>
      </c>
      <c r="E3107" s="10">
        <v>1</v>
      </c>
      <c r="G3107" s="46">
        <v>45632</v>
      </c>
      <c r="H3107" s="46">
        <v>45793</v>
      </c>
      <c r="J3107" s="10" t="str">
        <f>_xlfn.XLOOKUP($C3107,銘柄リスト!$B$2:$B$10000,銘柄リスト!$D$2:$D$10000,,0,1)</f>
        <v>プライム（内国株式）</v>
      </c>
    </row>
    <row r="3108" spans="2:10" hidden="1">
      <c r="B3108" s="42">
        <v>3106</v>
      </c>
      <c r="C3108" s="45" t="s">
        <v>146</v>
      </c>
      <c r="D3108" t="str">
        <f>_xlfn.XLOOKUP($C3108,銘柄リスト!$B$2:$B$10000,銘柄リスト!$C$2:$C$10000,,0,1)</f>
        <v>リンテック</v>
      </c>
      <c r="E3108" s="10">
        <v>1</v>
      </c>
      <c r="G3108" s="46">
        <v>45632</v>
      </c>
      <c r="H3108" s="46">
        <v>45793</v>
      </c>
      <c r="J3108" s="10" t="str">
        <f>_xlfn.XLOOKUP($C3108,銘柄リスト!$B$2:$B$10000,銘柄リスト!$D$2:$D$10000,,0,1)</f>
        <v>プライム（内国株式）</v>
      </c>
    </row>
    <row r="3109" spans="2:10" hidden="1">
      <c r="B3109" s="42">
        <v>3107</v>
      </c>
      <c r="C3109" s="45" t="s">
        <v>3239</v>
      </c>
      <c r="D3109" t="str">
        <f>_xlfn.XLOOKUP($C3109,銘柄リスト!$B$2:$B$10000,銘柄リスト!$C$2:$C$10000,,0,1)</f>
        <v>信越ポリマー</v>
      </c>
      <c r="E3109" s="10">
        <v>1</v>
      </c>
      <c r="G3109" s="46">
        <v>45632</v>
      </c>
      <c r="H3109" s="46">
        <v>45793</v>
      </c>
      <c r="J3109" s="10" t="str">
        <f>_xlfn.XLOOKUP($C3109,銘柄リスト!$B$2:$B$10000,銘柄リスト!$D$2:$D$10000,,0,1)</f>
        <v>プライム（内国株式）</v>
      </c>
    </row>
    <row r="3110" spans="2:10" hidden="1">
      <c r="B3110" s="42">
        <v>3108</v>
      </c>
      <c r="C3110" s="45" t="s">
        <v>3240</v>
      </c>
      <c r="D3110" t="str">
        <f>_xlfn.XLOOKUP($C3110,銘柄リスト!$B$2:$B$10000,銘柄リスト!$C$2:$C$10000,,0,1)</f>
        <v>東リ</v>
      </c>
      <c r="E3110" s="10">
        <v>1</v>
      </c>
      <c r="G3110" s="46">
        <v>45632</v>
      </c>
      <c r="H3110" s="46">
        <v>45793</v>
      </c>
      <c r="J3110" s="10" t="str">
        <f>_xlfn.XLOOKUP($C3110,銘柄リスト!$B$2:$B$10000,銘柄リスト!$D$2:$D$10000,,0,1)</f>
        <v>スタンダード（内国株式）</v>
      </c>
    </row>
    <row r="3111" spans="2:10" hidden="1">
      <c r="B3111" s="42">
        <v>3109</v>
      </c>
      <c r="C3111" s="45" t="s">
        <v>3241</v>
      </c>
      <c r="D3111" t="str">
        <f>_xlfn.XLOOKUP($C3111,銘柄リスト!$B$2:$B$10000,銘柄リスト!$C$2:$C$10000,,0,1)</f>
        <v>イトーキ</v>
      </c>
      <c r="E3111" s="10">
        <v>1</v>
      </c>
      <c r="G3111" s="46">
        <v>45632</v>
      </c>
      <c r="H3111" s="46">
        <v>45793</v>
      </c>
      <c r="J3111" s="10" t="str">
        <f>_xlfn.XLOOKUP($C3111,銘柄リスト!$B$2:$B$10000,銘柄リスト!$D$2:$D$10000,,0,1)</f>
        <v>プライム（内国株式）</v>
      </c>
    </row>
    <row r="3112" spans="2:10" hidden="1">
      <c r="B3112" s="42">
        <v>3110</v>
      </c>
      <c r="C3112" s="45" t="s">
        <v>3242</v>
      </c>
      <c r="D3112" t="str">
        <f>_xlfn.XLOOKUP($C3112,銘柄リスト!$B$2:$B$10000,銘柄リスト!$C$2:$C$10000,,0,1)</f>
        <v>任天堂</v>
      </c>
      <c r="E3112" s="10">
        <v>1</v>
      </c>
      <c r="G3112" s="46">
        <v>45632</v>
      </c>
      <c r="H3112" s="46">
        <v>45793</v>
      </c>
      <c r="J3112" s="10" t="str">
        <f>_xlfn.XLOOKUP($C3112,銘柄リスト!$B$2:$B$10000,銘柄リスト!$D$2:$D$10000,,0,1)</f>
        <v>プライム（内国株式）</v>
      </c>
    </row>
    <row r="3113" spans="2:10" hidden="1">
      <c r="B3113" s="42">
        <v>3111</v>
      </c>
      <c r="C3113" s="45" t="s">
        <v>3243</v>
      </c>
      <c r="D3113" t="str">
        <f>_xlfn.XLOOKUP($C3113,銘柄リスト!$B$2:$B$10000,銘柄リスト!$C$2:$C$10000,,0,1)</f>
        <v>リヒトラブ</v>
      </c>
      <c r="E3113" s="10">
        <v>1</v>
      </c>
      <c r="G3113" s="46">
        <v>45632</v>
      </c>
      <c r="H3113" s="46">
        <v>45793</v>
      </c>
      <c r="J3113" s="10" t="str">
        <f>_xlfn.XLOOKUP($C3113,銘柄リスト!$B$2:$B$10000,銘柄リスト!$D$2:$D$10000,,0,1)</f>
        <v>スタンダード（内国株式）</v>
      </c>
    </row>
    <row r="3114" spans="2:10" hidden="1">
      <c r="B3114" s="42">
        <v>3112</v>
      </c>
      <c r="C3114" s="45" t="s">
        <v>3244</v>
      </c>
      <c r="D3114" t="str">
        <f>_xlfn.XLOOKUP($C3114,銘柄リスト!$B$2:$B$10000,銘柄リスト!$C$2:$C$10000,,0,1)</f>
        <v>三菱鉛筆</v>
      </c>
      <c r="E3114" s="10">
        <v>1</v>
      </c>
      <c r="G3114" s="46">
        <v>45632</v>
      </c>
      <c r="H3114" s="46">
        <v>45793</v>
      </c>
      <c r="J3114" s="10" t="str">
        <f>_xlfn.XLOOKUP($C3114,銘柄リスト!$B$2:$B$10000,銘柄リスト!$D$2:$D$10000,,0,1)</f>
        <v>プライム（内国株式）</v>
      </c>
    </row>
    <row r="3115" spans="2:10" hidden="1">
      <c r="B3115" s="42">
        <v>3113</v>
      </c>
      <c r="C3115" s="45" t="s">
        <v>3245</v>
      </c>
      <c r="D3115" t="str">
        <f>_xlfn.XLOOKUP($C3115,銘柄リスト!$B$2:$B$10000,銘柄リスト!$C$2:$C$10000,,0,1)</f>
        <v>松風</v>
      </c>
      <c r="E3115" s="10">
        <v>1</v>
      </c>
      <c r="G3115" s="46">
        <v>45632</v>
      </c>
      <c r="H3115" s="46">
        <v>45793</v>
      </c>
      <c r="J3115" s="10" t="str">
        <f>_xlfn.XLOOKUP($C3115,銘柄リスト!$B$2:$B$10000,銘柄リスト!$D$2:$D$10000,,0,1)</f>
        <v>プライム（内国株式）</v>
      </c>
    </row>
    <row r="3116" spans="2:10" hidden="1">
      <c r="B3116" s="42">
        <v>3114</v>
      </c>
      <c r="C3116" s="45" t="s">
        <v>3246</v>
      </c>
      <c r="D3116" t="str">
        <f>_xlfn.XLOOKUP($C3116,銘柄リスト!$B$2:$B$10000,銘柄リスト!$C$2:$C$10000,,0,1)</f>
        <v>重松製作所</v>
      </c>
      <c r="E3116" s="10">
        <v>1</v>
      </c>
      <c r="G3116" s="46">
        <v>45632</v>
      </c>
      <c r="H3116" s="46">
        <v>45793</v>
      </c>
      <c r="J3116" s="10" t="str">
        <f>_xlfn.XLOOKUP($C3116,銘柄リスト!$B$2:$B$10000,銘柄リスト!$D$2:$D$10000,,0,1)</f>
        <v>スタンダード（内国株式）</v>
      </c>
    </row>
    <row r="3117" spans="2:10" hidden="1">
      <c r="B3117" s="42">
        <v>3115</v>
      </c>
      <c r="C3117" s="45" t="s">
        <v>238</v>
      </c>
      <c r="D3117" t="str">
        <f>_xlfn.XLOOKUP($C3117,銘柄リスト!$B$2:$B$10000,銘柄リスト!$C$2:$C$10000,,0,1)</f>
        <v>タカラスタンダード</v>
      </c>
      <c r="E3117" s="10">
        <v>1</v>
      </c>
      <c r="G3117" s="46">
        <v>45632</v>
      </c>
      <c r="H3117" s="46">
        <v>45793</v>
      </c>
      <c r="J3117" s="10" t="str">
        <f>_xlfn.XLOOKUP($C3117,銘柄リスト!$B$2:$B$10000,銘柄リスト!$D$2:$D$10000,,0,1)</f>
        <v>プライム（内国株式）</v>
      </c>
    </row>
    <row r="3118" spans="2:10" hidden="1">
      <c r="B3118" s="42">
        <v>3116</v>
      </c>
      <c r="C3118" s="45" t="s">
        <v>3247</v>
      </c>
      <c r="D3118" t="str">
        <f>_xlfn.XLOOKUP($C3118,銘柄リスト!$B$2:$B$10000,銘柄リスト!$C$2:$C$10000,,0,1)</f>
        <v>ミロク</v>
      </c>
      <c r="E3118" s="10">
        <v>1</v>
      </c>
      <c r="G3118" s="46">
        <v>45632</v>
      </c>
      <c r="H3118" s="46">
        <v>45793</v>
      </c>
      <c r="J3118" s="10" t="str">
        <f>_xlfn.XLOOKUP($C3118,銘柄リスト!$B$2:$B$10000,銘柄リスト!$D$2:$D$10000,,0,1)</f>
        <v>スタンダード（内国株式）</v>
      </c>
    </row>
    <row r="3119" spans="2:10" hidden="1">
      <c r="B3119" s="42">
        <v>3117</v>
      </c>
      <c r="C3119" s="45" t="s">
        <v>3248</v>
      </c>
      <c r="D3119" t="str">
        <f>_xlfn.XLOOKUP($C3119,銘柄リスト!$B$2:$B$10000,銘柄リスト!$C$2:$C$10000,,0,1)</f>
        <v>コクヨ</v>
      </c>
      <c r="E3119" s="10">
        <v>1</v>
      </c>
      <c r="G3119" s="46">
        <v>45632</v>
      </c>
      <c r="H3119" s="46">
        <v>45793</v>
      </c>
      <c r="J3119" s="10" t="str">
        <f>_xlfn.XLOOKUP($C3119,銘柄リスト!$B$2:$B$10000,銘柄リスト!$D$2:$D$10000,,0,1)</f>
        <v>プライム（内国株式）</v>
      </c>
    </row>
    <row r="3120" spans="2:10" hidden="1">
      <c r="B3120" s="42">
        <v>3118</v>
      </c>
      <c r="C3120" s="45" t="s">
        <v>3249</v>
      </c>
      <c r="D3120" t="str">
        <f>_xlfn.XLOOKUP($C3120,銘柄リスト!$B$2:$B$10000,銘柄リスト!$C$2:$C$10000,,0,1)</f>
        <v>ネポン</v>
      </c>
      <c r="E3120" s="10">
        <v>1</v>
      </c>
      <c r="G3120" s="46">
        <v>45632</v>
      </c>
      <c r="H3120" s="46">
        <v>45793</v>
      </c>
      <c r="J3120" s="10" t="str">
        <f>_xlfn.XLOOKUP($C3120,銘柄リスト!$B$2:$B$10000,銘柄リスト!$D$2:$D$10000,,0,1)</f>
        <v>スタンダード（内国株式）</v>
      </c>
    </row>
    <row r="3121" spans="2:10" hidden="1">
      <c r="B3121" s="42">
        <v>3119</v>
      </c>
      <c r="C3121" s="45" t="s">
        <v>3250</v>
      </c>
      <c r="D3121" t="str">
        <f>_xlfn.XLOOKUP($C3121,銘柄リスト!$B$2:$B$10000,銘柄リスト!$C$2:$C$10000,,0,1)</f>
        <v>日本アイ・エス・ケイ</v>
      </c>
      <c r="E3121" s="10">
        <v>1</v>
      </c>
      <c r="G3121" s="46">
        <v>45632</v>
      </c>
      <c r="H3121" s="46">
        <v>45793</v>
      </c>
      <c r="J3121" s="10" t="str">
        <f>_xlfn.XLOOKUP($C3121,銘柄リスト!$B$2:$B$10000,銘柄リスト!$D$2:$D$10000,,0,1)</f>
        <v>スタンダード（内国株式）</v>
      </c>
    </row>
    <row r="3122" spans="2:10" hidden="1">
      <c r="B3122" s="42">
        <v>3120</v>
      </c>
      <c r="C3122" s="45" t="s">
        <v>3251</v>
      </c>
      <c r="D3122" t="str">
        <f>_xlfn.XLOOKUP($C3122,銘柄リスト!$B$2:$B$10000,銘柄リスト!$C$2:$C$10000,,0,1)</f>
        <v>ナカバヤシ</v>
      </c>
      <c r="E3122" s="10">
        <v>1</v>
      </c>
      <c r="G3122" s="46">
        <v>45632</v>
      </c>
      <c r="H3122" s="46">
        <v>45793</v>
      </c>
      <c r="J3122" s="10" t="str">
        <f>_xlfn.XLOOKUP($C3122,銘柄リスト!$B$2:$B$10000,銘柄リスト!$D$2:$D$10000,,0,1)</f>
        <v>スタンダード（内国株式）</v>
      </c>
    </row>
    <row r="3123" spans="2:10" hidden="1">
      <c r="B3123" s="42">
        <v>3121</v>
      </c>
      <c r="C3123" s="45" t="s">
        <v>3252</v>
      </c>
      <c r="D3123" t="str">
        <f>_xlfn.XLOOKUP($C3123,銘柄リスト!$B$2:$B$10000,銘柄リスト!$C$2:$C$10000,,0,1)</f>
        <v>ニフコ</v>
      </c>
      <c r="E3123" s="10">
        <v>1</v>
      </c>
      <c r="G3123" s="46">
        <v>45632</v>
      </c>
      <c r="H3123" s="46">
        <v>45793</v>
      </c>
      <c r="J3123" s="10" t="str">
        <f>_xlfn.XLOOKUP($C3123,銘柄リスト!$B$2:$B$10000,銘柄リスト!$D$2:$D$10000,,0,1)</f>
        <v>プライム（内国株式）</v>
      </c>
    </row>
    <row r="3124" spans="2:10" hidden="1">
      <c r="B3124" s="42">
        <v>3122</v>
      </c>
      <c r="C3124" s="45" t="s">
        <v>3253</v>
      </c>
      <c r="D3124" t="str">
        <f>_xlfn.XLOOKUP($C3124,銘柄リスト!$B$2:$B$10000,銘柄リスト!$C$2:$C$10000,,0,1)</f>
        <v>立川ブラインド工業</v>
      </c>
      <c r="E3124" s="10">
        <v>1</v>
      </c>
      <c r="G3124" s="46">
        <v>45632</v>
      </c>
      <c r="H3124" s="46">
        <v>45793</v>
      </c>
      <c r="J3124" s="10" t="str">
        <f>_xlfn.XLOOKUP($C3124,銘柄リスト!$B$2:$B$10000,銘柄リスト!$D$2:$D$10000,,0,1)</f>
        <v>プライム（内国株式）</v>
      </c>
    </row>
    <row r="3125" spans="2:10" hidden="1">
      <c r="B3125" s="42">
        <v>3123</v>
      </c>
      <c r="C3125" s="45" t="s">
        <v>3254</v>
      </c>
      <c r="D3125" t="str">
        <f>_xlfn.XLOOKUP($C3125,銘柄リスト!$B$2:$B$10000,銘柄リスト!$C$2:$C$10000,,0,1)</f>
        <v>グローブライド</v>
      </c>
      <c r="E3125" s="10">
        <v>1</v>
      </c>
      <c r="G3125" s="46">
        <v>45632</v>
      </c>
      <c r="H3125" s="46">
        <v>45793</v>
      </c>
      <c r="J3125" s="10" t="str">
        <f>_xlfn.XLOOKUP($C3125,銘柄リスト!$B$2:$B$10000,銘柄リスト!$D$2:$D$10000,,0,1)</f>
        <v>プライム（内国株式）</v>
      </c>
    </row>
    <row r="3126" spans="2:10" hidden="1">
      <c r="B3126" s="42">
        <v>3124</v>
      </c>
      <c r="C3126" s="45" t="s">
        <v>3255</v>
      </c>
      <c r="D3126" t="str">
        <f>_xlfn.XLOOKUP($C3126,銘柄リスト!$B$2:$B$10000,銘柄リスト!$C$2:$C$10000,,0,1)</f>
        <v>マミヤ・オーピー</v>
      </c>
      <c r="E3126" s="10">
        <v>1</v>
      </c>
      <c r="G3126" s="46">
        <v>45632</v>
      </c>
      <c r="H3126" s="46">
        <v>45793</v>
      </c>
      <c r="J3126" s="10" t="str">
        <f>_xlfn.XLOOKUP($C3126,銘柄リスト!$B$2:$B$10000,銘柄リスト!$D$2:$D$10000,,0,1)</f>
        <v>スタンダード（内国株式）</v>
      </c>
    </row>
    <row r="3127" spans="2:10" hidden="1">
      <c r="B3127" s="42">
        <v>3125</v>
      </c>
      <c r="C3127" s="45" t="s">
        <v>3256</v>
      </c>
      <c r="D3127" t="str">
        <f>_xlfn.XLOOKUP($C3127,銘柄リスト!$B$2:$B$10000,銘柄リスト!$C$2:$C$10000,,0,1)</f>
        <v>セーラー万年筆</v>
      </c>
      <c r="E3127" s="10">
        <v>1</v>
      </c>
      <c r="G3127" s="46">
        <v>45632</v>
      </c>
      <c r="H3127" s="46">
        <v>45793</v>
      </c>
      <c r="J3127" s="10" t="str">
        <f>_xlfn.XLOOKUP($C3127,銘柄リスト!$B$2:$B$10000,銘柄リスト!$D$2:$D$10000,,0,1)</f>
        <v>スタンダード（内国株式）</v>
      </c>
    </row>
    <row r="3128" spans="2:10" hidden="1">
      <c r="B3128" s="42">
        <v>3126</v>
      </c>
      <c r="C3128" s="45" t="s">
        <v>3257</v>
      </c>
      <c r="D3128" t="str">
        <f>_xlfn.XLOOKUP($C3128,銘柄リスト!$B$2:$B$10000,銘柄リスト!$C$2:$C$10000,,0,1)</f>
        <v>バルカー</v>
      </c>
      <c r="E3128" s="10">
        <v>1</v>
      </c>
      <c r="G3128" s="46">
        <v>45632</v>
      </c>
      <c r="H3128" s="46">
        <v>45793</v>
      </c>
      <c r="J3128" s="10" t="str">
        <f>_xlfn.XLOOKUP($C3128,銘柄リスト!$B$2:$B$10000,銘柄リスト!$D$2:$D$10000,,0,1)</f>
        <v>プライム（内国株式）</v>
      </c>
    </row>
    <row r="3129" spans="2:10" hidden="1">
      <c r="B3129" s="42">
        <v>3127</v>
      </c>
      <c r="C3129" s="45" t="s">
        <v>3258</v>
      </c>
      <c r="D3129" t="str">
        <f>_xlfn.XLOOKUP($C3129,銘柄リスト!$B$2:$B$10000,銘柄リスト!$C$2:$C$10000,,0,1)</f>
        <v>くろがね工作所</v>
      </c>
      <c r="E3129" s="10">
        <v>1</v>
      </c>
      <c r="G3129" s="46">
        <v>45632</v>
      </c>
      <c r="H3129" s="46">
        <v>45793</v>
      </c>
      <c r="J3129" s="10" t="str">
        <f>_xlfn.XLOOKUP($C3129,銘柄リスト!$B$2:$B$10000,銘柄リスト!$D$2:$D$10000,,0,1)</f>
        <v>スタンダード（内国株式）</v>
      </c>
    </row>
    <row r="3130" spans="2:10" hidden="1">
      <c r="B3130" s="42">
        <v>3128</v>
      </c>
      <c r="C3130" s="45" t="s">
        <v>3259</v>
      </c>
      <c r="D3130" t="str">
        <f>_xlfn.XLOOKUP($C3130,銘柄リスト!$B$2:$B$10000,銘柄リスト!$C$2:$C$10000,,0,1)</f>
        <v>ＭＵＴＯＨホールディングス</v>
      </c>
      <c r="E3130" s="10">
        <v>1</v>
      </c>
      <c r="G3130" s="46">
        <v>45632</v>
      </c>
      <c r="H3130" s="46">
        <v>45793</v>
      </c>
      <c r="J3130" s="10" t="str">
        <f>_xlfn.XLOOKUP($C3130,銘柄リスト!$B$2:$B$10000,銘柄リスト!$D$2:$D$10000,,0,1)</f>
        <v>スタンダード（内国株式）</v>
      </c>
    </row>
    <row r="3131" spans="2:10" hidden="1">
      <c r="B3131" s="42">
        <v>3129</v>
      </c>
      <c r="C3131" s="45" t="s">
        <v>3260</v>
      </c>
      <c r="D3131" t="str">
        <f>_xlfn.XLOOKUP($C3131,銘柄リスト!$B$2:$B$10000,銘柄リスト!$C$2:$C$10000,,0,1)</f>
        <v>伊藤忠商事</v>
      </c>
      <c r="E3131" s="10">
        <v>1</v>
      </c>
      <c r="G3131" s="46">
        <v>45632</v>
      </c>
      <c r="H3131" s="46">
        <v>45793</v>
      </c>
      <c r="J3131" s="10" t="str">
        <f>_xlfn.XLOOKUP($C3131,銘柄リスト!$B$2:$B$10000,銘柄リスト!$D$2:$D$10000,,0,1)</f>
        <v>プライム（内国株式）</v>
      </c>
    </row>
    <row r="3132" spans="2:10" hidden="1">
      <c r="B3132" s="42">
        <v>3130</v>
      </c>
      <c r="C3132" s="45" t="s">
        <v>3261</v>
      </c>
      <c r="D3132" t="str">
        <f>_xlfn.XLOOKUP($C3132,銘柄リスト!$B$2:$B$10000,銘柄リスト!$C$2:$C$10000,,0,1)</f>
        <v>丸紅</v>
      </c>
      <c r="E3132" s="10">
        <v>1</v>
      </c>
      <c r="G3132" s="46">
        <v>45632</v>
      </c>
      <c r="H3132" s="46">
        <v>45793</v>
      </c>
      <c r="J3132" s="10" t="str">
        <f>_xlfn.XLOOKUP($C3132,銘柄リスト!$B$2:$B$10000,銘柄リスト!$D$2:$D$10000,,0,1)</f>
        <v>プライム（内国株式）</v>
      </c>
    </row>
    <row r="3133" spans="2:10" hidden="1">
      <c r="B3133" s="42">
        <v>3131</v>
      </c>
      <c r="C3133" s="45" t="s">
        <v>3262</v>
      </c>
      <c r="D3133" t="str">
        <f>_xlfn.XLOOKUP($C3133,銘柄リスト!$B$2:$B$10000,銘柄リスト!$C$2:$C$10000,,0,1)</f>
        <v>ユアサ・フナショク</v>
      </c>
      <c r="E3133" s="10">
        <v>1</v>
      </c>
      <c r="G3133" s="46">
        <v>45632</v>
      </c>
      <c r="H3133" s="46">
        <v>45793</v>
      </c>
      <c r="J3133" s="10" t="str">
        <f>_xlfn.XLOOKUP($C3133,銘柄リスト!$B$2:$B$10000,銘柄リスト!$D$2:$D$10000,,0,1)</f>
        <v>スタンダード（内国株式）</v>
      </c>
    </row>
    <row r="3134" spans="2:10" hidden="1">
      <c r="B3134" s="42">
        <v>3132</v>
      </c>
      <c r="C3134" s="45" t="s">
        <v>3263</v>
      </c>
      <c r="D3134" t="str">
        <f>_xlfn.XLOOKUP($C3134,銘柄リスト!$B$2:$B$10000,銘柄リスト!$C$2:$C$10000,,0,1)</f>
        <v>高島</v>
      </c>
      <c r="E3134" s="10">
        <v>1</v>
      </c>
      <c r="G3134" s="46">
        <v>45632</v>
      </c>
      <c r="H3134" s="46">
        <v>45793</v>
      </c>
      <c r="J3134" s="10" t="str">
        <f>_xlfn.XLOOKUP($C3134,銘柄リスト!$B$2:$B$10000,銘柄リスト!$D$2:$D$10000,,0,1)</f>
        <v>プライム（内国株式）</v>
      </c>
    </row>
    <row r="3135" spans="2:10" hidden="1">
      <c r="B3135" s="42">
        <v>3133</v>
      </c>
      <c r="C3135" s="45" t="s">
        <v>3264</v>
      </c>
      <c r="D3135" t="str">
        <f>_xlfn.XLOOKUP($C3135,銘柄リスト!$B$2:$B$10000,銘柄リスト!$C$2:$C$10000,,0,1)</f>
        <v>ヨンドシーホールディングス</v>
      </c>
      <c r="E3135" s="10">
        <v>1</v>
      </c>
      <c r="G3135" s="46">
        <v>45632</v>
      </c>
      <c r="H3135" s="46">
        <v>45793</v>
      </c>
      <c r="J3135" s="10" t="str">
        <f>_xlfn.XLOOKUP($C3135,銘柄リスト!$B$2:$B$10000,銘柄リスト!$D$2:$D$10000,,0,1)</f>
        <v>プライム（内国株式）</v>
      </c>
    </row>
    <row r="3136" spans="2:10" hidden="1">
      <c r="B3136" s="42">
        <v>3134</v>
      </c>
      <c r="C3136" s="45" t="s">
        <v>192</v>
      </c>
      <c r="D3136" t="str">
        <f>_xlfn.XLOOKUP($C3136,銘柄リスト!$B$2:$B$10000,銘柄リスト!$C$2:$C$10000,,0,1)</f>
        <v>長瀬産業</v>
      </c>
      <c r="E3136" s="10">
        <v>1</v>
      </c>
      <c r="G3136" s="46">
        <v>45632</v>
      </c>
      <c r="H3136" s="46">
        <v>45793</v>
      </c>
      <c r="J3136" s="10" t="str">
        <f>_xlfn.XLOOKUP($C3136,銘柄リスト!$B$2:$B$10000,銘柄リスト!$D$2:$D$10000,,0,1)</f>
        <v>プライム（内国株式）</v>
      </c>
    </row>
    <row r="3137" spans="2:10" hidden="1">
      <c r="B3137" s="42">
        <v>3135</v>
      </c>
      <c r="C3137" s="45" t="s">
        <v>3265</v>
      </c>
      <c r="D3137" t="str">
        <f>_xlfn.XLOOKUP($C3137,銘柄リスト!$B$2:$B$10000,銘柄リスト!$C$2:$C$10000,,0,1)</f>
        <v>ナイガイ</v>
      </c>
      <c r="E3137" s="10">
        <v>1</v>
      </c>
      <c r="G3137" s="46">
        <v>45632</v>
      </c>
      <c r="H3137" s="46">
        <v>45793</v>
      </c>
      <c r="J3137" s="10" t="str">
        <f>_xlfn.XLOOKUP($C3137,銘柄リスト!$B$2:$B$10000,銘柄リスト!$D$2:$D$10000,,0,1)</f>
        <v>スタンダード（内国株式）</v>
      </c>
    </row>
    <row r="3138" spans="2:10" hidden="1">
      <c r="B3138" s="42">
        <v>3136</v>
      </c>
      <c r="C3138" s="45" t="s">
        <v>3266</v>
      </c>
      <c r="D3138" t="str">
        <f>_xlfn.XLOOKUP($C3138,銘柄リスト!$B$2:$B$10000,銘柄リスト!$C$2:$C$10000,,0,1)</f>
        <v>蝶理</v>
      </c>
      <c r="E3138" s="10">
        <v>1</v>
      </c>
      <c r="G3138" s="46">
        <v>45632</v>
      </c>
      <c r="H3138" s="46">
        <v>45793</v>
      </c>
      <c r="J3138" s="10" t="str">
        <f>_xlfn.XLOOKUP($C3138,銘柄リスト!$B$2:$B$10000,銘柄リスト!$D$2:$D$10000,,0,1)</f>
        <v>プライム（内国株式）</v>
      </c>
    </row>
    <row r="3139" spans="2:10" hidden="1">
      <c r="B3139" s="42">
        <v>3137</v>
      </c>
      <c r="C3139" s="45" t="s">
        <v>3267</v>
      </c>
      <c r="D3139" t="str">
        <f>_xlfn.XLOOKUP($C3139,銘柄リスト!$B$2:$B$10000,銘柄リスト!$C$2:$C$10000,,0,1)</f>
        <v>豊田通商</v>
      </c>
      <c r="E3139" s="10">
        <v>1</v>
      </c>
      <c r="G3139" s="46">
        <v>45632</v>
      </c>
      <c r="H3139" s="46">
        <v>45793</v>
      </c>
      <c r="J3139" s="10" t="str">
        <f>_xlfn.XLOOKUP($C3139,銘柄リスト!$B$2:$B$10000,銘柄リスト!$D$2:$D$10000,,0,1)</f>
        <v>プライム（内国株式）</v>
      </c>
    </row>
    <row r="3140" spans="2:10" hidden="1">
      <c r="B3140" s="42">
        <v>3138</v>
      </c>
      <c r="C3140" s="45" t="s">
        <v>3268</v>
      </c>
      <c r="D3140" t="str">
        <f>_xlfn.XLOOKUP($C3140,銘柄リスト!$B$2:$B$10000,銘柄リスト!$C$2:$C$10000,,0,1)</f>
        <v>オンワードホールディングス</v>
      </c>
      <c r="E3140" s="10">
        <v>1</v>
      </c>
      <c r="G3140" s="46">
        <v>45632</v>
      </c>
      <c r="H3140" s="46">
        <v>45793</v>
      </c>
      <c r="J3140" s="10" t="str">
        <f>_xlfn.XLOOKUP($C3140,銘柄リスト!$B$2:$B$10000,銘柄リスト!$D$2:$D$10000,,0,1)</f>
        <v>プライム（内国株式）</v>
      </c>
    </row>
    <row r="3141" spans="2:10" hidden="1">
      <c r="B3141" s="42">
        <v>3139</v>
      </c>
      <c r="C3141" s="45" t="s">
        <v>3269</v>
      </c>
      <c r="D3141" t="str">
        <f>_xlfn.XLOOKUP($C3141,銘柄リスト!$B$2:$B$10000,銘柄リスト!$C$2:$C$10000,,0,1)</f>
        <v>三共生興</v>
      </c>
      <c r="E3141" s="10">
        <v>1</v>
      </c>
      <c r="G3141" s="46">
        <v>45632</v>
      </c>
      <c r="H3141" s="46">
        <v>45793</v>
      </c>
      <c r="J3141" s="10" t="str">
        <f>_xlfn.XLOOKUP($C3141,銘柄リスト!$B$2:$B$10000,銘柄リスト!$D$2:$D$10000,,0,1)</f>
        <v>スタンダード（内国株式）</v>
      </c>
    </row>
    <row r="3142" spans="2:10" hidden="1">
      <c r="B3142" s="42">
        <v>3140</v>
      </c>
      <c r="C3142" s="45" t="s">
        <v>3270</v>
      </c>
      <c r="D3142" t="str">
        <f>_xlfn.XLOOKUP($C3142,銘柄リスト!$B$2:$B$10000,銘柄リスト!$C$2:$C$10000,,0,1)</f>
        <v>兼松</v>
      </c>
      <c r="E3142" s="10">
        <v>1</v>
      </c>
      <c r="G3142" s="46">
        <v>45632</v>
      </c>
      <c r="H3142" s="46">
        <v>45793</v>
      </c>
      <c r="J3142" s="10" t="str">
        <f>_xlfn.XLOOKUP($C3142,銘柄リスト!$B$2:$B$10000,銘柄リスト!$D$2:$D$10000,,0,1)</f>
        <v>プライム（内国株式）</v>
      </c>
    </row>
    <row r="3143" spans="2:10" hidden="1">
      <c r="B3143" s="42">
        <v>3141</v>
      </c>
      <c r="C3143" s="45" t="s">
        <v>3271</v>
      </c>
      <c r="D3143" t="str">
        <f>_xlfn.XLOOKUP($C3143,銘柄リスト!$B$2:$B$10000,銘柄リスト!$C$2:$C$10000,,0,1)</f>
        <v>美津濃</v>
      </c>
      <c r="E3143" s="10">
        <v>1</v>
      </c>
      <c r="G3143" s="46">
        <v>45632</v>
      </c>
      <c r="H3143" s="46">
        <v>45793</v>
      </c>
      <c r="J3143" s="10" t="str">
        <f>_xlfn.XLOOKUP($C3143,銘柄リスト!$B$2:$B$10000,銘柄リスト!$D$2:$D$10000,,0,1)</f>
        <v>プライム（内国株式）</v>
      </c>
    </row>
    <row r="3144" spans="2:10" hidden="1">
      <c r="B3144" s="42">
        <v>3142</v>
      </c>
      <c r="C3144" s="45" t="s">
        <v>3272</v>
      </c>
      <c r="D3144" t="str">
        <f>_xlfn.XLOOKUP($C3144,銘柄リスト!$B$2:$B$10000,銘柄リスト!$C$2:$C$10000,,0,1)</f>
        <v>大興電子通信</v>
      </c>
      <c r="E3144" s="10">
        <v>1</v>
      </c>
      <c r="G3144" s="46">
        <v>45632</v>
      </c>
      <c r="H3144" s="46">
        <v>45793</v>
      </c>
      <c r="J3144" s="10" t="str">
        <f>_xlfn.XLOOKUP($C3144,銘柄リスト!$B$2:$B$10000,銘柄リスト!$D$2:$D$10000,,0,1)</f>
        <v>スタンダード（内国株式）</v>
      </c>
    </row>
    <row r="3145" spans="2:10" hidden="1">
      <c r="B3145" s="42">
        <v>3143</v>
      </c>
      <c r="C3145" s="45" t="s">
        <v>3273</v>
      </c>
      <c r="D3145" t="str">
        <f>_xlfn.XLOOKUP($C3145,銘柄リスト!$B$2:$B$10000,銘柄リスト!$C$2:$C$10000,,0,1)</f>
        <v>ツカモトコーポレーション</v>
      </c>
      <c r="E3145" s="10">
        <v>1</v>
      </c>
      <c r="G3145" s="46">
        <v>45632</v>
      </c>
      <c r="H3145" s="46">
        <v>45793</v>
      </c>
      <c r="J3145" s="10" t="str">
        <f>_xlfn.XLOOKUP($C3145,銘柄リスト!$B$2:$B$10000,銘柄リスト!$D$2:$D$10000,,0,1)</f>
        <v>スタンダード（内国株式）</v>
      </c>
    </row>
    <row r="3146" spans="2:10" hidden="1">
      <c r="B3146" s="42">
        <v>3144</v>
      </c>
      <c r="C3146" s="45" t="s">
        <v>3274</v>
      </c>
      <c r="D3146" t="str">
        <f>_xlfn.XLOOKUP($C3146,銘柄リスト!$B$2:$B$10000,銘柄リスト!$C$2:$C$10000,,0,1)</f>
        <v>ルックホールディングス</v>
      </c>
      <c r="E3146" s="10">
        <v>1</v>
      </c>
      <c r="G3146" s="46">
        <v>45632</v>
      </c>
      <c r="H3146" s="46">
        <v>45793</v>
      </c>
      <c r="J3146" s="10" t="str">
        <f>_xlfn.XLOOKUP($C3146,銘柄リスト!$B$2:$B$10000,銘柄リスト!$D$2:$D$10000,,0,1)</f>
        <v>スタンダード（内国株式）</v>
      </c>
    </row>
    <row r="3147" spans="2:10" hidden="1">
      <c r="B3147" s="42">
        <v>3145</v>
      </c>
      <c r="C3147" s="45" t="s">
        <v>3275</v>
      </c>
      <c r="D3147" t="str">
        <f>_xlfn.XLOOKUP($C3147,銘柄リスト!$B$2:$B$10000,銘柄リスト!$C$2:$C$10000,,0,1)</f>
        <v>中央魚類</v>
      </c>
      <c r="E3147" s="10">
        <v>1</v>
      </c>
      <c r="G3147" s="46">
        <v>45632</v>
      </c>
      <c r="H3147" s="46">
        <v>45793</v>
      </c>
      <c r="J3147" s="10" t="str">
        <f>_xlfn.XLOOKUP($C3147,銘柄リスト!$B$2:$B$10000,銘柄リスト!$D$2:$D$10000,,0,1)</f>
        <v>スタンダード（内国株式）</v>
      </c>
    </row>
    <row r="3148" spans="2:10" hidden="1">
      <c r="B3148" s="42">
        <v>3146</v>
      </c>
      <c r="C3148" s="45" t="s">
        <v>3276</v>
      </c>
      <c r="D3148" t="str">
        <f>_xlfn.XLOOKUP($C3148,銘柄リスト!$B$2:$B$10000,銘柄リスト!$C$2:$C$10000,,0,1)</f>
        <v>日本紙パルプ商事</v>
      </c>
      <c r="E3148" s="10">
        <v>1</v>
      </c>
      <c r="G3148" s="46">
        <v>45632</v>
      </c>
      <c r="H3148" s="46">
        <v>45793</v>
      </c>
      <c r="J3148" s="10" t="str">
        <f>_xlfn.XLOOKUP($C3148,銘柄リスト!$B$2:$B$10000,銘柄リスト!$D$2:$D$10000,,0,1)</f>
        <v>プライム（内国株式）</v>
      </c>
    </row>
    <row r="3149" spans="2:10" hidden="1">
      <c r="B3149" s="42">
        <v>3147</v>
      </c>
      <c r="C3149" s="45" t="s">
        <v>3277</v>
      </c>
      <c r="D3149" t="str">
        <f>_xlfn.XLOOKUP($C3149,銘柄リスト!$B$2:$B$10000,銘柄リスト!$C$2:$C$10000,,0,1)</f>
        <v>東京エレクトロン</v>
      </c>
      <c r="E3149" s="10">
        <v>1</v>
      </c>
      <c r="G3149" s="46">
        <v>45632</v>
      </c>
      <c r="H3149" s="46">
        <v>45793</v>
      </c>
      <c r="J3149" s="10" t="str">
        <f>_xlfn.XLOOKUP($C3149,銘柄リスト!$B$2:$B$10000,銘柄リスト!$D$2:$D$10000,,0,1)</f>
        <v>プライム（内国株式）</v>
      </c>
    </row>
    <row r="3150" spans="2:10" hidden="1">
      <c r="B3150" s="42">
        <v>3148</v>
      </c>
      <c r="C3150" s="45" t="s">
        <v>3278</v>
      </c>
      <c r="D3150" t="str">
        <f>_xlfn.XLOOKUP($C3150,銘柄リスト!$B$2:$B$10000,銘柄リスト!$C$2:$C$10000,,0,1)</f>
        <v>カメイ</v>
      </c>
      <c r="E3150" s="10">
        <v>1</v>
      </c>
      <c r="G3150" s="46">
        <v>45632</v>
      </c>
      <c r="H3150" s="46">
        <v>45793</v>
      </c>
      <c r="J3150" s="10" t="str">
        <f>_xlfn.XLOOKUP($C3150,銘柄リスト!$B$2:$B$10000,銘柄リスト!$D$2:$D$10000,,0,1)</f>
        <v>プライム（内国株式）</v>
      </c>
    </row>
    <row r="3151" spans="2:10" hidden="1">
      <c r="B3151" s="42">
        <v>3149</v>
      </c>
      <c r="C3151" s="45" t="s">
        <v>3279</v>
      </c>
      <c r="D3151" t="str">
        <f>_xlfn.XLOOKUP($C3151,銘柄リスト!$B$2:$B$10000,銘柄リスト!$C$2:$C$10000,,0,1)</f>
        <v>東都水産</v>
      </c>
      <c r="E3151" s="10">
        <v>1</v>
      </c>
      <c r="G3151" s="46">
        <v>45632</v>
      </c>
      <c r="H3151" s="46">
        <v>45793</v>
      </c>
      <c r="J3151" s="10" t="str">
        <f>_xlfn.XLOOKUP($C3151,銘柄リスト!$B$2:$B$10000,銘柄リスト!$D$2:$D$10000,,0,1)</f>
        <v>スタンダード（内国株式）</v>
      </c>
    </row>
    <row r="3152" spans="2:10" hidden="1">
      <c r="B3152" s="42">
        <v>3150</v>
      </c>
      <c r="C3152" s="45" t="s">
        <v>3280</v>
      </c>
      <c r="D3152" t="str">
        <f>_xlfn.XLOOKUP($C3152,銘柄リスト!$B$2:$B$10000,銘柄リスト!$C$2:$C$10000,,0,1)</f>
        <v>築地魚市場</v>
      </c>
      <c r="E3152" s="10">
        <v>1</v>
      </c>
      <c r="G3152" s="46">
        <v>45632</v>
      </c>
      <c r="H3152" s="46">
        <v>45793</v>
      </c>
      <c r="J3152" s="10" t="str">
        <f>_xlfn.XLOOKUP($C3152,銘柄リスト!$B$2:$B$10000,銘柄リスト!$D$2:$D$10000,,0,1)</f>
        <v>スタンダード（内国株式）</v>
      </c>
    </row>
    <row r="3153" spans="2:10" hidden="1">
      <c r="B3153" s="42">
        <v>3151</v>
      </c>
      <c r="C3153" s="45" t="s">
        <v>3281</v>
      </c>
      <c r="D3153" t="str">
        <f>_xlfn.XLOOKUP($C3153,銘柄リスト!$B$2:$B$10000,銘柄リスト!$C$2:$C$10000,,0,1)</f>
        <v>東京ソワール</v>
      </c>
      <c r="E3153" s="10">
        <v>1</v>
      </c>
      <c r="G3153" s="46">
        <v>45632</v>
      </c>
      <c r="H3153" s="46">
        <v>45793</v>
      </c>
      <c r="J3153" s="10" t="str">
        <f>_xlfn.XLOOKUP($C3153,銘柄リスト!$B$2:$B$10000,銘柄リスト!$D$2:$D$10000,,0,1)</f>
        <v>スタンダード（内国株式）</v>
      </c>
    </row>
    <row r="3154" spans="2:10" hidden="1">
      <c r="B3154" s="42">
        <v>3152</v>
      </c>
      <c r="C3154" s="45" t="s">
        <v>3282</v>
      </c>
      <c r="D3154" t="str">
        <f>_xlfn.XLOOKUP($C3154,銘柄リスト!$B$2:$B$10000,銘柄リスト!$C$2:$C$10000,,0,1)</f>
        <v>ＯＵＧホールディングス</v>
      </c>
      <c r="E3154" s="10">
        <v>1</v>
      </c>
      <c r="G3154" s="46">
        <v>45632</v>
      </c>
      <c r="H3154" s="46">
        <v>45793</v>
      </c>
      <c r="J3154" s="10" t="str">
        <f>_xlfn.XLOOKUP($C3154,銘柄リスト!$B$2:$B$10000,銘柄リスト!$D$2:$D$10000,,0,1)</f>
        <v>スタンダード（内国株式）</v>
      </c>
    </row>
    <row r="3155" spans="2:10" hidden="1">
      <c r="B3155" s="42">
        <v>3153</v>
      </c>
      <c r="C3155" s="45" t="s">
        <v>3283</v>
      </c>
      <c r="D3155" t="str">
        <f>_xlfn.XLOOKUP($C3155,銘柄リスト!$B$2:$B$10000,銘柄リスト!$C$2:$C$10000,,0,1)</f>
        <v>スターゼン</v>
      </c>
      <c r="E3155" s="10">
        <v>1</v>
      </c>
      <c r="G3155" s="46">
        <v>45632</v>
      </c>
      <c r="H3155" s="46">
        <v>45793</v>
      </c>
      <c r="J3155" s="10" t="str">
        <f>_xlfn.XLOOKUP($C3155,銘柄リスト!$B$2:$B$10000,銘柄リスト!$D$2:$D$10000,,0,1)</f>
        <v>プライム（内国株式）</v>
      </c>
    </row>
    <row r="3156" spans="2:10" hidden="1">
      <c r="B3156" s="42">
        <v>3154</v>
      </c>
      <c r="C3156" s="45" t="s">
        <v>3284</v>
      </c>
      <c r="D3156" t="str">
        <f>_xlfn.XLOOKUP($C3156,銘柄リスト!$B$2:$B$10000,銘柄リスト!$C$2:$C$10000,,0,1)</f>
        <v>横浜丸魚</v>
      </c>
      <c r="E3156" s="10">
        <v>1</v>
      </c>
      <c r="G3156" s="46">
        <v>45632</v>
      </c>
      <c r="H3156" s="46">
        <v>45793</v>
      </c>
      <c r="J3156" s="10" t="str">
        <f>_xlfn.XLOOKUP($C3156,銘柄リスト!$B$2:$B$10000,銘柄リスト!$D$2:$D$10000,,0,1)</f>
        <v>スタンダード（内国株式）</v>
      </c>
    </row>
    <row r="3157" spans="2:10" hidden="1">
      <c r="B3157" s="42">
        <v>3155</v>
      </c>
      <c r="C3157" s="45" t="s">
        <v>3285</v>
      </c>
      <c r="D3157" t="str">
        <f>_xlfn.XLOOKUP($C3157,銘柄リスト!$B$2:$B$10000,銘柄リスト!$C$2:$C$10000,,0,1)</f>
        <v>丸藤シートパイル</v>
      </c>
      <c r="E3157" s="10">
        <v>1</v>
      </c>
      <c r="G3157" s="46">
        <v>45632</v>
      </c>
      <c r="H3157" s="46">
        <v>45793</v>
      </c>
      <c r="J3157" s="10" t="str">
        <f>_xlfn.XLOOKUP($C3157,銘柄リスト!$B$2:$B$10000,銘柄リスト!$D$2:$D$10000,,0,1)</f>
        <v>スタンダード（内国株式）</v>
      </c>
    </row>
    <row r="3158" spans="2:10" hidden="1">
      <c r="B3158" s="42">
        <v>3156</v>
      </c>
      <c r="C3158" s="45" t="s">
        <v>3286</v>
      </c>
      <c r="D3158" t="str">
        <f>_xlfn.XLOOKUP($C3158,銘柄リスト!$B$2:$B$10000,銘柄リスト!$C$2:$C$10000,,0,1)</f>
        <v>セイコーグループ</v>
      </c>
      <c r="E3158" s="10">
        <v>1</v>
      </c>
      <c r="G3158" s="46">
        <v>45632</v>
      </c>
      <c r="H3158" s="46">
        <v>45793</v>
      </c>
      <c r="J3158" s="10" t="str">
        <f>_xlfn.XLOOKUP($C3158,銘柄リスト!$B$2:$B$10000,銘柄リスト!$D$2:$D$10000,,0,1)</f>
        <v>プライム（内国株式）</v>
      </c>
    </row>
    <row r="3159" spans="2:10" hidden="1">
      <c r="B3159" s="42">
        <v>3157</v>
      </c>
      <c r="C3159" s="45" t="s">
        <v>3287</v>
      </c>
      <c r="D3159" t="str">
        <f>_xlfn.XLOOKUP($C3159,銘柄リスト!$B$2:$B$10000,銘柄リスト!$C$2:$C$10000,,0,1)</f>
        <v>山善</v>
      </c>
      <c r="E3159" s="10">
        <v>1</v>
      </c>
      <c r="G3159" s="46">
        <v>45632</v>
      </c>
      <c r="H3159" s="46">
        <v>45793</v>
      </c>
      <c r="J3159" s="10" t="str">
        <f>_xlfn.XLOOKUP($C3159,銘柄リスト!$B$2:$B$10000,銘柄リスト!$D$2:$D$10000,,0,1)</f>
        <v>プライム（内国株式）</v>
      </c>
    </row>
    <row r="3160" spans="2:10" hidden="1">
      <c r="B3160" s="42">
        <v>3158</v>
      </c>
      <c r="C3160" s="45" t="s">
        <v>3288</v>
      </c>
      <c r="D3160" t="str">
        <f>_xlfn.XLOOKUP($C3160,銘柄リスト!$B$2:$B$10000,銘柄リスト!$C$2:$C$10000,,0,1)</f>
        <v>椿本興業</v>
      </c>
      <c r="E3160" s="10">
        <v>1</v>
      </c>
      <c r="G3160" s="46">
        <v>45632</v>
      </c>
      <c r="H3160" s="46">
        <v>45793</v>
      </c>
      <c r="J3160" s="10" t="str">
        <f>_xlfn.XLOOKUP($C3160,銘柄リスト!$B$2:$B$10000,銘柄リスト!$D$2:$D$10000,,0,1)</f>
        <v>プライム（内国株式）</v>
      </c>
    </row>
    <row r="3161" spans="2:10" hidden="1">
      <c r="B3161" s="42">
        <v>3159</v>
      </c>
      <c r="C3161" s="45" t="s">
        <v>3289</v>
      </c>
      <c r="D3161" t="str">
        <f>_xlfn.XLOOKUP($C3161,銘柄リスト!$B$2:$B$10000,銘柄リスト!$C$2:$C$10000,,0,1)</f>
        <v>ＢＩＰＲＯＧＹ</v>
      </c>
      <c r="E3161" s="10">
        <v>1</v>
      </c>
      <c r="G3161" s="46">
        <v>45632</v>
      </c>
      <c r="H3161" s="46">
        <v>45793</v>
      </c>
      <c r="J3161" s="10" t="str">
        <f>_xlfn.XLOOKUP($C3161,銘柄リスト!$B$2:$B$10000,銘柄リスト!$D$2:$D$10000,,0,1)</f>
        <v>プライム（内国株式）</v>
      </c>
    </row>
    <row r="3162" spans="2:10" hidden="1">
      <c r="B3162" s="42">
        <v>3160</v>
      </c>
      <c r="C3162" s="45" t="s">
        <v>3290</v>
      </c>
      <c r="D3162" t="str">
        <f>_xlfn.XLOOKUP($C3162,銘柄リスト!$B$2:$B$10000,銘柄リスト!$C$2:$C$10000,,0,1)</f>
        <v>内田洋行</v>
      </c>
      <c r="E3162" s="10">
        <v>1</v>
      </c>
      <c r="G3162" s="46">
        <v>45632</v>
      </c>
      <c r="H3162" s="46">
        <v>45793</v>
      </c>
      <c r="J3162" s="10" t="str">
        <f>_xlfn.XLOOKUP($C3162,銘柄リスト!$B$2:$B$10000,銘柄リスト!$D$2:$D$10000,,0,1)</f>
        <v>プライム（内国株式）</v>
      </c>
    </row>
    <row r="3163" spans="2:10" hidden="1">
      <c r="B3163" s="42">
        <v>3161</v>
      </c>
      <c r="C3163" s="45" t="s">
        <v>207</v>
      </c>
      <c r="D3163" t="str">
        <f>_xlfn.XLOOKUP($C3163,銘柄リスト!$B$2:$B$10000,銘柄リスト!$C$2:$C$10000,,0,1)</f>
        <v>第一実業</v>
      </c>
      <c r="E3163" s="10">
        <v>1</v>
      </c>
      <c r="G3163" s="46">
        <v>45632</v>
      </c>
      <c r="H3163" s="46">
        <v>45793</v>
      </c>
      <c r="J3163" s="10" t="str">
        <f>_xlfn.XLOOKUP($C3163,銘柄リスト!$B$2:$B$10000,銘柄リスト!$D$2:$D$10000,,0,1)</f>
        <v>プライム（内国株式）</v>
      </c>
    </row>
    <row r="3164" spans="2:10" hidden="1">
      <c r="B3164" s="42">
        <v>3162</v>
      </c>
      <c r="C3164" s="45" t="s">
        <v>3291</v>
      </c>
      <c r="D3164" t="str">
        <f>_xlfn.XLOOKUP($C3164,銘柄リスト!$B$2:$B$10000,銘柄リスト!$C$2:$C$10000,,0,1)</f>
        <v>キヤノンマーケティングジャパン</v>
      </c>
      <c r="E3164" s="10">
        <v>1</v>
      </c>
      <c r="G3164" s="46">
        <v>45632</v>
      </c>
      <c r="H3164" s="46">
        <v>45793</v>
      </c>
      <c r="J3164" s="10" t="str">
        <f>_xlfn.XLOOKUP($C3164,銘柄リスト!$B$2:$B$10000,銘柄リスト!$D$2:$D$10000,,0,1)</f>
        <v>プライム（内国株式）</v>
      </c>
    </row>
    <row r="3165" spans="2:10" hidden="1">
      <c r="B3165" s="42">
        <v>3163</v>
      </c>
      <c r="C3165" s="45" t="s">
        <v>3292</v>
      </c>
      <c r="D3165" t="str">
        <f>_xlfn.XLOOKUP($C3165,銘柄リスト!$B$2:$B$10000,銘柄リスト!$C$2:$C$10000,,0,1)</f>
        <v>西華産業</v>
      </c>
      <c r="E3165" s="10">
        <v>1</v>
      </c>
      <c r="G3165" s="46">
        <v>45632</v>
      </c>
      <c r="H3165" s="46">
        <v>45793</v>
      </c>
      <c r="J3165" s="10" t="str">
        <f>_xlfn.XLOOKUP($C3165,銘柄リスト!$B$2:$B$10000,銘柄リスト!$D$2:$D$10000,,0,1)</f>
        <v>プライム（内国株式）</v>
      </c>
    </row>
    <row r="3166" spans="2:10" hidden="1">
      <c r="B3166" s="42">
        <v>3164</v>
      </c>
      <c r="C3166" s="45" t="s">
        <v>3293</v>
      </c>
      <c r="D3166" t="str">
        <f>_xlfn.XLOOKUP($C3166,銘柄リスト!$B$2:$B$10000,銘柄リスト!$C$2:$C$10000,,0,1)</f>
        <v>佐藤商事</v>
      </c>
      <c r="E3166" s="10">
        <v>1</v>
      </c>
      <c r="G3166" s="46">
        <v>45632</v>
      </c>
      <c r="H3166" s="46">
        <v>45793</v>
      </c>
      <c r="J3166" s="10" t="str">
        <f>_xlfn.XLOOKUP($C3166,銘柄リスト!$B$2:$B$10000,銘柄リスト!$D$2:$D$10000,,0,1)</f>
        <v>プライム（内国株式）</v>
      </c>
    </row>
    <row r="3167" spans="2:10" hidden="1">
      <c r="B3167" s="42">
        <v>3165</v>
      </c>
      <c r="C3167" s="45" t="s">
        <v>3294</v>
      </c>
      <c r="D3167" t="str">
        <f>_xlfn.XLOOKUP($C3167,銘柄リスト!$B$2:$B$10000,銘柄リスト!$C$2:$C$10000,,0,1)</f>
        <v>三谷商事</v>
      </c>
      <c r="E3167" s="10">
        <v>1</v>
      </c>
      <c r="G3167" s="46">
        <v>45632</v>
      </c>
      <c r="H3167" s="46">
        <v>45793</v>
      </c>
      <c r="J3167" s="10" t="str">
        <f>_xlfn.XLOOKUP($C3167,銘柄リスト!$B$2:$B$10000,銘柄リスト!$D$2:$D$10000,,0,1)</f>
        <v>スタンダード（内国株式）</v>
      </c>
    </row>
    <row r="3168" spans="2:10" hidden="1">
      <c r="B3168" s="42">
        <v>3166</v>
      </c>
      <c r="C3168" s="45" t="s">
        <v>3295</v>
      </c>
      <c r="D3168" t="e">
        <f>_xlfn.XLOOKUP($C3168,銘柄リスト!$B$2:$B$10000,銘柄リスト!$C$2:$C$10000,,0,1)</f>
        <v>#N/A</v>
      </c>
      <c r="E3168" s="10">
        <v>1</v>
      </c>
      <c r="G3168" s="46">
        <v>45632</v>
      </c>
      <c r="H3168" s="46">
        <v>45793</v>
      </c>
      <c r="J3168" s="10" t="e">
        <f>_xlfn.XLOOKUP($C3168,銘柄リスト!$B$2:$B$10000,銘柄リスト!$D$2:$D$10000,,0,1)</f>
        <v>#N/A</v>
      </c>
    </row>
    <row r="3169" spans="2:10" hidden="1">
      <c r="B3169" s="42">
        <v>3167</v>
      </c>
      <c r="C3169" s="45" t="s">
        <v>3296</v>
      </c>
      <c r="D3169" t="str">
        <f>_xlfn.XLOOKUP($C3169,銘柄リスト!$B$2:$B$10000,銘柄リスト!$C$2:$C$10000,,0,1)</f>
        <v>ユアサ商事</v>
      </c>
      <c r="E3169" s="10">
        <v>1</v>
      </c>
      <c r="G3169" s="46">
        <v>45632</v>
      </c>
      <c r="H3169" s="46">
        <v>45793</v>
      </c>
      <c r="J3169" s="10" t="str">
        <f>_xlfn.XLOOKUP($C3169,銘柄リスト!$B$2:$B$10000,銘柄リスト!$D$2:$D$10000,,0,1)</f>
        <v>プライム（内国株式）</v>
      </c>
    </row>
    <row r="3170" spans="2:10" hidden="1">
      <c r="B3170" s="42">
        <v>3168</v>
      </c>
      <c r="C3170" s="45" t="s">
        <v>3297</v>
      </c>
      <c r="D3170" t="str">
        <f>_xlfn.XLOOKUP($C3170,銘柄リスト!$B$2:$B$10000,銘柄リスト!$C$2:$C$10000,,0,1)</f>
        <v>神鋼商事</v>
      </c>
      <c r="E3170" s="10">
        <v>1</v>
      </c>
      <c r="G3170" s="46">
        <v>45632</v>
      </c>
      <c r="H3170" s="46">
        <v>45793</v>
      </c>
      <c r="J3170" s="10" t="str">
        <f>_xlfn.XLOOKUP($C3170,銘柄リスト!$B$2:$B$10000,銘柄リスト!$D$2:$D$10000,,0,1)</f>
        <v>プライム（内国株式）</v>
      </c>
    </row>
    <row r="3171" spans="2:10" hidden="1">
      <c r="B3171" s="42">
        <v>3169</v>
      </c>
      <c r="C3171" s="45" t="s">
        <v>3298</v>
      </c>
      <c r="D3171" t="str">
        <f>_xlfn.XLOOKUP($C3171,銘柄リスト!$B$2:$B$10000,銘柄リスト!$C$2:$C$10000,,0,1)</f>
        <v>カノークス</v>
      </c>
      <c r="E3171" s="10">
        <v>1</v>
      </c>
      <c r="G3171" s="46">
        <v>45632</v>
      </c>
      <c r="H3171" s="46">
        <v>45793</v>
      </c>
      <c r="J3171" s="10" t="str">
        <f>_xlfn.XLOOKUP($C3171,銘柄リスト!$B$2:$B$10000,銘柄リスト!$D$2:$D$10000,,0,1)</f>
        <v>スタンダード（内国株式）</v>
      </c>
    </row>
    <row r="3172" spans="2:10" hidden="1">
      <c r="B3172" s="42">
        <v>3170</v>
      </c>
      <c r="C3172" s="45" t="s">
        <v>3299</v>
      </c>
      <c r="D3172" t="str">
        <f>_xlfn.XLOOKUP($C3172,銘柄リスト!$B$2:$B$10000,銘柄リスト!$C$2:$C$10000,,0,1)</f>
        <v>トルク</v>
      </c>
      <c r="E3172" s="10">
        <v>1</v>
      </c>
      <c r="G3172" s="46">
        <v>45632</v>
      </c>
      <c r="H3172" s="46">
        <v>45793</v>
      </c>
      <c r="J3172" s="10" t="str">
        <f>_xlfn.XLOOKUP($C3172,銘柄リスト!$B$2:$B$10000,銘柄リスト!$D$2:$D$10000,,0,1)</f>
        <v>スタンダード（内国株式）</v>
      </c>
    </row>
    <row r="3173" spans="2:10" hidden="1">
      <c r="B3173" s="42">
        <v>3171</v>
      </c>
      <c r="C3173" s="45" t="s">
        <v>3300</v>
      </c>
      <c r="D3173" t="str">
        <f>_xlfn.XLOOKUP($C3173,銘柄リスト!$B$2:$B$10000,銘柄リスト!$C$2:$C$10000,,0,1)</f>
        <v>阪和興業</v>
      </c>
      <c r="E3173" s="10">
        <v>1</v>
      </c>
      <c r="G3173" s="46">
        <v>45632</v>
      </c>
      <c r="H3173" s="46">
        <v>45793</v>
      </c>
      <c r="J3173" s="10" t="str">
        <f>_xlfn.XLOOKUP($C3173,銘柄リスト!$B$2:$B$10000,銘柄リスト!$D$2:$D$10000,,0,1)</f>
        <v>プライム（内国株式）</v>
      </c>
    </row>
    <row r="3174" spans="2:10" hidden="1">
      <c r="B3174" s="42">
        <v>3172</v>
      </c>
      <c r="C3174" s="45" t="s">
        <v>3301</v>
      </c>
      <c r="D3174" t="str">
        <f>_xlfn.XLOOKUP($C3174,銘柄リスト!$B$2:$B$10000,銘柄リスト!$C$2:$C$10000,,0,1)</f>
        <v>正栄食品工業</v>
      </c>
      <c r="E3174" s="10">
        <v>1</v>
      </c>
      <c r="G3174" s="46">
        <v>45632</v>
      </c>
      <c r="H3174" s="46">
        <v>45793</v>
      </c>
      <c r="J3174" s="10" t="str">
        <f>_xlfn.XLOOKUP($C3174,銘柄リスト!$B$2:$B$10000,銘柄リスト!$D$2:$D$10000,,0,1)</f>
        <v>プライム（内国株式）</v>
      </c>
    </row>
    <row r="3175" spans="2:10" hidden="1">
      <c r="B3175" s="42">
        <v>3173</v>
      </c>
      <c r="C3175" s="45" t="s">
        <v>3302</v>
      </c>
      <c r="D3175" t="str">
        <f>_xlfn.XLOOKUP($C3175,銘柄リスト!$B$2:$B$10000,銘柄リスト!$C$2:$C$10000,,0,1)</f>
        <v>カナデン</v>
      </c>
      <c r="E3175" s="10">
        <v>1</v>
      </c>
      <c r="G3175" s="46">
        <v>45632</v>
      </c>
      <c r="H3175" s="46">
        <v>45793</v>
      </c>
      <c r="J3175" s="10" t="str">
        <f>_xlfn.XLOOKUP($C3175,銘柄リスト!$B$2:$B$10000,銘柄リスト!$D$2:$D$10000,,0,1)</f>
        <v>プライム（内国株式）</v>
      </c>
    </row>
    <row r="3176" spans="2:10" hidden="1">
      <c r="B3176" s="42">
        <v>3174</v>
      </c>
      <c r="C3176" s="45" t="s">
        <v>3303</v>
      </c>
      <c r="D3176" t="str">
        <f>_xlfn.XLOOKUP($C3176,銘柄リスト!$B$2:$B$10000,銘柄リスト!$C$2:$C$10000,,0,1)</f>
        <v>ＲＹＯＤＥＮ</v>
      </c>
      <c r="E3176" s="10">
        <v>1</v>
      </c>
      <c r="G3176" s="46">
        <v>45632</v>
      </c>
      <c r="H3176" s="46">
        <v>45793</v>
      </c>
      <c r="J3176" s="10" t="str">
        <f>_xlfn.XLOOKUP($C3176,銘柄リスト!$B$2:$B$10000,銘柄リスト!$D$2:$D$10000,,0,1)</f>
        <v>プライム（内国株式）</v>
      </c>
    </row>
    <row r="3177" spans="2:10" hidden="1">
      <c r="B3177" s="42">
        <v>3175</v>
      </c>
      <c r="C3177" s="45" t="s">
        <v>3304</v>
      </c>
      <c r="D3177" t="str">
        <f>_xlfn.XLOOKUP($C3177,銘柄リスト!$B$2:$B$10000,銘柄リスト!$C$2:$C$10000,,0,1)</f>
        <v>ナラサキ産業</v>
      </c>
      <c r="E3177" s="10">
        <v>1</v>
      </c>
      <c r="G3177" s="46">
        <v>45632</v>
      </c>
      <c r="H3177" s="46">
        <v>45793</v>
      </c>
      <c r="J3177" s="10" t="str">
        <f>_xlfn.XLOOKUP($C3177,銘柄リスト!$B$2:$B$10000,銘柄リスト!$D$2:$D$10000,,0,1)</f>
        <v>スタンダード（内国株式）</v>
      </c>
    </row>
    <row r="3178" spans="2:10" hidden="1">
      <c r="B3178" s="42">
        <v>3176</v>
      </c>
      <c r="C3178" s="45" t="s">
        <v>3305</v>
      </c>
      <c r="D3178" t="str">
        <f>_xlfn.XLOOKUP($C3178,銘柄リスト!$B$2:$B$10000,銘柄リスト!$C$2:$C$10000,,0,1)</f>
        <v>ニプロ</v>
      </c>
      <c r="E3178" s="10">
        <v>1</v>
      </c>
      <c r="G3178" s="46">
        <v>45632</v>
      </c>
      <c r="H3178" s="46">
        <v>45793</v>
      </c>
      <c r="J3178" s="10" t="str">
        <f>_xlfn.XLOOKUP($C3178,銘柄リスト!$B$2:$B$10000,銘柄リスト!$D$2:$D$10000,,0,1)</f>
        <v>プライム（内国株式）</v>
      </c>
    </row>
    <row r="3179" spans="2:10" hidden="1">
      <c r="B3179" s="42">
        <v>3177</v>
      </c>
      <c r="C3179" s="45" t="s">
        <v>3306</v>
      </c>
      <c r="D3179" t="str">
        <f>_xlfn.XLOOKUP($C3179,銘柄リスト!$B$2:$B$10000,銘柄リスト!$C$2:$C$10000,,0,1)</f>
        <v>岩谷産業</v>
      </c>
      <c r="E3179" s="10">
        <v>1</v>
      </c>
      <c r="G3179" s="46">
        <v>45632</v>
      </c>
      <c r="H3179" s="46">
        <v>45793</v>
      </c>
      <c r="J3179" s="10" t="str">
        <f>_xlfn.XLOOKUP($C3179,銘柄リスト!$B$2:$B$10000,銘柄リスト!$D$2:$D$10000,,0,1)</f>
        <v>プライム（内国株式）</v>
      </c>
    </row>
    <row r="3180" spans="2:10" hidden="1">
      <c r="B3180" s="42">
        <v>3178</v>
      </c>
      <c r="C3180" s="45" t="s">
        <v>3307</v>
      </c>
      <c r="D3180" t="str">
        <f>_xlfn.XLOOKUP($C3180,銘柄リスト!$B$2:$B$10000,銘柄リスト!$C$2:$C$10000,,0,1)</f>
        <v>ナイス</v>
      </c>
      <c r="E3180" s="10">
        <v>1</v>
      </c>
      <c r="G3180" s="46">
        <v>45632</v>
      </c>
      <c r="H3180" s="46">
        <v>45793</v>
      </c>
      <c r="J3180" s="10" t="str">
        <f>_xlfn.XLOOKUP($C3180,銘柄リスト!$B$2:$B$10000,銘柄リスト!$D$2:$D$10000,,0,1)</f>
        <v>スタンダード（内国株式）</v>
      </c>
    </row>
    <row r="3181" spans="2:10" hidden="1">
      <c r="B3181" s="42">
        <v>3179</v>
      </c>
      <c r="C3181" s="45" t="s">
        <v>3308</v>
      </c>
      <c r="D3181" t="str">
        <f>_xlfn.XLOOKUP($C3181,銘柄リスト!$B$2:$B$10000,銘柄リスト!$C$2:$C$10000,,0,1)</f>
        <v>ニチモウ</v>
      </c>
      <c r="E3181" s="10">
        <v>1</v>
      </c>
      <c r="G3181" s="46">
        <v>45632</v>
      </c>
      <c r="H3181" s="46">
        <v>45793</v>
      </c>
      <c r="J3181" s="10" t="str">
        <f>_xlfn.XLOOKUP($C3181,銘柄リスト!$B$2:$B$10000,銘柄リスト!$D$2:$D$10000,,0,1)</f>
        <v>プライム（内国株式）</v>
      </c>
    </row>
    <row r="3182" spans="2:10" hidden="1">
      <c r="B3182" s="42">
        <v>3180</v>
      </c>
      <c r="C3182" s="45" t="s">
        <v>3309</v>
      </c>
      <c r="D3182" t="str">
        <f>_xlfn.XLOOKUP($C3182,銘柄リスト!$B$2:$B$10000,銘柄リスト!$C$2:$C$10000,,0,1)</f>
        <v>極東貿易</v>
      </c>
      <c r="E3182" s="10">
        <v>1</v>
      </c>
      <c r="G3182" s="46">
        <v>45632</v>
      </c>
      <c r="H3182" s="46">
        <v>45793</v>
      </c>
      <c r="J3182" s="10" t="str">
        <f>_xlfn.XLOOKUP($C3182,銘柄リスト!$B$2:$B$10000,銘柄リスト!$D$2:$D$10000,,0,1)</f>
        <v>プライム（内国株式）</v>
      </c>
    </row>
    <row r="3183" spans="2:10" hidden="1">
      <c r="B3183" s="42">
        <v>3181</v>
      </c>
      <c r="C3183" s="45" t="s">
        <v>3310</v>
      </c>
      <c r="D3183" t="str">
        <f>_xlfn.XLOOKUP($C3183,銘柄リスト!$B$2:$B$10000,銘柄リスト!$C$2:$C$10000,,0,1)</f>
        <v>アステナホールディングス</v>
      </c>
      <c r="E3183" s="10">
        <v>1</v>
      </c>
      <c r="G3183" s="46">
        <v>45632</v>
      </c>
      <c r="H3183" s="46">
        <v>45793</v>
      </c>
      <c r="J3183" s="10" t="str">
        <f>_xlfn.XLOOKUP($C3183,銘柄リスト!$B$2:$B$10000,銘柄リスト!$D$2:$D$10000,,0,1)</f>
        <v>プライム（内国株式）</v>
      </c>
    </row>
    <row r="3184" spans="2:10" hidden="1">
      <c r="B3184" s="42">
        <v>3182</v>
      </c>
      <c r="C3184" s="45" t="s">
        <v>3311</v>
      </c>
      <c r="D3184" t="str">
        <f>_xlfn.XLOOKUP($C3184,銘柄リスト!$B$2:$B$10000,銘柄リスト!$C$2:$C$10000,,0,1)</f>
        <v>三愛オブリ</v>
      </c>
      <c r="E3184" s="10">
        <v>1</v>
      </c>
      <c r="G3184" s="46">
        <v>45632</v>
      </c>
      <c r="H3184" s="46">
        <v>45793</v>
      </c>
      <c r="J3184" s="10" t="str">
        <f>_xlfn.XLOOKUP($C3184,銘柄リスト!$B$2:$B$10000,銘柄リスト!$D$2:$D$10000,,0,1)</f>
        <v>プライム（内国株式）</v>
      </c>
    </row>
    <row r="3185" spans="2:10" hidden="1">
      <c r="B3185" s="42">
        <v>3183</v>
      </c>
      <c r="C3185" s="45" t="s">
        <v>165</v>
      </c>
      <c r="D3185" t="str">
        <f>_xlfn.XLOOKUP($C3185,銘柄リスト!$B$2:$B$10000,銘柄リスト!$C$2:$C$10000,,0,1)</f>
        <v>稲畑産業</v>
      </c>
      <c r="E3185" s="10">
        <v>1</v>
      </c>
      <c r="G3185" s="46">
        <v>45632</v>
      </c>
      <c r="H3185" s="46">
        <v>45793</v>
      </c>
      <c r="J3185" s="10" t="str">
        <f>_xlfn.XLOOKUP($C3185,銘柄リスト!$B$2:$B$10000,銘柄リスト!$D$2:$D$10000,,0,1)</f>
        <v>プライム（内国株式）</v>
      </c>
    </row>
    <row r="3186" spans="2:10" hidden="1">
      <c r="B3186" s="42">
        <v>3184</v>
      </c>
      <c r="C3186" s="45" t="s">
        <v>3312</v>
      </c>
      <c r="D3186" t="str">
        <f>_xlfn.XLOOKUP($C3186,銘柄リスト!$B$2:$B$10000,銘柄リスト!$C$2:$C$10000,,0,1)</f>
        <v>ＧＳＩクレオス</v>
      </c>
      <c r="E3186" s="10">
        <v>1</v>
      </c>
      <c r="G3186" s="46">
        <v>45632</v>
      </c>
      <c r="H3186" s="46">
        <v>45793</v>
      </c>
      <c r="J3186" s="10" t="str">
        <f>_xlfn.XLOOKUP($C3186,銘柄リスト!$B$2:$B$10000,銘柄リスト!$D$2:$D$10000,,0,1)</f>
        <v>プライム（内国株式）</v>
      </c>
    </row>
    <row r="3187" spans="2:10" hidden="1">
      <c r="B3187" s="42">
        <v>3185</v>
      </c>
      <c r="C3187" s="45" t="s">
        <v>3313</v>
      </c>
      <c r="D3187" t="str">
        <f>_xlfn.XLOOKUP($C3187,銘柄リスト!$B$2:$B$10000,銘柄リスト!$C$2:$C$10000,,0,1)</f>
        <v>明和産業</v>
      </c>
      <c r="E3187" s="10">
        <v>1</v>
      </c>
      <c r="G3187" s="46">
        <v>45632</v>
      </c>
      <c r="H3187" s="46">
        <v>45793</v>
      </c>
      <c r="J3187" s="10" t="str">
        <f>_xlfn.XLOOKUP($C3187,銘柄リスト!$B$2:$B$10000,銘柄リスト!$D$2:$D$10000,,0,1)</f>
        <v>プライム（内国株式）</v>
      </c>
    </row>
    <row r="3188" spans="2:10" hidden="1">
      <c r="B3188" s="42">
        <v>3186</v>
      </c>
      <c r="C3188" s="45" t="s">
        <v>3314</v>
      </c>
      <c r="D3188" t="str">
        <f>_xlfn.XLOOKUP($C3188,銘柄リスト!$B$2:$B$10000,銘柄リスト!$C$2:$C$10000,,0,1)</f>
        <v>クワザワホールディングス</v>
      </c>
      <c r="E3188" s="10">
        <v>1</v>
      </c>
      <c r="G3188" s="46">
        <v>45632</v>
      </c>
      <c r="H3188" s="46">
        <v>45793</v>
      </c>
      <c r="J3188" s="10" t="str">
        <f>_xlfn.XLOOKUP($C3188,銘柄リスト!$B$2:$B$10000,銘柄リスト!$D$2:$D$10000,,0,1)</f>
        <v>スタンダード（内国株式）</v>
      </c>
    </row>
    <row r="3189" spans="2:10" hidden="1">
      <c r="B3189" s="42">
        <v>3187</v>
      </c>
      <c r="C3189" s="45" t="s">
        <v>3315</v>
      </c>
      <c r="D3189" t="str">
        <f>_xlfn.XLOOKUP($C3189,銘柄リスト!$B$2:$B$10000,銘柄リスト!$C$2:$C$10000,,0,1)</f>
        <v>堀田丸正</v>
      </c>
      <c r="E3189" s="10">
        <v>1</v>
      </c>
      <c r="G3189" s="46">
        <v>45632</v>
      </c>
      <c r="H3189" s="46">
        <v>45793</v>
      </c>
      <c r="J3189" s="10" t="str">
        <f>_xlfn.XLOOKUP($C3189,銘柄リスト!$B$2:$B$10000,銘柄リスト!$D$2:$D$10000,,0,1)</f>
        <v>スタンダード（内国株式）</v>
      </c>
    </row>
    <row r="3190" spans="2:10" hidden="1">
      <c r="B3190" s="42">
        <v>3188</v>
      </c>
      <c r="C3190" s="45" t="s">
        <v>3316</v>
      </c>
      <c r="D3190" t="str">
        <f>_xlfn.XLOOKUP($C3190,銘柄リスト!$B$2:$B$10000,銘柄リスト!$C$2:$C$10000,,0,1)</f>
        <v>キムラタン</v>
      </c>
      <c r="E3190" s="10">
        <v>1</v>
      </c>
      <c r="G3190" s="46">
        <v>45632</v>
      </c>
      <c r="H3190" s="46">
        <v>45793</v>
      </c>
      <c r="J3190" s="10" t="str">
        <f>_xlfn.XLOOKUP($C3190,銘柄リスト!$B$2:$B$10000,銘柄リスト!$D$2:$D$10000,,0,1)</f>
        <v>スタンダード（内国株式）</v>
      </c>
    </row>
    <row r="3191" spans="2:10" hidden="1">
      <c r="B3191" s="42">
        <v>3189</v>
      </c>
      <c r="C3191" s="45" t="s">
        <v>3317</v>
      </c>
      <c r="D3191" t="str">
        <f>_xlfn.XLOOKUP($C3191,銘柄リスト!$B$2:$B$10000,銘柄リスト!$C$2:$C$10000,,0,1)</f>
        <v>ゴールドウイン</v>
      </c>
      <c r="E3191" s="10">
        <v>1</v>
      </c>
      <c r="G3191" s="46">
        <v>45632</v>
      </c>
      <c r="H3191" s="46">
        <v>45793</v>
      </c>
      <c r="J3191" s="10" t="str">
        <f>_xlfn.XLOOKUP($C3191,銘柄リスト!$B$2:$B$10000,銘柄リスト!$D$2:$D$10000,,0,1)</f>
        <v>プライム（内国株式）</v>
      </c>
    </row>
    <row r="3192" spans="2:10" hidden="1">
      <c r="B3192" s="42">
        <v>3190</v>
      </c>
      <c r="C3192" s="45" t="s">
        <v>3318</v>
      </c>
      <c r="D3192" t="str">
        <f>_xlfn.XLOOKUP($C3192,銘柄リスト!$B$2:$B$10000,銘柄リスト!$C$2:$C$10000,,0,1)</f>
        <v>ユニ・チャーム</v>
      </c>
      <c r="E3192" s="10">
        <v>1</v>
      </c>
      <c r="G3192" s="46">
        <v>45632</v>
      </c>
      <c r="H3192" s="46">
        <v>45793</v>
      </c>
      <c r="J3192" s="10" t="str">
        <f>_xlfn.XLOOKUP($C3192,銘柄リスト!$B$2:$B$10000,銘柄リスト!$D$2:$D$10000,,0,1)</f>
        <v>プライム（内国株式）</v>
      </c>
    </row>
    <row r="3193" spans="2:10" hidden="1">
      <c r="B3193" s="42">
        <v>3191</v>
      </c>
      <c r="C3193" s="45" t="s">
        <v>3319</v>
      </c>
      <c r="D3193" t="e">
        <f>_xlfn.XLOOKUP($C3193,銘柄リスト!$B$2:$B$10000,銘柄リスト!$C$2:$C$10000,,0,1)</f>
        <v>#N/A</v>
      </c>
      <c r="E3193" s="10">
        <v>1</v>
      </c>
      <c r="G3193" s="46">
        <v>45632</v>
      </c>
      <c r="H3193" s="46">
        <v>45793</v>
      </c>
      <c r="J3193" s="10" t="e">
        <f>_xlfn.XLOOKUP($C3193,銘柄リスト!$B$2:$B$10000,銘柄リスト!$D$2:$D$10000,,0,1)</f>
        <v>#N/A</v>
      </c>
    </row>
    <row r="3194" spans="2:10" hidden="1">
      <c r="B3194" s="42">
        <v>3192</v>
      </c>
      <c r="C3194" s="45" t="s">
        <v>3320</v>
      </c>
      <c r="D3194" t="str">
        <f>_xlfn.XLOOKUP($C3194,銘柄リスト!$B$2:$B$10000,銘柄リスト!$C$2:$C$10000,,0,1)</f>
        <v>ムーンバット</v>
      </c>
      <c r="E3194" s="10">
        <v>1</v>
      </c>
      <c r="G3194" s="46">
        <v>45632</v>
      </c>
      <c r="H3194" s="46">
        <v>45793</v>
      </c>
      <c r="J3194" s="10" t="str">
        <f>_xlfn.XLOOKUP($C3194,銘柄リスト!$B$2:$B$10000,銘柄リスト!$D$2:$D$10000,,0,1)</f>
        <v>スタンダード（内国株式）</v>
      </c>
    </row>
    <row r="3195" spans="2:10" hidden="1">
      <c r="B3195" s="42">
        <v>3193</v>
      </c>
      <c r="C3195" s="45" t="s">
        <v>3321</v>
      </c>
      <c r="D3195" t="str">
        <f>_xlfn.XLOOKUP($C3195,銘柄リスト!$B$2:$B$10000,銘柄リスト!$C$2:$C$10000,,0,1)</f>
        <v>中央自動車工業</v>
      </c>
      <c r="E3195" s="10">
        <v>1</v>
      </c>
      <c r="G3195" s="46">
        <v>45632</v>
      </c>
      <c r="H3195" s="46">
        <v>45793</v>
      </c>
      <c r="J3195" s="10" t="str">
        <f>_xlfn.XLOOKUP($C3195,銘柄リスト!$B$2:$B$10000,銘柄リスト!$D$2:$D$10000,,0,1)</f>
        <v>スタンダード（内国株式）</v>
      </c>
    </row>
    <row r="3196" spans="2:10" hidden="1">
      <c r="B3196" s="42">
        <v>3194</v>
      </c>
      <c r="C3196" s="45" t="s">
        <v>3322</v>
      </c>
      <c r="D3196" t="str">
        <f>_xlfn.XLOOKUP($C3196,銘柄リスト!$B$2:$B$10000,銘柄リスト!$C$2:$C$10000,,0,1)</f>
        <v>キング</v>
      </c>
      <c r="E3196" s="10">
        <v>1</v>
      </c>
      <c r="G3196" s="46">
        <v>45632</v>
      </c>
      <c r="H3196" s="46">
        <v>45793</v>
      </c>
      <c r="J3196" s="10" t="str">
        <f>_xlfn.XLOOKUP($C3196,銘柄リスト!$B$2:$B$10000,銘柄リスト!$D$2:$D$10000,,0,1)</f>
        <v>スタンダード（内国株式）</v>
      </c>
    </row>
    <row r="3197" spans="2:10" hidden="1">
      <c r="B3197" s="42">
        <v>3195</v>
      </c>
      <c r="C3197" s="45" t="s">
        <v>3323</v>
      </c>
      <c r="D3197" t="str">
        <f>_xlfn.XLOOKUP($C3197,銘柄リスト!$B$2:$B$10000,銘柄リスト!$C$2:$C$10000,,0,1)</f>
        <v>三栄コーポレーション</v>
      </c>
      <c r="E3197" s="10">
        <v>1</v>
      </c>
      <c r="G3197" s="46">
        <v>45632</v>
      </c>
      <c r="H3197" s="46">
        <v>45793</v>
      </c>
      <c r="J3197" s="10" t="str">
        <f>_xlfn.XLOOKUP($C3197,銘柄リスト!$B$2:$B$10000,銘柄リスト!$D$2:$D$10000,,0,1)</f>
        <v>スタンダード（内国株式）</v>
      </c>
    </row>
    <row r="3198" spans="2:10" hidden="1">
      <c r="B3198" s="42">
        <v>3196</v>
      </c>
      <c r="C3198" s="45" t="s">
        <v>3324</v>
      </c>
      <c r="D3198" t="str">
        <f>_xlfn.XLOOKUP($C3198,銘柄リスト!$B$2:$B$10000,銘柄リスト!$C$2:$C$10000,,0,1)</f>
        <v>川辺</v>
      </c>
      <c r="E3198" s="10">
        <v>1</v>
      </c>
      <c r="G3198" s="46">
        <v>45632</v>
      </c>
      <c r="H3198" s="46">
        <v>45793</v>
      </c>
      <c r="J3198" s="10" t="str">
        <f>_xlfn.XLOOKUP($C3198,銘柄リスト!$B$2:$B$10000,銘柄リスト!$D$2:$D$10000,,0,1)</f>
        <v>スタンダード（内国株式）</v>
      </c>
    </row>
    <row r="3199" spans="2:10" hidden="1">
      <c r="B3199" s="42">
        <v>3197</v>
      </c>
      <c r="C3199" s="45" t="s">
        <v>215</v>
      </c>
      <c r="D3199" t="str">
        <f>_xlfn.XLOOKUP($C3199,銘柄リスト!$B$2:$B$10000,銘柄リスト!$C$2:$C$10000,,0,1)</f>
        <v>ワキタ</v>
      </c>
      <c r="E3199" s="10">
        <v>1</v>
      </c>
      <c r="G3199" s="46">
        <v>45632</v>
      </c>
      <c r="H3199" s="46">
        <v>45793</v>
      </c>
      <c r="J3199" s="10" t="str">
        <f>_xlfn.XLOOKUP($C3199,銘柄リスト!$B$2:$B$10000,銘柄リスト!$D$2:$D$10000,,0,1)</f>
        <v>プライム（内国株式）</v>
      </c>
    </row>
    <row r="3200" spans="2:10" hidden="1">
      <c r="B3200" s="42">
        <v>3198</v>
      </c>
      <c r="C3200" s="45" t="s">
        <v>3325</v>
      </c>
      <c r="D3200" t="str">
        <f>_xlfn.XLOOKUP($C3200,銘柄リスト!$B$2:$B$10000,銘柄リスト!$C$2:$C$10000,,0,1)</f>
        <v>ヤマトインターナショナル</v>
      </c>
      <c r="E3200" s="10">
        <v>1</v>
      </c>
      <c r="G3200" s="46">
        <v>45632</v>
      </c>
      <c r="H3200" s="46">
        <v>45793</v>
      </c>
      <c r="J3200" s="10" t="str">
        <f>_xlfn.XLOOKUP($C3200,銘柄リスト!$B$2:$B$10000,銘柄リスト!$D$2:$D$10000,,0,1)</f>
        <v>スタンダード（内国株式）</v>
      </c>
    </row>
    <row r="3201" spans="2:10" hidden="1">
      <c r="B3201" s="42">
        <v>3199</v>
      </c>
      <c r="C3201" s="45" t="s">
        <v>3326</v>
      </c>
      <c r="D3201" t="str">
        <f>_xlfn.XLOOKUP($C3201,銘柄リスト!$B$2:$B$10000,銘柄リスト!$C$2:$C$10000,,0,1)</f>
        <v>東邦ホールディングス</v>
      </c>
      <c r="E3201" s="10">
        <v>1</v>
      </c>
      <c r="G3201" s="46">
        <v>45632</v>
      </c>
      <c r="H3201" s="46">
        <v>45793</v>
      </c>
      <c r="J3201" s="10" t="str">
        <f>_xlfn.XLOOKUP($C3201,銘柄リスト!$B$2:$B$10000,銘柄リスト!$D$2:$D$10000,,0,1)</f>
        <v>プライム（内国株式）</v>
      </c>
    </row>
    <row r="3202" spans="2:10" hidden="1">
      <c r="B3202" s="42">
        <v>3200</v>
      </c>
      <c r="C3202" s="45" t="s">
        <v>3327</v>
      </c>
      <c r="D3202" t="str">
        <f>_xlfn.XLOOKUP($C3202,銘柄リスト!$B$2:$B$10000,銘柄リスト!$C$2:$C$10000,,0,1)</f>
        <v>サンゲツ</v>
      </c>
      <c r="E3202" s="10">
        <v>1</v>
      </c>
      <c r="G3202" s="46">
        <v>45632</v>
      </c>
      <c r="H3202" s="46">
        <v>45793</v>
      </c>
      <c r="J3202" s="10" t="str">
        <f>_xlfn.XLOOKUP($C3202,銘柄リスト!$B$2:$B$10000,銘柄リスト!$D$2:$D$10000,,0,1)</f>
        <v>プライム（内国株式）</v>
      </c>
    </row>
    <row r="3203" spans="2:10" hidden="1">
      <c r="B3203" s="42">
        <v>3201</v>
      </c>
      <c r="C3203" s="45" t="s">
        <v>3328</v>
      </c>
      <c r="D3203" t="str">
        <f>_xlfn.XLOOKUP($C3203,銘柄リスト!$B$2:$B$10000,銘柄リスト!$C$2:$C$10000,,0,1)</f>
        <v>ミツウロコグループホールディングス</v>
      </c>
      <c r="E3203" s="10">
        <v>1</v>
      </c>
      <c r="G3203" s="46">
        <v>45632</v>
      </c>
      <c r="H3203" s="46">
        <v>45793</v>
      </c>
      <c r="J3203" s="10" t="str">
        <f>_xlfn.XLOOKUP($C3203,銘柄リスト!$B$2:$B$10000,銘柄リスト!$D$2:$D$10000,,0,1)</f>
        <v>スタンダード（内国株式）</v>
      </c>
    </row>
    <row r="3204" spans="2:10" hidden="1">
      <c r="B3204" s="42">
        <v>3202</v>
      </c>
      <c r="C3204" s="45" t="s">
        <v>3329</v>
      </c>
      <c r="D3204" t="str">
        <f>_xlfn.XLOOKUP($C3204,銘柄リスト!$B$2:$B$10000,銘柄リスト!$C$2:$C$10000,,0,1)</f>
        <v>シナネンホールディングス</v>
      </c>
      <c r="E3204" s="10">
        <v>1</v>
      </c>
      <c r="G3204" s="46">
        <v>45632</v>
      </c>
      <c r="H3204" s="46">
        <v>45793</v>
      </c>
      <c r="J3204" s="10" t="str">
        <f>_xlfn.XLOOKUP($C3204,銘柄リスト!$B$2:$B$10000,銘柄リスト!$D$2:$D$10000,,0,1)</f>
        <v>プライム（内国株式）</v>
      </c>
    </row>
    <row r="3205" spans="2:10" hidden="1">
      <c r="B3205" s="42">
        <v>3203</v>
      </c>
      <c r="C3205" s="45" t="s">
        <v>3330</v>
      </c>
      <c r="D3205" t="str">
        <f>_xlfn.XLOOKUP($C3205,銘柄リスト!$B$2:$B$10000,銘柄リスト!$C$2:$C$10000,,0,1)</f>
        <v>伊藤忠エネクス</v>
      </c>
      <c r="E3205" s="10">
        <v>1</v>
      </c>
      <c r="G3205" s="46">
        <v>45632</v>
      </c>
      <c r="H3205" s="46">
        <v>45793</v>
      </c>
      <c r="J3205" s="10" t="str">
        <f>_xlfn.XLOOKUP($C3205,銘柄リスト!$B$2:$B$10000,銘柄リスト!$D$2:$D$10000,,0,1)</f>
        <v>プライム（内国株式）</v>
      </c>
    </row>
    <row r="3206" spans="2:10" hidden="1">
      <c r="B3206" s="42">
        <v>3204</v>
      </c>
      <c r="C3206" s="45" t="s">
        <v>3331</v>
      </c>
      <c r="D3206" t="str">
        <f>_xlfn.XLOOKUP($C3206,銘柄リスト!$B$2:$B$10000,銘柄リスト!$C$2:$C$10000,,0,1)</f>
        <v>ゼット</v>
      </c>
      <c r="E3206" s="10">
        <v>1</v>
      </c>
      <c r="G3206" s="46">
        <v>45632</v>
      </c>
      <c r="H3206" s="46">
        <v>45793</v>
      </c>
      <c r="J3206" s="10" t="str">
        <f>_xlfn.XLOOKUP($C3206,銘柄リスト!$B$2:$B$10000,銘柄リスト!$D$2:$D$10000,,0,1)</f>
        <v>スタンダード（内国株式）</v>
      </c>
    </row>
    <row r="3207" spans="2:10" hidden="1">
      <c r="B3207" s="42">
        <v>3205</v>
      </c>
      <c r="C3207" s="45" t="s">
        <v>3332</v>
      </c>
      <c r="D3207" t="str">
        <f>_xlfn.XLOOKUP($C3207,銘柄リスト!$B$2:$B$10000,銘柄リスト!$C$2:$C$10000,,0,1)</f>
        <v>サンリオ</v>
      </c>
      <c r="E3207" s="10">
        <v>1</v>
      </c>
      <c r="G3207" s="46">
        <v>45632</v>
      </c>
      <c r="H3207" s="46">
        <v>45793</v>
      </c>
      <c r="J3207" s="10" t="str">
        <f>_xlfn.XLOOKUP($C3207,銘柄リスト!$B$2:$B$10000,銘柄リスト!$D$2:$D$10000,,0,1)</f>
        <v>プライム（内国株式）</v>
      </c>
    </row>
    <row r="3208" spans="2:10" hidden="1">
      <c r="B3208" s="42">
        <v>3206</v>
      </c>
      <c r="C3208" s="45" t="s">
        <v>3333</v>
      </c>
      <c r="D3208" t="str">
        <f>_xlfn.XLOOKUP($C3208,銘柄リスト!$B$2:$B$10000,銘柄リスト!$C$2:$C$10000,,0,1)</f>
        <v>サンワテクノス</v>
      </c>
      <c r="E3208" s="10">
        <v>1</v>
      </c>
      <c r="G3208" s="46">
        <v>45632</v>
      </c>
      <c r="H3208" s="46">
        <v>45793</v>
      </c>
      <c r="J3208" s="10" t="str">
        <f>_xlfn.XLOOKUP($C3208,銘柄リスト!$B$2:$B$10000,銘柄リスト!$D$2:$D$10000,,0,1)</f>
        <v>プライム（内国株式）</v>
      </c>
    </row>
    <row r="3209" spans="2:10" hidden="1">
      <c r="B3209" s="42">
        <v>3207</v>
      </c>
      <c r="C3209" s="45" t="s">
        <v>3334</v>
      </c>
      <c r="D3209" t="str">
        <f>_xlfn.XLOOKUP($C3209,銘柄リスト!$B$2:$B$10000,銘柄リスト!$C$2:$C$10000,,0,1)</f>
        <v>三京化成</v>
      </c>
      <c r="E3209" s="10">
        <v>1</v>
      </c>
      <c r="G3209" s="46">
        <v>45632</v>
      </c>
      <c r="H3209" s="46">
        <v>45793</v>
      </c>
      <c r="J3209" s="10" t="str">
        <f>_xlfn.XLOOKUP($C3209,銘柄リスト!$B$2:$B$10000,銘柄リスト!$D$2:$D$10000,,0,1)</f>
        <v>スタンダード（内国株式）</v>
      </c>
    </row>
    <row r="3210" spans="2:10" hidden="1">
      <c r="B3210" s="42">
        <v>3208</v>
      </c>
      <c r="C3210" s="45" t="s">
        <v>3335</v>
      </c>
      <c r="D3210" t="str">
        <f>_xlfn.XLOOKUP($C3210,銘柄リスト!$B$2:$B$10000,銘柄リスト!$C$2:$C$10000,,0,1)</f>
        <v>ナガホリ</v>
      </c>
      <c r="E3210" s="10">
        <v>1</v>
      </c>
      <c r="G3210" s="46">
        <v>45632</v>
      </c>
      <c r="H3210" s="46">
        <v>45793</v>
      </c>
      <c r="J3210" s="10" t="str">
        <f>_xlfn.XLOOKUP($C3210,銘柄リスト!$B$2:$B$10000,銘柄リスト!$D$2:$D$10000,,0,1)</f>
        <v>スタンダード（内国株式）</v>
      </c>
    </row>
    <row r="3211" spans="2:10" hidden="1">
      <c r="B3211" s="42">
        <v>3209</v>
      </c>
      <c r="C3211" s="45" t="s">
        <v>3336</v>
      </c>
      <c r="D3211" t="str">
        <f>_xlfn.XLOOKUP($C3211,銘柄リスト!$B$2:$B$10000,銘柄リスト!$C$2:$C$10000,,0,1)</f>
        <v>新光商事</v>
      </c>
      <c r="E3211" s="10">
        <v>1</v>
      </c>
      <c r="G3211" s="46">
        <v>45632</v>
      </c>
      <c r="H3211" s="46">
        <v>45793</v>
      </c>
      <c r="J3211" s="10" t="str">
        <f>_xlfn.XLOOKUP($C3211,銘柄リスト!$B$2:$B$10000,銘柄リスト!$D$2:$D$10000,,0,1)</f>
        <v>プライム（内国株式）</v>
      </c>
    </row>
    <row r="3212" spans="2:10" hidden="1">
      <c r="B3212" s="42">
        <v>3210</v>
      </c>
      <c r="C3212" s="45" t="s">
        <v>3337</v>
      </c>
      <c r="D3212" t="str">
        <f>_xlfn.XLOOKUP($C3212,銘柄リスト!$B$2:$B$10000,銘柄リスト!$C$2:$C$10000,,0,1)</f>
        <v>ラピーヌ</v>
      </c>
      <c r="E3212" s="10">
        <v>1</v>
      </c>
      <c r="G3212" s="46">
        <v>45632</v>
      </c>
      <c r="H3212" s="46">
        <v>45793</v>
      </c>
      <c r="J3212" s="10" t="str">
        <f>_xlfn.XLOOKUP($C3212,銘柄リスト!$B$2:$B$10000,銘柄リスト!$D$2:$D$10000,,0,1)</f>
        <v>スタンダード（内国株式）</v>
      </c>
    </row>
    <row r="3213" spans="2:10" hidden="1">
      <c r="B3213" s="42">
        <v>3211</v>
      </c>
      <c r="C3213" s="45" t="s">
        <v>3338</v>
      </c>
      <c r="D3213" t="str">
        <f>_xlfn.XLOOKUP($C3213,銘柄リスト!$B$2:$B$10000,銘柄リスト!$C$2:$C$10000,,0,1)</f>
        <v>デンキョーグループホールディングス</v>
      </c>
      <c r="E3213" s="10">
        <v>1</v>
      </c>
      <c r="G3213" s="46">
        <v>45632</v>
      </c>
      <c r="H3213" s="46">
        <v>45793</v>
      </c>
      <c r="J3213" s="10" t="str">
        <f>_xlfn.XLOOKUP($C3213,銘柄リスト!$B$2:$B$10000,銘柄リスト!$D$2:$D$10000,,0,1)</f>
        <v>スタンダード（内国株式）</v>
      </c>
    </row>
    <row r="3214" spans="2:10" hidden="1">
      <c r="B3214" s="42">
        <v>3212</v>
      </c>
      <c r="C3214" s="45" t="s">
        <v>3339</v>
      </c>
      <c r="D3214" t="str">
        <f>_xlfn.XLOOKUP($C3214,銘柄リスト!$B$2:$B$10000,銘柄リスト!$C$2:$C$10000,,0,1)</f>
        <v>トミタ</v>
      </c>
      <c r="E3214" s="10">
        <v>1</v>
      </c>
      <c r="G3214" s="46">
        <v>45632</v>
      </c>
      <c r="H3214" s="46">
        <v>45793</v>
      </c>
      <c r="J3214" s="10" t="str">
        <f>_xlfn.XLOOKUP($C3214,銘柄リスト!$B$2:$B$10000,銘柄リスト!$D$2:$D$10000,,0,1)</f>
        <v>スタンダード（内国株式）</v>
      </c>
    </row>
    <row r="3215" spans="2:10" hidden="1">
      <c r="B3215" s="42">
        <v>3213</v>
      </c>
      <c r="C3215" s="45" t="s">
        <v>3340</v>
      </c>
      <c r="D3215" t="str">
        <f>_xlfn.XLOOKUP($C3215,銘柄リスト!$B$2:$B$10000,銘柄リスト!$C$2:$C$10000,,0,1)</f>
        <v>三信電気</v>
      </c>
      <c r="E3215" s="10">
        <v>1</v>
      </c>
      <c r="G3215" s="46">
        <v>45632</v>
      </c>
      <c r="H3215" s="46">
        <v>45793</v>
      </c>
      <c r="J3215" s="10" t="str">
        <f>_xlfn.XLOOKUP($C3215,銘柄リスト!$B$2:$B$10000,銘柄リスト!$D$2:$D$10000,,0,1)</f>
        <v>プライム（内国株式）</v>
      </c>
    </row>
    <row r="3216" spans="2:10" hidden="1">
      <c r="B3216" s="42">
        <v>3214</v>
      </c>
      <c r="C3216" s="45" t="s">
        <v>3341</v>
      </c>
      <c r="D3216" t="str">
        <f>_xlfn.XLOOKUP($C3216,銘柄リスト!$B$2:$B$10000,銘柄リスト!$C$2:$C$10000,,0,1)</f>
        <v>東陽テクニカ</v>
      </c>
      <c r="E3216" s="10">
        <v>1</v>
      </c>
      <c r="G3216" s="46">
        <v>45632</v>
      </c>
      <c r="H3216" s="46">
        <v>45793</v>
      </c>
      <c r="J3216" s="10" t="str">
        <f>_xlfn.XLOOKUP($C3216,銘柄リスト!$B$2:$B$10000,銘柄リスト!$D$2:$D$10000,,0,1)</f>
        <v>プライム（内国株式）</v>
      </c>
    </row>
    <row r="3217" spans="2:10" hidden="1">
      <c r="B3217" s="42">
        <v>3215</v>
      </c>
      <c r="C3217" s="45" t="s">
        <v>3342</v>
      </c>
      <c r="D3217" t="str">
        <f>_xlfn.XLOOKUP($C3217,銘柄リスト!$B$2:$B$10000,銘柄リスト!$C$2:$C$10000,,0,1)</f>
        <v>ソマール</v>
      </c>
      <c r="E3217" s="10">
        <v>1</v>
      </c>
      <c r="G3217" s="46">
        <v>45632</v>
      </c>
      <c r="H3217" s="46">
        <v>45793</v>
      </c>
      <c r="J3217" s="10" t="str">
        <f>_xlfn.XLOOKUP($C3217,銘柄リスト!$B$2:$B$10000,銘柄リスト!$D$2:$D$10000,,0,1)</f>
        <v>スタンダード（内国株式）</v>
      </c>
    </row>
    <row r="3218" spans="2:10" hidden="1">
      <c r="B3218" s="42">
        <v>3216</v>
      </c>
      <c r="C3218" s="45" t="s">
        <v>3343</v>
      </c>
      <c r="D3218" t="str">
        <f>_xlfn.XLOOKUP($C3218,銘柄リスト!$B$2:$B$10000,銘柄リスト!$C$2:$C$10000,,0,1)</f>
        <v>モスフードサービス</v>
      </c>
      <c r="E3218" s="10">
        <v>1</v>
      </c>
      <c r="G3218" s="46">
        <v>45632</v>
      </c>
      <c r="H3218" s="46">
        <v>45793</v>
      </c>
      <c r="J3218" s="10" t="str">
        <f>_xlfn.XLOOKUP($C3218,銘柄リスト!$B$2:$B$10000,銘柄リスト!$D$2:$D$10000,,0,1)</f>
        <v>プライム（内国株式）</v>
      </c>
    </row>
    <row r="3219" spans="2:10" hidden="1">
      <c r="B3219" s="42">
        <v>3217</v>
      </c>
      <c r="C3219" s="45" t="s">
        <v>3344</v>
      </c>
      <c r="D3219" t="str">
        <f>_xlfn.XLOOKUP($C3219,銘柄リスト!$B$2:$B$10000,銘柄リスト!$C$2:$C$10000,,0,1)</f>
        <v>加賀電子</v>
      </c>
      <c r="E3219" s="10">
        <v>1</v>
      </c>
      <c r="G3219" s="46">
        <v>45632</v>
      </c>
      <c r="H3219" s="46">
        <v>45793</v>
      </c>
      <c r="J3219" s="10" t="str">
        <f>_xlfn.XLOOKUP($C3219,銘柄リスト!$B$2:$B$10000,銘柄リスト!$D$2:$D$10000,,0,1)</f>
        <v>プライム（内国株式）</v>
      </c>
    </row>
    <row r="3220" spans="2:10" hidden="1">
      <c r="B3220" s="42">
        <v>3218</v>
      </c>
      <c r="C3220" s="45" t="s">
        <v>3345</v>
      </c>
      <c r="D3220" t="str">
        <f>_xlfn.XLOOKUP($C3220,銘柄リスト!$B$2:$B$10000,銘柄リスト!$C$2:$C$10000,,0,1)</f>
        <v>都築電気</v>
      </c>
      <c r="E3220" s="10">
        <v>1</v>
      </c>
      <c r="G3220" s="46">
        <v>45632</v>
      </c>
      <c r="H3220" s="46">
        <v>45793</v>
      </c>
      <c r="J3220" s="10" t="str">
        <f>_xlfn.XLOOKUP($C3220,銘柄リスト!$B$2:$B$10000,銘柄リスト!$D$2:$D$10000,,0,1)</f>
        <v>プライム（内国株式）</v>
      </c>
    </row>
    <row r="3221" spans="2:10" hidden="1">
      <c r="B3221" s="42">
        <v>3219</v>
      </c>
      <c r="C3221" s="45" t="s">
        <v>3346</v>
      </c>
      <c r="D3221" t="str">
        <f>_xlfn.XLOOKUP($C3221,銘柄リスト!$B$2:$B$10000,銘柄リスト!$C$2:$C$10000,,0,1)</f>
        <v>ソーダニッカ</v>
      </c>
      <c r="E3221" s="10">
        <v>1</v>
      </c>
      <c r="G3221" s="46">
        <v>45632</v>
      </c>
      <c r="H3221" s="46">
        <v>45793</v>
      </c>
      <c r="J3221" s="10" t="str">
        <f>_xlfn.XLOOKUP($C3221,銘柄リスト!$B$2:$B$10000,銘柄リスト!$D$2:$D$10000,,0,1)</f>
        <v>プライム（内国株式）</v>
      </c>
    </row>
    <row r="3222" spans="2:10" hidden="1">
      <c r="B3222" s="42">
        <v>3220</v>
      </c>
      <c r="C3222" s="45" t="s">
        <v>3347</v>
      </c>
      <c r="D3222" t="str">
        <f>_xlfn.XLOOKUP($C3222,銘柄リスト!$B$2:$B$10000,銘柄リスト!$C$2:$C$10000,,0,1)</f>
        <v>立花エレテック</v>
      </c>
      <c r="E3222" s="10">
        <v>1</v>
      </c>
      <c r="G3222" s="46">
        <v>45632</v>
      </c>
      <c r="H3222" s="46">
        <v>45793</v>
      </c>
      <c r="J3222" s="10" t="str">
        <f>_xlfn.XLOOKUP($C3222,銘柄リスト!$B$2:$B$10000,銘柄リスト!$D$2:$D$10000,,0,1)</f>
        <v>プライム（内国株式）</v>
      </c>
    </row>
    <row r="3223" spans="2:10" hidden="1">
      <c r="B3223" s="42">
        <v>3221</v>
      </c>
      <c r="C3223" s="45" t="s">
        <v>3348</v>
      </c>
      <c r="D3223" t="str">
        <f>_xlfn.XLOOKUP($C3223,銘柄リスト!$B$2:$B$10000,銘柄リスト!$C$2:$C$10000,,0,1)</f>
        <v>木曽路</v>
      </c>
      <c r="E3223" s="10">
        <v>1</v>
      </c>
      <c r="G3223" s="46">
        <v>45632</v>
      </c>
      <c r="H3223" s="46">
        <v>45793</v>
      </c>
      <c r="J3223" s="10" t="str">
        <f>_xlfn.XLOOKUP($C3223,銘柄リスト!$B$2:$B$10000,銘柄リスト!$D$2:$D$10000,,0,1)</f>
        <v>プライム（内国株式）</v>
      </c>
    </row>
    <row r="3224" spans="2:10" hidden="1">
      <c r="B3224" s="42">
        <v>3222</v>
      </c>
      <c r="C3224" s="45" t="s">
        <v>3349</v>
      </c>
      <c r="D3224" t="str">
        <f>_xlfn.XLOOKUP($C3224,銘柄リスト!$B$2:$B$10000,銘柄リスト!$C$2:$C$10000,,0,1)</f>
        <v>ＳＲＳホールディングス</v>
      </c>
      <c r="E3224" s="10">
        <v>1</v>
      </c>
      <c r="G3224" s="46">
        <v>45632</v>
      </c>
      <c r="H3224" s="46">
        <v>45793</v>
      </c>
      <c r="J3224" s="10" t="str">
        <f>_xlfn.XLOOKUP($C3224,銘柄リスト!$B$2:$B$10000,銘柄リスト!$D$2:$D$10000,,0,1)</f>
        <v>プライム（内国株式）</v>
      </c>
    </row>
    <row r="3225" spans="2:10" hidden="1">
      <c r="B3225" s="42">
        <v>3223</v>
      </c>
      <c r="C3225" s="45" t="s">
        <v>3350</v>
      </c>
      <c r="D3225" t="str">
        <f>_xlfn.XLOOKUP($C3225,銘柄リスト!$B$2:$B$10000,銘柄リスト!$C$2:$C$10000,,0,1)</f>
        <v>千趣会</v>
      </c>
      <c r="E3225" s="10">
        <v>1</v>
      </c>
      <c r="G3225" s="46">
        <v>45632</v>
      </c>
      <c r="H3225" s="46">
        <v>45793</v>
      </c>
      <c r="J3225" s="10" t="str">
        <f>_xlfn.XLOOKUP($C3225,銘柄リスト!$B$2:$B$10000,銘柄リスト!$D$2:$D$10000,,0,1)</f>
        <v>スタンダード（内国株式）</v>
      </c>
    </row>
    <row r="3226" spans="2:10" hidden="1">
      <c r="B3226" s="42">
        <v>3224</v>
      </c>
      <c r="C3226" s="45" t="s">
        <v>3351</v>
      </c>
      <c r="D3226" t="str">
        <f>_xlfn.XLOOKUP($C3226,銘柄リスト!$B$2:$B$10000,銘柄リスト!$C$2:$C$10000,,0,1)</f>
        <v>タカキュー</v>
      </c>
      <c r="E3226" s="10">
        <v>1</v>
      </c>
      <c r="G3226" s="46">
        <v>45632</v>
      </c>
      <c r="H3226" s="46">
        <v>45793</v>
      </c>
      <c r="J3226" s="10" t="str">
        <f>_xlfn.XLOOKUP($C3226,銘柄リスト!$B$2:$B$10000,銘柄リスト!$D$2:$D$10000,,0,1)</f>
        <v>スタンダード（内国株式）</v>
      </c>
    </row>
    <row r="3227" spans="2:10" hidden="1">
      <c r="B3227" s="42">
        <v>3225</v>
      </c>
      <c r="C3227" s="45" t="s">
        <v>3352</v>
      </c>
      <c r="D3227" t="str">
        <f>_xlfn.XLOOKUP($C3227,銘柄リスト!$B$2:$B$10000,銘柄リスト!$C$2:$C$10000,,0,1)</f>
        <v>リテールパートナーズ</v>
      </c>
      <c r="E3227" s="10">
        <v>1</v>
      </c>
      <c r="G3227" s="46">
        <v>45632</v>
      </c>
      <c r="H3227" s="46">
        <v>45793</v>
      </c>
      <c r="J3227" s="10" t="str">
        <f>_xlfn.XLOOKUP($C3227,銘柄リスト!$B$2:$B$10000,銘柄リスト!$D$2:$D$10000,,0,1)</f>
        <v>プライム（内国株式）</v>
      </c>
    </row>
    <row r="3228" spans="2:10" hidden="1">
      <c r="B3228" s="42">
        <v>3226</v>
      </c>
      <c r="C3228" s="45" t="s">
        <v>3353</v>
      </c>
      <c r="D3228" t="str">
        <f>_xlfn.XLOOKUP($C3228,銘柄リスト!$B$2:$B$10000,銘柄リスト!$C$2:$C$10000,,0,1)</f>
        <v>日本瓦斯</v>
      </c>
      <c r="E3228" s="10">
        <v>1</v>
      </c>
      <c r="G3228" s="46">
        <v>45632</v>
      </c>
      <c r="H3228" s="46">
        <v>45793</v>
      </c>
      <c r="J3228" s="10" t="str">
        <f>_xlfn.XLOOKUP($C3228,銘柄リスト!$B$2:$B$10000,銘柄リスト!$D$2:$D$10000,,0,1)</f>
        <v>プライム（内国株式）</v>
      </c>
    </row>
    <row r="3229" spans="2:10" hidden="1">
      <c r="B3229" s="42">
        <v>3227</v>
      </c>
      <c r="C3229" s="45" t="s">
        <v>3354</v>
      </c>
      <c r="D3229" t="str">
        <f>_xlfn.XLOOKUP($C3229,銘柄リスト!$B$2:$B$10000,銘柄リスト!$C$2:$C$10000,,0,1)</f>
        <v>ロイヤルホールディングス</v>
      </c>
      <c r="E3229" s="10">
        <v>1</v>
      </c>
      <c r="G3229" s="46">
        <v>45632</v>
      </c>
      <c r="H3229" s="46">
        <v>45793</v>
      </c>
      <c r="J3229" s="10" t="str">
        <f>_xlfn.XLOOKUP($C3229,銘柄リスト!$B$2:$B$10000,銘柄リスト!$D$2:$D$10000,,0,1)</f>
        <v>プライム（内国株式）</v>
      </c>
    </row>
    <row r="3230" spans="2:10" hidden="1">
      <c r="B3230" s="42">
        <v>3228</v>
      </c>
      <c r="C3230" s="45" t="s">
        <v>3355</v>
      </c>
      <c r="D3230" t="str">
        <f>_xlfn.XLOOKUP($C3230,銘柄リスト!$B$2:$B$10000,銘柄リスト!$C$2:$C$10000,,0,1)</f>
        <v>東天紅</v>
      </c>
      <c r="E3230" s="10">
        <v>1</v>
      </c>
      <c r="G3230" s="46">
        <v>45632</v>
      </c>
      <c r="H3230" s="46">
        <v>45793</v>
      </c>
      <c r="J3230" s="10" t="str">
        <f>_xlfn.XLOOKUP($C3230,銘柄リスト!$B$2:$B$10000,銘柄リスト!$D$2:$D$10000,,0,1)</f>
        <v>スタンダード（内国株式）</v>
      </c>
    </row>
    <row r="3231" spans="2:10" hidden="1">
      <c r="B3231" s="42">
        <v>3229</v>
      </c>
      <c r="C3231" s="45" t="s">
        <v>3356</v>
      </c>
      <c r="D3231" t="str">
        <f>_xlfn.XLOOKUP($C3231,銘柄リスト!$B$2:$B$10000,銘柄リスト!$C$2:$C$10000,,0,1)</f>
        <v>チヨダ</v>
      </c>
      <c r="E3231" s="10">
        <v>1</v>
      </c>
      <c r="G3231" s="46">
        <v>45632</v>
      </c>
      <c r="H3231" s="46">
        <v>45793</v>
      </c>
      <c r="J3231" s="10" t="str">
        <f>_xlfn.XLOOKUP($C3231,銘柄リスト!$B$2:$B$10000,銘柄リスト!$D$2:$D$10000,,0,1)</f>
        <v>プライム（内国株式）</v>
      </c>
    </row>
    <row r="3232" spans="2:10" hidden="1">
      <c r="B3232" s="42">
        <v>3230</v>
      </c>
      <c r="C3232" s="45" t="s">
        <v>3357</v>
      </c>
      <c r="D3232" t="str">
        <f>_xlfn.XLOOKUP($C3232,銘柄リスト!$B$2:$B$10000,銘柄リスト!$C$2:$C$10000,,0,1)</f>
        <v>ライフコーポレーション</v>
      </c>
      <c r="E3232" s="10">
        <v>1</v>
      </c>
      <c r="G3232" s="46">
        <v>45632</v>
      </c>
      <c r="H3232" s="46">
        <v>45793</v>
      </c>
      <c r="J3232" s="10" t="str">
        <f>_xlfn.XLOOKUP($C3232,銘柄リスト!$B$2:$B$10000,銘柄リスト!$D$2:$D$10000,,0,1)</f>
        <v>プライム（内国株式）</v>
      </c>
    </row>
    <row r="3233" spans="2:10" hidden="1">
      <c r="B3233" s="42">
        <v>3231</v>
      </c>
      <c r="C3233" s="45" t="s">
        <v>3358</v>
      </c>
      <c r="D3233" t="str">
        <f>_xlfn.XLOOKUP($C3233,銘柄リスト!$B$2:$B$10000,銘柄リスト!$C$2:$C$10000,,0,1)</f>
        <v>マックスバリュ東海</v>
      </c>
      <c r="E3233" s="10">
        <v>1</v>
      </c>
      <c r="G3233" s="46">
        <v>45632</v>
      </c>
      <c r="H3233" s="46">
        <v>45793</v>
      </c>
      <c r="J3233" s="10" t="str">
        <f>_xlfn.XLOOKUP($C3233,銘柄リスト!$B$2:$B$10000,銘柄リスト!$D$2:$D$10000,,0,1)</f>
        <v>スタンダード（内国株式）</v>
      </c>
    </row>
    <row r="3234" spans="2:10" hidden="1">
      <c r="B3234" s="42">
        <v>3232</v>
      </c>
      <c r="C3234" s="45" t="s">
        <v>3359</v>
      </c>
      <c r="D3234" t="str">
        <f>_xlfn.XLOOKUP($C3234,銘柄リスト!$B$2:$B$10000,銘柄リスト!$C$2:$C$10000,,0,1)</f>
        <v>リンガーハット</v>
      </c>
      <c r="E3234" s="10">
        <v>1</v>
      </c>
      <c r="G3234" s="46">
        <v>45632</v>
      </c>
      <c r="H3234" s="46">
        <v>45793</v>
      </c>
      <c r="J3234" s="10" t="str">
        <f>_xlfn.XLOOKUP($C3234,銘柄リスト!$B$2:$B$10000,銘柄リスト!$D$2:$D$10000,,0,1)</f>
        <v>プライム（内国株式）</v>
      </c>
    </row>
    <row r="3235" spans="2:10" hidden="1">
      <c r="B3235" s="42">
        <v>3233</v>
      </c>
      <c r="C3235" s="45" t="s">
        <v>3360</v>
      </c>
      <c r="D3235" t="str">
        <f>_xlfn.XLOOKUP($C3235,銘柄リスト!$B$2:$B$10000,銘柄リスト!$C$2:$C$10000,,0,1)</f>
        <v>ラオックスホールディングス</v>
      </c>
      <c r="E3235" s="10">
        <v>1</v>
      </c>
      <c r="G3235" s="46">
        <v>45632</v>
      </c>
      <c r="H3235" s="46">
        <v>45793</v>
      </c>
      <c r="J3235" s="10" t="str">
        <f>_xlfn.XLOOKUP($C3235,銘柄リスト!$B$2:$B$10000,銘柄リスト!$D$2:$D$10000,,0,1)</f>
        <v>スタンダード（内国株式）</v>
      </c>
    </row>
    <row r="3236" spans="2:10" hidden="1">
      <c r="B3236" s="42">
        <v>3234</v>
      </c>
      <c r="C3236" s="45" t="s">
        <v>3361</v>
      </c>
      <c r="D3236" t="str">
        <f>_xlfn.XLOOKUP($C3236,銘柄リスト!$B$2:$B$10000,銘柄リスト!$C$2:$C$10000,,0,1)</f>
        <v>ＭｒＭａｘＨＤ</v>
      </c>
      <c r="E3236" s="10">
        <v>1</v>
      </c>
      <c r="G3236" s="46">
        <v>45632</v>
      </c>
      <c r="H3236" s="46">
        <v>45793</v>
      </c>
      <c r="J3236" s="10" t="str">
        <f>_xlfn.XLOOKUP($C3236,銘柄リスト!$B$2:$B$10000,銘柄リスト!$D$2:$D$10000,,0,1)</f>
        <v>プライム（内国株式）</v>
      </c>
    </row>
    <row r="3237" spans="2:10" hidden="1">
      <c r="B3237" s="42">
        <v>3235</v>
      </c>
      <c r="C3237" s="45" t="s">
        <v>3362</v>
      </c>
      <c r="D3237" t="str">
        <f>_xlfn.XLOOKUP($C3237,銘柄リスト!$B$2:$B$10000,銘柄リスト!$C$2:$C$10000,,0,1)</f>
        <v>テンアライド</v>
      </c>
      <c r="E3237" s="10">
        <v>1</v>
      </c>
      <c r="G3237" s="46">
        <v>45632</v>
      </c>
      <c r="H3237" s="46">
        <v>45793</v>
      </c>
      <c r="J3237" s="10" t="str">
        <f>_xlfn.XLOOKUP($C3237,銘柄リスト!$B$2:$B$10000,銘柄リスト!$D$2:$D$10000,,0,1)</f>
        <v>スタンダード（内国株式）</v>
      </c>
    </row>
    <row r="3238" spans="2:10" hidden="1">
      <c r="B3238" s="42">
        <v>3236</v>
      </c>
      <c r="C3238" s="45" t="s">
        <v>3363</v>
      </c>
      <c r="D3238" t="str">
        <f>_xlfn.XLOOKUP($C3238,銘柄リスト!$B$2:$B$10000,銘柄リスト!$C$2:$C$10000,,0,1)</f>
        <v>エンチョー</v>
      </c>
      <c r="E3238" s="10">
        <v>1</v>
      </c>
      <c r="G3238" s="46">
        <v>45632</v>
      </c>
      <c r="H3238" s="46">
        <v>45793</v>
      </c>
      <c r="J3238" s="10" t="str">
        <f>_xlfn.XLOOKUP($C3238,銘柄リスト!$B$2:$B$10000,銘柄リスト!$D$2:$D$10000,,0,1)</f>
        <v>スタンダード（内国株式）</v>
      </c>
    </row>
    <row r="3239" spans="2:10" hidden="1">
      <c r="B3239" s="42">
        <v>3237</v>
      </c>
      <c r="C3239" s="45" t="s">
        <v>3364</v>
      </c>
      <c r="D3239" t="str">
        <f>_xlfn.XLOOKUP($C3239,銘柄リスト!$B$2:$B$10000,銘柄リスト!$C$2:$C$10000,,0,1)</f>
        <v>フレンドリー</v>
      </c>
      <c r="E3239" s="10">
        <v>1</v>
      </c>
      <c r="G3239" s="46">
        <v>45632</v>
      </c>
      <c r="H3239" s="46">
        <v>45793</v>
      </c>
      <c r="J3239" s="10" t="str">
        <f>_xlfn.XLOOKUP($C3239,銘柄リスト!$B$2:$B$10000,銘柄リスト!$D$2:$D$10000,,0,1)</f>
        <v>スタンダード（内国株式）</v>
      </c>
    </row>
    <row r="3240" spans="2:10" hidden="1">
      <c r="B3240" s="42">
        <v>3238</v>
      </c>
      <c r="C3240" s="45" t="s">
        <v>3365</v>
      </c>
      <c r="D3240" t="e">
        <f>_xlfn.XLOOKUP($C3240,銘柄リスト!$B$2:$B$10000,銘柄リスト!$C$2:$C$10000,,0,1)</f>
        <v>#N/A</v>
      </c>
      <c r="E3240" s="10">
        <v>1</v>
      </c>
      <c r="G3240" s="46">
        <v>45632</v>
      </c>
      <c r="H3240" s="46">
        <v>45793</v>
      </c>
      <c r="J3240" s="10" t="e">
        <f>_xlfn.XLOOKUP($C3240,銘柄リスト!$B$2:$B$10000,銘柄リスト!$D$2:$D$10000,,0,1)</f>
        <v>#N/A</v>
      </c>
    </row>
    <row r="3241" spans="2:10" hidden="1">
      <c r="B3241" s="42">
        <v>3239</v>
      </c>
      <c r="C3241" s="45" t="s">
        <v>3366</v>
      </c>
      <c r="D3241" t="str">
        <f>_xlfn.XLOOKUP($C3241,銘柄リスト!$B$2:$B$10000,銘柄リスト!$C$2:$C$10000,,0,1)</f>
        <v>オークワ</v>
      </c>
      <c r="E3241" s="10">
        <v>1</v>
      </c>
      <c r="G3241" s="46">
        <v>45632</v>
      </c>
      <c r="H3241" s="46">
        <v>45793</v>
      </c>
      <c r="J3241" s="10" t="str">
        <f>_xlfn.XLOOKUP($C3241,銘柄リスト!$B$2:$B$10000,銘柄リスト!$D$2:$D$10000,,0,1)</f>
        <v>プライム（内国株式）</v>
      </c>
    </row>
    <row r="3242" spans="2:10" hidden="1">
      <c r="B3242" s="42">
        <v>3240</v>
      </c>
      <c r="C3242" s="45" t="s">
        <v>3367</v>
      </c>
      <c r="D3242" t="str">
        <f>_xlfn.XLOOKUP($C3242,銘柄リスト!$B$2:$B$10000,銘柄リスト!$C$2:$C$10000,,0,1)</f>
        <v>コメリ</v>
      </c>
      <c r="E3242" s="10">
        <v>1</v>
      </c>
      <c r="G3242" s="46">
        <v>45632</v>
      </c>
      <c r="H3242" s="46">
        <v>45793</v>
      </c>
      <c r="J3242" s="10" t="str">
        <f>_xlfn.XLOOKUP($C3242,銘柄リスト!$B$2:$B$10000,銘柄リスト!$D$2:$D$10000,,0,1)</f>
        <v>プライム（内国株式）</v>
      </c>
    </row>
    <row r="3243" spans="2:10" hidden="1">
      <c r="B3243" s="42">
        <v>3241</v>
      </c>
      <c r="C3243" s="45" t="s">
        <v>3368</v>
      </c>
      <c r="D3243" t="str">
        <f>_xlfn.XLOOKUP($C3243,銘柄リスト!$B$2:$B$10000,銘柄リスト!$C$2:$C$10000,,0,1)</f>
        <v>青山商事</v>
      </c>
      <c r="E3243" s="10">
        <v>1</v>
      </c>
      <c r="G3243" s="46">
        <v>45632</v>
      </c>
      <c r="H3243" s="46">
        <v>45793</v>
      </c>
      <c r="J3243" s="10" t="str">
        <f>_xlfn.XLOOKUP($C3243,銘柄リスト!$B$2:$B$10000,銘柄リスト!$D$2:$D$10000,,0,1)</f>
        <v>プライム（内国株式）</v>
      </c>
    </row>
    <row r="3244" spans="2:10" hidden="1">
      <c r="B3244" s="42">
        <v>3242</v>
      </c>
      <c r="C3244" s="45" t="s">
        <v>3369</v>
      </c>
      <c r="D3244" t="str">
        <f>_xlfn.XLOOKUP($C3244,銘柄リスト!$B$2:$B$10000,銘柄リスト!$C$2:$C$10000,,0,1)</f>
        <v>タカチホ</v>
      </c>
      <c r="E3244" s="10">
        <v>1</v>
      </c>
      <c r="G3244" s="46">
        <v>45632</v>
      </c>
      <c r="H3244" s="46">
        <v>45793</v>
      </c>
      <c r="J3244" s="10" t="str">
        <f>_xlfn.XLOOKUP($C3244,銘柄リスト!$B$2:$B$10000,銘柄リスト!$D$2:$D$10000,,0,1)</f>
        <v>スタンダード（内国株式）</v>
      </c>
    </row>
    <row r="3245" spans="2:10" hidden="1">
      <c r="B3245" s="42">
        <v>3243</v>
      </c>
      <c r="C3245" s="45" t="s">
        <v>3370</v>
      </c>
      <c r="D3245" t="str">
        <f>_xlfn.XLOOKUP($C3245,銘柄リスト!$B$2:$B$10000,銘柄リスト!$C$2:$C$10000,,0,1)</f>
        <v>理経</v>
      </c>
      <c r="E3245" s="10">
        <v>1</v>
      </c>
      <c r="G3245" s="46">
        <v>45632</v>
      </c>
      <c r="H3245" s="46">
        <v>45793</v>
      </c>
      <c r="J3245" s="10" t="str">
        <f>_xlfn.XLOOKUP($C3245,銘柄リスト!$B$2:$B$10000,銘柄リスト!$D$2:$D$10000,,0,1)</f>
        <v>スタンダード（内国株式）</v>
      </c>
    </row>
    <row r="3246" spans="2:10" hidden="1">
      <c r="B3246" s="42">
        <v>3244</v>
      </c>
      <c r="C3246" s="45" t="s">
        <v>3371</v>
      </c>
      <c r="D3246" t="str">
        <f>_xlfn.XLOOKUP($C3246,銘柄リスト!$B$2:$B$10000,銘柄リスト!$C$2:$C$10000,,0,1)</f>
        <v>しまむら</v>
      </c>
      <c r="E3246" s="10">
        <v>1</v>
      </c>
      <c r="G3246" s="46">
        <v>45632</v>
      </c>
      <c r="H3246" s="46">
        <v>45793</v>
      </c>
      <c r="J3246" s="10" t="str">
        <f>_xlfn.XLOOKUP($C3246,銘柄リスト!$B$2:$B$10000,銘柄リスト!$D$2:$D$10000,,0,1)</f>
        <v>プライム（内国株式）</v>
      </c>
    </row>
    <row r="3247" spans="2:10" hidden="1">
      <c r="B3247" s="42">
        <v>3245</v>
      </c>
      <c r="C3247" s="45" t="s">
        <v>3372</v>
      </c>
      <c r="D3247" t="str">
        <f>_xlfn.XLOOKUP($C3247,銘柄リスト!$B$2:$B$10000,銘柄リスト!$C$2:$C$10000,,0,1)</f>
        <v>はせがわ</v>
      </c>
      <c r="E3247" s="10">
        <v>1</v>
      </c>
      <c r="G3247" s="46">
        <v>45632</v>
      </c>
      <c r="H3247" s="46">
        <v>45793</v>
      </c>
      <c r="J3247" s="10" t="str">
        <f>_xlfn.XLOOKUP($C3247,銘柄リスト!$B$2:$B$10000,銘柄リスト!$D$2:$D$10000,,0,1)</f>
        <v>スタンダード（内国株式）</v>
      </c>
    </row>
    <row r="3248" spans="2:10" hidden="1">
      <c r="B3248" s="42">
        <v>3246</v>
      </c>
      <c r="C3248" s="45" t="s">
        <v>3373</v>
      </c>
      <c r="D3248" t="str">
        <f>_xlfn.XLOOKUP($C3248,銘柄リスト!$B$2:$B$10000,銘柄リスト!$C$2:$C$10000,,0,1)</f>
        <v>高島屋</v>
      </c>
      <c r="E3248" s="10">
        <v>1</v>
      </c>
      <c r="G3248" s="46">
        <v>45632</v>
      </c>
      <c r="H3248" s="46">
        <v>45793</v>
      </c>
      <c r="J3248" s="10" t="str">
        <f>_xlfn.XLOOKUP($C3248,銘柄リスト!$B$2:$B$10000,銘柄リスト!$D$2:$D$10000,,0,1)</f>
        <v>プライム（内国株式）</v>
      </c>
    </row>
    <row r="3249" spans="2:10" hidden="1">
      <c r="B3249" s="42">
        <v>3247</v>
      </c>
      <c r="C3249" s="45" t="s">
        <v>3374</v>
      </c>
      <c r="D3249" t="str">
        <f>_xlfn.XLOOKUP($C3249,銘柄リスト!$B$2:$B$10000,銘柄リスト!$C$2:$C$10000,,0,1)</f>
        <v>松屋</v>
      </c>
      <c r="E3249" s="10">
        <v>1</v>
      </c>
      <c r="G3249" s="46">
        <v>45632</v>
      </c>
      <c r="H3249" s="46">
        <v>45793</v>
      </c>
      <c r="J3249" s="10" t="str">
        <f>_xlfn.XLOOKUP($C3249,銘柄リスト!$B$2:$B$10000,銘柄リスト!$D$2:$D$10000,,0,1)</f>
        <v>プライム（内国株式）</v>
      </c>
    </row>
    <row r="3250" spans="2:10" hidden="1">
      <c r="B3250" s="42">
        <v>3248</v>
      </c>
      <c r="C3250" s="45" t="s">
        <v>3375</v>
      </c>
      <c r="D3250" t="str">
        <f>_xlfn.XLOOKUP($C3250,銘柄リスト!$B$2:$B$10000,銘柄リスト!$C$2:$C$10000,,0,1)</f>
        <v>エイチ・ツー・オー　リテイリング</v>
      </c>
      <c r="E3250" s="10">
        <v>1</v>
      </c>
      <c r="G3250" s="46">
        <v>45632</v>
      </c>
      <c r="H3250" s="46">
        <v>45793</v>
      </c>
      <c r="J3250" s="10" t="str">
        <f>_xlfn.XLOOKUP($C3250,銘柄リスト!$B$2:$B$10000,銘柄リスト!$D$2:$D$10000,,0,1)</f>
        <v>プライム（内国株式）</v>
      </c>
    </row>
    <row r="3251" spans="2:10" hidden="1">
      <c r="B3251" s="42">
        <v>3249</v>
      </c>
      <c r="C3251" s="45" t="s">
        <v>3376</v>
      </c>
      <c r="D3251" t="str">
        <f>_xlfn.XLOOKUP($C3251,銘柄リスト!$B$2:$B$10000,銘柄リスト!$C$2:$C$10000,,0,1)</f>
        <v>近鉄百貨店</v>
      </c>
      <c r="E3251" s="10">
        <v>1</v>
      </c>
      <c r="G3251" s="46">
        <v>45632</v>
      </c>
      <c r="H3251" s="46">
        <v>45793</v>
      </c>
      <c r="J3251" s="10" t="str">
        <f>_xlfn.XLOOKUP($C3251,銘柄リスト!$B$2:$B$10000,銘柄リスト!$D$2:$D$10000,,0,1)</f>
        <v>スタンダード（内国株式）</v>
      </c>
    </row>
    <row r="3252" spans="2:10" hidden="1">
      <c r="B3252" s="42">
        <v>3250</v>
      </c>
      <c r="C3252" s="45" t="s">
        <v>3377</v>
      </c>
      <c r="D3252" t="str">
        <f>_xlfn.XLOOKUP($C3252,銘柄リスト!$B$2:$B$10000,銘柄リスト!$C$2:$C$10000,,0,1)</f>
        <v>大和</v>
      </c>
      <c r="E3252" s="10">
        <v>1</v>
      </c>
      <c r="G3252" s="46">
        <v>45632</v>
      </c>
      <c r="H3252" s="46">
        <v>45793</v>
      </c>
      <c r="J3252" s="10" t="str">
        <f>_xlfn.XLOOKUP($C3252,銘柄リスト!$B$2:$B$10000,銘柄リスト!$D$2:$D$10000,,0,1)</f>
        <v>スタンダード（内国株式）</v>
      </c>
    </row>
    <row r="3253" spans="2:10" hidden="1">
      <c r="B3253" s="42">
        <v>3251</v>
      </c>
      <c r="C3253" s="45" t="s">
        <v>3378</v>
      </c>
      <c r="D3253" t="str">
        <f>_xlfn.XLOOKUP($C3253,銘柄リスト!$B$2:$B$10000,銘柄リスト!$C$2:$C$10000,,0,1)</f>
        <v>クレディセゾン</v>
      </c>
      <c r="E3253" s="10">
        <v>1</v>
      </c>
      <c r="G3253" s="46">
        <v>45632</v>
      </c>
      <c r="H3253" s="46">
        <v>45793</v>
      </c>
      <c r="J3253" s="10" t="str">
        <f>_xlfn.XLOOKUP($C3253,銘柄リスト!$B$2:$B$10000,銘柄リスト!$D$2:$D$10000,,0,1)</f>
        <v>プライム（内国株式）</v>
      </c>
    </row>
    <row r="3254" spans="2:10" hidden="1">
      <c r="B3254" s="42">
        <v>3252</v>
      </c>
      <c r="C3254" s="45" t="s">
        <v>3379</v>
      </c>
      <c r="D3254" t="str">
        <f>_xlfn.XLOOKUP($C3254,銘柄リスト!$B$2:$B$10000,銘柄リスト!$C$2:$C$10000,,0,1)</f>
        <v>さいか屋</v>
      </c>
      <c r="E3254" s="10">
        <v>1</v>
      </c>
      <c r="G3254" s="46">
        <v>45632</v>
      </c>
      <c r="H3254" s="46">
        <v>45793</v>
      </c>
      <c r="J3254" s="10" t="str">
        <f>_xlfn.XLOOKUP($C3254,銘柄リスト!$B$2:$B$10000,銘柄リスト!$D$2:$D$10000,,0,1)</f>
        <v>スタンダード（内国株式）</v>
      </c>
    </row>
    <row r="3255" spans="2:10" hidden="1">
      <c r="B3255" s="42">
        <v>3253</v>
      </c>
      <c r="C3255" s="45" t="s">
        <v>3380</v>
      </c>
      <c r="D3255" t="str">
        <f>_xlfn.XLOOKUP($C3255,銘柄リスト!$B$2:$B$10000,銘柄リスト!$C$2:$C$10000,,0,1)</f>
        <v>アクシアル　リテイリング</v>
      </c>
      <c r="E3255" s="10">
        <v>1</v>
      </c>
      <c r="G3255" s="46">
        <v>45632</v>
      </c>
      <c r="H3255" s="46">
        <v>45793</v>
      </c>
      <c r="J3255" s="10" t="str">
        <f>_xlfn.XLOOKUP($C3255,銘柄リスト!$B$2:$B$10000,銘柄リスト!$D$2:$D$10000,,0,1)</f>
        <v>プライム（内国株式）</v>
      </c>
    </row>
    <row r="3256" spans="2:10" hidden="1">
      <c r="B3256" s="42">
        <v>3254</v>
      </c>
      <c r="C3256" s="45" t="s">
        <v>3381</v>
      </c>
      <c r="D3256" t="str">
        <f>_xlfn.XLOOKUP($C3256,銘柄リスト!$B$2:$B$10000,銘柄リスト!$C$2:$C$10000,,0,1)</f>
        <v>井筒屋</v>
      </c>
      <c r="E3256" s="10">
        <v>1</v>
      </c>
      <c r="G3256" s="46">
        <v>45632</v>
      </c>
      <c r="H3256" s="46">
        <v>45793</v>
      </c>
      <c r="J3256" s="10" t="str">
        <f>_xlfn.XLOOKUP($C3256,銘柄リスト!$B$2:$B$10000,銘柄リスト!$D$2:$D$10000,,0,1)</f>
        <v>スタンダード（内国株式）</v>
      </c>
    </row>
    <row r="3257" spans="2:10" hidden="1">
      <c r="B3257" s="42">
        <v>3255</v>
      </c>
      <c r="C3257" s="45" t="s">
        <v>3382</v>
      </c>
      <c r="D3257" t="str">
        <f>_xlfn.XLOOKUP($C3257,銘柄リスト!$B$2:$B$10000,銘柄リスト!$C$2:$C$10000,,0,1)</f>
        <v>イズミ</v>
      </c>
      <c r="E3257" s="10">
        <v>1</v>
      </c>
      <c r="G3257" s="46">
        <v>45632</v>
      </c>
      <c r="H3257" s="46">
        <v>45793</v>
      </c>
      <c r="J3257" s="10" t="str">
        <f>_xlfn.XLOOKUP($C3257,銘柄リスト!$B$2:$B$10000,銘柄リスト!$D$2:$D$10000,,0,1)</f>
        <v>プライム（内国株式）</v>
      </c>
    </row>
    <row r="3258" spans="2:10" hidden="1">
      <c r="B3258" s="42">
        <v>3256</v>
      </c>
      <c r="C3258" s="45" t="s">
        <v>3383</v>
      </c>
      <c r="D3258" t="str">
        <f>_xlfn.XLOOKUP($C3258,銘柄リスト!$B$2:$B$10000,銘柄リスト!$C$2:$C$10000,,0,1)</f>
        <v>フォーバル</v>
      </c>
      <c r="E3258" s="10">
        <v>1</v>
      </c>
      <c r="G3258" s="46">
        <v>45632</v>
      </c>
      <c r="H3258" s="46">
        <v>45793</v>
      </c>
      <c r="J3258" s="10" t="str">
        <f>_xlfn.XLOOKUP($C3258,銘柄リスト!$B$2:$B$10000,銘柄リスト!$D$2:$D$10000,,0,1)</f>
        <v>スタンダード（内国株式）</v>
      </c>
    </row>
    <row r="3259" spans="2:10" hidden="1">
      <c r="B3259" s="42">
        <v>3257</v>
      </c>
      <c r="C3259" s="45" t="s">
        <v>3384</v>
      </c>
      <c r="D3259" t="str">
        <f>_xlfn.XLOOKUP($C3259,銘柄リスト!$B$2:$B$10000,銘柄リスト!$C$2:$C$10000,,0,1)</f>
        <v>平和堂</v>
      </c>
      <c r="E3259" s="10">
        <v>1</v>
      </c>
      <c r="G3259" s="46">
        <v>45632</v>
      </c>
      <c r="H3259" s="46">
        <v>45793</v>
      </c>
      <c r="J3259" s="10" t="str">
        <f>_xlfn.XLOOKUP($C3259,銘柄リスト!$B$2:$B$10000,銘柄リスト!$D$2:$D$10000,,0,1)</f>
        <v>プライム（内国株式）</v>
      </c>
    </row>
    <row r="3260" spans="2:10" hidden="1">
      <c r="B3260" s="42">
        <v>3258</v>
      </c>
      <c r="C3260" s="45" t="s">
        <v>3385</v>
      </c>
      <c r="D3260" t="str">
        <f>_xlfn.XLOOKUP($C3260,銘柄リスト!$B$2:$B$10000,銘柄リスト!$C$2:$C$10000,,0,1)</f>
        <v>フジ</v>
      </c>
      <c r="E3260" s="10">
        <v>1</v>
      </c>
      <c r="G3260" s="46">
        <v>45632</v>
      </c>
      <c r="H3260" s="46">
        <v>45793</v>
      </c>
      <c r="J3260" s="10" t="str">
        <f>_xlfn.XLOOKUP($C3260,銘柄リスト!$B$2:$B$10000,銘柄リスト!$D$2:$D$10000,,0,1)</f>
        <v>プライム（内国株式）</v>
      </c>
    </row>
    <row r="3261" spans="2:10" hidden="1">
      <c r="B3261" s="42">
        <v>3259</v>
      </c>
      <c r="C3261" s="45" t="s">
        <v>3386</v>
      </c>
      <c r="D3261" t="str">
        <f>_xlfn.XLOOKUP($C3261,銘柄リスト!$B$2:$B$10000,銘柄リスト!$C$2:$C$10000,,0,1)</f>
        <v>ヤオコー</v>
      </c>
      <c r="E3261" s="10">
        <v>1</v>
      </c>
      <c r="G3261" s="46">
        <v>45632</v>
      </c>
      <c r="H3261" s="46">
        <v>45793</v>
      </c>
      <c r="J3261" s="10" t="str">
        <f>_xlfn.XLOOKUP($C3261,銘柄リスト!$B$2:$B$10000,銘柄リスト!$D$2:$D$10000,,0,1)</f>
        <v>プライム（内国株式）</v>
      </c>
    </row>
    <row r="3262" spans="2:10" hidden="1">
      <c r="B3262" s="42">
        <v>3260</v>
      </c>
      <c r="C3262" s="45" t="s">
        <v>3387</v>
      </c>
      <c r="D3262" t="str">
        <f>_xlfn.XLOOKUP($C3262,銘柄リスト!$B$2:$B$10000,銘柄リスト!$C$2:$C$10000,,0,1)</f>
        <v>ゼビオホールディングス</v>
      </c>
      <c r="E3262" s="10">
        <v>1</v>
      </c>
      <c r="G3262" s="46">
        <v>45632</v>
      </c>
      <c r="H3262" s="46">
        <v>45793</v>
      </c>
      <c r="J3262" s="10" t="str">
        <f>_xlfn.XLOOKUP($C3262,銘柄リスト!$B$2:$B$10000,銘柄リスト!$D$2:$D$10000,,0,1)</f>
        <v>プライム（内国株式）</v>
      </c>
    </row>
    <row r="3263" spans="2:10" hidden="1">
      <c r="B3263" s="42">
        <v>3261</v>
      </c>
      <c r="C3263" s="45" t="s">
        <v>3388</v>
      </c>
      <c r="D3263" t="str">
        <f>_xlfn.XLOOKUP($C3263,銘柄リスト!$B$2:$B$10000,銘柄リスト!$C$2:$C$10000,,0,1)</f>
        <v>ケーズホールディングス</v>
      </c>
      <c r="E3263" s="10">
        <v>1</v>
      </c>
      <c r="G3263" s="46">
        <v>45632</v>
      </c>
      <c r="H3263" s="46">
        <v>45793</v>
      </c>
      <c r="J3263" s="10" t="str">
        <f>_xlfn.XLOOKUP($C3263,銘柄リスト!$B$2:$B$10000,銘柄リスト!$D$2:$D$10000,,0,1)</f>
        <v>プライム（内国株式）</v>
      </c>
    </row>
    <row r="3264" spans="2:10" hidden="1">
      <c r="B3264" s="42">
        <v>3262</v>
      </c>
      <c r="C3264" s="45" t="s">
        <v>3389</v>
      </c>
      <c r="D3264" t="str">
        <f>_xlfn.XLOOKUP($C3264,銘柄リスト!$B$2:$B$10000,銘柄リスト!$C$2:$C$10000,,0,1)</f>
        <v>ＰＡＬＴＡＣ</v>
      </c>
      <c r="E3264" s="10">
        <v>1</v>
      </c>
      <c r="G3264" s="46">
        <v>45632</v>
      </c>
      <c r="H3264" s="46">
        <v>45793</v>
      </c>
      <c r="J3264" s="10" t="str">
        <f>_xlfn.XLOOKUP($C3264,銘柄リスト!$B$2:$B$10000,銘柄リスト!$D$2:$D$10000,,0,1)</f>
        <v>プライム（内国株式）</v>
      </c>
    </row>
    <row r="3265" spans="2:10" hidden="1">
      <c r="B3265" s="42">
        <v>3263</v>
      </c>
      <c r="C3265" s="45" t="s">
        <v>3390</v>
      </c>
      <c r="D3265" t="str">
        <f>_xlfn.XLOOKUP($C3265,銘柄リスト!$B$2:$B$10000,銘柄リスト!$C$2:$C$10000,,0,1)</f>
        <v>三谷産業</v>
      </c>
      <c r="E3265" s="10">
        <v>1</v>
      </c>
      <c r="G3265" s="46">
        <v>45632</v>
      </c>
      <c r="H3265" s="46">
        <v>45793</v>
      </c>
      <c r="J3265" s="10" t="str">
        <f>_xlfn.XLOOKUP($C3265,銘柄リスト!$B$2:$B$10000,銘柄リスト!$D$2:$D$10000,,0,1)</f>
        <v>スタンダード（内国株式）</v>
      </c>
    </row>
    <row r="3266" spans="2:10" hidden="1">
      <c r="B3266" s="42">
        <v>3264</v>
      </c>
      <c r="C3266" s="45" t="s">
        <v>3391</v>
      </c>
      <c r="D3266" t="str">
        <f>_xlfn.XLOOKUP($C3266,銘柄リスト!$B$2:$B$10000,銘柄リスト!$C$2:$C$10000,,0,1)</f>
        <v>Ｏｌｙｍｐｉｃグループ</v>
      </c>
      <c r="E3266" s="10">
        <v>1</v>
      </c>
      <c r="G3266" s="46">
        <v>45632</v>
      </c>
      <c r="H3266" s="46">
        <v>45793</v>
      </c>
      <c r="J3266" s="10" t="str">
        <f>_xlfn.XLOOKUP($C3266,銘柄リスト!$B$2:$B$10000,銘柄リスト!$D$2:$D$10000,,0,1)</f>
        <v>スタンダード（内国株式）</v>
      </c>
    </row>
    <row r="3267" spans="2:10" hidden="1">
      <c r="B3267" s="42">
        <v>3265</v>
      </c>
      <c r="C3267" s="45" t="s">
        <v>3392</v>
      </c>
      <c r="D3267" t="str">
        <f>_xlfn.XLOOKUP($C3267,銘柄リスト!$B$2:$B$10000,銘柄リスト!$C$2:$C$10000,,0,1)</f>
        <v>日産東京販売ホールディングス</v>
      </c>
      <c r="E3267" s="10">
        <v>1</v>
      </c>
      <c r="G3267" s="46">
        <v>45632</v>
      </c>
      <c r="H3267" s="46">
        <v>45793</v>
      </c>
      <c r="J3267" s="10" t="str">
        <f>_xlfn.XLOOKUP($C3267,銘柄リスト!$B$2:$B$10000,銘柄リスト!$D$2:$D$10000,,0,1)</f>
        <v>スタンダード（内国株式）</v>
      </c>
    </row>
    <row r="3268" spans="2:10" hidden="1">
      <c r="B3268" s="42">
        <v>3266</v>
      </c>
      <c r="C3268" s="45" t="s">
        <v>3393</v>
      </c>
      <c r="D3268" t="str">
        <f>_xlfn.XLOOKUP($C3268,銘柄リスト!$B$2:$B$10000,銘柄リスト!$C$2:$C$10000,,0,1)</f>
        <v>あおぞら銀行</v>
      </c>
      <c r="E3268" s="10">
        <v>1</v>
      </c>
      <c r="G3268" s="46">
        <v>45632</v>
      </c>
      <c r="H3268" s="46">
        <v>45793</v>
      </c>
      <c r="J3268" s="10" t="str">
        <f>_xlfn.XLOOKUP($C3268,銘柄リスト!$B$2:$B$10000,銘柄リスト!$D$2:$D$10000,,0,1)</f>
        <v>プライム（内国株式）</v>
      </c>
    </row>
    <row r="3269" spans="2:10" hidden="1">
      <c r="B3269" s="42">
        <v>3267</v>
      </c>
      <c r="C3269" s="45" t="s">
        <v>3394</v>
      </c>
      <c r="D3269" t="str">
        <f>_xlfn.XLOOKUP($C3269,銘柄リスト!$B$2:$B$10000,銘柄リスト!$C$2:$C$10000,,0,1)</f>
        <v>りそなホールディングス</v>
      </c>
      <c r="E3269" s="10">
        <v>1</v>
      </c>
      <c r="G3269" s="46">
        <v>45632</v>
      </c>
      <c r="H3269" s="46">
        <v>45793</v>
      </c>
      <c r="J3269" s="10" t="str">
        <f>_xlfn.XLOOKUP($C3269,銘柄リスト!$B$2:$B$10000,銘柄リスト!$D$2:$D$10000,,0,1)</f>
        <v>プライム（内国株式）</v>
      </c>
    </row>
    <row r="3270" spans="2:10" hidden="1">
      <c r="B3270" s="42">
        <v>3268</v>
      </c>
      <c r="C3270" s="45" t="s">
        <v>3395</v>
      </c>
      <c r="D3270" t="str">
        <f>_xlfn.XLOOKUP($C3270,銘柄リスト!$B$2:$B$10000,銘柄リスト!$C$2:$C$10000,,0,1)</f>
        <v>千葉銀行</v>
      </c>
      <c r="E3270" s="10">
        <v>1</v>
      </c>
      <c r="G3270" s="46">
        <v>45632</v>
      </c>
      <c r="H3270" s="46">
        <v>45793</v>
      </c>
      <c r="J3270" s="10" t="str">
        <f>_xlfn.XLOOKUP($C3270,銘柄リスト!$B$2:$B$10000,銘柄リスト!$D$2:$D$10000,,0,1)</f>
        <v>プライム（内国株式）</v>
      </c>
    </row>
    <row r="3271" spans="2:10" hidden="1">
      <c r="B3271" s="42">
        <v>3269</v>
      </c>
      <c r="C3271" s="45" t="s">
        <v>3396</v>
      </c>
      <c r="D3271" t="str">
        <f>_xlfn.XLOOKUP($C3271,銘柄リスト!$B$2:$B$10000,銘柄リスト!$C$2:$C$10000,,0,1)</f>
        <v>群馬銀行</v>
      </c>
      <c r="E3271" s="10">
        <v>1</v>
      </c>
      <c r="G3271" s="46">
        <v>45632</v>
      </c>
      <c r="H3271" s="46">
        <v>45793</v>
      </c>
      <c r="J3271" s="10" t="str">
        <f>_xlfn.XLOOKUP($C3271,銘柄リスト!$B$2:$B$10000,銘柄リスト!$D$2:$D$10000,,0,1)</f>
        <v>プライム（内国株式）</v>
      </c>
    </row>
    <row r="3272" spans="2:10" hidden="1">
      <c r="B3272" s="42">
        <v>3270</v>
      </c>
      <c r="C3272" s="45" t="s">
        <v>3397</v>
      </c>
      <c r="D3272" t="str">
        <f>_xlfn.XLOOKUP($C3272,銘柄リスト!$B$2:$B$10000,銘柄リスト!$C$2:$C$10000,,0,1)</f>
        <v>武蔵野銀行</v>
      </c>
      <c r="E3272" s="10">
        <v>1</v>
      </c>
      <c r="G3272" s="46">
        <v>45632</v>
      </c>
      <c r="H3272" s="46">
        <v>45793</v>
      </c>
      <c r="J3272" s="10" t="str">
        <f>_xlfn.XLOOKUP($C3272,銘柄リスト!$B$2:$B$10000,銘柄リスト!$D$2:$D$10000,,0,1)</f>
        <v>プライム（内国株式）</v>
      </c>
    </row>
    <row r="3273" spans="2:10" hidden="1">
      <c r="B3273" s="42">
        <v>3271</v>
      </c>
      <c r="C3273" s="45" t="s">
        <v>3398</v>
      </c>
      <c r="D3273" t="str">
        <f>_xlfn.XLOOKUP($C3273,銘柄リスト!$B$2:$B$10000,銘柄リスト!$C$2:$C$10000,,0,1)</f>
        <v>千葉興業銀行</v>
      </c>
      <c r="E3273" s="10">
        <v>1</v>
      </c>
      <c r="G3273" s="46">
        <v>45632</v>
      </c>
      <c r="H3273" s="46">
        <v>45793</v>
      </c>
      <c r="J3273" s="10" t="str">
        <f>_xlfn.XLOOKUP($C3273,銘柄リスト!$B$2:$B$10000,銘柄リスト!$D$2:$D$10000,,0,1)</f>
        <v>プライム（内国株式）</v>
      </c>
    </row>
    <row r="3274" spans="2:10" hidden="1">
      <c r="B3274" s="42">
        <v>3272</v>
      </c>
      <c r="C3274" s="45" t="s">
        <v>3399</v>
      </c>
      <c r="D3274" t="str">
        <f>_xlfn.XLOOKUP($C3274,銘柄リスト!$B$2:$B$10000,銘柄リスト!$C$2:$C$10000,,0,1)</f>
        <v>筑波銀行</v>
      </c>
      <c r="E3274" s="10">
        <v>1</v>
      </c>
      <c r="G3274" s="46">
        <v>45632</v>
      </c>
      <c r="H3274" s="46">
        <v>45793</v>
      </c>
      <c r="J3274" s="10" t="str">
        <f>_xlfn.XLOOKUP($C3274,銘柄リスト!$B$2:$B$10000,銘柄リスト!$D$2:$D$10000,,0,1)</f>
        <v>プライム（内国株式）</v>
      </c>
    </row>
    <row r="3275" spans="2:10" hidden="1">
      <c r="B3275" s="42">
        <v>3273</v>
      </c>
      <c r="C3275" s="45" t="s">
        <v>3400</v>
      </c>
      <c r="D3275" t="str">
        <f>_xlfn.XLOOKUP($C3275,銘柄リスト!$B$2:$B$10000,銘柄リスト!$C$2:$C$10000,,0,1)</f>
        <v>七十七銀行</v>
      </c>
      <c r="E3275" s="10">
        <v>1</v>
      </c>
      <c r="G3275" s="46">
        <v>45632</v>
      </c>
      <c r="H3275" s="46">
        <v>45793</v>
      </c>
      <c r="J3275" s="10" t="str">
        <f>_xlfn.XLOOKUP($C3275,銘柄リスト!$B$2:$B$10000,銘柄リスト!$D$2:$D$10000,,0,1)</f>
        <v>プライム（内国株式）</v>
      </c>
    </row>
    <row r="3276" spans="2:10" hidden="1">
      <c r="B3276" s="42">
        <v>3274</v>
      </c>
      <c r="C3276" s="45" t="s">
        <v>3401</v>
      </c>
      <c r="D3276" t="str">
        <f>_xlfn.XLOOKUP($C3276,銘柄リスト!$B$2:$B$10000,銘柄リスト!$C$2:$C$10000,,0,1)</f>
        <v>秋田銀行</v>
      </c>
      <c r="E3276" s="10">
        <v>1</v>
      </c>
      <c r="G3276" s="46">
        <v>45632</v>
      </c>
      <c r="H3276" s="46">
        <v>45793</v>
      </c>
      <c r="J3276" s="10" t="str">
        <f>_xlfn.XLOOKUP($C3276,銘柄リスト!$B$2:$B$10000,銘柄リスト!$D$2:$D$10000,,0,1)</f>
        <v>プライム（内国株式）</v>
      </c>
    </row>
    <row r="3277" spans="2:10" hidden="1">
      <c r="B3277" s="42">
        <v>3275</v>
      </c>
      <c r="C3277" s="45" t="s">
        <v>3402</v>
      </c>
      <c r="D3277" t="str">
        <f>_xlfn.XLOOKUP($C3277,銘柄リスト!$B$2:$B$10000,銘柄リスト!$C$2:$C$10000,,0,1)</f>
        <v>山形銀行</v>
      </c>
      <c r="E3277" s="10">
        <v>1</v>
      </c>
      <c r="G3277" s="46">
        <v>45632</v>
      </c>
      <c r="H3277" s="46">
        <v>45793</v>
      </c>
      <c r="J3277" s="10" t="str">
        <f>_xlfn.XLOOKUP($C3277,銘柄リスト!$B$2:$B$10000,銘柄リスト!$D$2:$D$10000,,0,1)</f>
        <v>プライム（内国株式）</v>
      </c>
    </row>
    <row r="3278" spans="2:10" hidden="1">
      <c r="B3278" s="42">
        <v>3276</v>
      </c>
      <c r="C3278" s="45" t="s">
        <v>3403</v>
      </c>
      <c r="D3278" t="str">
        <f>_xlfn.XLOOKUP($C3278,銘柄リスト!$B$2:$B$10000,銘柄リスト!$C$2:$C$10000,,0,1)</f>
        <v>岩手銀行</v>
      </c>
      <c r="E3278" s="10">
        <v>1</v>
      </c>
      <c r="G3278" s="46">
        <v>45632</v>
      </c>
      <c r="H3278" s="46">
        <v>45793</v>
      </c>
      <c r="J3278" s="10" t="str">
        <f>_xlfn.XLOOKUP($C3278,銘柄リスト!$B$2:$B$10000,銘柄リスト!$D$2:$D$10000,,0,1)</f>
        <v>プライム（内国株式）</v>
      </c>
    </row>
    <row r="3279" spans="2:10" hidden="1">
      <c r="B3279" s="42">
        <v>3277</v>
      </c>
      <c r="C3279" s="45" t="s">
        <v>3404</v>
      </c>
      <c r="D3279" t="str">
        <f>_xlfn.XLOOKUP($C3279,銘柄リスト!$B$2:$B$10000,銘柄リスト!$C$2:$C$10000,,0,1)</f>
        <v>東邦銀行</v>
      </c>
      <c r="E3279" s="10">
        <v>1</v>
      </c>
      <c r="G3279" s="46">
        <v>45632</v>
      </c>
      <c r="H3279" s="46">
        <v>45793</v>
      </c>
      <c r="J3279" s="10" t="str">
        <f>_xlfn.XLOOKUP($C3279,銘柄リスト!$B$2:$B$10000,銘柄リスト!$D$2:$D$10000,,0,1)</f>
        <v>プライム（内国株式）</v>
      </c>
    </row>
    <row r="3280" spans="2:10" hidden="1">
      <c r="B3280" s="42">
        <v>3278</v>
      </c>
      <c r="C3280" s="45" t="s">
        <v>3405</v>
      </c>
      <c r="D3280" t="str">
        <f>_xlfn.XLOOKUP($C3280,銘柄リスト!$B$2:$B$10000,銘柄リスト!$C$2:$C$10000,,0,1)</f>
        <v>東北銀行</v>
      </c>
      <c r="E3280" s="10">
        <v>1</v>
      </c>
      <c r="G3280" s="46">
        <v>45632</v>
      </c>
      <c r="H3280" s="46">
        <v>45793</v>
      </c>
      <c r="J3280" s="10" t="str">
        <f>_xlfn.XLOOKUP($C3280,銘柄リスト!$B$2:$B$10000,銘柄リスト!$D$2:$D$10000,,0,1)</f>
        <v>スタンダード（内国株式）</v>
      </c>
    </row>
    <row r="3281" spans="2:10" hidden="1">
      <c r="B3281" s="42">
        <v>3279</v>
      </c>
      <c r="C3281" s="45" t="s">
        <v>3406</v>
      </c>
      <c r="D3281" t="str">
        <f>_xlfn.XLOOKUP($C3281,銘柄リスト!$B$2:$B$10000,銘柄リスト!$C$2:$C$10000,,0,1)</f>
        <v>ふくおかフィナンシャルグループ</v>
      </c>
      <c r="E3281" s="10">
        <v>1</v>
      </c>
      <c r="G3281" s="46">
        <v>45632</v>
      </c>
      <c r="H3281" s="46">
        <v>45793</v>
      </c>
      <c r="J3281" s="10" t="str">
        <f>_xlfn.XLOOKUP($C3281,銘柄リスト!$B$2:$B$10000,銘柄リスト!$D$2:$D$10000,,0,1)</f>
        <v>プライム（内国株式）</v>
      </c>
    </row>
    <row r="3282" spans="2:10" hidden="1">
      <c r="B3282" s="42">
        <v>3280</v>
      </c>
      <c r="C3282" s="45" t="s">
        <v>3407</v>
      </c>
      <c r="D3282" t="str">
        <f>_xlfn.XLOOKUP($C3282,銘柄リスト!$B$2:$B$10000,銘柄リスト!$C$2:$C$10000,,0,1)</f>
        <v>スルガ銀行</v>
      </c>
      <c r="E3282" s="10">
        <v>1</v>
      </c>
      <c r="G3282" s="46">
        <v>45632</v>
      </c>
      <c r="H3282" s="46">
        <v>45793</v>
      </c>
      <c r="J3282" s="10" t="str">
        <f>_xlfn.XLOOKUP($C3282,銘柄リスト!$B$2:$B$10000,銘柄リスト!$D$2:$D$10000,,0,1)</f>
        <v>プライム（内国株式）</v>
      </c>
    </row>
    <row r="3283" spans="2:10" hidden="1">
      <c r="B3283" s="42">
        <v>3281</v>
      </c>
      <c r="C3283" s="45" t="s">
        <v>3408</v>
      </c>
      <c r="D3283" t="str">
        <f>_xlfn.XLOOKUP($C3283,銘柄リスト!$B$2:$B$10000,銘柄リスト!$C$2:$C$10000,,0,1)</f>
        <v>八十二銀行</v>
      </c>
      <c r="E3283" s="10">
        <v>1</v>
      </c>
      <c r="G3283" s="46">
        <v>45632</v>
      </c>
      <c r="H3283" s="46">
        <v>45793</v>
      </c>
      <c r="J3283" s="10" t="str">
        <f>_xlfn.XLOOKUP($C3283,銘柄リスト!$B$2:$B$10000,銘柄リスト!$D$2:$D$10000,,0,1)</f>
        <v>プライム（内国株式）</v>
      </c>
    </row>
    <row r="3284" spans="2:10" hidden="1">
      <c r="B3284" s="42">
        <v>3282</v>
      </c>
      <c r="C3284" s="45" t="s">
        <v>3409</v>
      </c>
      <c r="D3284" t="str">
        <f>_xlfn.XLOOKUP($C3284,銘柄リスト!$B$2:$B$10000,銘柄リスト!$C$2:$C$10000,,0,1)</f>
        <v>山梨中央銀行</v>
      </c>
      <c r="E3284" s="10">
        <v>1</v>
      </c>
      <c r="G3284" s="46">
        <v>45632</v>
      </c>
      <c r="H3284" s="46">
        <v>45793</v>
      </c>
      <c r="J3284" s="10" t="str">
        <f>_xlfn.XLOOKUP($C3284,銘柄リスト!$B$2:$B$10000,銘柄リスト!$D$2:$D$10000,,0,1)</f>
        <v>プライム（内国株式）</v>
      </c>
    </row>
    <row r="3285" spans="2:10" hidden="1">
      <c r="B3285" s="42">
        <v>3283</v>
      </c>
      <c r="C3285" s="45" t="s">
        <v>3410</v>
      </c>
      <c r="D3285" t="str">
        <f>_xlfn.XLOOKUP($C3285,銘柄リスト!$B$2:$B$10000,銘柄リスト!$C$2:$C$10000,,0,1)</f>
        <v>大垣共立銀行</v>
      </c>
      <c r="E3285" s="10">
        <v>1</v>
      </c>
      <c r="G3285" s="46">
        <v>45632</v>
      </c>
      <c r="H3285" s="46">
        <v>45793</v>
      </c>
      <c r="J3285" s="10" t="str">
        <f>_xlfn.XLOOKUP($C3285,銘柄リスト!$B$2:$B$10000,銘柄リスト!$D$2:$D$10000,,0,1)</f>
        <v>プライム（内国株式）</v>
      </c>
    </row>
    <row r="3286" spans="2:10" hidden="1">
      <c r="B3286" s="42">
        <v>3284</v>
      </c>
      <c r="C3286" s="45" t="s">
        <v>3411</v>
      </c>
      <c r="D3286" t="str">
        <f>_xlfn.XLOOKUP($C3286,銘柄リスト!$B$2:$B$10000,銘柄リスト!$C$2:$C$10000,,0,1)</f>
        <v>福井銀行</v>
      </c>
      <c r="E3286" s="10">
        <v>1</v>
      </c>
      <c r="G3286" s="46">
        <v>45632</v>
      </c>
      <c r="H3286" s="46">
        <v>45793</v>
      </c>
      <c r="J3286" s="10" t="str">
        <f>_xlfn.XLOOKUP($C3286,銘柄リスト!$B$2:$B$10000,銘柄リスト!$D$2:$D$10000,,0,1)</f>
        <v>プライム（内国株式）</v>
      </c>
    </row>
    <row r="3287" spans="2:10" hidden="1">
      <c r="B3287" s="42">
        <v>3285</v>
      </c>
      <c r="C3287" s="45" t="s">
        <v>3412</v>
      </c>
      <c r="D3287" t="str">
        <f>_xlfn.XLOOKUP($C3287,銘柄リスト!$B$2:$B$10000,銘柄リスト!$C$2:$C$10000,,0,1)</f>
        <v>清水銀行</v>
      </c>
      <c r="E3287" s="10">
        <v>1</v>
      </c>
      <c r="G3287" s="46">
        <v>45632</v>
      </c>
      <c r="H3287" s="46">
        <v>45793</v>
      </c>
      <c r="J3287" s="10" t="str">
        <f>_xlfn.XLOOKUP($C3287,銘柄リスト!$B$2:$B$10000,銘柄リスト!$D$2:$D$10000,,0,1)</f>
        <v>プライム（内国株式）</v>
      </c>
    </row>
    <row r="3288" spans="2:10" hidden="1">
      <c r="B3288" s="42">
        <v>3286</v>
      </c>
      <c r="C3288" s="45" t="s">
        <v>3413</v>
      </c>
      <c r="D3288" t="str">
        <f>_xlfn.XLOOKUP($C3288,銘柄リスト!$B$2:$B$10000,銘柄リスト!$C$2:$C$10000,,0,1)</f>
        <v>富山銀行</v>
      </c>
      <c r="E3288" s="10">
        <v>1</v>
      </c>
      <c r="G3288" s="46">
        <v>45632</v>
      </c>
      <c r="H3288" s="46">
        <v>45793</v>
      </c>
      <c r="J3288" s="10" t="str">
        <f>_xlfn.XLOOKUP($C3288,銘柄リスト!$B$2:$B$10000,銘柄リスト!$D$2:$D$10000,,0,1)</f>
        <v>スタンダード（内国株式）</v>
      </c>
    </row>
    <row r="3289" spans="2:10" hidden="1">
      <c r="B3289" s="42">
        <v>3287</v>
      </c>
      <c r="C3289" s="45" t="s">
        <v>3414</v>
      </c>
      <c r="D3289" t="str">
        <f>_xlfn.XLOOKUP($C3289,銘柄リスト!$B$2:$B$10000,銘柄リスト!$C$2:$C$10000,,0,1)</f>
        <v>滋賀銀行</v>
      </c>
      <c r="E3289" s="10">
        <v>1</v>
      </c>
      <c r="G3289" s="46">
        <v>45632</v>
      </c>
      <c r="H3289" s="46">
        <v>45793</v>
      </c>
      <c r="J3289" s="10" t="str">
        <f>_xlfn.XLOOKUP($C3289,銘柄リスト!$B$2:$B$10000,銘柄リスト!$D$2:$D$10000,,0,1)</f>
        <v>プライム（内国株式）</v>
      </c>
    </row>
    <row r="3290" spans="2:10" hidden="1">
      <c r="B3290" s="42">
        <v>3288</v>
      </c>
      <c r="C3290" s="45" t="s">
        <v>3415</v>
      </c>
      <c r="D3290" t="str">
        <f>_xlfn.XLOOKUP($C3290,銘柄リスト!$B$2:$B$10000,銘柄リスト!$C$2:$C$10000,,0,1)</f>
        <v>南都銀行</v>
      </c>
      <c r="E3290" s="10">
        <v>1</v>
      </c>
      <c r="G3290" s="46">
        <v>45632</v>
      </c>
      <c r="H3290" s="46">
        <v>45793</v>
      </c>
      <c r="J3290" s="10" t="str">
        <f>_xlfn.XLOOKUP($C3290,銘柄リスト!$B$2:$B$10000,銘柄リスト!$D$2:$D$10000,,0,1)</f>
        <v>プライム（内国株式）</v>
      </c>
    </row>
    <row r="3291" spans="2:10" hidden="1">
      <c r="B3291" s="42">
        <v>3289</v>
      </c>
      <c r="C3291" s="45" t="s">
        <v>3416</v>
      </c>
      <c r="D3291" t="str">
        <f>_xlfn.XLOOKUP($C3291,銘柄リスト!$B$2:$B$10000,銘柄リスト!$C$2:$C$10000,,0,1)</f>
        <v>百五銀行</v>
      </c>
      <c r="E3291" s="10">
        <v>1</v>
      </c>
      <c r="G3291" s="46">
        <v>45632</v>
      </c>
      <c r="H3291" s="46">
        <v>45793</v>
      </c>
      <c r="J3291" s="10" t="str">
        <f>_xlfn.XLOOKUP($C3291,銘柄リスト!$B$2:$B$10000,銘柄リスト!$D$2:$D$10000,,0,1)</f>
        <v>プライム（内国株式）</v>
      </c>
    </row>
    <row r="3292" spans="2:10" hidden="1">
      <c r="B3292" s="42">
        <v>3290</v>
      </c>
      <c r="C3292" s="45" t="s">
        <v>3417</v>
      </c>
      <c r="D3292" t="str">
        <f>_xlfn.XLOOKUP($C3292,銘柄リスト!$B$2:$B$10000,銘柄リスト!$C$2:$C$10000,,0,1)</f>
        <v>紀陽銀行</v>
      </c>
      <c r="E3292" s="10">
        <v>1</v>
      </c>
      <c r="G3292" s="46">
        <v>45632</v>
      </c>
      <c r="H3292" s="46">
        <v>45793</v>
      </c>
      <c r="J3292" s="10" t="str">
        <f>_xlfn.XLOOKUP($C3292,銘柄リスト!$B$2:$B$10000,銘柄リスト!$D$2:$D$10000,,0,1)</f>
        <v>プライム（内国株式）</v>
      </c>
    </row>
    <row r="3293" spans="2:10" hidden="1">
      <c r="B3293" s="42">
        <v>3291</v>
      </c>
      <c r="C3293" s="45" t="s">
        <v>3418</v>
      </c>
      <c r="D3293" t="str">
        <f>_xlfn.XLOOKUP($C3293,銘柄リスト!$B$2:$B$10000,銘柄リスト!$C$2:$C$10000,,0,1)</f>
        <v>ほくほくフィナンシャルグループ</v>
      </c>
      <c r="E3293" s="10">
        <v>1</v>
      </c>
      <c r="G3293" s="46">
        <v>45632</v>
      </c>
      <c r="H3293" s="46">
        <v>45793</v>
      </c>
      <c r="J3293" s="10" t="str">
        <f>_xlfn.XLOOKUP($C3293,銘柄リスト!$B$2:$B$10000,銘柄リスト!$D$2:$D$10000,,0,1)</f>
        <v>プライム（内国株式）</v>
      </c>
    </row>
    <row r="3294" spans="2:10" hidden="1">
      <c r="B3294" s="42">
        <v>3292</v>
      </c>
      <c r="C3294" s="45" t="s">
        <v>3419</v>
      </c>
      <c r="D3294" t="str">
        <f>_xlfn.XLOOKUP($C3294,銘柄リスト!$B$2:$B$10000,銘柄リスト!$C$2:$C$10000,,0,1)</f>
        <v>山陰合同銀行</v>
      </c>
      <c r="E3294" s="10">
        <v>1</v>
      </c>
      <c r="G3294" s="46">
        <v>45632</v>
      </c>
      <c r="H3294" s="46">
        <v>45793</v>
      </c>
      <c r="J3294" s="10" t="str">
        <f>_xlfn.XLOOKUP($C3294,銘柄リスト!$B$2:$B$10000,銘柄リスト!$D$2:$D$10000,,0,1)</f>
        <v>プライム（内国株式）</v>
      </c>
    </row>
    <row r="3295" spans="2:10" hidden="1">
      <c r="B3295" s="42">
        <v>3293</v>
      </c>
      <c r="C3295" s="45" t="s">
        <v>3420</v>
      </c>
      <c r="D3295" t="str">
        <f>_xlfn.XLOOKUP($C3295,銘柄リスト!$B$2:$B$10000,銘柄リスト!$C$2:$C$10000,,0,1)</f>
        <v>鳥取銀行</v>
      </c>
      <c r="E3295" s="10">
        <v>1</v>
      </c>
      <c r="G3295" s="46">
        <v>45632</v>
      </c>
      <c r="H3295" s="46">
        <v>45793</v>
      </c>
      <c r="J3295" s="10" t="str">
        <f>_xlfn.XLOOKUP($C3295,銘柄リスト!$B$2:$B$10000,銘柄リスト!$D$2:$D$10000,,0,1)</f>
        <v>スタンダード（内国株式）</v>
      </c>
    </row>
    <row r="3296" spans="2:10" hidden="1">
      <c r="B3296" s="42">
        <v>3294</v>
      </c>
      <c r="C3296" s="45" t="s">
        <v>3421</v>
      </c>
      <c r="D3296" t="str">
        <f>_xlfn.XLOOKUP($C3296,銘柄リスト!$B$2:$B$10000,銘柄リスト!$C$2:$C$10000,,0,1)</f>
        <v>百十四銀行</v>
      </c>
      <c r="E3296" s="10">
        <v>1</v>
      </c>
      <c r="G3296" s="46">
        <v>45632</v>
      </c>
      <c r="H3296" s="46">
        <v>45793</v>
      </c>
      <c r="J3296" s="10" t="str">
        <f>_xlfn.XLOOKUP($C3296,銘柄リスト!$B$2:$B$10000,銘柄リスト!$D$2:$D$10000,,0,1)</f>
        <v>プライム（内国株式）</v>
      </c>
    </row>
    <row r="3297" spans="2:10" hidden="1">
      <c r="B3297" s="42">
        <v>3295</v>
      </c>
      <c r="C3297" s="45" t="s">
        <v>3422</v>
      </c>
      <c r="D3297" t="str">
        <f>_xlfn.XLOOKUP($C3297,銘柄リスト!$B$2:$B$10000,銘柄リスト!$C$2:$C$10000,,0,1)</f>
        <v>四国銀行</v>
      </c>
      <c r="E3297" s="10">
        <v>1</v>
      </c>
      <c r="G3297" s="46">
        <v>45632</v>
      </c>
      <c r="H3297" s="46">
        <v>45793</v>
      </c>
      <c r="J3297" s="10" t="str">
        <f>_xlfn.XLOOKUP($C3297,銘柄リスト!$B$2:$B$10000,銘柄リスト!$D$2:$D$10000,,0,1)</f>
        <v>プライム（内国株式）</v>
      </c>
    </row>
    <row r="3298" spans="2:10" hidden="1">
      <c r="B3298" s="42">
        <v>3296</v>
      </c>
      <c r="C3298" s="45" t="s">
        <v>148</v>
      </c>
      <c r="D3298" t="str">
        <f>_xlfn.XLOOKUP($C3298,銘柄リスト!$B$2:$B$10000,銘柄リスト!$C$2:$C$10000,,0,1)</f>
        <v>阿波銀行</v>
      </c>
      <c r="E3298" s="10">
        <v>1</v>
      </c>
      <c r="G3298" s="46">
        <v>45632</v>
      </c>
      <c r="H3298" s="46">
        <v>45793</v>
      </c>
      <c r="I3298" s="10" t="s">
        <v>3423</v>
      </c>
      <c r="J3298" s="10" t="str">
        <f>_xlfn.XLOOKUP($C3298,銘柄リスト!$B$2:$B$10000,銘柄リスト!$D$2:$D$10000,,0,1)</f>
        <v>プライム（内国株式）</v>
      </c>
    </row>
    <row r="3299" spans="2:10" hidden="1">
      <c r="B3299" s="42">
        <v>3297</v>
      </c>
      <c r="C3299" s="45" t="s">
        <v>3424</v>
      </c>
      <c r="D3299" t="str">
        <f>_xlfn.XLOOKUP($C3299,銘柄リスト!$B$2:$B$10000,銘柄リスト!$C$2:$C$10000,,0,1)</f>
        <v>大分銀行</v>
      </c>
      <c r="E3299" s="10">
        <v>1</v>
      </c>
      <c r="G3299" s="46">
        <v>45632</v>
      </c>
      <c r="H3299" s="46">
        <v>45793</v>
      </c>
      <c r="J3299" s="10" t="str">
        <f>_xlfn.XLOOKUP($C3299,銘柄リスト!$B$2:$B$10000,銘柄リスト!$D$2:$D$10000,,0,1)</f>
        <v>プライム（内国株式）</v>
      </c>
    </row>
    <row r="3300" spans="2:10" hidden="1">
      <c r="B3300" s="42">
        <v>3298</v>
      </c>
      <c r="C3300" s="45" t="s">
        <v>3425</v>
      </c>
      <c r="D3300" t="str">
        <f>_xlfn.XLOOKUP($C3300,銘柄リスト!$B$2:$B$10000,銘柄リスト!$C$2:$C$10000,,0,1)</f>
        <v>宮崎銀行</v>
      </c>
      <c r="E3300" s="10">
        <v>1</v>
      </c>
      <c r="G3300" s="46">
        <v>45632</v>
      </c>
      <c r="H3300" s="46">
        <v>45793</v>
      </c>
      <c r="J3300" s="10" t="str">
        <f>_xlfn.XLOOKUP($C3300,銘柄リスト!$B$2:$B$10000,銘柄リスト!$D$2:$D$10000,,0,1)</f>
        <v>プライム（内国株式）</v>
      </c>
    </row>
    <row r="3301" spans="2:10" hidden="1">
      <c r="B3301" s="42">
        <v>3299</v>
      </c>
      <c r="C3301" s="45" t="s">
        <v>3426</v>
      </c>
      <c r="D3301" t="str">
        <f>_xlfn.XLOOKUP($C3301,銘柄リスト!$B$2:$B$10000,銘柄リスト!$C$2:$C$10000,,0,1)</f>
        <v>佐賀銀行</v>
      </c>
      <c r="E3301" s="10">
        <v>1</v>
      </c>
      <c r="G3301" s="46">
        <v>45632</v>
      </c>
      <c r="H3301" s="46">
        <v>45793</v>
      </c>
      <c r="J3301" s="10" t="str">
        <f>_xlfn.XLOOKUP($C3301,銘柄リスト!$B$2:$B$10000,銘柄リスト!$D$2:$D$10000,,0,1)</f>
        <v>プライム（内国株式）</v>
      </c>
    </row>
    <row r="3302" spans="2:10" hidden="1">
      <c r="B3302" s="42">
        <v>3300</v>
      </c>
      <c r="C3302" s="45" t="s">
        <v>3427</v>
      </c>
      <c r="D3302" t="str">
        <f>_xlfn.XLOOKUP($C3302,銘柄リスト!$B$2:$B$10000,銘柄リスト!$C$2:$C$10000,,0,1)</f>
        <v>琉球銀行</v>
      </c>
      <c r="E3302" s="10">
        <v>1</v>
      </c>
      <c r="G3302" s="46">
        <v>45632</v>
      </c>
      <c r="H3302" s="46">
        <v>45793</v>
      </c>
      <c r="J3302" s="10" t="str">
        <f>_xlfn.XLOOKUP($C3302,銘柄リスト!$B$2:$B$10000,銘柄リスト!$D$2:$D$10000,,0,1)</f>
        <v>プライム（内国株式）</v>
      </c>
    </row>
    <row r="3303" spans="2:10" hidden="1">
      <c r="B3303" s="42">
        <v>3301</v>
      </c>
      <c r="C3303" s="45" t="s">
        <v>3428</v>
      </c>
      <c r="D3303" t="str">
        <f>_xlfn.XLOOKUP($C3303,銘柄リスト!$B$2:$B$10000,銘柄リスト!$C$2:$C$10000,,0,1)</f>
        <v>セブン銀行</v>
      </c>
      <c r="E3303" s="10">
        <v>1</v>
      </c>
      <c r="G3303" s="46">
        <v>45632</v>
      </c>
      <c r="H3303" s="46">
        <v>45793</v>
      </c>
      <c r="J3303" s="10" t="str">
        <f>_xlfn.XLOOKUP($C3303,銘柄リスト!$B$2:$B$10000,銘柄リスト!$D$2:$D$10000,,0,1)</f>
        <v>プライム（内国株式）</v>
      </c>
    </row>
    <row r="3304" spans="2:10" hidden="1">
      <c r="B3304" s="42">
        <v>3302</v>
      </c>
      <c r="C3304" s="45" t="s">
        <v>3429</v>
      </c>
      <c r="D3304" t="str">
        <f>_xlfn.XLOOKUP($C3304,銘柄リスト!$B$2:$B$10000,銘柄リスト!$C$2:$C$10000,,0,1)</f>
        <v>高知銀行</v>
      </c>
      <c r="E3304" s="10">
        <v>1</v>
      </c>
      <c r="G3304" s="46">
        <v>45632</v>
      </c>
      <c r="H3304" s="46">
        <v>45793</v>
      </c>
      <c r="J3304" s="10" t="str">
        <f>_xlfn.XLOOKUP($C3304,銘柄リスト!$B$2:$B$10000,銘柄リスト!$D$2:$D$10000,,0,1)</f>
        <v>スタンダード（内国株式）</v>
      </c>
    </row>
    <row r="3305" spans="2:10" hidden="1">
      <c r="B3305" s="42">
        <v>3303</v>
      </c>
      <c r="C3305" s="45" t="s">
        <v>3430</v>
      </c>
      <c r="D3305" t="str">
        <f>_xlfn.XLOOKUP($C3305,銘柄リスト!$B$2:$B$10000,銘柄リスト!$C$2:$C$10000,,0,1)</f>
        <v>山口フィナンシャルグループ</v>
      </c>
      <c r="E3305" s="10">
        <v>1</v>
      </c>
      <c r="G3305" s="46">
        <v>45632</v>
      </c>
      <c r="H3305" s="46">
        <v>45793</v>
      </c>
      <c r="J3305" s="10" t="str">
        <f>_xlfn.XLOOKUP($C3305,銘柄リスト!$B$2:$B$10000,銘柄リスト!$D$2:$D$10000,,0,1)</f>
        <v>プライム（内国株式）</v>
      </c>
    </row>
    <row r="3306" spans="2:10" hidden="1">
      <c r="B3306" s="42">
        <v>3304</v>
      </c>
      <c r="C3306" s="45" t="s">
        <v>3431</v>
      </c>
      <c r="D3306" t="str">
        <f>_xlfn.XLOOKUP($C3306,銘柄リスト!$B$2:$B$10000,銘柄リスト!$C$2:$C$10000,,0,1)</f>
        <v>芙蓉総合リース</v>
      </c>
      <c r="E3306" s="10">
        <v>1</v>
      </c>
      <c r="G3306" s="46">
        <v>45632</v>
      </c>
      <c r="H3306" s="46">
        <v>45793</v>
      </c>
      <c r="J3306" s="10" t="str">
        <f>_xlfn.XLOOKUP($C3306,銘柄リスト!$B$2:$B$10000,銘柄リスト!$D$2:$D$10000,,0,1)</f>
        <v>プライム（内国株式）</v>
      </c>
    </row>
    <row r="3307" spans="2:10" hidden="1">
      <c r="B3307" s="42">
        <v>3305</v>
      </c>
      <c r="C3307" s="45" t="s">
        <v>3432</v>
      </c>
      <c r="D3307" t="str">
        <f>_xlfn.XLOOKUP($C3307,銘柄リスト!$B$2:$B$10000,銘柄リスト!$C$2:$C$10000,,0,1)</f>
        <v>東京センチュリー</v>
      </c>
      <c r="E3307" s="10">
        <v>1</v>
      </c>
      <c r="G3307" s="46">
        <v>45632</v>
      </c>
      <c r="H3307" s="46">
        <v>45793</v>
      </c>
      <c r="J3307" s="10" t="str">
        <f>_xlfn.XLOOKUP($C3307,銘柄リスト!$B$2:$B$10000,銘柄リスト!$D$2:$D$10000,,0,1)</f>
        <v>プライム（内国株式）</v>
      </c>
    </row>
    <row r="3308" spans="2:10" hidden="1">
      <c r="B3308" s="42">
        <v>3306</v>
      </c>
      <c r="C3308" s="45" t="s">
        <v>41</v>
      </c>
      <c r="D3308" t="str">
        <f>_xlfn.XLOOKUP($C3308,銘柄リスト!$B$2:$B$10000,銘柄リスト!$C$2:$C$10000,,0,1)</f>
        <v>ＳＢＩホールディングス</v>
      </c>
      <c r="E3308" s="10">
        <v>1</v>
      </c>
      <c r="G3308" s="46">
        <v>45632</v>
      </c>
      <c r="H3308" s="46">
        <v>45793</v>
      </c>
      <c r="J3308" s="10" t="str">
        <f>_xlfn.XLOOKUP($C3308,銘柄リスト!$B$2:$B$10000,銘柄リスト!$D$2:$D$10000,,0,1)</f>
        <v>プライム（内国株式）</v>
      </c>
    </row>
    <row r="3309" spans="2:10" hidden="1">
      <c r="B3309" s="42">
        <v>3307</v>
      </c>
      <c r="C3309" s="45" t="s">
        <v>3433</v>
      </c>
      <c r="D3309" t="str">
        <f>_xlfn.XLOOKUP($C3309,銘柄リスト!$B$2:$B$10000,銘柄リスト!$C$2:$C$10000,,0,1)</f>
        <v>Ｊトラスト</v>
      </c>
      <c r="E3309" s="10">
        <v>1</v>
      </c>
      <c r="G3309" s="46">
        <v>45632</v>
      </c>
      <c r="H3309" s="46">
        <v>45793</v>
      </c>
      <c r="J3309" s="10" t="str">
        <f>_xlfn.XLOOKUP($C3309,銘柄リスト!$B$2:$B$10000,銘柄リスト!$D$2:$D$10000,,0,1)</f>
        <v>スタンダード（内国株式）</v>
      </c>
    </row>
    <row r="3310" spans="2:10" hidden="1">
      <c r="B3310" s="42">
        <v>3308</v>
      </c>
      <c r="C3310" s="45" t="s">
        <v>3434</v>
      </c>
      <c r="D3310" t="str">
        <f>_xlfn.XLOOKUP($C3310,銘柄リスト!$B$2:$B$10000,銘柄リスト!$C$2:$C$10000,,0,1)</f>
        <v>日本証券金融</v>
      </c>
      <c r="E3310" s="10">
        <v>1</v>
      </c>
      <c r="G3310" s="46">
        <v>45632</v>
      </c>
      <c r="H3310" s="46">
        <v>45793</v>
      </c>
      <c r="J3310" s="10" t="str">
        <f>_xlfn.XLOOKUP($C3310,銘柄リスト!$B$2:$B$10000,銘柄リスト!$D$2:$D$10000,,0,1)</f>
        <v>プライム（内国株式）</v>
      </c>
    </row>
    <row r="3311" spans="2:10" hidden="1">
      <c r="B3311" s="42">
        <v>3309</v>
      </c>
      <c r="C3311" s="45" t="s">
        <v>3435</v>
      </c>
      <c r="D3311" t="str">
        <f>_xlfn.XLOOKUP($C3311,銘柄リスト!$B$2:$B$10000,銘柄リスト!$C$2:$C$10000,,0,1)</f>
        <v>アイフル</v>
      </c>
      <c r="E3311" s="10">
        <v>1</v>
      </c>
      <c r="G3311" s="46">
        <v>45632</v>
      </c>
      <c r="H3311" s="46">
        <v>45793</v>
      </c>
      <c r="J3311" s="10" t="str">
        <f>_xlfn.XLOOKUP($C3311,銘柄リスト!$B$2:$B$10000,銘柄リスト!$D$2:$D$10000,,0,1)</f>
        <v>プライム（内国株式）</v>
      </c>
    </row>
    <row r="3312" spans="2:10" hidden="1">
      <c r="B3312" s="42">
        <v>3310</v>
      </c>
      <c r="C3312" s="45" t="s">
        <v>3436</v>
      </c>
      <c r="D3312" t="str">
        <f>_xlfn.XLOOKUP($C3312,銘柄リスト!$B$2:$B$10000,銘柄リスト!$C$2:$C$10000,,0,1)</f>
        <v>日本アジア投資</v>
      </c>
      <c r="E3312" s="10">
        <v>1</v>
      </c>
      <c r="G3312" s="46">
        <v>45632</v>
      </c>
      <c r="H3312" s="46">
        <v>45793</v>
      </c>
      <c r="J3312" s="10" t="str">
        <f>_xlfn.XLOOKUP($C3312,銘柄リスト!$B$2:$B$10000,銘柄リスト!$D$2:$D$10000,,0,1)</f>
        <v>スタンダード（内国株式）</v>
      </c>
    </row>
    <row r="3313" spans="2:10" hidden="1">
      <c r="B3313" s="42">
        <v>3311</v>
      </c>
      <c r="C3313" s="45" t="s">
        <v>3437</v>
      </c>
      <c r="D3313" t="str">
        <f>_xlfn.XLOOKUP($C3313,銘柄リスト!$B$2:$B$10000,銘柄リスト!$C$2:$C$10000,,0,1)</f>
        <v>名古屋銀行</v>
      </c>
      <c r="E3313" s="10">
        <v>1</v>
      </c>
      <c r="G3313" s="46">
        <v>45632</v>
      </c>
      <c r="H3313" s="46">
        <v>45793</v>
      </c>
      <c r="J3313" s="10" t="str">
        <f>_xlfn.XLOOKUP($C3313,銘柄リスト!$B$2:$B$10000,銘柄リスト!$D$2:$D$10000,,0,1)</f>
        <v>プライム（内国株式）</v>
      </c>
    </row>
    <row r="3314" spans="2:10" hidden="1">
      <c r="B3314" s="42">
        <v>3312</v>
      </c>
      <c r="C3314" s="45" t="s">
        <v>3438</v>
      </c>
      <c r="D3314" t="str">
        <f>_xlfn.XLOOKUP($C3314,銘柄リスト!$B$2:$B$10000,銘柄リスト!$C$2:$C$10000,,0,1)</f>
        <v>北洋銀行</v>
      </c>
      <c r="E3314" s="10">
        <v>1</v>
      </c>
      <c r="G3314" s="46">
        <v>45632</v>
      </c>
      <c r="H3314" s="46">
        <v>45793</v>
      </c>
      <c r="J3314" s="10" t="str">
        <f>_xlfn.XLOOKUP($C3314,銘柄リスト!$B$2:$B$10000,銘柄リスト!$D$2:$D$10000,,0,1)</f>
        <v>プライム（内国株式）</v>
      </c>
    </row>
    <row r="3315" spans="2:10" hidden="1">
      <c r="B3315" s="42">
        <v>3313</v>
      </c>
      <c r="C3315" s="45" t="s">
        <v>3439</v>
      </c>
      <c r="D3315" t="str">
        <f>_xlfn.XLOOKUP($C3315,銘柄リスト!$B$2:$B$10000,銘柄リスト!$C$2:$C$10000,,0,1)</f>
        <v>大光銀行</v>
      </c>
      <c r="E3315" s="10">
        <v>1</v>
      </c>
      <c r="G3315" s="46">
        <v>45632</v>
      </c>
      <c r="H3315" s="46">
        <v>45793</v>
      </c>
      <c r="J3315" s="10" t="str">
        <f>_xlfn.XLOOKUP($C3315,銘柄リスト!$B$2:$B$10000,銘柄リスト!$D$2:$D$10000,,0,1)</f>
        <v>スタンダード（内国株式）</v>
      </c>
    </row>
    <row r="3316" spans="2:10" hidden="1">
      <c r="B3316" s="42">
        <v>3314</v>
      </c>
      <c r="C3316" s="45" t="s">
        <v>3440</v>
      </c>
      <c r="D3316" t="str">
        <f>_xlfn.XLOOKUP($C3316,銘柄リスト!$B$2:$B$10000,銘柄リスト!$C$2:$C$10000,,0,1)</f>
        <v>愛媛銀行</v>
      </c>
      <c r="E3316" s="10">
        <v>1</v>
      </c>
      <c r="G3316" s="46">
        <v>45632</v>
      </c>
      <c r="H3316" s="46">
        <v>45793</v>
      </c>
      <c r="J3316" s="10" t="str">
        <f>_xlfn.XLOOKUP($C3316,銘柄リスト!$B$2:$B$10000,銘柄リスト!$D$2:$D$10000,,0,1)</f>
        <v>プライム（内国株式）</v>
      </c>
    </row>
    <row r="3317" spans="2:10" hidden="1">
      <c r="B3317" s="42">
        <v>3315</v>
      </c>
      <c r="C3317" s="45" t="s">
        <v>3441</v>
      </c>
      <c r="D3317" t="str">
        <f>_xlfn.XLOOKUP($C3317,銘柄リスト!$B$2:$B$10000,銘柄リスト!$C$2:$C$10000,,0,1)</f>
        <v>トマト銀行</v>
      </c>
      <c r="E3317" s="10">
        <v>1</v>
      </c>
      <c r="G3317" s="46">
        <v>45632</v>
      </c>
      <c r="H3317" s="46">
        <v>45793</v>
      </c>
      <c r="J3317" s="10" t="str">
        <f>_xlfn.XLOOKUP($C3317,銘柄リスト!$B$2:$B$10000,銘柄リスト!$D$2:$D$10000,,0,1)</f>
        <v>スタンダード（内国株式）</v>
      </c>
    </row>
    <row r="3318" spans="2:10" hidden="1">
      <c r="B3318" s="42">
        <v>3316</v>
      </c>
      <c r="C3318" s="45" t="s">
        <v>149</v>
      </c>
      <c r="D3318" t="str">
        <f>_xlfn.XLOOKUP($C3318,銘柄リスト!$B$2:$B$10000,銘柄リスト!$C$2:$C$10000,,0,1)</f>
        <v>京葉銀行</v>
      </c>
      <c r="E3318" s="10">
        <v>1</v>
      </c>
      <c r="G3318" s="46">
        <v>45632</v>
      </c>
      <c r="H3318" s="46">
        <v>45793</v>
      </c>
      <c r="I3318" s="10" t="s">
        <v>3423</v>
      </c>
      <c r="J3318" s="10" t="str">
        <f>_xlfn.XLOOKUP($C3318,銘柄リスト!$B$2:$B$10000,銘柄リスト!$D$2:$D$10000,,0,1)</f>
        <v>プライム（内国株式）</v>
      </c>
    </row>
    <row r="3319" spans="2:10" hidden="1">
      <c r="B3319" s="42">
        <v>3317</v>
      </c>
      <c r="C3319" s="45" t="s">
        <v>3442</v>
      </c>
      <c r="D3319" t="str">
        <f>_xlfn.XLOOKUP($C3319,銘柄リスト!$B$2:$B$10000,銘柄リスト!$C$2:$C$10000,,0,1)</f>
        <v>栃木銀行</v>
      </c>
      <c r="E3319" s="10">
        <v>1</v>
      </c>
      <c r="G3319" s="46">
        <v>45632</v>
      </c>
      <c r="H3319" s="46">
        <v>45793</v>
      </c>
      <c r="J3319" s="10" t="str">
        <f>_xlfn.XLOOKUP($C3319,銘柄リスト!$B$2:$B$10000,銘柄リスト!$D$2:$D$10000,,0,1)</f>
        <v>プライム（内国株式）</v>
      </c>
    </row>
    <row r="3320" spans="2:10" hidden="1">
      <c r="B3320" s="42">
        <v>3318</v>
      </c>
      <c r="C3320" s="45" t="s">
        <v>3443</v>
      </c>
      <c r="D3320" t="str">
        <f>_xlfn.XLOOKUP($C3320,銘柄リスト!$B$2:$B$10000,銘柄リスト!$C$2:$C$10000,,0,1)</f>
        <v>北日本銀行</v>
      </c>
      <c r="E3320" s="10">
        <v>1</v>
      </c>
      <c r="G3320" s="46">
        <v>45632</v>
      </c>
      <c r="H3320" s="46">
        <v>45793</v>
      </c>
      <c r="J3320" s="10" t="str">
        <f>_xlfn.XLOOKUP($C3320,銘柄リスト!$B$2:$B$10000,銘柄リスト!$D$2:$D$10000,,0,1)</f>
        <v>プライム（内国株式）</v>
      </c>
    </row>
    <row r="3321" spans="2:10" hidden="1">
      <c r="B3321" s="42">
        <v>3319</v>
      </c>
      <c r="C3321" s="45" t="s">
        <v>3444</v>
      </c>
      <c r="D3321" t="str">
        <f>_xlfn.XLOOKUP($C3321,銘柄リスト!$B$2:$B$10000,銘柄リスト!$C$2:$C$10000,,0,1)</f>
        <v>東和銀行</v>
      </c>
      <c r="E3321" s="10">
        <v>1</v>
      </c>
      <c r="G3321" s="46">
        <v>45632</v>
      </c>
      <c r="H3321" s="46">
        <v>45793</v>
      </c>
      <c r="J3321" s="10" t="str">
        <f>_xlfn.XLOOKUP($C3321,銘柄リスト!$B$2:$B$10000,銘柄リスト!$D$2:$D$10000,,0,1)</f>
        <v>プライム（内国株式）</v>
      </c>
    </row>
    <row r="3322" spans="2:10" hidden="1">
      <c r="B3322" s="42">
        <v>3320</v>
      </c>
      <c r="C3322" s="45" t="s">
        <v>3445</v>
      </c>
      <c r="D3322" t="str">
        <f>_xlfn.XLOOKUP($C3322,銘柄リスト!$B$2:$B$10000,銘柄リスト!$C$2:$C$10000,,0,1)</f>
        <v>福島銀行</v>
      </c>
      <c r="E3322" s="10">
        <v>1</v>
      </c>
      <c r="G3322" s="46">
        <v>45632</v>
      </c>
      <c r="H3322" s="46">
        <v>45793</v>
      </c>
      <c r="J3322" s="10" t="str">
        <f>_xlfn.XLOOKUP($C3322,銘柄リスト!$B$2:$B$10000,銘柄リスト!$D$2:$D$10000,,0,1)</f>
        <v>スタンダード（内国株式）</v>
      </c>
    </row>
    <row r="3323" spans="2:10" hidden="1">
      <c r="B3323" s="42">
        <v>3321</v>
      </c>
      <c r="C3323" s="45" t="s">
        <v>3446</v>
      </c>
      <c r="D3323" t="str">
        <f>_xlfn.XLOOKUP($C3323,銘柄リスト!$B$2:$B$10000,銘柄リスト!$C$2:$C$10000,,0,1)</f>
        <v>大東銀行</v>
      </c>
      <c r="E3323" s="10">
        <v>1</v>
      </c>
      <c r="G3323" s="46">
        <v>45632</v>
      </c>
      <c r="H3323" s="46">
        <v>45793</v>
      </c>
      <c r="J3323" s="10" t="str">
        <f>_xlfn.XLOOKUP($C3323,銘柄リスト!$B$2:$B$10000,銘柄リスト!$D$2:$D$10000,,0,1)</f>
        <v>スタンダード（内国株式）</v>
      </c>
    </row>
    <row r="3324" spans="2:10" hidden="1">
      <c r="B3324" s="42">
        <v>3322</v>
      </c>
      <c r="C3324" s="45" t="s">
        <v>3447</v>
      </c>
      <c r="D3324" t="str">
        <f>_xlfn.XLOOKUP($C3324,銘柄リスト!$B$2:$B$10000,銘柄リスト!$C$2:$C$10000,,0,1)</f>
        <v>イオンフィナンシャルサービス</v>
      </c>
      <c r="E3324" s="10">
        <v>1</v>
      </c>
      <c r="G3324" s="46">
        <v>45632</v>
      </c>
      <c r="H3324" s="46">
        <v>45793</v>
      </c>
      <c r="J3324" s="10" t="str">
        <f>_xlfn.XLOOKUP($C3324,銘柄リスト!$B$2:$B$10000,銘柄リスト!$D$2:$D$10000,,0,1)</f>
        <v>プライム（内国株式）</v>
      </c>
    </row>
    <row r="3325" spans="2:10" hidden="1">
      <c r="B3325" s="42">
        <v>3323</v>
      </c>
      <c r="C3325" s="45" t="s">
        <v>3448</v>
      </c>
      <c r="D3325" t="str">
        <f>_xlfn.XLOOKUP($C3325,銘柄リスト!$B$2:$B$10000,銘柄リスト!$C$2:$C$10000,,0,1)</f>
        <v>アコム</v>
      </c>
      <c r="E3325" s="10">
        <v>1</v>
      </c>
      <c r="G3325" s="46">
        <v>45632</v>
      </c>
      <c r="H3325" s="46">
        <v>45793</v>
      </c>
      <c r="J3325" s="10" t="str">
        <f>_xlfn.XLOOKUP($C3325,銘柄リスト!$B$2:$B$10000,銘柄リスト!$D$2:$D$10000,,0,1)</f>
        <v>スタンダード（内国株式）</v>
      </c>
    </row>
    <row r="3326" spans="2:10" hidden="1">
      <c r="B3326" s="42">
        <v>3324</v>
      </c>
      <c r="C3326" s="45" t="s">
        <v>3449</v>
      </c>
      <c r="D3326" t="str">
        <f>_xlfn.XLOOKUP($C3326,銘柄リスト!$B$2:$B$10000,銘柄リスト!$C$2:$C$10000,,0,1)</f>
        <v>ジャックス</v>
      </c>
      <c r="E3326" s="10">
        <v>1</v>
      </c>
      <c r="G3326" s="46">
        <v>45632</v>
      </c>
      <c r="H3326" s="46">
        <v>45793</v>
      </c>
      <c r="J3326" s="10" t="str">
        <f>_xlfn.XLOOKUP($C3326,銘柄リスト!$B$2:$B$10000,銘柄リスト!$D$2:$D$10000,,0,1)</f>
        <v>プライム（内国株式）</v>
      </c>
    </row>
    <row r="3327" spans="2:10" hidden="1">
      <c r="B3327" s="42">
        <v>3325</v>
      </c>
      <c r="C3327" s="45" t="s">
        <v>3450</v>
      </c>
      <c r="D3327" t="str">
        <f>_xlfn.XLOOKUP($C3327,銘柄リスト!$B$2:$B$10000,銘柄リスト!$C$2:$C$10000,,0,1)</f>
        <v>オリエントコーポレーション</v>
      </c>
      <c r="E3327" s="10">
        <v>1</v>
      </c>
      <c r="G3327" s="46">
        <v>45632</v>
      </c>
      <c r="H3327" s="46">
        <v>45793</v>
      </c>
      <c r="J3327" s="10" t="str">
        <f>_xlfn.XLOOKUP($C3327,銘柄リスト!$B$2:$B$10000,銘柄リスト!$D$2:$D$10000,,0,1)</f>
        <v>プライム（内国株式）</v>
      </c>
    </row>
    <row r="3328" spans="2:10" hidden="1">
      <c r="B3328" s="42">
        <v>3326</v>
      </c>
      <c r="C3328" s="45" t="s">
        <v>3451</v>
      </c>
      <c r="D3328" t="str">
        <f>_xlfn.XLOOKUP($C3328,銘柄リスト!$B$2:$B$10000,銘柄リスト!$C$2:$C$10000,,0,1)</f>
        <v>オリックス</v>
      </c>
      <c r="E3328" s="10">
        <v>1</v>
      </c>
      <c r="G3328" s="46">
        <v>45632</v>
      </c>
      <c r="H3328" s="46">
        <v>45793</v>
      </c>
      <c r="J3328" s="10" t="str">
        <f>_xlfn.XLOOKUP($C3328,銘柄リスト!$B$2:$B$10000,銘柄リスト!$D$2:$D$10000,,0,1)</f>
        <v>プライム（内国株式）</v>
      </c>
    </row>
    <row r="3329" spans="2:10" hidden="1">
      <c r="B3329" s="42">
        <v>3327</v>
      </c>
      <c r="C3329" s="45" t="s">
        <v>3452</v>
      </c>
      <c r="D3329" t="str">
        <f>_xlfn.XLOOKUP($C3329,銘柄リスト!$B$2:$B$10000,銘柄リスト!$C$2:$C$10000,,0,1)</f>
        <v>ジャフコ　グループ</v>
      </c>
      <c r="E3329" s="10">
        <v>1</v>
      </c>
      <c r="G3329" s="46">
        <v>45632</v>
      </c>
      <c r="H3329" s="46">
        <v>45793</v>
      </c>
      <c r="J3329" s="10" t="str">
        <f>_xlfn.XLOOKUP($C3329,銘柄リスト!$B$2:$B$10000,銘柄リスト!$D$2:$D$10000,,0,1)</f>
        <v>プライム（内国株式）</v>
      </c>
    </row>
    <row r="3330" spans="2:10" hidden="1">
      <c r="B3330" s="42">
        <v>3328</v>
      </c>
      <c r="C3330" s="45" t="s">
        <v>3453</v>
      </c>
      <c r="D3330" t="str">
        <f>_xlfn.XLOOKUP($C3330,銘柄リスト!$B$2:$B$10000,銘柄リスト!$C$2:$C$10000,,0,1)</f>
        <v>九州リースサービス</v>
      </c>
      <c r="E3330" s="10">
        <v>1</v>
      </c>
      <c r="G3330" s="46">
        <v>45632</v>
      </c>
      <c r="H3330" s="46">
        <v>45793</v>
      </c>
      <c r="J3330" s="10" t="str">
        <f>_xlfn.XLOOKUP($C3330,銘柄リスト!$B$2:$B$10000,銘柄リスト!$D$2:$D$10000,,0,1)</f>
        <v>スタンダード（内国株式）</v>
      </c>
    </row>
    <row r="3331" spans="2:10" hidden="1">
      <c r="B3331" s="42">
        <v>3329</v>
      </c>
      <c r="C3331" s="45" t="s">
        <v>3454</v>
      </c>
      <c r="D3331" t="str">
        <f>_xlfn.XLOOKUP($C3331,銘柄リスト!$B$2:$B$10000,銘柄リスト!$C$2:$C$10000,,0,1)</f>
        <v>トモニホールディングス</v>
      </c>
      <c r="E3331" s="10">
        <v>1</v>
      </c>
      <c r="G3331" s="46">
        <v>45632</v>
      </c>
      <c r="H3331" s="46">
        <v>45793</v>
      </c>
      <c r="J3331" s="10" t="str">
        <f>_xlfn.XLOOKUP($C3331,銘柄リスト!$B$2:$B$10000,銘柄リスト!$D$2:$D$10000,,0,1)</f>
        <v>プライム（内国株式）</v>
      </c>
    </row>
    <row r="3332" spans="2:10" hidden="1">
      <c r="B3332" s="42">
        <v>3330</v>
      </c>
      <c r="C3332" s="45" t="s">
        <v>3455</v>
      </c>
      <c r="D3332" t="str">
        <f>_xlfn.XLOOKUP($C3332,銘柄リスト!$B$2:$B$10000,銘柄リスト!$C$2:$C$10000,,0,1)</f>
        <v>野村ホールディングス</v>
      </c>
      <c r="E3332" s="10">
        <v>1</v>
      </c>
      <c r="G3332" s="46">
        <v>45632</v>
      </c>
      <c r="H3332" s="46">
        <v>45793</v>
      </c>
      <c r="J3332" s="10" t="str">
        <f>_xlfn.XLOOKUP($C3332,銘柄リスト!$B$2:$B$10000,銘柄リスト!$D$2:$D$10000,,0,1)</f>
        <v>プライム（内国株式）</v>
      </c>
    </row>
    <row r="3333" spans="2:10" hidden="1">
      <c r="B3333" s="42">
        <v>3331</v>
      </c>
      <c r="C3333" s="45" t="s">
        <v>3456</v>
      </c>
      <c r="D3333" t="str">
        <f>_xlfn.XLOOKUP($C3333,銘柄リスト!$B$2:$B$10000,銘柄リスト!$C$2:$C$10000,,0,1)</f>
        <v>岡三証券グループ</v>
      </c>
      <c r="E3333" s="10">
        <v>1</v>
      </c>
      <c r="G3333" s="46">
        <v>45632</v>
      </c>
      <c r="H3333" s="46">
        <v>45793</v>
      </c>
      <c r="J3333" s="10" t="str">
        <f>_xlfn.XLOOKUP($C3333,銘柄リスト!$B$2:$B$10000,銘柄リスト!$D$2:$D$10000,,0,1)</f>
        <v>プライム（内国株式）</v>
      </c>
    </row>
    <row r="3334" spans="2:10" hidden="1">
      <c r="B3334" s="42">
        <v>3332</v>
      </c>
      <c r="C3334" s="45" t="s">
        <v>3457</v>
      </c>
      <c r="D3334" t="str">
        <f>_xlfn.XLOOKUP($C3334,銘柄リスト!$B$2:$B$10000,銘柄リスト!$C$2:$C$10000,,0,1)</f>
        <v>丸三証券</v>
      </c>
      <c r="E3334" s="10">
        <v>1</v>
      </c>
      <c r="G3334" s="46">
        <v>45632</v>
      </c>
      <c r="H3334" s="46">
        <v>45793</v>
      </c>
      <c r="J3334" s="10" t="str">
        <f>_xlfn.XLOOKUP($C3334,銘柄リスト!$B$2:$B$10000,銘柄リスト!$D$2:$D$10000,,0,1)</f>
        <v>プライム（内国株式）</v>
      </c>
    </row>
    <row r="3335" spans="2:10" hidden="1">
      <c r="B3335" s="42">
        <v>3333</v>
      </c>
      <c r="C3335" s="45" t="s">
        <v>3458</v>
      </c>
      <c r="D3335" t="str">
        <f>_xlfn.XLOOKUP($C3335,銘柄リスト!$B$2:$B$10000,銘柄リスト!$C$2:$C$10000,,0,1)</f>
        <v>東洋証券</v>
      </c>
      <c r="E3335" s="10">
        <v>1</v>
      </c>
      <c r="G3335" s="46">
        <v>45632</v>
      </c>
      <c r="H3335" s="46">
        <v>45793</v>
      </c>
      <c r="J3335" s="10" t="str">
        <f>_xlfn.XLOOKUP($C3335,銘柄リスト!$B$2:$B$10000,銘柄リスト!$D$2:$D$10000,,0,1)</f>
        <v>プライム（内国株式）</v>
      </c>
    </row>
    <row r="3336" spans="2:10" hidden="1">
      <c r="B3336" s="42">
        <v>3334</v>
      </c>
      <c r="C3336" s="45" t="s">
        <v>3459</v>
      </c>
      <c r="D3336" t="str">
        <f>_xlfn.XLOOKUP($C3336,銘柄リスト!$B$2:$B$10000,銘柄リスト!$C$2:$C$10000,,0,1)</f>
        <v>東海東京フィナンシャル・ホールディングス</v>
      </c>
      <c r="E3336" s="10">
        <v>1</v>
      </c>
      <c r="G3336" s="46">
        <v>45632</v>
      </c>
      <c r="H3336" s="46">
        <v>45793</v>
      </c>
      <c r="J3336" s="10" t="str">
        <f>_xlfn.XLOOKUP($C3336,銘柄リスト!$B$2:$B$10000,銘柄リスト!$D$2:$D$10000,,0,1)</f>
        <v>プライム（内国株式）</v>
      </c>
    </row>
    <row r="3337" spans="2:10" hidden="1">
      <c r="B3337" s="42">
        <v>3335</v>
      </c>
      <c r="C3337" s="45" t="s">
        <v>3460</v>
      </c>
      <c r="D3337" t="str">
        <f>_xlfn.XLOOKUP($C3337,銘柄リスト!$B$2:$B$10000,銘柄リスト!$C$2:$C$10000,,0,1)</f>
        <v>光世証券</v>
      </c>
      <c r="E3337" s="10">
        <v>1</v>
      </c>
      <c r="G3337" s="46">
        <v>45632</v>
      </c>
      <c r="H3337" s="46">
        <v>45793</v>
      </c>
      <c r="J3337" s="10" t="str">
        <f>_xlfn.XLOOKUP($C3337,銘柄リスト!$B$2:$B$10000,銘柄リスト!$D$2:$D$10000,,0,1)</f>
        <v>スタンダード（内国株式）</v>
      </c>
    </row>
    <row r="3338" spans="2:10" hidden="1">
      <c r="B3338" s="42">
        <v>3336</v>
      </c>
      <c r="C3338" s="45" t="s">
        <v>3461</v>
      </c>
      <c r="D3338" t="str">
        <f>_xlfn.XLOOKUP($C3338,銘柄リスト!$B$2:$B$10000,銘柄リスト!$C$2:$C$10000,,0,1)</f>
        <v>水戸証券</v>
      </c>
      <c r="E3338" s="10">
        <v>1</v>
      </c>
      <c r="G3338" s="46">
        <v>45632</v>
      </c>
      <c r="H3338" s="46">
        <v>45793</v>
      </c>
      <c r="J3338" s="10" t="str">
        <f>_xlfn.XLOOKUP($C3338,銘柄リスト!$B$2:$B$10000,銘柄リスト!$D$2:$D$10000,,0,1)</f>
        <v>プライム（内国株式）</v>
      </c>
    </row>
    <row r="3339" spans="2:10" hidden="1">
      <c r="B3339" s="42">
        <v>3337</v>
      </c>
      <c r="C3339" s="45" t="s">
        <v>3462</v>
      </c>
      <c r="D3339" t="str">
        <f>_xlfn.XLOOKUP($C3339,銘柄リスト!$B$2:$B$10000,銘柄リスト!$C$2:$C$10000,,0,1)</f>
        <v>いちよし証券</v>
      </c>
      <c r="E3339" s="10">
        <v>1</v>
      </c>
      <c r="G3339" s="46">
        <v>45632</v>
      </c>
      <c r="H3339" s="46">
        <v>45793</v>
      </c>
      <c r="J3339" s="10" t="str">
        <f>_xlfn.XLOOKUP($C3339,銘柄リスト!$B$2:$B$10000,銘柄リスト!$D$2:$D$10000,,0,1)</f>
        <v>プライム（内国株式）</v>
      </c>
    </row>
    <row r="3340" spans="2:10" hidden="1">
      <c r="B3340" s="42">
        <v>3338</v>
      </c>
      <c r="C3340" s="45" t="s">
        <v>3463</v>
      </c>
      <c r="D3340" t="str">
        <f>_xlfn.XLOOKUP($C3340,銘柄リスト!$B$2:$B$10000,銘柄リスト!$C$2:$C$10000,,0,1)</f>
        <v>松井証券</v>
      </c>
      <c r="E3340" s="10">
        <v>1</v>
      </c>
      <c r="G3340" s="46">
        <v>45632</v>
      </c>
      <c r="H3340" s="46">
        <v>45793</v>
      </c>
      <c r="J3340" s="10" t="str">
        <f>_xlfn.XLOOKUP($C3340,銘柄リスト!$B$2:$B$10000,銘柄リスト!$D$2:$D$10000,,0,1)</f>
        <v>プライム（内国株式）</v>
      </c>
    </row>
    <row r="3341" spans="2:10" hidden="1">
      <c r="B3341" s="42">
        <v>3339</v>
      </c>
      <c r="C3341" s="45" t="s">
        <v>3464</v>
      </c>
      <c r="D3341" t="str">
        <f>_xlfn.XLOOKUP($C3341,銘柄リスト!$B$2:$B$10000,銘柄リスト!$C$2:$C$10000,,0,1)</f>
        <v>日本取引所グループ</v>
      </c>
      <c r="E3341" s="10">
        <v>1</v>
      </c>
      <c r="G3341" s="46">
        <v>45632</v>
      </c>
      <c r="H3341" s="46">
        <v>45793</v>
      </c>
      <c r="J3341" s="10" t="str">
        <f>_xlfn.XLOOKUP($C3341,銘柄リスト!$B$2:$B$10000,銘柄リスト!$D$2:$D$10000,,0,1)</f>
        <v>プライム（内国株式）</v>
      </c>
    </row>
    <row r="3342" spans="2:10" hidden="1">
      <c r="B3342" s="42">
        <v>3340</v>
      </c>
      <c r="C3342" s="45" t="s">
        <v>3465</v>
      </c>
      <c r="D3342" t="str">
        <f>_xlfn.XLOOKUP($C3342,銘柄リスト!$B$2:$B$10000,銘柄リスト!$C$2:$C$10000,,0,1)</f>
        <v>マネックスグループ</v>
      </c>
      <c r="E3342" s="10">
        <v>1</v>
      </c>
      <c r="G3342" s="46">
        <v>45632</v>
      </c>
      <c r="H3342" s="46">
        <v>45793</v>
      </c>
      <c r="J3342" s="10" t="str">
        <f>_xlfn.XLOOKUP($C3342,銘柄リスト!$B$2:$B$10000,銘柄リスト!$D$2:$D$10000,,0,1)</f>
        <v>プライム（内国株式）</v>
      </c>
    </row>
    <row r="3343" spans="2:10" hidden="1">
      <c r="B3343" s="42">
        <v>3341</v>
      </c>
      <c r="C3343" s="45" t="s">
        <v>3466</v>
      </c>
      <c r="D3343" t="str">
        <f>_xlfn.XLOOKUP($C3343,銘柄リスト!$B$2:$B$10000,銘柄リスト!$C$2:$C$10000,,0,1)</f>
        <v>ＨＳホールディングス</v>
      </c>
      <c r="E3343" s="10">
        <v>1</v>
      </c>
      <c r="G3343" s="46">
        <v>45632</v>
      </c>
      <c r="H3343" s="46">
        <v>45793</v>
      </c>
      <c r="J3343" s="10" t="str">
        <f>_xlfn.XLOOKUP($C3343,銘柄リスト!$B$2:$B$10000,銘柄リスト!$D$2:$D$10000,,0,1)</f>
        <v>スタンダード（内国株式）</v>
      </c>
    </row>
    <row r="3344" spans="2:10" hidden="1">
      <c r="B3344" s="42">
        <v>3342</v>
      </c>
      <c r="C3344" s="45" t="s">
        <v>3467</v>
      </c>
      <c r="D3344" t="str">
        <f>_xlfn.XLOOKUP($C3344,銘柄リスト!$B$2:$B$10000,銘柄リスト!$C$2:$C$10000,,0,1)</f>
        <v>丸八証券</v>
      </c>
      <c r="E3344" s="10">
        <v>1</v>
      </c>
      <c r="G3344" s="46">
        <v>45632</v>
      </c>
      <c r="H3344" s="46">
        <v>45793</v>
      </c>
      <c r="J3344" s="10" t="str">
        <f>_xlfn.XLOOKUP($C3344,銘柄リスト!$B$2:$B$10000,銘柄リスト!$D$2:$D$10000,,0,1)</f>
        <v>スタンダード（内国株式）</v>
      </c>
    </row>
    <row r="3345" spans="2:10" hidden="1">
      <c r="B3345" s="42">
        <v>3343</v>
      </c>
      <c r="C3345" s="45" t="s">
        <v>206</v>
      </c>
      <c r="D3345" t="str">
        <f>_xlfn.XLOOKUP($C3345,銘柄リスト!$B$2:$B$10000,銘柄リスト!$C$2:$C$10000,,0,1)</f>
        <v>トレイダーズホールディングス</v>
      </c>
      <c r="E3345" s="10">
        <v>1</v>
      </c>
      <c r="G3345" s="46">
        <v>45632</v>
      </c>
      <c r="H3345" s="46">
        <v>45793</v>
      </c>
      <c r="J3345" s="10" t="str">
        <f>_xlfn.XLOOKUP($C3345,銘柄リスト!$B$2:$B$10000,銘柄リスト!$D$2:$D$10000,,0,1)</f>
        <v>スタンダード（内国株式）</v>
      </c>
    </row>
    <row r="3346" spans="2:10" hidden="1">
      <c r="B3346" s="42">
        <v>3344</v>
      </c>
      <c r="C3346" s="45" t="s">
        <v>3468</v>
      </c>
      <c r="D3346" t="str">
        <f>_xlfn.XLOOKUP($C3346,銘柄リスト!$B$2:$B$10000,銘柄リスト!$C$2:$C$10000,,0,1)</f>
        <v>日産証券グループ</v>
      </c>
      <c r="E3346" s="10">
        <v>1</v>
      </c>
      <c r="G3346" s="46">
        <v>45632</v>
      </c>
      <c r="H3346" s="46">
        <v>45793</v>
      </c>
      <c r="J3346" s="10" t="str">
        <f>_xlfn.XLOOKUP($C3346,銘柄リスト!$B$2:$B$10000,銘柄リスト!$D$2:$D$10000,,0,1)</f>
        <v>スタンダード（内国株式）</v>
      </c>
    </row>
    <row r="3347" spans="2:10" hidden="1">
      <c r="B3347" s="42">
        <v>3345</v>
      </c>
      <c r="C3347" s="45" t="s">
        <v>3469</v>
      </c>
      <c r="D3347" t="str">
        <f>_xlfn.XLOOKUP($C3347,銘柄リスト!$B$2:$B$10000,銘柄リスト!$C$2:$C$10000,,0,1)</f>
        <v>極東証券</v>
      </c>
      <c r="E3347" s="10">
        <v>1</v>
      </c>
      <c r="G3347" s="46">
        <v>45632</v>
      </c>
      <c r="H3347" s="46">
        <v>45793</v>
      </c>
      <c r="J3347" s="10" t="str">
        <f>_xlfn.XLOOKUP($C3347,銘柄リスト!$B$2:$B$10000,銘柄リスト!$D$2:$D$10000,,0,1)</f>
        <v>プライム（内国株式）</v>
      </c>
    </row>
    <row r="3348" spans="2:10" hidden="1">
      <c r="B3348" s="42">
        <v>3346</v>
      </c>
      <c r="C3348" s="45" t="s">
        <v>3470</v>
      </c>
      <c r="D3348" t="str">
        <f>_xlfn.XLOOKUP($C3348,銘柄リスト!$B$2:$B$10000,銘柄リスト!$C$2:$C$10000,,0,1)</f>
        <v>岩井コスモホールディングス</v>
      </c>
      <c r="E3348" s="10">
        <v>1</v>
      </c>
      <c r="G3348" s="46">
        <v>45632</v>
      </c>
      <c r="H3348" s="46">
        <v>45793</v>
      </c>
      <c r="J3348" s="10" t="str">
        <f>_xlfn.XLOOKUP($C3348,銘柄リスト!$B$2:$B$10000,銘柄リスト!$D$2:$D$10000,,0,1)</f>
        <v>プライム（内国株式）</v>
      </c>
    </row>
    <row r="3349" spans="2:10" hidden="1">
      <c r="B3349" s="42">
        <v>3347</v>
      </c>
      <c r="C3349" s="45" t="s">
        <v>3471</v>
      </c>
      <c r="D3349" t="str">
        <f>_xlfn.XLOOKUP($C3349,銘柄リスト!$B$2:$B$10000,銘柄リスト!$C$2:$C$10000,,0,1)</f>
        <v>アイザワ証券グループ</v>
      </c>
      <c r="E3349" s="10">
        <v>1</v>
      </c>
      <c r="G3349" s="46">
        <v>45632</v>
      </c>
      <c r="H3349" s="46">
        <v>45793</v>
      </c>
      <c r="J3349" s="10" t="str">
        <f>_xlfn.XLOOKUP($C3349,銘柄リスト!$B$2:$B$10000,銘柄リスト!$D$2:$D$10000,,0,1)</f>
        <v>プライム（内国株式）</v>
      </c>
    </row>
    <row r="3350" spans="2:10" hidden="1">
      <c r="B3350" s="42">
        <v>3348</v>
      </c>
      <c r="C3350" s="45" t="s">
        <v>3472</v>
      </c>
      <c r="D3350" t="str">
        <f>_xlfn.XLOOKUP($C3350,銘柄リスト!$B$2:$B$10000,銘柄リスト!$C$2:$C$10000,,0,1)</f>
        <v>フィデアホールディングス</v>
      </c>
      <c r="E3350" s="10">
        <v>1</v>
      </c>
      <c r="G3350" s="46">
        <v>45632</v>
      </c>
      <c r="H3350" s="46">
        <v>45793</v>
      </c>
      <c r="J3350" s="10" t="str">
        <f>_xlfn.XLOOKUP($C3350,銘柄リスト!$B$2:$B$10000,銘柄リスト!$D$2:$D$10000,,0,1)</f>
        <v>プライム（内国株式）</v>
      </c>
    </row>
    <row r="3351" spans="2:10" hidden="1">
      <c r="B3351" s="42">
        <v>3349</v>
      </c>
      <c r="C3351" s="45" t="s">
        <v>3473</v>
      </c>
      <c r="D3351" t="str">
        <f>_xlfn.XLOOKUP($C3351,銘柄リスト!$B$2:$B$10000,銘柄リスト!$C$2:$C$10000,,0,1)</f>
        <v>池田泉州ホールディングス</v>
      </c>
      <c r="E3351" s="10">
        <v>1</v>
      </c>
      <c r="G3351" s="46">
        <v>45632</v>
      </c>
      <c r="H3351" s="46">
        <v>45793</v>
      </c>
      <c r="J3351" s="10" t="str">
        <f>_xlfn.XLOOKUP($C3351,銘柄リスト!$B$2:$B$10000,銘柄リスト!$D$2:$D$10000,,0,1)</f>
        <v>プライム（内国株式）</v>
      </c>
    </row>
    <row r="3352" spans="2:10" hidden="1">
      <c r="B3352" s="42">
        <v>3350</v>
      </c>
      <c r="C3352" s="45" t="s">
        <v>3474</v>
      </c>
      <c r="D3352" t="str">
        <f>_xlfn.XLOOKUP($C3352,銘柄リスト!$B$2:$B$10000,銘柄リスト!$C$2:$C$10000,,0,1)</f>
        <v>アニコム　ホールディングス</v>
      </c>
      <c r="E3352" s="10">
        <v>1</v>
      </c>
      <c r="G3352" s="46">
        <v>45632</v>
      </c>
      <c r="H3352" s="46">
        <v>45793</v>
      </c>
      <c r="J3352" s="10" t="str">
        <f>_xlfn.XLOOKUP($C3352,銘柄リスト!$B$2:$B$10000,銘柄リスト!$D$2:$D$10000,,0,1)</f>
        <v>プライム（内国株式）</v>
      </c>
    </row>
    <row r="3353" spans="2:10" hidden="1">
      <c r="B3353" s="42">
        <v>3351</v>
      </c>
      <c r="C3353" s="45" t="s">
        <v>3475</v>
      </c>
      <c r="D3353" t="e">
        <f>_xlfn.XLOOKUP($C3353,銘柄リスト!$B$2:$B$10000,銘柄リスト!$C$2:$C$10000,,0,1)</f>
        <v>#N/A</v>
      </c>
      <c r="E3353" s="10">
        <v>1</v>
      </c>
      <c r="G3353" s="46">
        <v>45632</v>
      </c>
      <c r="H3353" s="46">
        <v>45793</v>
      </c>
      <c r="J3353" s="10" t="e">
        <f>_xlfn.XLOOKUP($C3353,銘柄リスト!$B$2:$B$10000,銘柄リスト!$D$2:$D$10000,,0,1)</f>
        <v>#N/A</v>
      </c>
    </row>
    <row r="3354" spans="2:10" hidden="1">
      <c r="B3354" s="42">
        <v>3352</v>
      </c>
      <c r="C3354" s="45" t="s">
        <v>3476</v>
      </c>
      <c r="D3354" t="str">
        <f>_xlfn.XLOOKUP($C3354,銘柄リスト!$B$2:$B$10000,銘柄リスト!$C$2:$C$10000,,0,1)</f>
        <v>あかつき本社</v>
      </c>
      <c r="E3354" s="10">
        <v>1</v>
      </c>
      <c r="G3354" s="46">
        <v>45632</v>
      </c>
      <c r="H3354" s="46">
        <v>45793</v>
      </c>
      <c r="J3354" s="10" t="str">
        <f>_xlfn.XLOOKUP($C3354,銘柄リスト!$B$2:$B$10000,銘柄リスト!$D$2:$D$10000,,0,1)</f>
        <v>スタンダード（内国株式）</v>
      </c>
    </row>
    <row r="3355" spans="2:10" hidden="1">
      <c r="B3355" s="42">
        <v>3353</v>
      </c>
      <c r="C3355" s="45" t="s">
        <v>3477</v>
      </c>
      <c r="D3355" t="str">
        <f>_xlfn.XLOOKUP($C3355,銘柄リスト!$B$2:$B$10000,銘柄リスト!$C$2:$C$10000,,0,1)</f>
        <v>スパークス・グループ</v>
      </c>
      <c r="E3355" s="10">
        <v>1</v>
      </c>
      <c r="G3355" s="46">
        <v>45632</v>
      </c>
      <c r="H3355" s="46">
        <v>45793</v>
      </c>
      <c r="J3355" s="10" t="str">
        <f>_xlfn.XLOOKUP($C3355,銘柄リスト!$B$2:$B$10000,銘柄リスト!$D$2:$D$10000,,0,1)</f>
        <v>プライム（内国株式）</v>
      </c>
    </row>
    <row r="3356" spans="2:10" hidden="1">
      <c r="B3356" s="42">
        <v>3354</v>
      </c>
      <c r="C3356" s="45" t="s">
        <v>3478</v>
      </c>
      <c r="D3356" t="str">
        <f>_xlfn.XLOOKUP($C3356,銘柄リスト!$B$2:$B$10000,銘柄リスト!$C$2:$C$10000,,0,1)</f>
        <v>小林洋行</v>
      </c>
      <c r="E3356" s="10">
        <v>1</v>
      </c>
      <c r="G3356" s="46">
        <v>45632</v>
      </c>
      <c r="H3356" s="46">
        <v>45793</v>
      </c>
      <c r="J3356" s="10" t="str">
        <f>_xlfn.XLOOKUP($C3356,銘柄リスト!$B$2:$B$10000,銘柄リスト!$D$2:$D$10000,,0,1)</f>
        <v>スタンダード（内国株式）</v>
      </c>
    </row>
    <row r="3357" spans="2:10" hidden="1">
      <c r="B3357" s="42">
        <v>3355</v>
      </c>
      <c r="C3357" s="45" t="s">
        <v>3479</v>
      </c>
      <c r="D3357" t="str">
        <f>_xlfn.XLOOKUP($C3357,銘柄リスト!$B$2:$B$10000,銘柄リスト!$C$2:$C$10000,,0,1)</f>
        <v>ＵＮＢＡＮＫＥＤ</v>
      </c>
      <c r="E3357" s="10">
        <v>1</v>
      </c>
      <c r="G3357" s="46">
        <v>45632</v>
      </c>
      <c r="H3357" s="46">
        <v>45793</v>
      </c>
      <c r="J3357" s="10" t="str">
        <f>_xlfn.XLOOKUP($C3357,銘柄リスト!$B$2:$B$10000,銘柄リスト!$D$2:$D$10000,,0,1)</f>
        <v>スタンダード（内国株式）</v>
      </c>
    </row>
    <row r="3358" spans="2:10" hidden="1">
      <c r="B3358" s="42">
        <v>3356</v>
      </c>
      <c r="C3358" s="45" t="s">
        <v>3480</v>
      </c>
      <c r="D3358" t="str">
        <f>_xlfn.XLOOKUP($C3358,銘柄リスト!$B$2:$B$10000,銘柄リスト!$C$2:$C$10000,,0,1)</f>
        <v>豊トラスティ証券</v>
      </c>
      <c r="E3358" s="10">
        <v>1</v>
      </c>
      <c r="G3358" s="46">
        <v>45632</v>
      </c>
      <c r="H3358" s="46">
        <v>45793</v>
      </c>
      <c r="J3358" s="10" t="str">
        <f>_xlfn.XLOOKUP($C3358,銘柄リスト!$B$2:$B$10000,銘柄リスト!$D$2:$D$10000,,0,1)</f>
        <v>スタンダード（内国株式）</v>
      </c>
    </row>
    <row r="3359" spans="2:10" hidden="1">
      <c r="B3359" s="42">
        <v>3357</v>
      </c>
      <c r="C3359" s="45" t="s">
        <v>3481</v>
      </c>
      <c r="D3359" t="str">
        <f>_xlfn.XLOOKUP($C3359,銘柄リスト!$B$2:$B$10000,銘柄リスト!$C$2:$C$10000,,0,1)</f>
        <v>第一生命ホールディングス</v>
      </c>
      <c r="E3359" s="10">
        <v>1</v>
      </c>
      <c r="G3359" s="46">
        <v>45632</v>
      </c>
      <c r="H3359" s="46">
        <v>45793</v>
      </c>
      <c r="J3359" s="10" t="str">
        <f>_xlfn.XLOOKUP($C3359,銘柄リスト!$B$2:$B$10000,銘柄リスト!$D$2:$D$10000,,0,1)</f>
        <v>プライム（内国株式）</v>
      </c>
    </row>
    <row r="3360" spans="2:10" hidden="1">
      <c r="B3360" s="42">
        <v>3358</v>
      </c>
      <c r="C3360" s="45" t="s">
        <v>3482</v>
      </c>
      <c r="D3360" t="str">
        <f>_xlfn.XLOOKUP($C3360,銘柄リスト!$B$2:$B$10000,銘柄リスト!$C$2:$C$10000,,0,1)</f>
        <v>アドバンテッジリスクマネジメント</v>
      </c>
      <c r="E3360" s="10">
        <v>1</v>
      </c>
      <c r="G3360" s="46">
        <v>45632</v>
      </c>
      <c r="H3360" s="46">
        <v>45793</v>
      </c>
      <c r="J3360" s="10" t="str">
        <f>_xlfn.XLOOKUP($C3360,銘柄リスト!$B$2:$B$10000,銘柄リスト!$D$2:$D$10000,,0,1)</f>
        <v>スタンダード（内国株式）</v>
      </c>
    </row>
    <row r="3361" spans="2:10" hidden="1">
      <c r="B3361" s="42">
        <v>3359</v>
      </c>
      <c r="C3361" s="45" t="s">
        <v>3483</v>
      </c>
      <c r="D3361" t="str">
        <f>_xlfn.XLOOKUP($C3361,銘柄リスト!$B$2:$B$10000,銘柄リスト!$C$2:$C$10000,,0,1)</f>
        <v>イー・ギャランティ</v>
      </c>
      <c r="E3361" s="10">
        <v>1</v>
      </c>
      <c r="G3361" s="46">
        <v>45632</v>
      </c>
      <c r="H3361" s="46">
        <v>45793</v>
      </c>
      <c r="J3361" s="10" t="str">
        <f>_xlfn.XLOOKUP($C3361,銘柄リスト!$B$2:$B$10000,銘柄リスト!$D$2:$D$10000,,0,1)</f>
        <v>プライム（内国株式）</v>
      </c>
    </row>
    <row r="3362" spans="2:10" hidden="1">
      <c r="B3362" s="42">
        <v>3360</v>
      </c>
      <c r="C3362" s="45" t="s">
        <v>3484</v>
      </c>
      <c r="D3362" t="str">
        <f>_xlfn.XLOOKUP($C3362,銘柄リスト!$B$2:$B$10000,銘柄リスト!$C$2:$C$10000,,0,1)</f>
        <v>アサックス</v>
      </c>
      <c r="E3362" s="10">
        <v>1</v>
      </c>
      <c r="G3362" s="46">
        <v>45632</v>
      </c>
      <c r="H3362" s="46">
        <v>45793</v>
      </c>
      <c r="J3362" s="10" t="str">
        <f>_xlfn.XLOOKUP($C3362,銘柄リスト!$B$2:$B$10000,銘柄リスト!$D$2:$D$10000,,0,1)</f>
        <v>スタンダード（内国株式）</v>
      </c>
    </row>
    <row r="3363" spans="2:10" hidden="1">
      <c r="B3363" s="42">
        <v>3361</v>
      </c>
      <c r="C3363" s="45" t="s">
        <v>3485</v>
      </c>
      <c r="D3363" t="str">
        <f>_xlfn.XLOOKUP($C3363,銘柄リスト!$B$2:$B$10000,銘柄リスト!$C$2:$C$10000,,0,1)</f>
        <v>ＧＦＡ</v>
      </c>
      <c r="E3363" s="10">
        <v>1</v>
      </c>
      <c r="G3363" s="46">
        <v>45632</v>
      </c>
      <c r="H3363" s="46">
        <v>45793</v>
      </c>
      <c r="J3363" s="10" t="str">
        <f>_xlfn.XLOOKUP($C3363,銘柄リスト!$B$2:$B$10000,銘柄リスト!$D$2:$D$10000,,0,1)</f>
        <v>スタンダード（内国株式）</v>
      </c>
    </row>
    <row r="3364" spans="2:10" hidden="1">
      <c r="B3364" s="42">
        <v>3362</v>
      </c>
      <c r="C3364" s="45" t="s">
        <v>52</v>
      </c>
      <c r="D3364" t="str">
        <f>_xlfn.XLOOKUP($C3364,銘柄リスト!$B$2:$B$10000,銘柄リスト!$C$2:$C$10000,,0,1)</f>
        <v>フィンテック　グローバル</v>
      </c>
      <c r="E3364" s="10">
        <v>1</v>
      </c>
      <c r="G3364" s="46">
        <v>45632</v>
      </c>
      <c r="H3364" s="46">
        <v>45793</v>
      </c>
      <c r="J3364" s="10" t="str">
        <f>_xlfn.XLOOKUP($C3364,銘柄リスト!$B$2:$B$10000,銘柄リスト!$D$2:$D$10000,,0,1)</f>
        <v>スタンダード（内国株式）</v>
      </c>
    </row>
    <row r="3365" spans="2:10" hidden="1">
      <c r="B3365" s="42">
        <v>3363</v>
      </c>
      <c r="C3365" s="45" t="s">
        <v>3486</v>
      </c>
      <c r="D3365" t="str">
        <f>_xlfn.XLOOKUP($C3365,銘柄リスト!$B$2:$B$10000,銘柄リスト!$C$2:$C$10000,,0,1)</f>
        <v>ＮＥＣキャピタルソリューション</v>
      </c>
      <c r="E3365" s="10">
        <v>1</v>
      </c>
      <c r="G3365" s="46">
        <v>45632</v>
      </c>
      <c r="H3365" s="46">
        <v>45793</v>
      </c>
      <c r="J3365" s="10" t="str">
        <f>_xlfn.XLOOKUP($C3365,銘柄リスト!$B$2:$B$10000,銘柄リスト!$D$2:$D$10000,,0,1)</f>
        <v>プライム（内国株式）</v>
      </c>
    </row>
    <row r="3366" spans="2:10" hidden="1">
      <c r="B3366" s="42">
        <v>3364</v>
      </c>
      <c r="C3366" s="45" t="s">
        <v>3487</v>
      </c>
      <c r="D3366" t="str">
        <f>_xlfn.XLOOKUP($C3366,銘柄リスト!$B$2:$B$10000,銘柄リスト!$C$2:$C$10000,,0,1)</f>
        <v>Ｔ＆Ｄホールディングス</v>
      </c>
      <c r="E3366" s="10">
        <v>1</v>
      </c>
      <c r="G3366" s="46">
        <v>45632</v>
      </c>
      <c r="H3366" s="46">
        <v>45793</v>
      </c>
      <c r="J3366" s="10" t="str">
        <f>_xlfn.XLOOKUP($C3366,銘柄リスト!$B$2:$B$10000,銘柄リスト!$D$2:$D$10000,,0,1)</f>
        <v>プライム（内国株式）</v>
      </c>
    </row>
    <row r="3367" spans="2:10" hidden="1">
      <c r="B3367" s="42">
        <v>3365</v>
      </c>
      <c r="C3367" s="45" t="s">
        <v>3488</v>
      </c>
      <c r="D3367" t="str">
        <f>_xlfn.XLOOKUP($C3367,銘柄リスト!$B$2:$B$10000,銘柄リスト!$C$2:$C$10000,,0,1)</f>
        <v>アドバンスクリエイト</v>
      </c>
      <c r="E3367" s="10">
        <v>1</v>
      </c>
      <c r="G3367" s="46">
        <v>45632</v>
      </c>
      <c r="H3367" s="46">
        <v>45793</v>
      </c>
      <c r="J3367" s="10" t="str">
        <f>_xlfn.XLOOKUP($C3367,銘柄リスト!$B$2:$B$10000,銘柄リスト!$D$2:$D$10000,,0,1)</f>
        <v>プライム（内国株式）</v>
      </c>
    </row>
    <row r="3368" spans="2:10" hidden="1">
      <c r="B3368" s="42">
        <v>3366</v>
      </c>
      <c r="C3368" s="45" t="s">
        <v>3489</v>
      </c>
      <c r="D3368" t="str">
        <f>_xlfn.XLOOKUP($C3368,銘柄リスト!$B$2:$B$10000,銘柄リスト!$C$2:$C$10000,,0,1)</f>
        <v>三井不動産</v>
      </c>
      <c r="E3368" s="10">
        <v>1</v>
      </c>
      <c r="G3368" s="46">
        <v>45632</v>
      </c>
      <c r="H3368" s="46">
        <v>45793</v>
      </c>
      <c r="J3368" s="10" t="str">
        <f>_xlfn.XLOOKUP($C3368,銘柄リスト!$B$2:$B$10000,銘柄リスト!$D$2:$D$10000,,0,1)</f>
        <v>プライム（内国株式）</v>
      </c>
    </row>
    <row r="3369" spans="2:10" hidden="1">
      <c r="B3369" s="42">
        <v>3367</v>
      </c>
      <c r="C3369" s="45" t="s">
        <v>3490</v>
      </c>
      <c r="D3369" t="str">
        <f>_xlfn.XLOOKUP($C3369,銘柄リスト!$B$2:$B$10000,銘柄リスト!$C$2:$C$10000,,0,1)</f>
        <v>三菱地所</v>
      </c>
      <c r="E3369" s="10">
        <v>1</v>
      </c>
      <c r="G3369" s="46">
        <v>45632</v>
      </c>
      <c r="H3369" s="46">
        <v>45793</v>
      </c>
      <c r="J3369" s="10" t="str">
        <f>_xlfn.XLOOKUP($C3369,銘柄リスト!$B$2:$B$10000,銘柄リスト!$D$2:$D$10000,,0,1)</f>
        <v>プライム（内国株式）</v>
      </c>
    </row>
    <row r="3370" spans="2:10" hidden="1">
      <c r="B3370" s="42">
        <v>3368</v>
      </c>
      <c r="C3370" s="45" t="s">
        <v>3491</v>
      </c>
      <c r="D3370" t="str">
        <f>_xlfn.XLOOKUP($C3370,銘柄リスト!$B$2:$B$10000,銘柄リスト!$C$2:$C$10000,,0,1)</f>
        <v>平和不動産</v>
      </c>
      <c r="E3370" s="10">
        <v>1</v>
      </c>
      <c r="G3370" s="46">
        <v>45632</v>
      </c>
      <c r="H3370" s="46">
        <v>45793</v>
      </c>
      <c r="J3370" s="10" t="str">
        <f>_xlfn.XLOOKUP($C3370,銘柄リスト!$B$2:$B$10000,銘柄リスト!$D$2:$D$10000,,0,1)</f>
        <v>プライム（内国株式）</v>
      </c>
    </row>
    <row r="3371" spans="2:10" hidden="1">
      <c r="B3371" s="42">
        <v>3369</v>
      </c>
      <c r="C3371" s="45" t="s">
        <v>3492</v>
      </c>
      <c r="D3371" t="str">
        <f>_xlfn.XLOOKUP($C3371,銘柄リスト!$B$2:$B$10000,銘柄リスト!$C$2:$C$10000,,0,1)</f>
        <v>東京建物</v>
      </c>
      <c r="E3371" s="10">
        <v>1</v>
      </c>
      <c r="G3371" s="46">
        <v>45632</v>
      </c>
      <c r="H3371" s="46">
        <v>45793</v>
      </c>
      <c r="J3371" s="10" t="str">
        <f>_xlfn.XLOOKUP($C3371,銘柄リスト!$B$2:$B$10000,銘柄リスト!$D$2:$D$10000,,0,1)</f>
        <v>プライム（内国株式）</v>
      </c>
    </row>
    <row r="3372" spans="2:10" hidden="1">
      <c r="B3372" s="42">
        <v>3370</v>
      </c>
      <c r="C3372" s="45" t="s">
        <v>3493</v>
      </c>
      <c r="D3372" t="str">
        <f>_xlfn.XLOOKUP($C3372,銘柄リスト!$B$2:$B$10000,銘柄リスト!$C$2:$C$10000,,0,1)</f>
        <v>京阪神ビルディング</v>
      </c>
      <c r="E3372" s="10">
        <v>1</v>
      </c>
      <c r="G3372" s="46">
        <v>45632</v>
      </c>
      <c r="H3372" s="46">
        <v>45793</v>
      </c>
      <c r="J3372" s="10" t="str">
        <f>_xlfn.XLOOKUP($C3372,銘柄リスト!$B$2:$B$10000,銘柄リスト!$D$2:$D$10000,,0,1)</f>
        <v>プライム（内国株式）</v>
      </c>
    </row>
    <row r="3373" spans="2:10" hidden="1">
      <c r="B3373" s="42">
        <v>3371</v>
      </c>
      <c r="C3373" s="45" t="s">
        <v>3494</v>
      </c>
      <c r="D3373" t="str">
        <f>_xlfn.XLOOKUP($C3373,銘柄リスト!$B$2:$B$10000,銘柄リスト!$C$2:$C$10000,,0,1)</f>
        <v>住友不動産</v>
      </c>
      <c r="E3373" s="10">
        <v>1</v>
      </c>
      <c r="G3373" s="46">
        <v>45632</v>
      </c>
      <c r="H3373" s="46">
        <v>45793</v>
      </c>
      <c r="J3373" s="10" t="str">
        <f>_xlfn.XLOOKUP($C3373,銘柄リスト!$B$2:$B$10000,銘柄リスト!$D$2:$D$10000,,0,1)</f>
        <v>プライム（内国株式）</v>
      </c>
    </row>
    <row r="3374" spans="2:10" hidden="1">
      <c r="B3374" s="42">
        <v>3372</v>
      </c>
      <c r="C3374" s="45" t="s">
        <v>3495</v>
      </c>
      <c r="D3374" t="str">
        <f>_xlfn.XLOOKUP($C3374,銘柄リスト!$B$2:$B$10000,銘柄リスト!$C$2:$C$10000,,0,1)</f>
        <v>太平洋興発</v>
      </c>
      <c r="E3374" s="10">
        <v>1</v>
      </c>
      <c r="G3374" s="46">
        <v>45632</v>
      </c>
      <c r="H3374" s="46">
        <v>45793</v>
      </c>
      <c r="J3374" s="10" t="str">
        <f>_xlfn.XLOOKUP($C3374,銘柄リスト!$B$2:$B$10000,銘柄リスト!$D$2:$D$10000,,0,1)</f>
        <v>スタンダード（内国株式）</v>
      </c>
    </row>
    <row r="3375" spans="2:10" hidden="1">
      <c r="B3375" s="42">
        <v>3373</v>
      </c>
      <c r="C3375" s="45" t="s">
        <v>3496</v>
      </c>
      <c r="D3375" t="str">
        <f>_xlfn.XLOOKUP($C3375,銘柄リスト!$B$2:$B$10000,銘柄リスト!$C$2:$C$10000,,0,1)</f>
        <v>ＲＩＳＥ</v>
      </c>
      <c r="E3375" s="10">
        <v>1</v>
      </c>
      <c r="G3375" s="46">
        <v>45632</v>
      </c>
      <c r="H3375" s="46">
        <v>45793</v>
      </c>
      <c r="J3375" s="10" t="str">
        <f>_xlfn.XLOOKUP($C3375,銘柄リスト!$B$2:$B$10000,銘柄リスト!$D$2:$D$10000,,0,1)</f>
        <v>スタンダード（内国株式）</v>
      </c>
    </row>
    <row r="3376" spans="2:10" hidden="1">
      <c r="B3376" s="42">
        <v>3374</v>
      </c>
      <c r="C3376" s="45" t="s">
        <v>3497</v>
      </c>
      <c r="D3376" t="str">
        <f>_xlfn.XLOOKUP($C3376,銘柄リスト!$B$2:$B$10000,銘柄リスト!$C$2:$C$10000,,0,1)</f>
        <v>テーオーシー</v>
      </c>
      <c r="E3376" s="10">
        <v>1</v>
      </c>
      <c r="G3376" s="46">
        <v>45632</v>
      </c>
      <c r="H3376" s="46">
        <v>45793</v>
      </c>
      <c r="J3376" s="10" t="str">
        <f>_xlfn.XLOOKUP($C3376,銘柄リスト!$B$2:$B$10000,銘柄リスト!$D$2:$D$10000,,0,1)</f>
        <v>スタンダード（内国株式）</v>
      </c>
    </row>
    <row r="3377" spans="2:10" hidden="1">
      <c r="B3377" s="42">
        <v>3375</v>
      </c>
      <c r="C3377" s="45" t="s">
        <v>3498</v>
      </c>
      <c r="D3377" t="str">
        <f>_xlfn.XLOOKUP($C3377,銘柄リスト!$B$2:$B$10000,銘柄リスト!$C$2:$C$10000,,0,1)</f>
        <v>コスモスイニシア</v>
      </c>
      <c r="E3377" s="10">
        <v>1</v>
      </c>
      <c r="G3377" s="46">
        <v>45632</v>
      </c>
      <c r="H3377" s="46">
        <v>45793</v>
      </c>
      <c r="J3377" s="10" t="str">
        <f>_xlfn.XLOOKUP($C3377,銘柄リスト!$B$2:$B$10000,銘柄リスト!$D$2:$D$10000,,0,1)</f>
        <v>スタンダード（内国株式）</v>
      </c>
    </row>
    <row r="3378" spans="2:10" hidden="1">
      <c r="B3378" s="42">
        <v>3376</v>
      </c>
      <c r="C3378" s="45" t="s">
        <v>3499</v>
      </c>
      <c r="D3378" t="str">
        <f>_xlfn.XLOOKUP($C3378,銘柄リスト!$B$2:$B$10000,銘柄リスト!$C$2:$C$10000,,0,1)</f>
        <v>レオパレス２１</v>
      </c>
      <c r="E3378" s="10">
        <v>1</v>
      </c>
      <c r="G3378" s="46">
        <v>45632</v>
      </c>
      <c r="H3378" s="46">
        <v>45793</v>
      </c>
      <c r="J3378" s="10" t="str">
        <f>_xlfn.XLOOKUP($C3378,銘柄リスト!$B$2:$B$10000,銘柄リスト!$D$2:$D$10000,,0,1)</f>
        <v>プライム（内国株式）</v>
      </c>
    </row>
    <row r="3379" spans="2:10" hidden="1">
      <c r="B3379" s="42">
        <v>3377</v>
      </c>
      <c r="C3379" s="45" t="s">
        <v>3500</v>
      </c>
      <c r="D3379" t="str">
        <f>_xlfn.XLOOKUP($C3379,銘柄リスト!$B$2:$B$10000,銘柄リスト!$C$2:$C$10000,,0,1)</f>
        <v>スターツコーポレーション</v>
      </c>
      <c r="E3379" s="10">
        <v>1</v>
      </c>
      <c r="G3379" s="46">
        <v>45632</v>
      </c>
      <c r="H3379" s="46">
        <v>45793</v>
      </c>
      <c r="J3379" s="10" t="str">
        <f>_xlfn.XLOOKUP($C3379,銘柄リスト!$B$2:$B$10000,銘柄リスト!$D$2:$D$10000,,0,1)</f>
        <v>プライム（内国株式）</v>
      </c>
    </row>
    <row r="3380" spans="2:10" hidden="1">
      <c r="B3380" s="42">
        <v>3378</v>
      </c>
      <c r="C3380" s="45" t="s">
        <v>3501</v>
      </c>
      <c r="D3380" t="str">
        <f>_xlfn.XLOOKUP($C3380,銘柄リスト!$B$2:$B$10000,銘柄リスト!$C$2:$C$10000,,0,1)</f>
        <v>フジ住宅</v>
      </c>
      <c r="E3380" s="10">
        <v>1</v>
      </c>
      <c r="G3380" s="46">
        <v>45632</v>
      </c>
      <c r="H3380" s="46">
        <v>45793</v>
      </c>
      <c r="J3380" s="10" t="str">
        <f>_xlfn.XLOOKUP($C3380,銘柄リスト!$B$2:$B$10000,銘柄リスト!$D$2:$D$10000,,0,1)</f>
        <v>プライム（内国株式）</v>
      </c>
    </row>
    <row r="3381" spans="2:10" hidden="1">
      <c r="B3381" s="42">
        <v>3379</v>
      </c>
      <c r="C3381" s="45" t="s">
        <v>3502</v>
      </c>
      <c r="D3381" t="str">
        <f>_xlfn.XLOOKUP($C3381,銘柄リスト!$B$2:$B$10000,銘柄リスト!$C$2:$C$10000,,0,1)</f>
        <v>空港施設</v>
      </c>
      <c r="E3381" s="10">
        <v>1</v>
      </c>
      <c r="G3381" s="46">
        <v>45632</v>
      </c>
      <c r="H3381" s="46">
        <v>45793</v>
      </c>
      <c r="J3381" s="10" t="str">
        <f>_xlfn.XLOOKUP($C3381,銘柄リスト!$B$2:$B$10000,銘柄リスト!$D$2:$D$10000,,0,1)</f>
        <v>プライム（内国株式）</v>
      </c>
    </row>
    <row r="3382" spans="2:10" hidden="1">
      <c r="B3382" s="42">
        <v>3380</v>
      </c>
      <c r="C3382" s="45" t="s">
        <v>3503</v>
      </c>
      <c r="D3382" t="str">
        <f>_xlfn.XLOOKUP($C3382,銘柄リスト!$B$2:$B$10000,銘柄リスト!$C$2:$C$10000,,0,1)</f>
        <v>明和地所</v>
      </c>
      <c r="E3382" s="10">
        <v>1</v>
      </c>
      <c r="G3382" s="46">
        <v>45632</v>
      </c>
      <c r="H3382" s="46">
        <v>45793</v>
      </c>
      <c r="J3382" s="10" t="str">
        <f>_xlfn.XLOOKUP($C3382,銘柄リスト!$B$2:$B$10000,銘柄リスト!$D$2:$D$10000,,0,1)</f>
        <v>スタンダード（内国株式）</v>
      </c>
    </row>
    <row r="3383" spans="2:10" hidden="1">
      <c r="B3383" s="42">
        <v>3381</v>
      </c>
      <c r="C3383" s="45" t="s">
        <v>3504</v>
      </c>
      <c r="D3383" t="str">
        <f>_xlfn.XLOOKUP($C3383,銘柄リスト!$B$2:$B$10000,銘柄リスト!$C$2:$C$10000,,0,1)</f>
        <v>ゴールドクレスト</v>
      </c>
      <c r="E3383" s="10">
        <v>1</v>
      </c>
      <c r="G3383" s="46">
        <v>45632</v>
      </c>
      <c r="H3383" s="46">
        <v>45793</v>
      </c>
      <c r="J3383" s="10" t="str">
        <f>_xlfn.XLOOKUP($C3383,銘柄リスト!$B$2:$B$10000,銘柄リスト!$D$2:$D$10000,,0,1)</f>
        <v>スタンダード（内国株式）</v>
      </c>
    </row>
    <row r="3384" spans="2:10" hidden="1">
      <c r="B3384" s="42">
        <v>3382</v>
      </c>
      <c r="C3384" s="45" t="s">
        <v>3505</v>
      </c>
      <c r="D3384" t="str">
        <f>_xlfn.XLOOKUP($C3384,銘柄リスト!$B$2:$B$10000,銘柄リスト!$C$2:$C$10000,,0,1)</f>
        <v>リログループ</v>
      </c>
      <c r="E3384" s="10">
        <v>1</v>
      </c>
      <c r="G3384" s="46">
        <v>45632</v>
      </c>
      <c r="H3384" s="46">
        <v>45793</v>
      </c>
      <c r="I3384" s="10" t="s">
        <v>3506</v>
      </c>
      <c r="J3384" s="10" t="str">
        <f>_xlfn.XLOOKUP($C3384,銘柄リスト!$B$2:$B$10000,銘柄リスト!$D$2:$D$10000,,0,1)</f>
        <v>プライム（内国株式）</v>
      </c>
    </row>
    <row r="3385" spans="2:10" hidden="1">
      <c r="B3385" s="42">
        <v>3383</v>
      </c>
      <c r="C3385" s="45" t="s">
        <v>3507</v>
      </c>
      <c r="D3385" t="str">
        <f>_xlfn.XLOOKUP($C3385,銘柄リスト!$B$2:$B$10000,銘柄リスト!$C$2:$C$10000,,0,1)</f>
        <v>日神グループホールディングス</v>
      </c>
      <c r="E3385" s="10">
        <v>1</v>
      </c>
      <c r="G3385" s="46">
        <v>45632</v>
      </c>
      <c r="H3385" s="46">
        <v>45793</v>
      </c>
      <c r="J3385" s="10" t="str">
        <f>_xlfn.XLOOKUP($C3385,銘柄リスト!$B$2:$B$10000,銘柄リスト!$D$2:$D$10000,,0,1)</f>
        <v>プライム（内国株式）</v>
      </c>
    </row>
    <row r="3386" spans="2:10" hidden="1">
      <c r="B3386" s="42">
        <v>3384</v>
      </c>
      <c r="C3386" s="45" t="s">
        <v>3508</v>
      </c>
      <c r="D3386" t="str">
        <f>_xlfn.XLOOKUP($C3386,銘柄リスト!$B$2:$B$10000,銘柄リスト!$C$2:$C$10000,,0,1)</f>
        <v>ウッドフレンズ</v>
      </c>
      <c r="E3386" s="10">
        <v>1</v>
      </c>
      <c r="G3386" s="46">
        <v>45632</v>
      </c>
      <c r="H3386" s="46">
        <v>45793</v>
      </c>
      <c r="J3386" s="10" t="str">
        <f>_xlfn.XLOOKUP($C3386,銘柄リスト!$B$2:$B$10000,銘柄リスト!$D$2:$D$10000,,0,1)</f>
        <v>スタンダード（内国株式）</v>
      </c>
    </row>
    <row r="3387" spans="2:10" hidden="1">
      <c r="B3387" s="42">
        <v>3385</v>
      </c>
      <c r="C3387" s="45" t="s">
        <v>3509</v>
      </c>
      <c r="D3387" t="str">
        <f>_xlfn.XLOOKUP($C3387,銘柄リスト!$B$2:$B$10000,銘柄リスト!$C$2:$C$10000,,0,1)</f>
        <v>クミカ</v>
      </c>
      <c r="E3387" s="10">
        <v>1</v>
      </c>
      <c r="G3387" s="46">
        <v>45632</v>
      </c>
      <c r="H3387" s="46">
        <v>45793</v>
      </c>
      <c r="J3387" s="10" t="str">
        <f>_xlfn.XLOOKUP($C3387,銘柄リスト!$B$2:$B$10000,銘柄リスト!$D$2:$D$10000,,0,1)</f>
        <v>スタンダード（内国株式）</v>
      </c>
    </row>
    <row r="3388" spans="2:10" hidden="1">
      <c r="B3388" s="42">
        <v>3386</v>
      </c>
      <c r="C3388" s="45" t="s">
        <v>3510</v>
      </c>
      <c r="D3388" t="str">
        <f>_xlfn.XLOOKUP($C3388,銘柄リスト!$B$2:$B$10000,銘柄リスト!$C$2:$C$10000,,0,1)</f>
        <v>レーサム</v>
      </c>
      <c r="E3388" s="10">
        <v>1</v>
      </c>
      <c r="G3388" s="46">
        <v>45632</v>
      </c>
      <c r="H3388" s="46">
        <v>45793</v>
      </c>
      <c r="J3388" s="10" t="str">
        <f>_xlfn.XLOOKUP($C3388,銘柄リスト!$B$2:$B$10000,銘柄リスト!$D$2:$D$10000,,0,1)</f>
        <v>スタンダード（内国株式）</v>
      </c>
    </row>
    <row r="3389" spans="2:10" hidden="1">
      <c r="B3389" s="42">
        <v>3387</v>
      </c>
      <c r="C3389" s="45" t="s">
        <v>3511</v>
      </c>
      <c r="D3389" t="str">
        <f>_xlfn.XLOOKUP($C3389,銘柄リスト!$B$2:$B$10000,銘柄リスト!$C$2:$C$10000,,0,1)</f>
        <v>ＡＭＧホールディングス</v>
      </c>
      <c r="E3389" s="10">
        <v>1</v>
      </c>
      <c r="G3389" s="46">
        <v>45632</v>
      </c>
      <c r="H3389" s="46">
        <v>45793</v>
      </c>
      <c r="J3389" s="10" t="str">
        <f>_xlfn.XLOOKUP($C3389,銘柄リスト!$B$2:$B$10000,銘柄リスト!$D$2:$D$10000,,0,1)</f>
        <v>スタンダード（内国株式）</v>
      </c>
    </row>
    <row r="3390" spans="2:10" hidden="1">
      <c r="B3390" s="42">
        <v>3388</v>
      </c>
      <c r="C3390" s="45" t="s">
        <v>3512</v>
      </c>
      <c r="D3390" t="str">
        <f>_xlfn.XLOOKUP($C3390,銘柄リスト!$B$2:$B$10000,銘柄リスト!$C$2:$C$10000,,0,1)</f>
        <v>ＲＥＶＯＬＵＴＩＯＮ</v>
      </c>
      <c r="E3390" s="10">
        <v>1</v>
      </c>
      <c r="G3390" s="46">
        <v>45632</v>
      </c>
      <c r="H3390" s="46">
        <v>45793</v>
      </c>
      <c r="J3390" s="10" t="str">
        <f>_xlfn.XLOOKUP($C3390,銘柄リスト!$B$2:$B$10000,銘柄リスト!$D$2:$D$10000,,0,1)</f>
        <v>スタンダード（内国株式）</v>
      </c>
    </row>
    <row r="3391" spans="2:10" hidden="1">
      <c r="B3391" s="42">
        <v>3389</v>
      </c>
      <c r="C3391" s="45" t="s">
        <v>3513</v>
      </c>
      <c r="D3391" t="str">
        <f>_xlfn.XLOOKUP($C3391,銘柄リスト!$B$2:$B$10000,銘柄リスト!$C$2:$C$10000,,0,1)</f>
        <v>ＭＩＲＡＲＴＨホールディングス</v>
      </c>
      <c r="E3391" s="10">
        <v>1</v>
      </c>
      <c r="G3391" s="46">
        <v>45632</v>
      </c>
      <c r="H3391" s="46">
        <v>45793</v>
      </c>
      <c r="J3391" s="10" t="str">
        <f>_xlfn.XLOOKUP($C3391,銘柄リスト!$B$2:$B$10000,銘柄リスト!$D$2:$D$10000,,0,1)</f>
        <v>プライム（内国株式）</v>
      </c>
    </row>
    <row r="3392" spans="2:10" hidden="1">
      <c r="B3392" s="42">
        <v>3390</v>
      </c>
      <c r="C3392" s="45" t="s">
        <v>3514</v>
      </c>
      <c r="D3392" t="str">
        <f>_xlfn.XLOOKUP($C3392,銘柄リスト!$B$2:$B$10000,銘柄リスト!$C$2:$C$10000,,0,1)</f>
        <v>センチュリー２１・ジャパン</v>
      </c>
      <c r="E3392" s="10">
        <v>1</v>
      </c>
      <c r="G3392" s="46">
        <v>45632</v>
      </c>
      <c r="H3392" s="46">
        <v>45793</v>
      </c>
      <c r="J3392" s="10" t="str">
        <f>_xlfn.XLOOKUP($C3392,銘柄リスト!$B$2:$B$10000,銘柄リスト!$D$2:$D$10000,,0,1)</f>
        <v>スタンダード（内国株式）</v>
      </c>
    </row>
    <row r="3393" spans="2:10" hidden="1">
      <c r="B3393" s="42">
        <v>3391</v>
      </c>
      <c r="C3393" s="45" t="s">
        <v>3515</v>
      </c>
      <c r="D3393" t="str">
        <f>_xlfn.XLOOKUP($C3393,銘柄リスト!$B$2:$B$10000,銘柄リスト!$C$2:$C$10000,,0,1)</f>
        <v>ＡＶＡＮＴＩＡ</v>
      </c>
      <c r="E3393" s="10">
        <v>1</v>
      </c>
      <c r="G3393" s="46">
        <v>45632</v>
      </c>
      <c r="H3393" s="46">
        <v>45793</v>
      </c>
      <c r="J3393" s="10" t="str">
        <f>_xlfn.XLOOKUP($C3393,銘柄リスト!$B$2:$B$10000,銘柄リスト!$D$2:$D$10000,,0,1)</f>
        <v>スタンダード（内国株式）</v>
      </c>
    </row>
    <row r="3394" spans="2:10" hidden="1">
      <c r="B3394" s="42">
        <v>3392</v>
      </c>
      <c r="C3394" s="45" t="s">
        <v>3516</v>
      </c>
      <c r="D3394" t="str">
        <f>_xlfn.XLOOKUP($C3394,銘柄リスト!$B$2:$B$10000,銘柄リスト!$C$2:$C$10000,,0,1)</f>
        <v>毎日コムネット</v>
      </c>
      <c r="E3394" s="10">
        <v>1</v>
      </c>
      <c r="G3394" s="46">
        <v>45632</v>
      </c>
      <c r="H3394" s="46">
        <v>45793</v>
      </c>
      <c r="J3394" s="10" t="str">
        <f>_xlfn.XLOOKUP($C3394,銘柄リスト!$B$2:$B$10000,銘柄リスト!$D$2:$D$10000,,0,1)</f>
        <v>スタンダード（内国株式）</v>
      </c>
    </row>
    <row r="3395" spans="2:10" hidden="1">
      <c r="B3395" s="42">
        <v>3393</v>
      </c>
      <c r="C3395" s="45" t="s">
        <v>3517</v>
      </c>
      <c r="D3395" t="str">
        <f>_xlfn.XLOOKUP($C3395,銘柄リスト!$B$2:$B$10000,銘柄リスト!$C$2:$C$10000,,0,1)</f>
        <v>エリアクエスト</v>
      </c>
      <c r="E3395" s="10">
        <v>1</v>
      </c>
      <c r="G3395" s="46">
        <v>45632</v>
      </c>
      <c r="H3395" s="46">
        <v>45793</v>
      </c>
      <c r="J3395" s="10" t="str">
        <f>_xlfn.XLOOKUP($C3395,銘柄リスト!$B$2:$B$10000,銘柄リスト!$D$2:$D$10000,,0,1)</f>
        <v>スタンダード（内国株式）</v>
      </c>
    </row>
    <row r="3396" spans="2:10" hidden="1">
      <c r="B3396" s="42">
        <v>3394</v>
      </c>
      <c r="C3396" s="45" t="s">
        <v>3518</v>
      </c>
      <c r="D3396" t="str">
        <f>_xlfn.XLOOKUP($C3396,銘柄リスト!$B$2:$B$10000,銘柄リスト!$C$2:$C$10000,,0,1)</f>
        <v>エリアリンク</v>
      </c>
      <c r="E3396" s="10">
        <v>1</v>
      </c>
      <c r="G3396" s="46">
        <v>45632</v>
      </c>
      <c r="H3396" s="46">
        <v>45793</v>
      </c>
      <c r="J3396" s="10" t="str">
        <f>_xlfn.XLOOKUP($C3396,銘柄リスト!$B$2:$B$10000,銘柄リスト!$D$2:$D$10000,,0,1)</f>
        <v>スタンダード（内国株式）</v>
      </c>
    </row>
    <row r="3397" spans="2:10" hidden="1">
      <c r="B3397" s="42">
        <v>3395</v>
      </c>
      <c r="C3397" s="45" t="s">
        <v>3519</v>
      </c>
      <c r="D3397" t="str">
        <f>_xlfn.XLOOKUP($C3397,銘柄リスト!$B$2:$B$10000,銘柄リスト!$C$2:$C$10000,,0,1)</f>
        <v>ファースト住建</v>
      </c>
      <c r="E3397" s="10">
        <v>1</v>
      </c>
      <c r="G3397" s="46">
        <v>45632</v>
      </c>
      <c r="H3397" s="46">
        <v>45793</v>
      </c>
      <c r="J3397" s="10" t="str">
        <f>_xlfn.XLOOKUP($C3397,銘柄リスト!$B$2:$B$10000,銘柄リスト!$D$2:$D$10000,,0,1)</f>
        <v>スタンダード（内国株式）</v>
      </c>
    </row>
    <row r="3398" spans="2:10" hidden="1">
      <c r="B3398" s="42">
        <v>3396</v>
      </c>
      <c r="C3398" s="45" t="s">
        <v>3520</v>
      </c>
      <c r="D3398" t="str">
        <f>_xlfn.XLOOKUP($C3398,銘柄リスト!$B$2:$B$10000,銘柄リスト!$C$2:$C$10000,,0,1)</f>
        <v>ランド</v>
      </c>
      <c r="E3398" s="10">
        <v>1</v>
      </c>
      <c r="G3398" s="46">
        <v>45632</v>
      </c>
      <c r="H3398" s="46">
        <v>45793</v>
      </c>
      <c r="J3398" s="10" t="str">
        <f>_xlfn.XLOOKUP($C3398,銘柄リスト!$B$2:$B$10000,銘柄リスト!$D$2:$D$10000,,0,1)</f>
        <v>スタンダード（内国株式）</v>
      </c>
    </row>
    <row r="3399" spans="2:10" hidden="1">
      <c r="B3399" s="42">
        <v>3397</v>
      </c>
      <c r="C3399" s="45" t="s">
        <v>3521</v>
      </c>
      <c r="D3399" t="str">
        <f>_xlfn.XLOOKUP($C3399,銘柄リスト!$B$2:$B$10000,銘柄リスト!$C$2:$C$10000,,0,1)</f>
        <v>カチタス</v>
      </c>
      <c r="E3399" s="10">
        <v>1</v>
      </c>
      <c r="G3399" s="46">
        <v>45632</v>
      </c>
      <c r="H3399" s="46">
        <v>45793</v>
      </c>
      <c r="J3399" s="10" t="str">
        <f>_xlfn.XLOOKUP($C3399,銘柄リスト!$B$2:$B$10000,銘柄リスト!$D$2:$D$10000,,0,1)</f>
        <v>プライム（内国株式）</v>
      </c>
    </row>
    <row r="3400" spans="2:10" hidden="1">
      <c r="B3400" s="42">
        <v>3398</v>
      </c>
      <c r="C3400" s="45" t="s">
        <v>3522</v>
      </c>
      <c r="D3400" t="str">
        <f>_xlfn.XLOOKUP($C3400,銘柄リスト!$B$2:$B$10000,銘柄リスト!$C$2:$C$10000,,0,1)</f>
        <v>東祥</v>
      </c>
      <c r="E3400" s="10">
        <v>1</v>
      </c>
      <c r="G3400" s="46">
        <v>45632</v>
      </c>
      <c r="H3400" s="46">
        <v>45793</v>
      </c>
      <c r="J3400" s="10" t="str">
        <f>_xlfn.XLOOKUP($C3400,銘柄リスト!$B$2:$B$10000,銘柄リスト!$D$2:$D$10000,,0,1)</f>
        <v>スタンダード（内国株式）</v>
      </c>
    </row>
    <row r="3401" spans="2:10" hidden="1">
      <c r="B3401" s="42">
        <v>3399</v>
      </c>
      <c r="C3401" s="45" t="s">
        <v>147</v>
      </c>
      <c r="D3401" t="str">
        <f>_xlfn.XLOOKUP($C3401,銘柄リスト!$B$2:$B$10000,銘柄リスト!$C$2:$C$10000,,0,1)</f>
        <v>トーセイ</v>
      </c>
      <c r="E3401" s="10">
        <v>1</v>
      </c>
      <c r="G3401" s="46">
        <v>45632</v>
      </c>
      <c r="H3401" s="46">
        <v>45793</v>
      </c>
      <c r="J3401" s="10" t="str">
        <f>_xlfn.XLOOKUP($C3401,銘柄リスト!$B$2:$B$10000,銘柄リスト!$D$2:$D$10000,,0,1)</f>
        <v>プライム（内国株式）</v>
      </c>
    </row>
    <row r="3402" spans="2:10" hidden="1">
      <c r="B3402" s="42">
        <v>3400</v>
      </c>
      <c r="C3402" s="45" t="s">
        <v>179</v>
      </c>
      <c r="D3402" t="str">
        <f>_xlfn.XLOOKUP($C3402,銘柄リスト!$B$2:$B$10000,銘柄リスト!$C$2:$C$10000,,0,1)</f>
        <v>明豊エンタープライズ</v>
      </c>
      <c r="E3402" s="10">
        <v>1</v>
      </c>
      <c r="G3402" s="46">
        <v>45632</v>
      </c>
      <c r="H3402" s="46">
        <v>45793</v>
      </c>
      <c r="J3402" s="10" t="str">
        <f>_xlfn.XLOOKUP($C3402,銘柄リスト!$B$2:$B$10000,銘柄リスト!$D$2:$D$10000,,0,1)</f>
        <v>スタンダード（内国株式）</v>
      </c>
    </row>
    <row r="3403" spans="2:10" hidden="1">
      <c r="B3403" s="42">
        <v>3401</v>
      </c>
      <c r="C3403" s="45" t="s">
        <v>3523</v>
      </c>
      <c r="D3403" t="str">
        <f>_xlfn.XLOOKUP($C3403,銘柄リスト!$B$2:$B$10000,銘柄リスト!$C$2:$C$10000,,0,1)</f>
        <v>穴吹興産</v>
      </c>
      <c r="E3403" s="10">
        <v>1</v>
      </c>
      <c r="G3403" s="46">
        <v>45632</v>
      </c>
      <c r="H3403" s="46">
        <v>45793</v>
      </c>
      <c r="J3403" s="10" t="str">
        <f>_xlfn.XLOOKUP($C3403,銘柄リスト!$B$2:$B$10000,銘柄リスト!$D$2:$D$10000,,0,1)</f>
        <v>スタンダード（内国株式）</v>
      </c>
    </row>
    <row r="3404" spans="2:10" hidden="1">
      <c r="B3404" s="42">
        <v>3402</v>
      </c>
      <c r="C3404" s="45" t="s">
        <v>3524</v>
      </c>
      <c r="D3404" t="str">
        <f>_xlfn.XLOOKUP($C3404,銘柄リスト!$B$2:$B$10000,銘柄リスト!$C$2:$C$10000,,0,1)</f>
        <v>青山財産ネットワークス</v>
      </c>
      <c r="E3404" s="10">
        <v>1</v>
      </c>
      <c r="G3404" s="46">
        <v>45632</v>
      </c>
      <c r="H3404" s="46">
        <v>45793</v>
      </c>
      <c r="J3404" s="10" t="str">
        <f>_xlfn.XLOOKUP($C3404,銘柄リスト!$B$2:$B$10000,銘柄リスト!$D$2:$D$10000,,0,1)</f>
        <v>スタンダード（内国株式）</v>
      </c>
    </row>
    <row r="3405" spans="2:10" hidden="1">
      <c r="B3405" s="42">
        <v>3403</v>
      </c>
      <c r="C3405" s="45" t="s">
        <v>3525</v>
      </c>
      <c r="D3405" t="str">
        <f>_xlfn.XLOOKUP($C3405,銘柄リスト!$B$2:$B$10000,銘柄リスト!$C$2:$C$10000,,0,1)</f>
        <v>和田興産</v>
      </c>
      <c r="E3405" s="10">
        <v>1</v>
      </c>
      <c r="G3405" s="46">
        <v>45632</v>
      </c>
      <c r="H3405" s="46">
        <v>45793</v>
      </c>
      <c r="J3405" s="10" t="str">
        <f>_xlfn.XLOOKUP($C3405,銘柄リスト!$B$2:$B$10000,銘柄リスト!$D$2:$D$10000,,0,1)</f>
        <v>スタンダード（内国株式）</v>
      </c>
    </row>
    <row r="3406" spans="2:10" hidden="1">
      <c r="B3406" s="42">
        <v>3404</v>
      </c>
      <c r="C3406" s="45" t="s">
        <v>3526</v>
      </c>
      <c r="D3406" t="str">
        <f>_xlfn.XLOOKUP($C3406,銘柄リスト!$B$2:$B$10000,銘柄リスト!$C$2:$C$10000,,0,1)</f>
        <v>サンフロンティア不動産</v>
      </c>
      <c r="E3406" s="10">
        <v>1</v>
      </c>
      <c r="G3406" s="46">
        <v>45632</v>
      </c>
      <c r="H3406" s="46">
        <v>45793</v>
      </c>
      <c r="J3406" s="10" t="str">
        <f>_xlfn.XLOOKUP($C3406,銘柄リスト!$B$2:$B$10000,銘柄リスト!$D$2:$D$10000,,0,1)</f>
        <v>プライム（内国株式）</v>
      </c>
    </row>
    <row r="3407" spans="2:10" hidden="1">
      <c r="B3407" s="42">
        <v>3405</v>
      </c>
      <c r="C3407" s="45" t="s">
        <v>3527</v>
      </c>
      <c r="D3407" t="str">
        <f>_xlfn.XLOOKUP($C3407,銘柄リスト!$B$2:$B$10000,銘柄リスト!$C$2:$C$10000,,0,1)</f>
        <v>ＦＪネクストホールディングス</v>
      </c>
      <c r="E3407" s="10">
        <v>1</v>
      </c>
      <c r="G3407" s="46">
        <v>45632</v>
      </c>
      <c r="H3407" s="46">
        <v>45793</v>
      </c>
      <c r="J3407" s="10" t="str">
        <f>_xlfn.XLOOKUP($C3407,銘柄リスト!$B$2:$B$10000,銘柄リスト!$D$2:$D$10000,,0,1)</f>
        <v>プライム（内国株式）</v>
      </c>
    </row>
    <row r="3408" spans="2:10" hidden="1">
      <c r="B3408" s="42">
        <v>3406</v>
      </c>
      <c r="C3408" s="45" t="s">
        <v>3528</v>
      </c>
      <c r="D3408" t="str">
        <f>_xlfn.XLOOKUP($C3408,銘柄リスト!$B$2:$B$10000,銘柄リスト!$C$2:$C$10000,,0,1)</f>
        <v>グローム・ホールディングス</v>
      </c>
      <c r="E3408" s="10">
        <v>1</v>
      </c>
      <c r="G3408" s="46">
        <v>45632</v>
      </c>
      <c r="H3408" s="46">
        <v>45645</v>
      </c>
      <c r="J3408" s="10" t="str">
        <f>_xlfn.XLOOKUP($C3408,銘柄リスト!$B$2:$B$10000,銘柄リスト!$D$2:$D$10000,,0,1)</f>
        <v>グロース（内国株式）</v>
      </c>
    </row>
    <row r="3409" spans="2:10" hidden="1">
      <c r="B3409" s="42">
        <v>3407</v>
      </c>
      <c r="C3409" s="45" t="s">
        <v>3529</v>
      </c>
      <c r="D3409" t="str">
        <f>_xlfn.XLOOKUP($C3409,銘柄リスト!$B$2:$B$10000,銘柄リスト!$C$2:$C$10000,,0,1)</f>
        <v>インテリックス</v>
      </c>
      <c r="E3409" s="10">
        <v>1</v>
      </c>
      <c r="G3409" s="46">
        <v>45632</v>
      </c>
      <c r="H3409" s="46">
        <v>45793</v>
      </c>
      <c r="J3409" s="10" t="str">
        <f>_xlfn.XLOOKUP($C3409,銘柄リスト!$B$2:$B$10000,銘柄リスト!$D$2:$D$10000,,0,1)</f>
        <v>スタンダード（内国株式）</v>
      </c>
    </row>
    <row r="3410" spans="2:10" hidden="1">
      <c r="B3410" s="42">
        <v>3408</v>
      </c>
      <c r="C3410" s="45" t="s">
        <v>3530</v>
      </c>
      <c r="D3410" t="str">
        <f>_xlfn.XLOOKUP($C3410,銘柄リスト!$B$2:$B$10000,銘柄リスト!$C$2:$C$10000,,0,1)</f>
        <v>ランドビジネス</v>
      </c>
      <c r="E3410" s="10">
        <v>1</v>
      </c>
      <c r="G3410" s="46">
        <v>45632</v>
      </c>
      <c r="H3410" s="46">
        <v>45793</v>
      </c>
      <c r="J3410" s="10" t="str">
        <f>_xlfn.XLOOKUP($C3410,銘柄リスト!$B$2:$B$10000,銘柄リスト!$D$2:$D$10000,,0,1)</f>
        <v>スタンダード（内国株式）</v>
      </c>
    </row>
    <row r="3411" spans="2:10" hidden="1">
      <c r="B3411" s="42">
        <v>3409</v>
      </c>
      <c r="C3411" s="45" t="s">
        <v>3531</v>
      </c>
      <c r="D3411" t="str">
        <f>_xlfn.XLOOKUP($C3411,銘柄リスト!$B$2:$B$10000,銘柄リスト!$C$2:$C$10000,,0,1)</f>
        <v>サンネクスタグループ</v>
      </c>
      <c r="E3411" s="10">
        <v>1</v>
      </c>
      <c r="G3411" s="46">
        <v>45632</v>
      </c>
      <c r="H3411" s="46">
        <v>45793</v>
      </c>
      <c r="J3411" s="10" t="str">
        <f>_xlfn.XLOOKUP($C3411,銘柄リスト!$B$2:$B$10000,銘柄リスト!$D$2:$D$10000,,0,1)</f>
        <v>スタンダード（内国株式）</v>
      </c>
    </row>
    <row r="3412" spans="2:10" hidden="1">
      <c r="B3412" s="42">
        <v>3410</v>
      </c>
      <c r="C3412" s="45" t="s">
        <v>3532</v>
      </c>
      <c r="D3412" t="str">
        <f>_xlfn.XLOOKUP($C3412,銘柄リスト!$B$2:$B$10000,銘柄リスト!$C$2:$C$10000,,0,1)</f>
        <v>ＡＳＩＡＮ　ＳＴＡＲ</v>
      </c>
      <c r="E3412" s="10">
        <v>1</v>
      </c>
      <c r="G3412" s="46">
        <v>45632</v>
      </c>
      <c r="H3412" s="46">
        <v>45793</v>
      </c>
      <c r="J3412" s="10" t="str">
        <f>_xlfn.XLOOKUP($C3412,銘柄リスト!$B$2:$B$10000,銘柄リスト!$D$2:$D$10000,,0,1)</f>
        <v>スタンダード（内国株式）</v>
      </c>
    </row>
    <row r="3413" spans="2:10" hidden="1">
      <c r="B3413" s="42">
        <v>3411</v>
      </c>
      <c r="C3413" s="45" t="s">
        <v>3533</v>
      </c>
      <c r="D3413" t="str">
        <f>_xlfn.XLOOKUP($C3413,銘柄リスト!$B$2:$B$10000,銘柄リスト!$C$2:$C$10000,,0,1)</f>
        <v>誠建設工業</v>
      </c>
      <c r="E3413" s="10">
        <v>1</v>
      </c>
      <c r="G3413" s="46">
        <v>45632</v>
      </c>
      <c r="H3413" s="46">
        <v>45793</v>
      </c>
      <c r="J3413" s="10" t="str">
        <f>_xlfn.XLOOKUP($C3413,銘柄リスト!$B$2:$B$10000,銘柄リスト!$D$2:$D$10000,,0,1)</f>
        <v>スタンダード（内国株式）</v>
      </c>
    </row>
    <row r="3414" spans="2:10" hidden="1">
      <c r="B3414" s="42">
        <v>3412</v>
      </c>
      <c r="C3414" s="45" t="s">
        <v>3534</v>
      </c>
      <c r="D3414" t="str">
        <f>_xlfn.XLOOKUP($C3414,銘柄リスト!$B$2:$B$10000,銘柄リスト!$C$2:$C$10000,,0,1)</f>
        <v>ハウスフリーダム</v>
      </c>
      <c r="E3414" s="10">
        <v>1</v>
      </c>
      <c r="G3414" s="46">
        <v>45632</v>
      </c>
      <c r="H3414" s="46">
        <v>45793</v>
      </c>
      <c r="J3414" s="10" t="str">
        <f>_xlfn.XLOOKUP($C3414,銘柄リスト!$B$2:$B$10000,銘柄リスト!$D$2:$D$10000,,0,1)</f>
        <v>スタンダード（内国株式）</v>
      </c>
    </row>
    <row r="3415" spans="2:10" hidden="1">
      <c r="B3415" s="42">
        <v>3413</v>
      </c>
      <c r="C3415" s="45" t="s">
        <v>3535</v>
      </c>
      <c r="D3415" t="str">
        <f>_xlfn.XLOOKUP($C3415,銘柄リスト!$B$2:$B$10000,銘柄リスト!$C$2:$C$10000,,0,1)</f>
        <v>グランディハウス</v>
      </c>
      <c r="E3415" s="10">
        <v>1</v>
      </c>
      <c r="G3415" s="46">
        <v>45632</v>
      </c>
      <c r="H3415" s="46">
        <v>45793</v>
      </c>
      <c r="J3415" s="10" t="str">
        <f>_xlfn.XLOOKUP($C3415,銘柄リスト!$B$2:$B$10000,銘柄リスト!$D$2:$D$10000,,0,1)</f>
        <v>プライム（内国株式）</v>
      </c>
    </row>
    <row r="3416" spans="2:10" hidden="1">
      <c r="B3416" s="42">
        <v>3414</v>
      </c>
      <c r="C3416" s="45" t="s">
        <v>3536</v>
      </c>
      <c r="D3416" t="str">
        <f>_xlfn.XLOOKUP($C3416,銘柄リスト!$B$2:$B$10000,銘柄リスト!$C$2:$C$10000,,0,1)</f>
        <v>東武鉄道</v>
      </c>
      <c r="E3416" s="10">
        <v>1</v>
      </c>
      <c r="G3416" s="46">
        <v>45632</v>
      </c>
      <c r="H3416" s="46">
        <v>45793</v>
      </c>
      <c r="J3416" s="10" t="str">
        <f>_xlfn.XLOOKUP($C3416,銘柄リスト!$B$2:$B$10000,銘柄リスト!$D$2:$D$10000,,0,1)</f>
        <v>プライム（内国株式）</v>
      </c>
    </row>
    <row r="3417" spans="2:10" hidden="1">
      <c r="B3417" s="42">
        <v>3415</v>
      </c>
      <c r="C3417" s="45" t="s">
        <v>229</v>
      </c>
      <c r="D3417" t="str">
        <f>_xlfn.XLOOKUP($C3417,銘柄リスト!$B$2:$B$10000,銘柄リスト!$C$2:$C$10000,,0,1)</f>
        <v>東急</v>
      </c>
      <c r="E3417" s="10">
        <v>1</v>
      </c>
      <c r="G3417" s="46">
        <v>45632</v>
      </c>
      <c r="H3417" s="46">
        <v>45793</v>
      </c>
      <c r="I3417" s="10" t="s">
        <v>3537</v>
      </c>
      <c r="J3417" s="10" t="str">
        <f>_xlfn.XLOOKUP($C3417,銘柄リスト!$B$2:$B$10000,銘柄リスト!$D$2:$D$10000,,0,1)</f>
        <v>プライム（内国株式）</v>
      </c>
    </row>
    <row r="3418" spans="2:10" hidden="1">
      <c r="B3418" s="42">
        <v>3416</v>
      </c>
      <c r="C3418" s="45" t="s">
        <v>3538</v>
      </c>
      <c r="D3418" t="str">
        <f>_xlfn.XLOOKUP($C3418,銘柄リスト!$B$2:$B$10000,銘柄リスト!$C$2:$C$10000,,0,1)</f>
        <v>京浜急行電鉄</v>
      </c>
      <c r="E3418" s="10">
        <v>1</v>
      </c>
      <c r="G3418" s="46">
        <v>45632</v>
      </c>
      <c r="H3418" s="46">
        <v>45793</v>
      </c>
      <c r="J3418" s="10" t="str">
        <f>_xlfn.XLOOKUP($C3418,銘柄リスト!$B$2:$B$10000,銘柄リスト!$D$2:$D$10000,,0,1)</f>
        <v>プライム（内国株式）</v>
      </c>
    </row>
    <row r="3419" spans="2:10" hidden="1">
      <c r="B3419" s="42">
        <v>3417</v>
      </c>
      <c r="C3419" s="45" t="s">
        <v>3539</v>
      </c>
      <c r="D3419" t="str">
        <f>_xlfn.XLOOKUP($C3419,銘柄リスト!$B$2:$B$10000,銘柄リスト!$C$2:$C$10000,,0,1)</f>
        <v>小田急電鉄</v>
      </c>
      <c r="E3419" s="10">
        <v>1</v>
      </c>
      <c r="G3419" s="46">
        <v>45632</v>
      </c>
      <c r="H3419" s="46">
        <v>45793</v>
      </c>
      <c r="J3419" s="10" t="str">
        <f>_xlfn.XLOOKUP($C3419,銘柄リスト!$B$2:$B$10000,銘柄リスト!$D$2:$D$10000,,0,1)</f>
        <v>プライム（内国株式）</v>
      </c>
    </row>
    <row r="3420" spans="2:10" hidden="1">
      <c r="B3420" s="42">
        <v>3418</v>
      </c>
      <c r="C3420" s="45" t="s">
        <v>3540</v>
      </c>
      <c r="D3420" t="str">
        <f>_xlfn.XLOOKUP($C3420,銘柄リスト!$B$2:$B$10000,銘柄リスト!$C$2:$C$10000,,0,1)</f>
        <v>京王電鉄</v>
      </c>
      <c r="E3420" s="10">
        <v>1</v>
      </c>
      <c r="G3420" s="46">
        <v>45632</v>
      </c>
      <c r="H3420" s="46">
        <v>45793</v>
      </c>
      <c r="J3420" s="10" t="str">
        <f>_xlfn.XLOOKUP($C3420,銘柄リスト!$B$2:$B$10000,銘柄リスト!$D$2:$D$10000,,0,1)</f>
        <v>プライム（内国株式）</v>
      </c>
    </row>
    <row r="3421" spans="2:10" hidden="1">
      <c r="B3421" s="42">
        <v>3419</v>
      </c>
      <c r="C3421" s="45" t="s">
        <v>3541</v>
      </c>
      <c r="D3421" t="str">
        <f>_xlfn.XLOOKUP($C3421,銘柄リスト!$B$2:$B$10000,銘柄リスト!$C$2:$C$10000,,0,1)</f>
        <v>京成電鉄</v>
      </c>
      <c r="E3421" s="10">
        <v>1</v>
      </c>
      <c r="G3421" s="46">
        <v>45632</v>
      </c>
      <c r="H3421" s="46">
        <v>45793</v>
      </c>
      <c r="J3421" s="10" t="str">
        <f>_xlfn.XLOOKUP($C3421,銘柄リスト!$B$2:$B$10000,銘柄リスト!$D$2:$D$10000,,0,1)</f>
        <v>プライム（内国株式）</v>
      </c>
    </row>
    <row r="3422" spans="2:10" hidden="1">
      <c r="B3422" s="42">
        <v>3420</v>
      </c>
      <c r="C3422" s="45" t="s">
        <v>3542</v>
      </c>
      <c r="D3422" t="str">
        <f>_xlfn.XLOOKUP($C3422,銘柄リスト!$B$2:$B$10000,銘柄リスト!$C$2:$C$10000,,0,1)</f>
        <v>富士急行</v>
      </c>
      <c r="E3422" s="10">
        <v>1</v>
      </c>
      <c r="G3422" s="46">
        <v>45632</v>
      </c>
      <c r="H3422" s="46">
        <v>45793</v>
      </c>
      <c r="J3422" s="10" t="str">
        <f>_xlfn.XLOOKUP($C3422,銘柄リスト!$B$2:$B$10000,銘柄リスト!$D$2:$D$10000,,0,1)</f>
        <v>プライム（内国株式）</v>
      </c>
    </row>
    <row r="3423" spans="2:10" hidden="1">
      <c r="B3423" s="42">
        <v>3421</v>
      </c>
      <c r="C3423" s="45" t="s">
        <v>3543</v>
      </c>
      <c r="D3423" t="str">
        <f>_xlfn.XLOOKUP($C3423,銘柄リスト!$B$2:$B$10000,銘柄リスト!$C$2:$C$10000,,0,1)</f>
        <v>秩父鉄道</v>
      </c>
      <c r="E3423" s="10">
        <v>1</v>
      </c>
      <c r="G3423" s="46">
        <v>45632</v>
      </c>
      <c r="H3423" s="46">
        <v>45793</v>
      </c>
      <c r="J3423" s="10" t="str">
        <f>_xlfn.XLOOKUP($C3423,銘柄リスト!$B$2:$B$10000,銘柄リスト!$D$2:$D$10000,,0,1)</f>
        <v>スタンダード（内国株式）</v>
      </c>
    </row>
    <row r="3424" spans="2:10" hidden="1">
      <c r="B3424" s="42">
        <v>3422</v>
      </c>
      <c r="C3424" s="45" t="s">
        <v>3544</v>
      </c>
      <c r="D3424" t="str">
        <f>_xlfn.XLOOKUP($C3424,銘柄リスト!$B$2:$B$10000,銘柄リスト!$C$2:$C$10000,,0,1)</f>
        <v>新潟交通</v>
      </c>
      <c r="E3424" s="10">
        <v>1</v>
      </c>
      <c r="G3424" s="46">
        <v>45632</v>
      </c>
      <c r="H3424" s="46">
        <v>45793</v>
      </c>
      <c r="J3424" s="10" t="str">
        <f>_xlfn.XLOOKUP($C3424,銘柄リスト!$B$2:$B$10000,銘柄リスト!$D$2:$D$10000,,0,1)</f>
        <v>スタンダード（内国株式）</v>
      </c>
    </row>
    <row r="3425" spans="2:10" hidden="1">
      <c r="B3425" s="42">
        <v>3423</v>
      </c>
      <c r="C3425" s="45" t="s">
        <v>3545</v>
      </c>
      <c r="D3425" t="str">
        <f>_xlfn.XLOOKUP($C3425,銘柄リスト!$B$2:$B$10000,銘柄リスト!$C$2:$C$10000,,0,1)</f>
        <v>東日本旅客鉄道</v>
      </c>
      <c r="E3425" s="10">
        <v>1</v>
      </c>
      <c r="G3425" s="46">
        <v>45632</v>
      </c>
      <c r="H3425" s="46">
        <v>45793</v>
      </c>
      <c r="J3425" s="10" t="str">
        <f>_xlfn.XLOOKUP($C3425,銘柄リスト!$B$2:$B$10000,銘柄リスト!$D$2:$D$10000,,0,1)</f>
        <v>プライム（内国株式）</v>
      </c>
    </row>
    <row r="3426" spans="2:10" hidden="1">
      <c r="B3426" s="42">
        <v>3424</v>
      </c>
      <c r="C3426" s="45" t="s">
        <v>3546</v>
      </c>
      <c r="D3426" t="str">
        <f>_xlfn.XLOOKUP($C3426,銘柄リスト!$B$2:$B$10000,銘柄リスト!$C$2:$C$10000,,0,1)</f>
        <v>西日本旅客鉄道</v>
      </c>
      <c r="E3426" s="10">
        <v>1</v>
      </c>
      <c r="G3426" s="46">
        <v>45632</v>
      </c>
      <c r="H3426" s="46">
        <v>45793</v>
      </c>
      <c r="J3426" s="10" t="str">
        <f>_xlfn.XLOOKUP($C3426,銘柄リスト!$B$2:$B$10000,銘柄リスト!$D$2:$D$10000,,0,1)</f>
        <v>プライム（内国株式）</v>
      </c>
    </row>
    <row r="3427" spans="2:10" hidden="1">
      <c r="B3427" s="42">
        <v>3425</v>
      </c>
      <c r="C3427" s="45" t="s">
        <v>3547</v>
      </c>
      <c r="D3427" t="str">
        <f>_xlfn.XLOOKUP($C3427,銘柄リスト!$B$2:$B$10000,銘柄リスト!$C$2:$C$10000,,0,1)</f>
        <v>東海旅客鉄道</v>
      </c>
      <c r="E3427" s="10">
        <v>1</v>
      </c>
      <c r="G3427" s="46">
        <v>45632</v>
      </c>
      <c r="H3427" s="46">
        <v>45793</v>
      </c>
      <c r="J3427" s="10" t="str">
        <f>_xlfn.XLOOKUP($C3427,銘柄リスト!$B$2:$B$10000,銘柄リスト!$D$2:$D$10000,,0,1)</f>
        <v>プライム（内国株式）</v>
      </c>
    </row>
    <row r="3428" spans="2:10" hidden="1">
      <c r="B3428" s="42">
        <v>3426</v>
      </c>
      <c r="C3428" s="45" t="s">
        <v>3548</v>
      </c>
      <c r="D3428" t="str">
        <f>_xlfn.XLOOKUP($C3428,銘柄リスト!$B$2:$B$10000,銘柄リスト!$C$2:$C$10000,,0,1)</f>
        <v>東京地下鉄</v>
      </c>
      <c r="E3428" s="10">
        <v>1</v>
      </c>
      <c r="G3428" s="46">
        <v>45632</v>
      </c>
      <c r="H3428" s="46">
        <v>45793</v>
      </c>
      <c r="J3428" s="10" t="str">
        <f>_xlfn.XLOOKUP($C3428,銘柄リスト!$B$2:$B$10000,銘柄リスト!$D$2:$D$10000,,0,1)</f>
        <v>プライム（内国株式）</v>
      </c>
    </row>
    <row r="3429" spans="2:10" hidden="1">
      <c r="B3429" s="42">
        <v>3427</v>
      </c>
      <c r="C3429" s="45" t="s">
        <v>3549</v>
      </c>
      <c r="D3429" t="str">
        <f>_xlfn.XLOOKUP($C3429,銘柄リスト!$B$2:$B$10000,銘柄リスト!$C$2:$C$10000,,0,1)</f>
        <v>西武ホールディングス</v>
      </c>
      <c r="E3429" s="10">
        <v>1</v>
      </c>
      <c r="G3429" s="46">
        <v>45632</v>
      </c>
      <c r="H3429" s="46">
        <v>45793</v>
      </c>
      <c r="J3429" s="10" t="str">
        <f>_xlfn.XLOOKUP($C3429,銘柄リスト!$B$2:$B$10000,銘柄リスト!$D$2:$D$10000,,0,1)</f>
        <v>プライム（内国株式）</v>
      </c>
    </row>
    <row r="3430" spans="2:10" hidden="1">
      <c r="B3430" s="42">
        <v>3428</v>
      </c>
      <c r="C3430" s="45" t="s">
        <v>3550</v>
      </c>
      <c r="D3430" t="str">
        <f>_xlfn.XLOOKUP($C3430,銘柄リスト!$B$2:$B$10000,銘柄リスト!$C$2:$C$10000,,0,1)</f>
        <v>鴻池運輸</v>
      </c>
      <c r="E3430" s="10">
        <v>1</v>
      </c>
      <c r="G3430" s="46">
        <v>45632</v>
      </c>
      <c r="H3430" s="46">
        <v>45793</v>
      </c>
      <c r="J3430" s="10" t="str">
        <f>_xlfn.XLOOKUP($C3430,銘柄リスト!$B$2:$B$10000,銘柄リスト!$D$2:$D$10000,,0,1)</f>
        <v>プライム（内国株式）</v>
      </c>
    </row>
    <row r="3431" spans="2:10" hidden="1">
      <c r="B3431" s="42">
        <v>3429</v>
      </c>
      <c r="C3431" s="45" t="s">
        <v>3551</v>
      </c>
      <c r="D3431" t="str">
        <f>_xlfn.XLOOKUP($C3431,銘柄リスト!$B$2:$B$10000,銘柄リスト!$C$2:$C$10000,,0,1)</f>
        <v>ゼロ</v>
      </c>
      <c r="E3431" s="10">
        <v>1</v>
      </c>
      <c r="G3431" s="46">
        <v>45632</v>
      </c>
      <c r="H3431" s="46">
        <v>45793</v>
      </c>
      <c r="J3431" s="10" t="str">
        <f>_xlfn.XLOOKUP($C3431,銘柄リスト!$B$2:$B$10000,銘柄リスト!$D$2:$D$10000,,0,1)</f>
        <v>スタンダード（内国株式）</v>
      </c>
    </row>
    <row r="3432" spans="2:10" hidden="1">
      <c r="B3432" s="42">
        <v>3430</v>
      </c>
      <c r="C3432" s="45" t="s">
        <v>3552</v>
      </c>
      <c r="D3432" t="str">
        <f>_xlfn.XLOOKUP($C3432,銘柄リスト!$B$2:$B$10000,銘柄リスト!$C$2:$C$10000,,0,1)</f>
        <v>ヒガシトゥエンティワン</v>
      </c>
      <c r="E3432" s="10">
        <v>1</v>
      </c>
      <c r="G3432" s="46">
        <v>45632</v>
      </c>
      <c r="H3432" s="46">
        <v>45793</v>
      </c>
      <c r="J3432" s="10" t="str">
        <f>_xlfn.XLOOKUP($C3432,銘柄リスト!$B$2:$B$10000,銘柄リスト!$D$2:$D$10000,,0,1)</f>
        <v>スタンダード（内国株式）</v>
      </c>
    </row>
    <row r="3433" spans="2:10" hidden="1">
      <c r="B3433" s="42">
        <v>3431</v>
      </c>
      <c r="C3433" s="45" t="s">
        <v>3553</v>
      </c>
      <c r="D3433" t="str">
        <f>_xlfn.XLOOKUP($C3433,銘柄リスト!$B$2:$B$10000,銘柄リスト!$C$2:$C$10000,,0,1)</f>
        <v>西日本鉄道</v>
      </c>
      <c r="E3433" s="10">
        <v>1</v>
      </c>
      <c r="G3433" s="46">
        <v>45632</v>
      </c>
      <c r="H3433" s="46">
        <v>45793</v>
      </c>
      <c r="J3433" s="10" t="str">
        <f>_xlfn.XLOOKUP($C3433,銘柄リスト!$B$2:$B$10000,銘柄リスト!$D$2:$D$10000,,0,1)</f>
        <v>プライム（内国株式）</v>
      </c>
    </row>
    <row r="3434" spans="2:10" hidden="1">
      <c r="B3434" s="42">
        <v>3432</v>
      </c>
      <c r="C3434" s="45" t="s">
        <v>3554</v>
      </c>
      <c r="D3434" t="str">
        <f>_xlfn.XLOOKUP($C3434,銘柄リスト!$B$2:$B$10000,銘柄リスト!$C$2:$C$10000,,0,1)</f>
        <v>広島電鉄</v>
      </c>
      <c r="E3434" s="10">
        <v>1</v>
      </c>
      <c r="G3434" s="46">
        <v>45632</v>
      </c>
      <c r="H3434" s="46">
        <v>45793</v>
      </c>
      <c r="J3434" s="10" t="str">
        <f>_xlfn.XLOOKUP($C3434,銘柄リスト!$B$2:$B$10000,銘柄リスト!$D$2:$D$10000,,0,1)</f>
        <v>スタンダード（内国株式）</v>
      </c>
    </row>
    <row r="3435" spans="2:10" hidden="1">
      <c r="B3435" s="42">
        <v>3433</v>
      </c>
      <c r="C3435" s="45" t="s">
        <v>3555</v>
      </c>
      <c r="D3435" t="str">
        <f>_xlfn.XLOOKUP($C3435,銘柄リスト!$B$2:$B$10000,銘柄リスト!$C$2:$C$10000,,0,1)</f>
        <v>南総通運</v>
      </c>
      <c r="E3435" s="10">
        <v>1</v>
      </c>
      <c r="G3435" s="46">
        <v>45632</v>
      </c>
      <c r="H3435" s="46">
        <v>45793</v>
      </c>
      <c r="J3435" s="10" t="str">
        <f>_xlfn.XLOOKUP($C3435,銘柄リスト!$B$2:$B$10000,銘柄リスト!$D$2:$D$10000,,0,1)</f>
        <v>スタンダード（内国株式）</v>
      </c>
    </row>
    <row r="3436" spans="2:10" hidden="1">
      <c r="B3436" s="42">
        <v>3434</v>
      </c>
      <c r="C3436" s="45" t="s">
        <v>3556</v>
      </c>
      <c r="D3436" t="str">
        <f>_xlfn.XLOOKUP($C3436,銘柄リスト!$B$2:$B$10000,銘柄リスト!$C$2:$C$10000,,0,1)</f>
        <v>東部ネットワーク</v>
      </c>
      <c r="E3436" s="10">
        <v>1</v>
      </c>
      <c r="G3436" s="46">
        <v>45632</v>
      </c>
      <c r="H3436" s="46">
        <v>45793</v>
      </c>
      <c r="J3436" s="10" t="str">
        <f>_xlfn.XLOOKUP($C3436,銘柄リスト!$B$2:$B$10000,銘柄リスト!$D$2:$D$10000,,0,1)</f>
        <v>スタンダード（内国株式）</v>
      </c>
    </row>
    <row r="3437" spans="2:10" hidden="1">
      <c r="B3437" s="42">
        <v>3435</v>
      </c>
      <c r="C3437" s="45" t="s">
        <v>3557</v>
      </c>
      <c r="D3437" t="str">
        <f>_xlfn.XLOOKUP($C3437,銘柄リスト!$B$2:$B$10000,銘柄リスト!$C$2:$C$10000,,0,1)</f>
        <v>ハマキョウレックス</v>
      </c>
      <c r="E3437" s="10">
        <v>1</v>
      </c>
      <c r="G3437" s="46">
        <v>45632</v>
      </c>
      <c r="H3437" s="46">
        <v>45793</v>
      </c>
      <c r="J3437" s="10" t="str">
        <f>_xlfn.XLOOKUP($C3437,銘柄リスト!$B$2:$B$10000,銘柄リスト!$D$2:$D$10000,,0,1)</f>
        <v>プライム（内国株式）</v>
      </c>
    </row>
    <row r="3438" spans="2:10" hidden="1">
      <c r="B3438" s="42">
        <v>3436</v>
      </c>
      <c r="C3438" s="45" t="s">
        <v>3558</v>
      </c>
      <c r="D3438" t="str">
        <f>_xlfn.XLOOKUP($C3438,銘柄リスト!$B$2:$B$10000,銘柄リスト!$C$2:$C$10000,,0,1)</f>
        <v>サカイ引越センター</v>
      </c>
      <c r="E3438" s="10">
        <v>1</v>
      </c>
      <c r="G3438" s="46">
        <v>45632</v>
      </c>
      <c r="H3438" s="46">
        <v>45793</v>
      </c>
      <c r="J3438" s="10" t="str">
        <f>_xlfn.XLOOKUP($C3438,銘柄リスト!$B$2:$B$10000,銘柄リスト!$D$2:$D$10000,,0,1)</f>
        <v>プライム（内国株式）</v>
      </c>
    </row>
    <row r="3439" spans="2:10" hidden="1">
      <c r="B3439" s="42">
        <v>3437</v>
      </c>
      <c r="C3439" s="45" t="s">
        <v>3559</v>
      </c>
      <c r="D3439" t="str">
        <f>_xlfn.XLOOKUP($C3439,銘柄リスト!$B$2:$B$10000,銘柄リスト!$C$2:$C$10000,,0,1)</f>
        <v>近鉄グループホールディングス</v>
      </c>
      <c r="E3439" s="10">
        <v>1</v>
      </c>
      <c r="G3439" s="46">
        <v>45632</v>
      </c>
      <c r="H3439" s="46">
        <v>45793</v>
      </c>
      <c r="J3439" s="10" t="str">
        <f>_xlfn.XLOOKUP($C3439,銘柄リスト!$B$2:$B$10000,銘柄リスト!$D$2:$D$10000,,0,1)</f>
        <v>プライム（内国株式）</v>
      </c>
    </row>
    <row r="3440" spans="2:10" hidden="1">
      <c r="B3440" s="42">
        <v>3438</v>
      </c>
      <c r="C3440" s="45" t="s">
        <v>3560</v>
      </c>
      <c r="D3440" t="str">
        <f>_xlfn.XLOOKUP($C3440,銘柄リスト!$B$2:$B$10000,銘柄リスト!$C$2:$C$10000,,0,1)</f>
        <v>阪急阪神ホールディングス</v>
      </c>
      <c r="E3440" s="10">
        <v>1</v>
      </c>
      <c r="G3440" s="46">
        <v>45632</v>
      </c>
      <c r="H3440" s="46">
        <v>45793</v>
      </c>
      <c r="J3440" s="10" t="str">
        <f>_xlfn.XLOOKUP($C3440,銘柄リスト!$B$2:$B$10000,銘柄リスト!$D$2:$D$10000,,0,1)</f>
        <v>プライム（内国株式）</v>
      </c>
    </row>
    <row r="3441" spans="2:10" hidden="1">
      <c r="B3441" s="42">
        <v>3439</v>
      </c>
      <c r="C3441" s="45" t="s">
        <v>3561</v>
      </c>
      <c r="D3441" t="str">
        <f>_xlfn.XLOOKUP($C3441,銘柄リスト!$B$2:$B$10000,銘柄リスト!$C$2:$C$10000,,0,1)</f>
        <v>南海電気鉄道</v>
      </c>
      <c r="E3441" s="10">
        <v>1</v>
      </c>
      <c r="G3441" s="46">
        <v>45632</v>
      </c>
      <c r="H3441" s="46">
        <v>45793</v>
      </c>
      <c r="J3441" s="10" t="str">
        <f>_xlfn.XLOOKUP($C3441,銘柄リスト!$B$2:$B$10000,銘柄リスト!$D$2:$D$10000,,0,1)</f>
        <v>プライム（内国株式）</v>
      </c>
    </row>
    <row r="3442" spans="2:10" hidden="1">
      <c r="B3442" s="42">
        <v>3440</v>
      </c>
      <c r="C3442" s="45" t="s">
        <v>3562</v>
      </c>
      <c r="D3442" t="str">
        <f>_xlfn.XLOOKUP($C3442,銘柄リスト!$B$2:$B$10000,銘柄リスト!$C$2:$C$10000,,0,1)</f>
        <v>京阪ホールディングス</v>
      </c>
      <c r="E3442" s="10">
        <v>1</v>
      </c>
      <c r="G3442" s="46">
        <v>45632</v>
      </c>
      <c r="H3442" s="46">
        <v>45793</v>
      </c>
      <c r="J3442" s="10" t="str">
        <f>_xlfn.XLOOKUP($C3442,銘柄リスト!$B$2:$B$10000,銘柄リスト!$D$2:$D$10000,,0,1)</f>
        <v>プライム（内国株式）</v>
      </c>
    </row>
    <row r="3443" spans="2:10" hidden="1">
      <c r="B3443" s="42">
        <v>3441</v>
      </c>
      <c r="C3443" s="45" t="s">
        <v>3563</v>
      </c>
      <c r="D3443" t="str">
        <f>_xlfn.XLOOKUP($C3443,銘柄リスト!$B$2:$B$10000,銘柄リスト!$C$2:$C$10000,,0,1)</f>
        <v>神戸電鉄</v>
      </c>
      <c r="E3443" s="10">
        <v>1</v>
      </c>
      <c r="G3443" s="46">
        <v>45632</v>
      </c>
      <c r="H3443" s="46">
        <v>45793</v>
      </c>
      <c r="J3443" s="10" t="str">
        <f>_xlfn.XLOOKUP($C3443,銘柄リスト!$B$2:$B$10000,銘柄リスト!$D$2:$D$10000,,0,1)</f>
        <v>プライム（内国株式）</v>
      </c>
    </row>
    <row r="3444" spans="2:10" hidden="1">
      <c r="B3444" s="42">
        <v>3442</v>
      </c>
      <c r="C3444" s="45" t="s">
        <v>3564</v>
      </c>
      <c r="D3444" t="str">
        <f>_xlfn.XLOOKUP($C3444,銘柄リスト!$B$2:$B$10000,銘柄リスト!$C$2:$C$10000,,0,1)</f>
        <v>名古屋鉄道</v>
      </c>
      <c r="E3444" s="10">
        <v>1</v>
      </c>
      <c r="G3444" s="46">
        <v>45632</v>
      </c>
      <c r="H3444" s="46">
        <v>45793</v>
      </c>
      <c r="J3444" s="10" t="str">
        <f>_xlfn.XLOOKUP($C3444,銘柄リスト!$B$2:$B$10000,銘柄リスト!$D$2:$D$10000,,0,1)</f>
        <v>プライム（内国株式）</v>
      </c>
    </row>
    <row r="3445" spans="2:10" hidden="1">
      <c r="B3445" s="42">
        <v>3443</v>
      </c>
      <c r="C3445" s="45" t="s">
        <v>3565</v>
      </c>
      <c r="D3445" t="str">
        <f>_xlfn.XLOOKUP($C3445,銘柄リスト!$B$2:$B$10000,銘柄リスト!$C$2:$C$10000,,0,1)</f>
        <v>京福電気鉄道</v>
      </c>
      <c r="E3445" s="10">
        <v>1</v>
      </c>
      <c r="G3445" s="46">
        <v>45632</v>
      </c>
      <c r="H3445" s="46">
        <v>45793</v>
      </c>
      <c r="J3445" s="10" t="str">
        <f>_xlfn.XLOOKUP($C3445,銘柄リスト!$B$2:$B$10000,銘柄リスト!$D$2:$D$10000,,0,1)</f>
        <v>スタンダード（内国株式）</v>
      </c>
    </row>
    <row r="3446" spans="2:10" hidden="1">
      <c r="B3446" s="42">
        <v>3444</v>
      </c>
      <c r="C3446" s="45" t="s">
        <v>3566</v>
      </c>
      <c r="D3446" t="str">
        <f>_xlfn.XLOOKUP($C3446,銘柄リスト!$B$2:$B$10000,銘柄リスト!$C$2:$C$10000,,0,1)</f>
        <v>センコン物流</v>
      </c>
      <c r="E3446" s="10">
        <v>1</v>
      </c>
      <c r="G3446" s="46">
        <v>45632</v>
      </c>
      <c r="H3446" s="46">
        <v>45793</v>
      </c>
      <c r="J3446" s="10" t="str">
        <f>_xlfn.XLOOKUP($C3446,銘柄リスト!$B$2:$B$10000,銘柄リスト!$D$2:$D$10000,,0,1)</f>
        <v>スタンダード（内国株式）</v>
      </c>
    </row>
    <row r="3447" spans="2:10" hidden="1">
      <c r="B3447" s="42">
        <v>3445</v>
      </c>
      <c r="C3447" s="45" t="s">
        <v>3567</v>
      </c>
      <c r="D3447" t="str">
        <f>_xlfn.XLOOKUP($C3447,銘柄リスト!$B$2:$B$10000,銘柄リスト!$C$2:$C$10000,,0,1)</f>
        <v>山陽電気鉄道</v>
      </c>
      <c r="E3447" s="10">
        <v>1</v>
      </c>
      <c r="G3447" s="46">
        <v>45632</v>
      </c>
      <c r="H3447" s="46">
        <v>45793</v>
      </c>
      <c r="J3447" s="10" t="str">
        <f>_xlfn.XLOOKUP($C3447,銘柄リスト!$B$2:$B$10000,銘柄リスト!$D$2:$D$10000,,0,1)</f>
        <v>プライム（内国株式）</v>
      </c>
    </row>
    <row r="3448" spans="2:10" hidden="1">
      <c r="B3448" s="42">
        <v>3446</v>
      </c>
      <c r="C3448" s="45" t="s">
        <v>3568</v>
      </c>
      <c r="D3448" t="e">
        <f>_xlfn.XLOOKUP($C3448,銘柄リスト!$B$2:$B$10000,銘柄リスト!$C$2:$C$10000,,0,1)</f>
        <v>#N/A</v>
      </c>
      <c r="E3448" s="10">
        <v>1</v>
      </c>
      <c r="G3448" s="46">
        <v>45632</v>
      </c>
      <c r="H3448" s="46">
        <v>45793</v>
      </c>
      <c r="J3448" s="10" t="e">
        <f>_xlfn.XLOOKUP($C3448,銘柄リスト!$B$2:$B$10000,銘柄リスト!$D$2:$D$10000,,0,1)</f>
        <v>#N/A</v>
      </c>
    </row>
    <row r="3449" spans="2:10" hidden="1">
      <c r="B3449" s="42">
        <v>3447</v>
      </c>
      <c r="C3449" s="45" t="s">
        <v>3569</v>
      </c>
      <c r="D3449" t="str">
        <f>_xlfn.XLOOKUP($C3449,銘柄リスト!$B$2:$B$10000,銘柄リスト!$C$2:$C$10000,,0,1)</f>
        <v>遠州トラック</v>
      </c>
      <c r="E3449" s="10">
        <v>1</v>
      </c>
      <c r="G3449" s="46">
        <v>45632</v>
      </c>
      <c r="H3449" s="46">
        <v>45793</v>
      </c>
      <c r="J3449" s="10" t="str">
        <f>_xlfn.XLOOKUP($C3449,銘柄リスト!$B$2:$B$10000,銘柄リスト!$D$2:$D$10000,,0,1)</f>
        <v>スタンダード（内国株式）</v>
      </c>
    </row>
    <row r="3450" spans="2:10" hidden="1">
      <c r="B3450" s="42">
        <v>3448</v>
      </c>
      <c r="C3450" s="45" t="s">
        <v>3570</v>
      </c>
      <c r="D3450" t="e">
        <f>_xlfn.XLOOKUP($C3450,銘柄リスト!$B$2:$B$10000,銘柄リスト!$C$2:$C$10000,,0,1)</f>
        <v>#N/A</v>
      </c>
      <c r="E3450" s="10">
        <v>1</v>
      </c>
      <c r="G3450" s="46">
        <v>45632</v>
      </c>
      <c r="H3450" s="46">
        <v>45793</v>
      </c>
      <c r="J3450" s="10" t="e">
        <f>_xlfn.XLOOKUP($C3450,銘柄リスト!$B$2:$B$10000,銘柄リスト!$D$2:$D$10000,,0,1)</f>
        <v>#N/A</v>
      </c>
    </row>
    <row r="3451" spans="2:10" hidden="1">
      <c r="B3451" s="42">
        <v>3449</v>
      </c>
      <c r="C3451" s="45" t="s">
        <v>3571</v>
      </c>
      <c r="D3451" t="str">
        <f>_xlfn.XLOOKUP($C3451,銘柄リスト!$B$2:$B$10000,銘柄リスト!$C$2:$C$10000,,0,1)</f>
        <v>カンダホールディングス</v>
      </c>
      <c r="E3451" s="10">
        <v>1</v>
      </c>
      <c r="G3451" s="46">
        <v>45632</v>
      </c>
      <c r="H3451" s="46">
        <v>45793</v>
      </c>
      <c r="J3451" s="10" t="str">
        <f>_xlfn.XLOOKUP($C3451,銘柄リスト!$B$2:$B$10000,銘柄リスト!$D$2:$D$10000,,0,1)</f>
        <v>スタンダード（内国株式）</v>
      </c>
    </row>
    <row r="3452" spans="2:10" hidden="1">
      <c r="B3452" s="42">
        <v>3450</v>
      </c>
      <c r="C3452" s="45" t="s">
        <v>3572</v>
      </c>
      <c r="D3452" t="str">
        <f>_xlfn.XLOOKUP($C3452,銘柄リスト!$B$2:$B$10000,銘柄リスト!$C$2:$C$10000,,0,1)</f>
        <v>日本ロジテム</v>
      </c>
      <c r="E3452" s="10">
        <v>1</v>
      </c>
      <c r="G3452" s="46">
        <v>45632</v>
      </c>
      <c r="H3452" s="46">
        <v>45793</v>
      </c>
      <c r="J3452" s="10" t="str">
        <f>_xlfn.XLOOKUP($C3452,銘柄リスト!$B$2:$B$10000,銘柄リスト!$D$2:$D$10000,,0,1)</f>
        <v>スタンダード（内国株式）</v>
      </c>
    </row>
    <row r="3453" spans="2:10" hidden="1">
      <c r="B3453" s="42">
        <v>3451</v>
      </c>
      <c r="C3453" s="45" t="s">
        <v>3573</v>
      </c>
      <c r="D3453" t="str">
        <f>_xlfn.XLOOKUP($C3453,銘柄リスト!$B$2:$B$10000,銘柄リスト!$C$2:$C$10000,,0,1)</f>
        <v>岡山県貨物運送</v>
      </c>
      <c r="E3453" s="10">
        <v>1</v>
      </c>
      <c r="G3453" s="46">
        <v>45632</v>
      </c>
      <c r="H3453" s="46">
        <v>45793</v>
      </c>
      <c r="J3453" s="10" t="str">
        <f>_xlfn.XLOOKUP($C3453,銘柄リスト!$B$2:$B$10000,銘柄リスト!$D$2:$D$10000,,0,1)</f>
        <v>スタンダード（内国株式）</v>
      </c>
    </row>
    <row r="3454" spans="2:10" hidden="1">
      <c r="B3454" s="42">
        <v>3452</v>
      </c>
      <c r="C3454" s="45" t="s">
        <v>3574</v>
      </c>
      <c r="D3454" t="str">
        <f>_xlfn.XLOOKUP($C3454,銘柄リスト!$B$2:$B$10000,銘柄リスト!$C$2:$C$10000,,0,1)</f>
        <v>ヤマトホールディングス</v>
      </c>
      <c r="E3454" s="10">
        <v>1</v>
      </c>
      <c r="G3454" s="46">
        <v>45632</v>
      </c>
      <c r="H3454" s="46">
        <v>45793</v>
      </c>
      <c r="J3454" s="10" t="str">
        <f>_xlfn.XLOOKUP($C3454,銘柄リスト!$B$2:$B$10000,銘柄リスト!$D$2:$D$10000,,0,1)</f>
        <v>プライム（内国株式）</v>
      </c>
    </row>
    <row r="3455" spans="2:10" hidden="1">
      <c r="B3455" s="42">
        <v>3453</v>
      </c>
      <c r="C3455" s="45" t="s">
        <v>3575</v>
      </c>
      <c r="D3455" t="str">
        <f>_xlfn.XLOOKUP($C3455,銘柄リスト!$B$2:$B$10000,銘柄リスト!$C$2:$C$10000,,0,1)</f>
        <v>山九</v>
      </c>
      <c r="E3455" s="10">
        <v>1</v>
      </c>
      <c r="G3455" s="46">
        <v>45632</v>
      </c>
      <c r="H3455" s="46">
        <v>45793</v>
      </c>
      <c r="J3455" s="10" t="str">
        <f>_xlfn.XLOOKUP($C3455,銘柄リスト!$B$2:$B$10000,銘柄リスト!$D$2:$D$10000,,0,1)</f>
        <v>プライム（内国株式）</v>
      </c>
    </row>
    <row r="3456" spans="2:10" hidden="1">
      <c r="B3456" s="42">
        <v>3454</v>
      </c>
      <c r="C3456" s="45" t="s">
        <v>3576</v>
      </c>
      <c r="D3456" t="str">
        <f>_xlfn.XLOOKUP($C3456,銘柄リスト!$B$2:$B$10000,銘柄リスト!$C$2:$C$10000,,0,1)</f>
        <v>日新</v>
      </c>
      <c r="E3456" s="10">
        <v>1</v>
      </c>
      <c r="G3456" s="46">
        <v>45632</v>
      </c>
      <c r="H3456" s="46">
        <v>45793</v>
      </c>
      <c r="J3456" s="10" t="str">
        <f>_xlfn.XLOOKUP($C3456,銘柄リスト!$B$2:$B$10000,銘柄リスト!$D$2:$D$10000,,0,1)</f>
        <v>プライム（内国株式）</v>
      </c>
    </row>
    <row r="3457" spans="2:10" hidden="1">
      <c r="B3457" s="42">
        <v>3455</v>
      </c>
      <c r="C3457" s="45" t="s">
        <v>3577</v>
      </c>
      <c r="D3457" t="str">
        <f>_xlfn.XLOOKUP($C3457,銘柄リスト!$B$2:$B$10000,銘柄リスト!$C$2:$C$10000,,0,1)</f>
        <v>丸運</v>
      </c>
      <c r="E3457" s="10">
        <v>1</v>
      </c>
      <c r="G3457" s="46">
        <v>45632</v>
      </c>
      <c r="H3457" s="46">
        <v>45793</v>
      </c>
      <c r="J3457" s="10" t="str">
        <f>_xlfn.XLOOKUP($C3457,銘柄リスト!$B$2:$B$10000,銘柄リスト!$D$2:$D$10000,,0,1)</f>
        <v>スタンダード（内国株式）</v>
      </c>
    </row>
    <row r="3458" spans="2:10" hidden="1">
      <c r="B3458" s="42">
        <v>3456</v>
      </c>
      <c r="C3458" s="45" t="s">
        <v>3578</v>
      </c>
      <c r="D3458" t="str">
        <f>_xlfn.XLOOKUP($C3458,銘柄リスト!$B$2:$B$10000,銘柄リスト!$C$2:$C$10000,,0,1)</f>
        <v>丸全昭和運輸</v>
      </c>
      <c r="E3458" s="10">
        <v>1</v>
      </c>
      <c r="G3458" s="46">
        <v>45632</v>
      </c>
      <c r="H3458" s="46">
        <v>45793</v>
      </c>
      <c r="J3458" s="10" t="str">
        <f>_xlfn.XLOOKUP($C3458,銘柄リスト!$B$2:$B$10000,銘柄リスト!$D$2:$D$10000,,0,1)</f>
        <v>プライム（内国株式）</v>
      </c>
    </row>
    <row r="3459" spans="2:10" hidden="1">
      <c r="B3459" s="42">
        <v>3457</v>
      </c>
      <c r="C3459" s="45" t="s">
        <v>3579</v>
      </c>
      <c r="D3459" t="str">
        <f>_xlfn.XLOOKUP($C3459,銘柄リスト!$B$2:$B$10000,銘柄リスト!$C$2:$C$10000,,0,1)</f>
        <v>センコーグループホールディングス</v>
      </c>
      <c r="E3459" s="10">
        <v>1</v>
      </c>
      <c r="G3459" s="46">
        <v>45632</v>
      </c>
      <c r="H3459" s="46">
        <v>45793</v>
      </c>
      <c r="J3459" s="10" t="str">
        <f>_xlfn.XLOOKUP($C3459,銘柄リスト!$B$2:$B$10000,銘柄リスト!$D$2:$D$10000,,0,1)</f>
        <v>プライム（内国株式）</v>
      </c>
    </row>
    <row r="3460" spans="2:10" hidden="1">
      <c r="B3460" s="42">
        <v>3458</v>
      </c>
      <c r="C3460" s="45" t="s">
        <v>3580</v>
      </c>
      <c r="D3460" t="str">
        <f>_xlfn.XLOOKUP($C3460,銘柄リスト!$B$2:$B$10000,銘柄リスト!$C$2:$C$10000,,0,1)</f>
        <v>トナミホールディングス</v>
      </c>
      <c r="E3460" s="10">
        <v>1</v>
      </c>
      <c r="G3460" s="46">
        <v>45632</v>
      </c>
      <c r="H3460" s="46">
        <v>45793</v>
      </c>
      <c r="J3460" s="10" t="str">
        <f>_xlfn.XLOOKUP($C3460,銘柄リスト!$B$2:$B$10000,銘柄リスト!$D$2:$D$10000,,0,1)</f>
        <v>プライム（内国株式）</v>
      </c>
    </row>
    <row r="3461" spans="2:10" hidden="1">
      <c r="B3461" s="42">
        <v>3459</v>
      </c>
      <c r="C3461" s="45" t="s">
        <v>3581</v>
      </c>
      <c r="D3461" t="str">
        <f>_xlfn.XLOOKUP($C3461,銘柄リスト!$B$2:$B$10000,銘柄リスト!$C$2:$C$10000,,0,1)</f>
        <v>ニッコンホールディングス</v>
      </c>
      <c r="E3461" s="10">
        <v>1</v>
      </c>
      <c r="G3461" s="46">
        <v>45632</v>
      </c>
      <c r="H3461" s="46">
        <v>45793</v>
      </c>
      <c r="J3461" s="10" t="str">
        <f>_xlfn.XLOOKUP($C3461,銘柄リスト!$B$2:$B$10000,銘柄リスト!$D$2:$D$10000,,0,1)</f>
        <v>プライム（内国株式）</v>
      </c>
    </row>
    <row r="3462" spans="2:10" hidden="1">
      <c r="B3462" s="42">
        <v>3460</v>
      </c>
      <c r="C3462" s="45" t="s">
        <v>3582</v>
      </c>
      <c r="D3462" t="str">
        <f>_xlfn.XLOOKUP($C3462,銘柄リスト!$B$2:$B$10000,銘柄リスト!$C$2:$C$10000,,0,1)</f>
        <v>京極運輸商事</v>
      </c>
      <c r="E3462" s="10">
        <v>1</v>
      </c>
      <c r="G3462" s="46">
        <v>45632</v>
      </c>
      <c r="H3462" s="46">
        <v>45793</v>
      </c>
      <c r="J3462" s="10" t="str">
        <f>_xlfn.XLOOKUP($C3462,銘柄リスト!$B$2:$B$10000,銘柄リスト!$D$2:$D$10000,,0,1)</f>
        <v>スタンダード（内国株式）</v>
      </c>
    </row>
    <row r="3463" spans="2:10" hidden="1">
      <c r="B3463" s="42">
        <v>3461</v>
      </c>
      <c r="C3463" s="45" t="s">
        <v>3583</v>
      </c>
      <c r="D3463" t="str">
        <f>_xlfn.XLOOKUP($C3463,銘柄リスト!$B$2:$B$10000,銘柄リスト!$C$2:$C$10000,,0,1)</f>
        <v>日本石油輸送</v>
      </c>
      <c r="E3463" s="10">
        <v>1</v>
      </c>
      <c r="G3463" s="46">
        <v>45632</v>
      </c>
      <c r="H3463" s="46">
        <v>45793</v>
      </c>
      <c r="J3463" s="10" t="str">
        <f>_xlfn.XLOOKUP($C3463,銘柄リスト!$B$2:$B$10000,銘柄リスト!$D$2:$D$10000,,0,1)</f>
        <v>スタンダード（内国株式）</v>
      </c>
    </row>
    <row r="3464" spans="2:10" hidden="1">
      <c r="B3464" s="42">
        <v>3462</v>
      </c>
      <c r="C3464" s="45" t="s">
        <v>3584</v>
      </c>
      <c r="D3464" t="str">
        <f>_xlfn.XLOOKUP($C3464,銘柄リスト!$B$2:$B$10000,銘柄リスト!$C$2:$C$10000,,0,1)</f>
        <v>福山通運</v>
      </c>
      <c r="E3464" s="10">
        <v>1</v>
      </c>
      <c r="G3464" s="46">
        <v>45632</v>
      </c>
      <c r="H3464" s="46">
        <v>45793</v>
      </c>
      <c r="J3464" s="10" t="str">
        <f>_xlfn.XLOOKUP($C3464,銘柄リスト!$B$2:$B$10000,銘柄リスト!$D$2:$D$10000,,0,1)</f>
        <v>プライム（内国株式）</v>
      </c>
    </row>
    <row r="3465" spans="2:10" hidden="1">
      <c r="B3465" s="42">
        <v>3463</v>
      </c>
      <c r="C3465" s="45" t="s">
        <v>3585</v>
      </c>
      <c r="D3465" t="str">
        <f>_xlfn.XLOOKUP($C3465,銘柄リスト!$B$2:$B$10000,銘柄リスト!$C$2:$C$10000,,0,1)</f>
        <v>セイノーホールディングス</v>
      </c>
      <c r="E3465" s="10">
        <v>1</v>
      </c>
      <c r="G3465" s="46">
        <v>45632</v>
      </c>
      <c r="H3465" s="46">
        <v>45793</v>
      </c>
      <c r="J3465" s="10" t="str">
        <f>_xlfn.XLOOKUP($C3465,銘柄リスト!$B$2:$B$10000,銘柄リスト!$D$2:$D$10000,,0,1)</f>
        <v>プライム（内国株式）</v>
      </c>
    </row>
    <row r="3466" spans="2:10" hidden="1">
      <c r="B3466" s="42">
        <v>3464</v>
      </c>
      <c r="C3466" s="45" t="s">
        <v>3586</v>
      </c>
      <c r="D3466" t="str">
        <f>_xlfn.XLOOKUP($C3466,銘柄リスト!$B$2:$B$10000,銘柄リスト!$C$2:$C$10000,,0,1)</f>
        <v>神奈川中央交通</v>
      </c>
      <c r="E3466" s="10">
        <v>1</v>
      </c>
      <c r="G3466" s="46">
        <v>45632</v>
      </c>
      <c r="H3466" s="46">
        <v>45793</v>
      </c>
      <c r="J3466" s="10" t="str">
        <f>_xlfn.XLOOKUP($C3466,銘柄リスト!$B$2:$B$10000,銘柄リスト!$D$2:$D$10000,,0,1)</f>
        <v>プライム（内国株式）</v>
      </c>
    </row>
    <row r="3467" spans="2:10" hidden="1">
      <c r="B3467" s="42">
        <v>3465</v>
      </c>
      <c r="C3467" s="45" t="s">
        <v>3587</v>
      </c>
      <c r="D3467" t="str">
        <f>_xlfn.XLOOKUP($C3467,銘柄リスト!$B$2:$B$10000,銘柄リスト!$C$2:$C$10000,,0,1)</f>
        <v>大和自動車交通</v>
      </c>
      <c r="E3467" s="10">
        <v>1</v>
      </c>
      <c r="G3467" s="46">
        <v>45632</v>
      </c>
      <c r="H3467" s="46">
        <v>45793</v>
      </c>
      <c r="J3467" s="10" t="str">
        <f>_xlfn.XLOOKUP($C3467,銘柄リスト!$B$2:$B$10000,銘柄リスト!$D$2:$D$10000,,0,1)</f>
        <v>スタンダード（内国株式）</v>
      </c>
    </row>
    <row r="3468" spans="2:10" hidden="1">
      <c r="B3468" s="42">
        <v>3466</v>
      </c>
      <c r="C3468" s="45" t="s">
        <v>3588</v>
      </c>
      <c r="D3468" t="str">
        <f>_xlfn.XLOOKUP($C3468,銘柄リスト!$B$2:$B$10000,銘柄リスト!$C$2:$C$10000,,0,1)</f>
        <v>神姫バス</v>
      </c>
      <c r="E3468" s="10">
        <v>1</v>
      </c>
      <c r="G3468" s="46">
        <v>45632</v>
      </c>
      <c r="H3468" s="46">
        <v>45793</v>
      </c>
      <c r="J3468" s="10" t="str">
        <f>_xlfn.XLOOKUP($C3468,銘柄リスト!$B$2:$B$10000,銘柄リスト!$D$2:$D$10000,,0,1)</f>
        <v>スタンダード（内国株式）</v>
      </c>
    </row>
    <row r="3469" spans="2:10" hidden="1">
      <c r="B3469" s="42">
        <v>3467</v>
      </c>
      <c r="C3469" s="45" t="s">
        <v>3589</v>
      </c>
      <c r="D3469" t="str">
        <f>_xlfn.XLOOKUP($C3469,銘柄リスト!$B$2:$B$10000,銘柄リスト!$C$2:$C$10000,,0,1)</f>
        <v>タカセ</v>
      </c>
      <c r="E3469" s="10">
        <v>1</v>
      </c>
      <c r="G3469" s="46">
        <v>45632</v>
      </c>
      <c r="H3469" s="46">
        <v>45793</v>
      </c>
      <c r="J3469" s="10" t="str">
        <f>_xlfn.XLOOKUP($C3469,銘柄リスト!$B$2:$B$10000,銘柄リスト!$D$2:$D$10000,,0,1)</f>
        <v>スタンダード（内国株式）</v>
      </c>
    </row>
    <row r="3470" spans="2:10" hidden="1">
      <c r="B3470" s="42">
        <v>3468</v>
      </c>
      <c r="C3470" s="45" t="s">
        <v>3590</v>
      </c>
      <c r="D3470" t="str">
        <f>_xlfn.XLOOKUP($C3470,銘柄リスト!$B$2:$B$10000,銘柄リスト!$C$2:$C$10000,,0,1)</f>
        <v>ＡＺ－ＣＯＭ丸和ホールディングス</v>
      </c>
      <c r="E3470" s="10">
        <v>1</v>
      </c>
      <c r="G3470" s="46">
        <v>45632</v>
      </c>
      <c r="H3470" s="46">
        <v>45793</v>
      </c>
      <c r="J3470" s="10" t="str">
        <f>_xlfn.XLOOKUP($C3470,銘柄リスト!$B$2:$B$10000,銘柄リスト!$D$2:$D$10000,,0,1)</f>
        <v>プライム（内国株式）</v>
      </c>
    </row>
    <row r="3471" spans="2:10" hidden="1">
      <c r="B3471" s="42">
        <v>3469</v>
      </c>
      <c r="C3471" s="45" t="s">
        <v>3591</v>
      </c>
      <c r="D3471" t="str">
        <f>_xlfn.XLOOKUP($C3471,銘柄リスト!$B$2:$B$10000,銘柄リスト!$C$2:$C$10000,,0,1)</f>
        <v>ＮＳユナイテッド海運</v>
      </c>
      <c r="E3471" s="10">
        <v>1</v>
      </c>
      <c r="G3471" s="46">
        <v>45632</v>
      </c>
      <c r="H3471" s="46">
        <v>45793</v>
      </c>
      <c r="J3471" s="10" t="str">
        <f>_xlfn.XLOOKUP($C3471,銘柄リスト!$B$2:$B$10000,銘柄リスト!$D$2:$D$10000,,0,1)</f>
        <v>プライム（内国株式）</v>
      </c>
    </row>
    <row r="3472" spans="2:10" hidden="1">
      <c r="B3472" s="42">
        <v>3470</v>
      </c>
      <c r="C3472" s="45" t="s">
        <v>3592</v>
      </c>
      <c r="D3472" t="str">
        <f>_xlfn.XLOOKUP($C3472,銘柄リスト!$B$2:$B$10000,銘柄リスト!$C$2:$C$10000,,0,1)</f>
        <v>明海グループ</v>
      </c>
      <c r="E3472" s="10">
        <v>1</v>
      </c>
      <c r="G3472" s="46">
        <v>45632</v>
      </c>
      <c r="H3472" s="46">
        <v>45793</v>
      </c>
      <c r="J3472" s="10" t="str">
        <f>_xlfn.XLOOKUP($C3472,銘柄リスト!$B$2:$B$10000,銘柄リスト!$D$2:$D$10000,,0,1)</f>
        <v>スタンダード（内国株式）</v>
      </c>
    </row>
    <row r="3473" spans="2:10" hidden="1">
      <c r="B3473" s="42">
        <v>3471</v>
      </c>
      <c r="C3473" s="45" t="s">
        <v>3593</v>
      </c>
      <c r="D3473" t="str">
        <f>_xlfn.XLOOKUP($C3473,銘柄リスト!$B$2:$B$10000,銘柄リスト!$C$2:$C$10000,,0,1)</f>
        <v>飯野海運</v>
      </c>
      <c r="E3473" s="10">
        <v>1</v>
      </c>
      <c r="G3473" s="46">
        <v>45632</v>
      </c>
      <c r="H3473" s="46">
        <v>45793</v>
      </c>
      <c r="J3473" s="10" t="str">
        <f>_xlfn.XLOOKUP($C3473,銘柄リスト!$B$2:$B$10000,銘柄リスト!$D$2:$D$10000,,0,1)</f>
        <v>プライム（内国株式）</v>
      </c>
    </row>
    <row r="3474" spans="2:10" hidden="1">
      <c r="B3474" s="42">
        <v>3472</v>
      </c>
      <c r="C3474" s="45" t="s">
        <v>3594</v>
      </c>
      <c r="D3474" t="str">
        <f>_xlfn.XLOOKUP($C3474,銘柄リスト!$B$2:$B$10000,銘柄リスト!$C$2:$C$10000,,0,1)</f>
        <v>玉井商船</v>
      </c>
      <c r="E3474" s="10">
        <v>1</v>
      </c>
      <c r="G3474" s="46">
        <v>45632</v>
      </c>
      <c r="H3474" s="46">
        <v>45793</v>
      </c>
      <c r="J3474" s="10" t="str">
        <f>_xlfn.XLOOKUP($C3474,銘柄リスト!$B$2:$B$10000,銘柄リスト!$D$2:$D$10000,,0,1)</f>
        <v>スタンダード（内国株式）</v>
      </c>
    </row>
    <row r="3475" spans="2:10" hidden="1">
      <c r="B3475" s="42">
        <v>3473</v>
      </c>
      <c r="C3475" s="45" t="s">
        <v>3595</v>
      </c>
      <c r="D3475" t="str">
        <f>_xlfn.XLOOKUP($C3475,銘柄リスト!$B$2:$B$10000,銘柄リスト!$C$2:$C$10000,,0,1)</f>
        <v>共栄タンカー</v>
      </c>
      <c r="E3475" s="10">
        <v>1</v>
      </c>
      <c r="G3475" s="46">
        <v>45632</v>
      </c>
      <c r="H3475" s="46">
        <v>45793</v>
      </c>
      <c r="J3475" s="10" t="str">
        <f>_xlfn.XLOOKUP($C3475,銘柄リスト!$B$2:$B$10000,銘柄リスト!$D$2:$D$10000,,0,1)</f>
        <v>スタンダード（内国株式）</v>
      </c>
    </row>
    <row r="3476" spans="2:10" hidden="1">
      <c r="B3476" s="42">
        <v>3474</v>
      </c>
      <c r="C3476" s="45" t="s">
        <v>3596</v>
      </c>
      <c r="D3476" t="str">
        <f>_xlfn.XLOOKUP($C3476,銘柄リスト!$B$2:$B$10000,銘柄リスト!$C$2:$C$10000,,0,1)</f>
        <v>九州旅客鉄道</v>
      </c>
      <c r="E3476" s="10">
        <v>1</v>
      </c>
      <c r="G3476" s="46">
        <v>45632</v>
      </c>
      <c r="H3476" s="46">
        <v>45793</v>
      </c>
      <c r="J3476" s="10" t="str">
        <f>_xlfn.XLOOKUP($C3476,銘柄リスト!$B$2:$B$10000,銘柄リスト!$D$2:$D$10000,,0,1)</f>
        <v>プライム（内国株式）</v>
      </c>
    </row>
    <row r="3477" spans="2:10" hidden="1">
      <c r="B3477" s="42">
        <v>3475</v>
      </c>
      <c r="C3477" s="45" t="s">
        <v>3597</v>
      </c>
      <c r="D3477" t="str">
        <f>_xlfn.XLOOKUP($C3477,銘柄リスト!$B$2:$B$10000,銘柄リスト!$C$2:$C$10000,,0,1)</f>
        <v>ＳＧホールディングス</v>
      </c>
      <c r="E3477" s="10">
        <v>1</v>
      </c>
      <c r="G3477" s="46">
        <v>45632</v>
      </c>
      <c r="H3477" s="46">
        <v>45793</v>
      </c>
      <c r="J3477" s="10" t="str">
        <f>_xlfn.XLOOKUP($C3477,銘柄リスト!$B$2:$B$10000,銘柄リスト!$D$2:$D$10000,,0,1)</f>
        <v>プライム（内国株式）</v>
      </c>
    </row>
    <row r="3478" spans="2:10" hidden="1">
      <c r="B3478" s="42">
        <v>3476</v>
      </c>
      <c r="C3478" s="45" t="s">
        <v>3598</v>
      </c>
      <c r="D3478" t="str">
        <f>_xlfn.XLOOKUP($C3478,銘柄リスト!$B$2:$B$10000,銘柄リスト!$C$2:$C$10000,,0,1)</f>
        <v>ビーイングホールディングス</v>
      </c>
      <c r="E3478" s="10">
        <v>1</v>
      </c>
      <c r="G3478" s="46">
        <v>45632</v>
      </c>
      <c r="H3478" s="46">
        <v>45793</v>
      </c>
      <c r="J3478" s="10" t="str">
        <f>_xlfn.XLOOKUP($C3478,銘柄リスト!$B$2:$B$10000,銘柄リスト!$D$2:$D$10000,,0,1)</f>
        <v>スタンダード（内国株式）</v>
      </c>
    </row>
    <row r="3479" spans="2:10" hidden="1">
      <c r="B3479" s="42">
        <v>3477</v>
      </c>
      <c r="C3479" s="45" t="s">
        <v>3599</v>
      </c>
      <c r="D3479" t="str">
        <f>_xlfn.XLOOKUP($C3479,銘柄リスト!$B$2:$B$10000,銘柄リスト!$C$2:$C$10000,,0,1)</f>
        <v>シーユーシー</v>
      </c>
      <c r="E3479" s="10">
        <v>1</v>
      </c>
      <c r="G3479" s="46">
        <v>45632</v>
      </c>
      <c r="H3479" s="46">
        <v>45645</v>
      </c>
      <c r="J3479" s="10" t="str">
        <f>_xlfn.XLOOKUP($C3479,銘柄リスト!$B$2:$B$10000,銘柄リスト!$D$2:$D$10000,,0,1)</f>
        <v>グロース（内国株式）</v>
      </c>
    </row>
    <row r="3480" spans="2:10" hidden="1">
      <c r="B3480" s="42">
        <v>3478</v>
      </c>
      <c r="C3480" s="45" t="s">
        <v>3600</v>
      </c>
      <c r="D3480" t="str">
        <f>_xlfn.XLOOKUP($C3480,銘柄リスト!$B$2:$B$10000,銘柄リスト!$C$2:$C$10000,,0,1)</f>
        <v>Ｗ　ＴＯＫＹＯ</v>
      </c>
      <c r="E3480" s="10">
        <v>1</v>
      </c>
      <c r="G3480" s="46">
        <v>45632</v>
      </c>
      <c r="H3480" s="46">
        <v>45645</v>
      </c>
      <c r="J3480" s="10" t="str">
        <f>_xlfn.XLOOKUP($C3480,銘柄リスト!$B$2:$B$10000,銘柄リスト!$D$2:$D$10000,,0,1)</f>
        <v>グロース（内国株式）</v>
      </c>
    </row>
    <row r="3481" spans="2:10" hidden="1">
      <c r="B3481" s="42">
        <v>3479</v>
      </c>
      <c r="C3481" s="45" t="s">
        <v>3601</v>
      </c>
      <c r="D3481" t="str">
        <f>_xlfn.XLOOKUP($C3481,銘柄リスト!$B$2:$B$10000,銘柄リスト!$C$2:$C$10000,,0,1)</f>
        <v>ノバレーゼ</v>
      </c>
      <c r="E3481" s="10">
        <v>1</v>
      </c>
      <c r="G3481" s="46">
        <v>45632</v>
      </c>
      <c r="H3481" s="46">
        <v>45793</v>
      </c>
      <c r="J3481" s="10" t="str">
        <f>_xlfn.XLOOKUP($C3481,銘柄リスト!$B$2:$B$10000,銘柄リスト!$D$2:$D$10000,,0,1)</f>
        <v>スタンダード（内国株式）</v>
      </c>
    </row>
    <row r="3482" spans="2:10" hidden="1">
      <c r="B3482" s="42">
        <v>3480</v>
      </c>
      <c r="C3482" s="45" t="s">
        <v>3602</v>
      </c>
      <c r="D3482" t="str">
        <f>_xlfn.XLOOKUP($C3482,銘柄リスト!$B$2:$B$10000,銘柄リスト!$C$2:$C$10000,,0,1)</f>
        <v>ＩＤ＆Ｅホールディングス</v>
      </c>
      <c r="E3482" s="10">
        <v>1</v>
      </c>
      <c r="G3482" s="46">
        <v>45632</v>
      </c>
      <c r="H3482" s="46">
        <v>45793</v>
      </c>
      <c r="J3482" s="10" t="str">
        <f>_xlfn.XLOOKUP($C3482,銘柄リスト!$B$2:$B$10000,銘柄リスト!$D$2:$D$10000,,0,1)</f>
        <v>プライム（内国株式）</v>
      </c>
    </row>
    <row r="3483" spans="2:10" hidden="1">
      <c r="B3483" s="42">
        <v>3481</v>
      </c>
      <c r="C3483" s="45" t="s">
        <v>3603</v>
      </c>
      <c r="D3483" t="str">
        <f>_xlfn.XLOOKUP($C3483,銘柄リスト!$B$2:$B$10000,銘柄リスト!$C$2:$C$10000,,0,1)</f>
        <v>ブリーチ</v>
      </c>
      <c r="E3483" s="10">
        <v>1</v>
      </c>
      <c r="G3483" s="46">
        <v>45632</v>
      </c>
      <c r="H3483" s="46">
        <v>45645</v>
      </c>
      <c r="J3483" s="10" t="str">
        <f>_xlfn.XLOOKUP($C3483,銘柄リスト!$B$2:$B$10000,銘柄リスト!$D$2:$D$10000,,0,1)</f>
        <v>グロース（内国株式）</v>
      </c>
    </row>
    <row r="3484" spans="2:10" hidden="1">
      <c r="B3484" s="42">
        <v>3482</v>
      </c>
      <c r="C3484" s="45" t="s">
        <v>3604</v>
      </c>
      <c r="D3484" t="str">
        <f>_xlfn.XLOOKUP($C3484,銘柄リスト!$B$2:$B$10000,銘柄リスト!$C$2:$C$10000,,0,1)</f>
        <v>ナレルグループ</v>
      </c>
      <c r="E3484" s="10">
        <v>1</v>
      </c>
      <c r="G3484" s="46">
        <v>45632</v>
      </c>
      <c r="H3484" s="46">
        <v>45645</v>
      </c>
      <c r="J3484" s="10" t="str">
        <f>_xlfn.XLOOKUP($C3484,銘柄リスト!$B$2:$B$10000,銘柄リスト!$D$2:$D$10000,,0,1)</f>
        <v>グロース（内国株式）</v>
      </c>
    </row>
    <row r="3485" spans="2:10" hidden="1">
      <c r="B3485" s="42">
        <v>3483</v>
      </c>
      <c r="C3485" s="45" t="s">
        <v>3605</v>
      </c>
      <c r="D3485" t="str">
        <f>_xlfn.XLOOKUP($C3485,銘柄リスト!$B$2:$B$10000,銘柄リスト!$C$2:$C$10000,,0,1)</f>
        <v>トライト</v>
      </c>
      <c r="E3485" s="10">
        <v>1</v>
      </c>
      <c r="G3485" s="46">
        <v>45632</v>
      </c>
      <c r="H3485" s="46">
        <v>45645</v>
      </c>
      <c r="J3485" s="10" t="str">
        <f>_xlfn.XLOOKUP($C3485,銘柄リスト!$B$2:$B$10000,銘柄リスト!$D$2:$D$10000,,0,1)</f>
        <v>グロース（内国株式）</v>
      </c>
    </row>
    <row r="3486" spans="2:10" hidden="1">
      <c r="B3486" s="42">
        <v>3484</v>
      </c>
      <c r="C3486" s="45" t="s">
        <v>3606</v>
      </c>
      <c r="D3486" t="str">
        <f>_xlfn.XLOOKUP($C3486,銘柄リスト!$B$2:$B$10000,銘柄リスト!$C$2:$C$10000,,0,1)</f>
        <v>クオルテック</v>
      </c>
      <c r="E3486" s="10">
        <v>1</v>
      </c>
      <c r="G3486" s="46">
        <v>45632</v>
      </c>
      <c r="H3486" s="46">
        <v>45645</v>
      </c>
      <c r="J3486" s="10" t="str">
        <f>_xlfn.XLOOKUP($C3486,銘柄リスト!$B$2:$B$10000,銘柄リスト!$D$2:$D$10000,,0,1)</f>
        <v>グロース（内国株式）</v>
      </c>
    </row>
    <row r="3487" spans="2:10" hidden="1">
      <c r="B3487" s="42">
        <v>3485</v>
      </c>
      <c r="C3487" s="45" t="s">
        <v>3607</v>
      </c>
      <c r="D3487" t="str">
        <f>_xlfn.XLOOKUP($C3487,銘柄リスト!$B$2:$B$10000,銘柄リスト!$C$2:$C$10000,,0,1)</f>
        <v>ＧＥＮＤＡ</v>
      </c>
      <c r="E3487" s="10">
        <v>1</v>
      </c>
      <c r="G3487" s="46">
        <v>45632</v>
      </c>
      <c r="H3487" s="46">
        <v>45645</v>
      </c>
      <c r="J3487" s="10" t="str">
        <f>_xlfn.XLOOKUP($C3487,銘柄リスト!$B$2:$B$10000,銘柄リスト!$D$2:$D$10000,,0,1)</f>
        <v>グロース（内国株式）</v>
      </c>
    </row>
    <row r="3488" spans="2:10" hidden="1">
      <c r="B3488" s="42">
        <v>3486</v>
      </c>
      <c r="C3488" s="45" t="s">
        <v>3608</v>
      </c>
      <c r="D3488" t="str">
        <f>_xlfn.XLOOKUP($C3488,銘柄リスト!$B$2:$B$10000,銘柄リスト!$C$2:$C$10000,,0,1)</f>
        <v>ライズ・コンサルティング・グループ</v>
      </c>
      <c r="E3488" s="10">
        <v>1</v>
      </c>
      <c r="G3488" s="46">
        <v>45632</v>
      </c>
      <c r="H3488" s="46">
        <v>45645</v>
      </c>
      <c r="J3488" s="10" t="str">
        <f>_xlfn.XLOOKUP($C3488,銘柄リスト!$B$2:$B$10000,銘柄リスト!$D$2:$D$10000,,0,1)</f>
        <v>グロース（内国株式）</v>
      </c>
    </row>
    <row r="3489" spans="2:10" hidden="1">
      <c r="B3489" s="42">
        <v>3487</v>
      </c>
      <c r="C3489" s="45" t="s">
        <v>3609</v>
      </c>
      <c r="D3489" t="str">
        <f>_xlfn.XLOOKUP($C3489,銘柄リスト!$B$2:$B$10000,銘柄リスト!$C$2:$C$10000,,0,1)</f>
        <v>栗林商船</v>
      </c>
      <c r="E3489" s="10">
        <v>1</v>
      </c>
      <c r="G3489" s="46">
        <v>45632</v>
      </c>
      <c r="H3489" s="46">
        <v>45793</v>
      </c>
      <c r="J3489" s="10" t="str">
        <f>_xlfn.XLOOKUP($C3489,銘柄リスト!$B$2:$B$10000,銘柄リスト!$D$2:$D$10000,,0,1)</f>
        <v>スタンダード（内国株式）</v>
      </c>
    </row>
    <row r="3490" spans="2:10" hidden="1">
      <c r="B3490" s="42">
        <v>3488</v>
      </c>
      <c r="C3490" s="45" t="s">
        <v>3610</v>
      </c>
      <c r="D3490" t="str">
        <f>_xlfn.XLOOKUP($C3490,銘柄リスト!$B$2:$B$10000,銘柄リスト!$C$2:$C$10000,,0,1)</f>
        <v>東海汽船</v>
      </c>
      <c r="E3490" s="10">
        <v>1</v>
      </c>
      <c r="G3490" s="46">
        <v>45632</v>
      </c>
      <c r="H3490" s="46">
        <v>45793</v>
      </c>
      <c r="J3490" s="10" t="str">
        <f>_xlfn.XLOOKUP($C3490,銘柄リスト!$B$2:$B$10000,銘柄リスト!$D$2:$D$10000,,0,1)</f>
        <v>スタンダード（内国株式）</v>
      </c>
    </row>
    <row r="3491" spans="2:10" hidden="1">
      <c r="B3491" s="42">
        <v>3489</v>
      </c>
      <c r="C3491" s="45" t="s">
        <v>3611</v>
      </c>
      <c r="D3491" t="str">
        <f>_xlfn.XLOOKUP($C3491,銘柄リスト!$B$2:$B$10000,銘柄リスト!$C$2:$C$10000,,0,1)</f>
        <v>東京汽船</v>
      </c>
      <c r="E3491" s="10">
        <v>1</v>
      </c>
      <c r="G3491" s="46">
        <v>45632</v>
      </c>
      <c r="H3491" s="46">
        <v>45793</v>
      </c>
      <c r="J3491" s="10" t="str">
        <f>_xlfn.XLOOKUP($C3491,銘柄リスト!$B$2:$B$10000,銘柄リスト!$D$2:$D$10000,,0,1)</f>
        <v>スタンダード（内国株式）</v>
      </c>
    </row>
    <row r="3492" spans="2:10" hidden="1">
      <c r="B3492" s="42">
        <v>3490</v>
      </c>
      <c r="C3492" s="45" t="s">
        <v>3612</v>
      </c>
      <c r="D3492" t="str">
        <f>_xlfn.XLOOKUP($C3492,銘柄リスト!$B$2:$B$10000,銘柄リスト!$C$2:$C$10000,,0,1)</f>
        <v>日本航空</v>
      </c>
      <c r="E3492" s="10">
        <v>1</v>
      </c>
      <c r="G3492" s="46">
        <v>45632</v>
      </c>
      <c r="H3492" s="46">
        <v>45793</v>
      </c>
      <c r="J3492" s="10" t="str">
        <f>_xlfn.XLOOKUP($C3492,銘柄リスト!$B$2:$B$10000,銘柄リスト!$D$2:$D$10000,,0,1)</f>
        <v>プライム（内国株式）</v>
      </c>
    </row>
    <row r="3493" spans="2:10" hidden="1">
      <c r="B3493" s="42">
        <v>3491</v>
      </c>
      <c r="C3493" s="45" t="s">
        <v>3613</v>
      </c>
      <c r="D3493" t="str">
        <f>_xlfn.XLOOKUP($C3493,銘柄リスト!$B$2:$B$10000,銘柄リスト!$C$2:$C$10000,,0,1)</f>
        <v>ＡＮＡホールディングス</v>
      </c>
      <c r="E3493" s="10">
        <v>1</v>
      </c>
      <c r="G3493" s="46">
        <v>45632</v>
      </c>
      <c r="H3493" s="46">
        <v>45793</v>
      </c>
      <c r="J3493" s="10" t="str">
        <f>_xlfn.XLOOKUP($C3493,銘柄リスト!$B$2:$B$10000,銘柄リスト!$D$2:$D$10000,,0,1)</f>
        <v>プライム（内国株式）</v>
      </c>
    </row>
    <row r="3494" spans="2:10" hidden="1">
      <c r="B3494" s="42">
        <v>3492</v>
      </c>
      <c r="C3494" s="45" t="s">
        <v>3614</v>
      </c>
      <c r="D3494" t="str">
        <f>_xlfn.XLOOKUP($C3494,銘柄リスト!$B$2:$B$10000,銘柄リスト!$C$2:$C$10000,,0,1)</f>
        <v>スカイマーク</v>
      </c>
      <c r="E3494" s="10">
        <v>1</v>
      </c>
      <c r="G3494" s="46">
        <v>45632</v>
      </c>
      <c r="H3494" s="46">
        <v>45645</v>
      </c>
      <c r="J3494" s="10" t="str">
        <f>_xlfn.XLOOKUP($C3494,銘柄リスト!$B$2:$B$10000,銘柄リスト!$D$2:$D$10000,,0,1)</f>
        <v>グロース（内国株式）</v>
      </c>
    </row>
    <row r="3495" spans="2:10" hidden="1">
      <c r="B3495" s="42">
        <v>3493</v>
      </c>
      <c r="C3495" s="45" t="s">
        <v>3615</v>
      </c>
      <c r="D3495" t="str">
        <f>_xlfn.XLOOKUP($C3495,銘柄リスト!$B$2:$B$10000,銘柄リスト!$C$2:$C$10000,,0,1)</f>
        <v>スターフライヤー</v>
      </c>
      <c r="E3495" s="10">
        <v>1</v>
      </c>
      <c r="G3495" s="46">
        <v>45632</v>
      </c>
      <c r="H3495" s="46">
        <v>45793</v>
      </c>
      <c r="J3495" s="10" t="str">
        <f>_xlfn.XLOOKUP($C3495,銘柄リスト!$B$2:$B$10000,銘柄リスト!$D$2:$D$10000,,0,1)</f>
        <v>スタンダード（内国株式）</v>
      </c>
    </row>
    <row r="3496" spans="2:10" hidden="1">
      <c r="B3496" s="42">
        <v>3494</v>
      </c>
      <c r="C3496" s="45" t="s">
        <v>3616</v>
      </c>
      <c r="D3496" t="str">
        <f>_xlfn.XLOOKUP($C3496,銘柄リスト!$B$2:$B$10000,銘柄リスト!$C$2:$C$10000,,0,1)</f>
        <v>エフ・コード</v>
      </c>
      <c r="E3496" s="10">
        <v>1</v>
      </c>
      <c r="G3496" s="46">
        <v>45632</v>
      </c>
      <c r="H3496" s="46">
        <v>45645</v>
      </c>
      <c r="J3496" s="10" t="str">
        <f>_xlfn.XLOOKUP($C3496,銘柄リスト!$B$2:$B$10000,銘柄リスト!$D$2:$D$10000,,0,1)</f>
        <v>グロース（内国株式）</v>
      </c>
    </row>
    <row r="3497" spans="2:10" hidden="1">
      <c r="B3497" s="42">
        <v>3495</v>
      </c>
      <c r="C3497" s="45" t="s">
        <v>3617</v>
      </c>
      <c r="D3497" t="str">
        <f>_xlfn.XLOOKUP($C3497,銘柄リスト!$B$2:$B$10000,銘柄リスト!$C$2:$C$10000,,0,1)</f>
        <v>Ｇｒｅｅｎ　Ｅａｒｔｈ　Ｉｎｓｔｉｔｕｔｅ</v>
      </c>
      <c r="E3497" s="10">
        <v>1</v>
      </c>
      <c r="G3497" s="46">
        <v>45632</v>
      </c>
      <c r="H3497" s="46">
        <v>45645</v>
      </c>
      <c r="J3497" s="10" t="str">
        <f>_xlfn.XLOOKUP($C3497,銘柄リスト!$B$2:$B$10000,銘柄リスト!$D$2:$D$10000,,0,1)</f>
        <v>グロース（内国株式）</v>
      </c>
    </row>
    <row r="3498" spans="2:10" hidden="1">
      <c r="B3498" s="42">
        <v>3496</v>
      </c>
      <c r="C3498" s="45" t="s">
        <v>3618</v>
      </c>
      <c r="D3498" t="str">
        <f>_xlfn.XLOOKUP($C3498,銘柄リスト!$B$2:$B$10000,銘柄リスト!$C$2:$C$10000,,0,1)</f>
        <v>セイファート</v>
      </c>
      <c r="E3498" s="10">
        <v>1</v>
      </c>
      <c r="G3498" s="46">
        <v>45632</v>
      </c>
      <c r="H3498" s="46">
        <v>45793</v>
      </c>
      <c r="J3498" s="10" t="str">
        <f>_xlfn.XLOOKUP($C3498,銘柄リスト!$B$2:$B$10000,銘柄リスト!$D$2:$D$10000,,0,1)</f>
        <v>スタンダード（内国株式）</v>
      </c>
    </row>
    <row r="3499" spans="2:10" hidden="1">
      <c r="B3499" s="42">
        <v>3497</v>
      </c>
      <c r="C3499" s="45" t="s">
        <v>3619</v>
      </c>
      <c r="D3499" t="str">
        <f>_xlfn.XLOOKUP($C3499,銘柄リスト!$B$2:$B$10000,銘柄リスト!$C$2:$C$10000,,0,1)</f>
        <v>Ｒｅｃｏｖｅｒｙ　Ｉｎｔｅｒｎａｔｉｏｎａｌ</v>
      </c>
      <c r="E3499" s="10">
        <v>1</v>
      </c>
      <c r="G3499" s="46">
        <v>45632</v>
      </c>
      <c r="H3499" s="46">
        <v>45645</v>
      </c>
      <c r="J3499" s="10" t="str">
        <f>_xlfn.XLOOKUP($C3499,銘柄リスト!$B$2:$B$10000,銘柄リスト!$D$2:$D$10000,,0,1)</f>
        <v>グロース（内国株式）</v>
      </c>
    </row>
    <row r="3500" spans="2:10" hidden="1">
      <c r="B3500" s="42">
        <v>3498</v>
      </c>
      <c r="C3500" s="45" t="s">
        <v>3620</v>
      </c>
      <c r="D3500" t="str">
        <f>_xlfn.XLOOKUP($C3500,銘柄リスト!$B$2:$B$10000,銘柄リスト!$C$2:$C$10000,,0,1)</f>
        <v>ＣａＳｙ</v>
      </c>
      <c r="E3500" s="10">
        <v>1</v>
      </c>
      <c r="G3500" s="46">
        <v>45632</v>
      </c>
      <c r="H3500" s="46">
        <v>45645</v>
      </c>
      <c r="J3500" s="10" t="str">
        <f>_xlfn.XLOOKUP($C3500,銘柄リスト!$B$2:$B$10000,銘柄リスト!$D$2:$D$10000,,0,1)</f>
        <v>グロース（内国株式）</v>
      </c>
    </row>
    <row r="3501" spans="2:10" hidden="1">
      <c r="B3501" s="42">
        <v>3499</v>
      </c>
      <c r="C3501" s="45" t="s">
        <v>3621</v>
      </c>
      <c r="D3501" t="str">
        <f>_xlfn.XLOOKUP($C3501,銘柄リスト!$B$2:$B$10000,銘柄リスト!$C$2:$C$10000,,0,1)</f>
        <v>ビーウィズ</v>
      </c>
      <c r="E3501" s="10">
        <v>1</v>
      </c>
      <c r="G3501" s="46">
        <v>45632</v>
      </c>
      <c r="H3501" s="46">
        <v>45793</v>
      </c>
      <c r="J3501" s="10" t="str">
        <f>_xlfn.XLOOKUP($C3501,銘柄リスト!$B$2:$B$10000,銘柄リスト!$D$2:$D$10000,,0,1)</f>
        <v>プライム（内国株式）</v>
      </c>
    </row>
    <row r="3502" spans="2:10" hidden="1">
      <c r="B3502" s="42">
        <v>3500</v>
      </c>
      <c r="C3502" s="45" t="s">
        <v>3622</v>
      </c>
      <c r="D3502" t="str">
        <f>_xlfn.XLOOKUP($C3502,銘柄リスト!$B$2:$B$10000,銘柄リスト!$C$2:$C$10000,,0,1)</f>
        <v>メンタルヘルステクノロジーズ</v>
      </c>
      <c r="E3502" s="10">
        <v>1</v>
      </c>
      <c r="G3502" s="46">
        <v>45632</v>
      </c>
      <c r="H3502" s="46">
        <v>45645</v>
      </c>
      <c r="J3502" s="10" t="str">
        <f>_xlfn.XLOOKUP($C3502,銘柄リスト!$B$2:$B$10000,銘柄リスト!$D$2:$D$10000,,0,1)</f>
        <v>グロース（内国株式）</v>
      </c>
    </row>
    <row r="3503" spans="2:10" hidden="1">
      <c r="B3503" s="42">
        <v>3501</v>
      </c>
      <c r="C3503" s="45" t="s">
        <v>3623</v>
      </c>
      <c r="D3503" t="str">
        <f>_xlfn.XLOOKUP($C3503,銘柄リスト!$B$2:$B$10000,銘柄リスト!$C$2:$C$10000,,0,1)</f>
        <v>ギックス</v>
      </c>
      <c r="E3503" s="10">
        <v>1</v>
      </c>
      <c r="G3503" s="46">
        <v>45632</v>
      </c>
      <c r="H3503" s="46">
        <v>45645</v>
      </c>
      <c r="J3503" s="10" t="str">
        <f>_xlfn.XLOOKUP($C3503,銘柄リスト!$B$2:$B$10000,銘柄リスト!$D$2:$D$10000,,0,1)</f>
        <v>グロース（内国株式）</v>
      </c>
    </row>
    <row r="3504" spans="2:10" hidden="1">
      <c r="B3504" s="42">
        <v>3502</v>
      </c>
      <c r="C3504" s="45" t="s">
        <v>3624</v>
      </c>
      <c r="D3504" t="str">
        <f>_xlfn.XLOOKUP($C3504,銘柄リスト!$B$2:$B$10000,銘柄リスト!$C$2:$C$10000,,0,1)</f>
        <v>エフビー介護サービス</v>
      </c>
      <c r="E3504" s="10">
        <v>1</v>
      </c>
      <c r="G3504" s="46">
        <v>45632</v>
      </c>
      <c r="H3504" s="46">
        <v>45793</v>
      </c>
      <c r="J3504" s="10" t="str">
        <f>_xlfn.XLOOKUP($C3504,銘柄リスト!$B$2:$B$10000,銘柄リスト!$D$2:$D$10000,,0,1)</f>
        <v>スタンダード（内国株式）</v>
      </c>
    </row>
    <row r="3505" spans="2:10" hidden="1">
      <c r="B3505" s="42">
        <v>3503</v>
      </c>
      <c r="C3505" s="45" t="s">
        <v>3625</v>
      </c>
      <c r="D3505" t="str">
        <f>_xlfn.XLOOKUP($C3505,銘柄リスト!$B$2:$B$10000,銘柄リスト!$C$2:$C$10000,,0,1)</f>
        <v>フルハシＥＰＯ</v>
      </c>
      <c r="E3505" s="10">
        <v>1</v>
      </c>
      <c r="G3505" s="46">
        <v>45632</v>
      </c>
      <c r="H3505" s="46">
        <v>45793</v>
      </c>
      <c r="J3505" s="10" t="str">
        <f>_xlfn.XLOOKUP($C3505,銘柄リスト!$B$2:$B$10000,銘柄リスト!$D$2:$D$10000,,0,1)</f>
        <v>スタンダード（内国株式）</v>
      </c>
    </row>
    <row r="3506" spans="2:10" hidden="1">
      <c r="B3506" s="42">
        <v>3504</v>
      </c>
      <c r="C3506" s="45" t="s">
        <v>3626</v>
      </c>
      <c r="D3506" t="str">
        <f>_xlfn.XLOOKUP($C3506,銘柄リスト!$B$2:$B$10000,銘柄リスト!$C$2:$C$10000,,0,1)</f>
        <v>ＡＳＮＯＶＡ</v>
      </c>
      <c r="E3506" s="10">
        <v>1</v>
      </c>
      <c r="G3506" s="46">
        <v>45632</v>
      </c>
      <c r="H3506" s="46">
        <v>45645</v>
      </c>
      <c r="J3506" s="10" t="str">
        <f>_xlfn.XLOOKUP($C3506,銘柄リスト!$B$2:$B$10000,銘柄リスト!$D$2:$D$10000,,0,1)</f>
        <v>グロース（内国株式）</v>
      </c>
    </row>
    <row r="3507" spans="2:10" hidden="1">
      <c r="B3507" s="42">
        <v>3505</v>
      </c>
      <c r="C3507" s="45" t="s">
        <v>3627</v>
      </c>
      <c r="D3507" t="str">
        <f>_xlfn.XLOOKUP($C3507,銘柄リスト!$B$2:$B$10000,銘柄リスト!$C$2:$C$10000,,0,1)</f>
        <v>ブリッジコンサルティンググループ</v>
      </c>
      <c r="E3507" s="10">
        <v>1</v>
      </c>
      <c r="G3507" s="46">
        <v>45632</v>
      </c>
      <c r="H3507" s="46">
        <v>45645</v>
      </c>
      <c r="J3507" s="10" t="str">
        <f>_xlfn.XLOOKUP($C3507,銘柄リスト!$B$2:$B$10000,銘柄リスト!$D$2:$D$10000,,0,1)</f>
        <v>グロース（内国株式）</v>
      </c>
    </row>
    <row r="3508" spans="2:10" hidden="1">
      <c r="B3508" s="42">
        <v>3506</v>
      </c>
      <c r="C3508" s="45" t="s">
        <v>3628</v>
      </c>
      <c r="D3508" t="str">
        <f>_xlfn.XLOOKUP($C3508,銘柄リスト!$B$2:$B$10000,銘柄リスト!$C$2:$C$10000,,0,1)</f>
        <v>マイクロ波化学</v>
      </c>
      <c r="E3508" s="10">
        <v>1</v>
      </c>
      <c r="G3508" s="46">
        <v>45632</v>
      </c>
      <c r="H3508" s="46">
        <v>45645</v>
      </c>
      <c r="J3508" s="10" t="str">
        <f>_xlfn.XLOOKUP($C3508,銘柄リスト!$B$2:$B$10000,銘柄リスト!$D$2:$D$10000,,0,1)</f>
        <v>グロース（内国株式）</v>
      </c>
    </row>
    <row r="3509" spans="2:10" hidden="1">
      <c r="B3509" s="42">
        <v>3507</v>
      </c>
      <c r="C3509" s="45" t="s">
        <v>3629</v>
      </c>
      <c r="D3509" t="str">
        <f>_xlfn.XLOOKUP($C3509,銘柄リスト!$B$2:$B$10000,銘柄リスト!$C$2:$C$10000,,0,1)</f>
        <v>サンウェルズ</v>
      </c>
      <c r="E3509" s="10">
        <v>1</v>
      </c>
      <c r="G3509" s="46">
        <v>45632</v>
      </c>
      <c r="H3509" s="46">
        <v>45793</v>
      </c>
      <c r="J3509" s="10" t="str">
        <f>_xlfn.XLOOKUP($C3509,銘柄リスト!$B$2:$B$10000,銘柄リスト!$D$2:$D$10000,,0,1)</f>
        <v>プライム（内国株式）</v>
      </c>
    </row>
    <row r="3510" spans="2:10" hidden="1">
      <c r="B3510" s="42">
        <v>3508</v>
      </c>
      <c r="C3510" s="45" t="s">
        <v>3630</v>
      </c>
      <c r="D3510" t="e">
        <f>_xlfn.XLOOKUP($C3510,銘柄リスト!$B$2:$B$10000,銘柄リスト!$C$2:$C$10000,,0,1)</f>
        <v>#N/A</v>
      </c>
      <c r="E3510" s="10">
        <v>1</v>
      </c>
      <c r="G3510" s="46">
        <v>45632</v>
      </c>
      <c r="H3510" s="46">
        <v>45793</v>
      </c>
      <c r="J3510" s="10" t="e">
        <f>_xlfn.XLOOKUP($C3510,銘柄リスト!$B$2:$B$10000,銘柄リスト!$D$2:$D$10000,,0,1)</f>
        <v>#N/A</v>
      </c>
    </row>
    <row r="3511" spans="2:10" hidden="1">
      <c r="B3511" s="42">
        <v>3509</v>
      </c>
      <c r="C3511" s="45" t="s">
        <v>3631</v>
      </c>
      <c r="D3511" t="str">
        <f>_xlfn.XLOOKUP($C3511,銘柄リスト!$B$2:$B$10000,銘柄リスト!$C$2:$C$10000,,0,1)</f>
        <v>アジア航測</v>
      </c>
      <c r="E3511" s="10">
        <v>1</v>
      </c>
      <c r="G3511" s="46">
        <v>45632</v>
      </c>
      <c r="H3511" s="46">
        <v>45793</v>
      </c>
      <c r="J3511" s="10" t="str">
        <f>_xlfn.XLOOKUP($C3511,銘柄リスト!$B$2:$B$10000,銘柄リスト!$D$2:$D$10000,,0,1)</f>
        <v>スタンダード（内国株式）</v>
      </c>
    </row>
    <row r="3512" spans="2:10" hidden="1">
      <c r="B3512" s="42">
        <v>3510</v>
      </c>
      <c r="C3512" s="45" t="s">
        <v>3632</v>
      </c>
      <c r="D3512" t="str">
        <f>_xlfn.XLOOKUP($C3512,銘柄リスト!$B$2:$B$10000,銘柄リスト!$C$2:$C$10000,,0,1)</f>
        <v>売れるネット広告社グループ</v>
      </c>
      <c r="E3512" s="10">
        <v>1</v>
      </c>
      <c r="G3512" s="46">
        <v>45632</v>
      </c>
      <c r="H3512" s="46">
        <v>45645</v>
      </c>
      <c r="J3512" s="10" t="str">
        <f>_xlfn.XLOOKUP($C3512,銘柄リスト!$B$2:$B$10000,銘柄リスト!$D$2:$D$10000,,0,1)</f>
        <v>グロース（内国株式）</v>
      </c>
    </row>
    <row r="3513" spans="2:10" hidden="1">
      <c r="B3513" s="42">
        <v>3511</v>
      </c>
      <c r="C3513" s="45" t="s">
        <v>3633</v>
      </c>
      <c r="D3513" t="str">
        <f>_xlfn.XLOOKUP($C3513,銘柄リスト!$B$2:$B$10000,銘柄リスト!$C$2:$C$10000,,0,1)</f>
        <v>ジャパンＭ＆Ａソリューション</v>
      </c>
      <c r="E3513" s="10">
        <v>1</v>
      </c>
      <c r="G3513" s="46">
        <v>45632</v>
      </c>
      <c r="H3513" s="46">
        <v>45645</v>
      </c>
      <c r="J3513" s="10" t="str">
        <f>_xlfn.XLOOKUP($C3513,銘柄リスト!$B$2:$B$10000,銘柄リスト!$D$2:$D$10000,,0,1)</f>
        <v>グロース（内国株式）</v>
      </c>
    </row>
    <row r="3514" spans="2:10" hidden="1">
      <c r="B3514" s="42">
        <v>3512</v>
      </c>
      <c r="C3514" s="45" t="s">
        <v>3634</v>
      </c>
      <c r="D3514" t="str">
        <f>_xlfn.XLOOKUP($C3514,銘柄リスト!$B$2:$B$10000,銘柄リスト!$C$2:$C$10000,,0,1)</f>
        <v>笑美面</v>
      </c>
      <c r="E3514" s="10">
        <v>1</v>
      </c>
      <c r="G3514" s="46">
        <v>45632</v>
      </c>
      <c r="H3514" s="46">
        <v>45645</v>
      </c>
      <c r="J3514" s="10" t="str">
        <f>_xlfn.XLOOKUP($C3514,銘柄リスト!$B$2:$B$10000,銘柄リスト!$D$2:$D$10000,,0,1)</f>
        <v>グロース（内国株式）</v>
      </c>
    </row>
    <row r="3515" spans="2:10" hidden="1">
      <c r="B3515" s="42">
        <v>3513</v>
      </c>
      <c r="C3515" s="45" t="s">
        <v>3635</v>
      </c>
      <c r="D3515" t="str">
        <f>_xlfn.XLOOKUP($C3515,銘柄リスト!$B$2:$B$10000,銘柄リスト!$C$2:$C$10000,,0,1)</f>
        <v>バリュークリエーション</v>
      </c>
      <c r="E3515" s="10">
        <v>1</v>
      </c>
      <c r="G3515" s="46">
        <v>45632</v>
      </c>
      <c r="H3515" s="46">
        <v>45645</v>
      </c>
      <c r="J3515" s="10" t="str">
        <f>_xlfn.XLOOKUP($C3515,銘柄リスト!$B$2:$B$10000,銘柄リスト!$D$2:$D$10000,,0,1)</f>
        <v>グロース（内国株式）</v>
      </c>
    </row>
    <row r="3516" spans="2:10" hidden="1">
      <c r="B3516" s="42">
        <v>3514</v>
      </c>
      <c r="C3516" s="45" t="s">
        <v>3636</v>
      </c>
      <c r="D3516" t="str">
        <f>_xlfn.XLOOKUP($C3516,銘柄リスト!$B$2:$B$10000,銘柄リスト!$C$2:$C$10000,,0,1)</f>
        <v>デリバリーコンサルティング</v>
      </c>
      <c r="E3516" s="10">
        <v>1</v>
      </c>
      <c r="G3516" s="46">
        <v>45632</v>
      </c>
      <c r="H3516" s="46">
        <v>45645</v>
      </c>
      <c r="J3516" s="10" t="str">
        <f>_xlfn.XLOOKUP($C3516,銘柄リスト!$B$2:$B$10000,銘柄リスト!$D$2:$D$10000,,0,1)</f>
        <v>グロース（内国株式）</v>
      </c>
    </row>
    <row r="3517" spans="2:10" hidden="1">
      <c r="B3517" s="42">
        <v>3515</v>
      </c>
      <c r="C3517" s="45" t="s">
        <v>3637</v>
      </c>
      <c r="D3517" t="str">
        <f>_xlfn.XLOOKUP($C3517,銘柄リスト!$B$2:$B$10000,銘柄リスト!$C$2:$C$10000,,0,1)</f>
        <v>フューチャーリンクネットワーク</v>
      </c>
      <c r="E3517" s="10">
        <v>1</v>
      </c>
      <c r="G3517" s="46">
        <v>45632</v>
      </c>
      <c r="H3517" s="46">
        <v>45645</v>
      </c>
      <c r="J3517" s="10" t="str">
        <f>_xlfn.XLOOKUP($C3517,銘柄リスト!$B$2:$B$10000,銘柄リスト!$D$2:$D$10000,,0,1)</f>
        <v>グロース（内国株式）</v>
      </c>
    </row>
    <row r="3518" spans="2:10" hidden="1">
      <c r="B3518" s="42">
        <v>3516</v>
      </c>
      <c r="C3518" s="45" t="s">
        <v>3638</v>
      </c>
      <c r="D3518" t="str">
        <f>_xlfn.XLOOKUP($C3518,銘柄リスト!$B$2:$B$10000,銘柄リスト!$C$2:$C$10000,,0,1)</f>
        <v>メディア総研</v>
      </c>
      <c r="E3518" s="10">
        <v>1</v>
      </c>
      <c r="G3518" s="46">
        <v>45632</v>
      </c>
      <c r="H3518" s="46">
        <v>45645</v>
      </c>
      <c r="J3518" s="10" t="str">
        <f>_xlfn.XLOOKUP($C3518,銘柄リスト!$B$2:$B$10000,銘柄リスト!$D$2:$D$10000,,0,1)</f>
        <v>グロース（内国株式）</v>
      </c>
    </row>
    <row r="3519" spans="2:10" hidden="1">
      <c r="B3519" s="42">
        <v>3517</v>
      </c>
      <c r="C3519" s="45" t="s">
        <v>3639</v>
      </c>
      <c r="D3519" t="str">
        <f>_xlfn.XLOOKUP($C3519,銘柄リスト!$B$2:$B$10000,銘柄リスト!$C$2:$C$10000,,0,1)</f>
        <v>デジタリフト</v>
      </c>
      <c r="E3519" s="10">
        <v>1</v>
      </c>
      <c r="G3519" s="46">
        <v>45632</v>
      </c>
      <c r="H3519" s="46">
        <v>45645</v>
      </c>
      <c r="J3519" s="10" t="str">
        <f>_xlfn.XLOOKUP($C3519,銘柄リスト!$B$2:$B$10000,銘柄リスト!$D$2:$D$10000,,0,1)</f>
        <v>グロース（内国株式）</v>
      </c>
    </row>
    <row r="3520" spans="2:10" hidden="1">
      <c r="B3520" s="42">
        <v>3518</v>
      </c>
      <c r="C3520" s="45" t="s">
        <v>3640</v>
      </c>
      <c r="D3520" t="str">
        <f>_xlfn.XLOOKUP($C3520,銘柄リスト!$B$2:$B$10000,銘柄リスト!$C$2:$C$10000,,0,1)</f>
        <v>リベロ</v>
      </c>
      <c r="E3520" s="10">
        <v>1</v>
      </c>
      <c r="G3520" s="46">
        <v>45632</v>
      </c>
      <c r="H3520" s="46">
        <v>45645</v>
      </c>
      <c r="J3520" s="10" t="str">
        <f>_xlfn.XLOOKUP($C3520,銘柄リスト!$B$2:$B$10000,銘柄リスト!$D$2:$D$10000,,0,1)</f>
        <v>グロース（内国株式）</v>
      </c>
    </row>
    <row r="3521" spans="2:10" hidden="1">
      <c r="B3521" s="42">
        <v>3519</v>
      </c>
      <c r="C3521" s="45" t="s">
        <v>3641</v>
      </c>
      <c r="D3521" t="str">
        <f>_xlfn.XLOOKUP($C3521,銘柄リスト!$B$2:$B$10000,銘柄リスト!$C$2:$C$10000,,0,1)</f>
        <v>プロジェクトホールディングス</v>
      </c>
      <c r="E3521" s="10">
        <v>1</v>
      </c>
      <c r="G3521" s="46">
        <v>45632</v>
      </c>
      <c r="H3521" s="46">
        <v>45645</v>
      </c>
      <c r="J3521" s="10" t="str">
        <f>_xlfn.XLOOKUP($C3521,銘柄リスト!$B$2:$B$10000,銘柄リスト!$D$2:$D$10000,,0,1)</f>
        <v>グロース（内国株式）</v>
      </c>
    </row>
    <row r="3522" spans="2:10" hidden="1">
      <c r="B3522" s="42">
        <v>3520</v>
      </c>
      <c r="C3522" s="45" t="s">
        <v>3642</v>
      </c>
      <c r="D3522" t="str">
        <f>_xlfn.XLOOKUP($C3522,銘柄リスト!$B$2:$B$10000,銘柄リスト!$C$2:$C$10000,,0,1)</f>
        <v>ＴＲＥホールディングス</v>
      </c>
      <c r="E3522" s="10">
        <v>1</v>
      </c>
      <c r="G3522" s="46">
        <v>45632</v>
      </c>
      <c r="H3522" s="46">
        <v>45793</v>
      </c>
      <c r="J3522" s="10" t="str">
        <f>_xlfn.XLOOKUP($C3522,銘柄リスト!$B$2:$B$10000,銘柄リスト!$D$2:$D$10000,,0,1)</f>
        <v>プライム（内国株式）</v>
      </c>
    </row>
    <row r="3523" spans="2:10" hidden="1">
      <c r="B3523" s="42">
        <v>3521</v>
      </c>
      <c r="C3523" s="45" t="s">
        <v>3643</v>
      </c>
      <c r="D3523" t="str">
        <f>_xlfn.XLOOKUP($C3523,銘柄リスト!$B$2:$B$10000,銘柄リスト!$C$2:$C$10000,,0,1)</f>
        <v>人・夢・技術グループ</v>
      </c>
      <c r="E3523" s="10">
        <v>1</v>
      </c>
      <c r="G3523" s="46">
        <v>45632</v>
      </c>
      <c r="H3523" s="46">
        <v>45793</v>
      </c>
      <c r="J3523" s="10" t="str">
        <f>_xlfn.XLOOKUP($C3523,銘柄リスト!$B$2:$B$10000,銘柄リスト!$D$2:$D$10000,,0,1)</f>
        <v>プライム（内国株式）</v>
      </c>
    </row>
    <row r="3524" spans="2:10" hidden="1">
      <c r="B3524" s="42">
        <v>3522</v>
      </c>
      <c r="C3524" s="45" t="s">
        <v>3644</v>
      </c>
      <c r="D3524" t="str">
        <f>_xlfn.XLOOKUP($C3524,銘柄リスト!$B$2:$B$10000,銘柄リスト!$C$2:$C$10000,,0,1)</f>
        <v>日本エコシステム</v>
      </c>
      <c r="E3524" s="10">
        <v>1</v>
      </c>
      <c r="G3524" s="46">
        <v>45632</v>
      </c>
      <c r="H3524" s="46">
        <v>45793</v>
      </c>
      <c r="J3524" s="10" t="str">
        <f>_xlfn.XLOOKUP($C3524,銘柄リスト!$B$2:$B$10000,銘柄リスト!$D$2:$D$10000,,0,1)</f>
        <v>スタンダード（内国株式）</v>
      </c>
    </row>
    <row r="3525" spans="2:10" hidden="1">
      <c r="B3525" s="42">
        <v>3523</v>
      </c>
      <c r="C3525" s="45" t="s">
        <v>3645</v>
      </c>
      <c r="D3525" t="str">
        <f>_xlfn.XLOOKUP($C3525,銘柄リスト!$B$2:$B$10000,銘柄リスト!$C$2:$C$10000,,0,1)</f>
        <v>ＧＲＣＳ</v>
      </c>
      <c r="E3525" s="10">
        <v>1</v>
      </c>
      <c r="G3525" s="46">
        <v>45632</v>
      </c>
      <c r="H3525" s="46">
        <v>45645</v>
      </c>
      <c r="J3525" s="10" t="str">
        <f>_xlfn.XLOOKUP($C3525,銘柄リスト!$B$2:$B$10000,銘柄リスト!$D$2:$D$10000,,0,1)</f>
        <v>グロース（内国株式）</v>
      </c>
    </row>
    <row r="3526" spans="2:10" hidden="1">
      <c r="B3526" s="42">
        <v>3524</v>
      </c>
      <c r="C3526" s="45" t="s">
        <v>3646</v>
      </c>
      <c r="D3526" t="str">
        <f>_xlfn.XLOOKUP($C3526,銘柄リスト!$B$2:$B$10000,銘柄リスト!$C$2:$C$10000,,0,1)</f>
        <v>ＡＢ＆Ｃｏｍｐａｎｙ</v>
      </c>
      <c r="E3526" s="10">
        <v>1</v>
      </c>
      <c r="G3526" s="46">
        <v>45632</v>
      </c>
      <c r="H3526" s="46">
        <v>45645</v>
      </c>
      <c r="J3526" s="10" t="str">
        <f>_xlfn.XLOOKUP($C3526,銘柄リスト!$B$2:$B$10000,銘柄リスト!$D$2:$D$10000,,0,1)</f>
        <v>グロース（内国株式）</v>
      </c>
    </row>
    <row r="3527" spans="2:10" hidden="1">
      <c r="B3527" s="42">
        <v>3525</v>
      </c>
      <c r="C3527" s="45" t="s">
        <v>3647</v>
      </c>
      <c r="D3527" t="str">
        <f>_xlfn.XLOOKUP($C3527,銘柄リスト!$B$2:$B$10000,銘柄リスト!$C$2:$C$10000,,0,1)</f>
        <v>ラストワンマイル</v>
      </c>
      <c r="E3527" s="10">
        <v>1</v>
      </c>
      <c r="G3527" s="46">
        <v>45632</v>
      </c>
      <c r="H3527" s="46">
        <v>45645</v>
      </c>
      <c r="J3527" s="10" t="str">
        <f>_xlfn.XLOOKUP($C3527,銘柄リスト!$B$2:$B$10000,銘柄リスト!$D$2:$D$10000,,0,1)</f>
        <v>グロース（内国株式）</v>
      </c>
    </row>
    <row r="3528" spans="2:10" hidden="1">
      <c r="B3528" s="42">
        <v>3526</v>
      </c>
      <c r="C3528" s="45" t="s">
        <v>3648</v>
      </c>
      <c r="D3528" t="str">
        <f>_xlfn.XLOOKUP($C3528,銘柄リスト!$B$2:$B$10000,銘柄リスト!$C$2:$C$10000,,0,1)</f>
        <v>スローガン</v>
      </c>
      <c r="E3528" s="10">
        <v>1</v>
      </c>
      <c r="G3528" s="46">
        <v>45632</v>
      </c>
      <c r="H3528" s="46">
        <v>45645</v>
      </c>
      <c r="J3528" s="10" t="str">
        <f>_xlfn.XLOOKUP($C3528,銘柄リスト!$B$2:$B$10000,銘柄リスト!$D$2:$D$10000,,0,1)</f>
        <v>グロース（内国株式）</v>
      </c>
    </row>
    <row r="3529" spans="2:10" hidden="1">
      <c r="B3529" s="42">
        <v>3527</v>
      </c>
      <c r="C3529" s="45" t="s">
        <v>3649</v>
      </c>
      <c r="D3529" t="str">
        <f>_xlfn.XLOOKUP($C3529,銘柄リスト!$B$2:$B$10000,銘柄リスト!$C$2:$C$10000,,0,1)</f>
        <v>ラバブルマーケティンググループ</v>
      </c>
      <c r="E3529" s="10">
        <v>1</v>
      </c>
      <c r="G3529" s="46">
        <v>45632</v>
      </c>
      <c r="H3529" s="46">
        <v>45645</v>
      </c>
      <c r="J3529" s="10" t="str">
        <f>_xlfn.XLOOKUP($C3529,銘柄リスト!$B$2:$B$10000,銘柄リスト!$D$2:$D$10000,,0,1)</f>
        <v>グロース（内国株式）</v>
      </c>
    </row>
    <row r="3530" spans="2:10" hidden="1">
      <c r="B3530" s="42">
        <v>3528</v>
      </c>
      <c r="C3530" s="45" t="s">
        <v>3650</v>
      </c>
      <c r="D3530" t="str">
        <f>_xlfn.XLOOKUP($C3530,銘柄リスト!$B$2:$B$10000,銘柄リスト!$C$2:$C$10000,,0,1)</f>
        <v>サクシード</v>
      </c>
      <c r="E3530" s="10">
        <v>1</v>
      </c>
      <c r="G3530" s="46">
        <v>45632</v>
      </c>
      <c r="H3530" s="46">
        <v>45645</v>
      </c>
      <c r="J3530" s="10" t="str">
        <f>_xlfn.XLOOKUP($C3530,銘柄リスト!$B$2:$B$10000,銘柄リスト!$D$2:$D$10000,,0,1)</f>
        <v>グロース（内国株式）</v>
      </c>
    </row>
    <row r="3531" spans="2:10" hidden="1">
      <c r="B3531" s="42">
        <v>3529</v>
      </c>
      <c r="C3531" s="45" t="s">
        <v>3651</v>
      </c>
      <c r="D3531" t="str">
        <f>_xlfn.XLOOKUP($C3531,銘柄リスト!$B$2:$B$10000,銘柄リスト!$C$2:$C$10000,,0,1)</f>
        <v>ＹＣＰホールディングス（グローバル）リミテッド　ＪＤＲ</v>
      </c>
      <c r="E3531" s="10">
        <v>1</v>
      </c>
      <c r="G3531" s="46">
        <v>45632</v>
      </c>
      <c r="H3531" s="46">
        <v>45645</v>
      </c>
      <c r="J3531" s="10" t="str">
        <f>_xlfn.XLOOKUP($C3531,銘柄リスト!$B$2:$B$10000,銘柄リスト!$D$2:$D$10000,,0,1)</f>
        <v>グロース（外国株式）</v>
      </c>
    </row>
    <row r="3532" spans="2:10" hidden="1">
      <c r="B3532" s="42">
        <v>3530</v>
      </c>
      <c r="C3532" s="45" t="s">
        <v>3652</v>
      </c>
      <c r="D3532" t="str">
        <f>_xlfn.XLOOKUP($C3532,銘柄リスト!$B$2:$B$10000,銘柄リスト!$C$2:$C$10000,,0,1)</f>
        <v>ＣＳ－Ｃ</v>
      </c>
      <c r="E3532" s="10">
        <v>1</v>
      </c>
      <c r="G3532" s="46">
        <v>45632</v>
      </c>
      <c r="H3532" s="46">
        <v>45645</v>
      </c>
      <c r="J3532" s="10" t="str">
        <f>_xlfn.XLOOKUP($C3532,銘柄リスト!$B$2:$B$10000,銘柄リスト!$D$2:$D$10000,,0,1)</f>
        <v>グロース（内国株式）</v>
      </c>
    </row>
    <row r="3533" spans="2:10" hidden="1">
      <c r="B3533" s="42">
        <v>3531</v>
      </c>
      <c r="C3533" s="45" t="s">
        <v>3653</v>
      </c>
      <c r="D3533" t="str">
        <f>_xlfn.XLOOKUP($C3533,銘柄リスト!$B$2:$B$10000,銘柄リスト!$C$2:$C$10000,,0,1)</f>
        <v>タカヨシホールディングス</v>
      </c>
      <c r="E3533" s="10">
        <v>1</v>
      </c>
      <c r="G3533" s="46">
        <v>45632</v>
      </c>
      <c r="H3533" s="46">
        <v>45645</v>
      </c>
      <c r="J3533" s="10" t="str">
        <f>_xlfn.XLOOKUP($C3533,銘柄リスト!$B$2:$B$10000,銘柄リスト!$D$2:$D$10000,,0,1)</f>
        <v>グロース（内国株式）</v>
      </c>
    </row>
    <row r="3534" spans="2:10" hidden="1">
      <c r="B3534" s="42">
        <v>3532</v>
      </c>
      <c r="C3534" s="45" t="s">
        <v>3654</v>
      </c>
      <c r="D3534" t="str">
        <f>_xlfn.XLOOKUP($C3534,銘柄リスト!$B$2:$B$10000,銘柄リスト!$C$2:$C$10000,,0,1)</f>
        <v>西本Ｗｉｓｍｅｔｔａｃホールディングス</v>
      </c>
      <c r="E3534" s="10">
        <v>1</v>
      </c>
      <c r="G3534" s="46">
        <v>45632</v>
      </c>
      <c r="H3534" s="46">
        <v>45793</v>
      </c>
      <c r="J3534" s="10" t="str">
        <f>_xlfn.XLOOKUP($C3534,銘柄リスト!$B$2:$B$10000,銘柄リスト!$D$2:$D$10000,,0,1)</f>
        <v>プライム（内国株式）</v>
      </c>
    </row>
    <row r="3535" spans="2:10" hidden="1">
      <c r="B3535" s="42">
        <v>3533</v>
      </c>
      <c r="C3535" s="45" t="s">
        <v>3655</v>
      </c>
      <c r="D3535" t="str">
        <f>_xlfn.XLOOKUP($C3535,銘柄リスト!$B$2:$B$10000,銘柄リスト!$C$2:$C$10000,,0,1)</f>
        <v>シルバーライフ</v>
      </c>
      <c r="E3535" s="10">
        <v>1</v>
      </c>
      <c r="G3535" s="46">
        <v>45632</v>
      </c>
      <c r="H3535" s="46">
        <v>45793</v>
      </c>
      <c r="J3535" s="10" t="str">
        <f>_xlfn.XLOOKUP($C3535,銘柄リスト!$B$2:$B$10000,銘柄リスト!$D$2:$D$10000,,0,1)</f>
        <v>スタンダード（内国株式）</v>
      </c>
    </row>
    <row r="3536" spans="2:10" hidden="1">
      <c r="B3536" s="42">
        <v>3534</v>
      </c>
      <c r="C3536" s="45" t="s">
        <v>3656</v>
      </c>
      <c r="D3536" t="str">
        <f>_xlfn.XLOOKUP($C3536,銘柄リスト!$B$2:$B$10000,銘柄リスト!$C$2:$C$10000,,0,1)</f>
        <v>ポエック</v>
      </c>
      <c r="E3536" s="10">
        <v>1</v>
      </c>
      <c r="G3536" s="46">
        <v>45632</v>
      </c>
      <c r="H3536" s="46">
        <v>45793</v>
      </c>
      <c r="J3536" s="10" t="str">
        <f>_xlfn.XLOOKUP($C3536,銘柄リスト!$B$2:$B$10000,銘柄リスト!$D$2:$D$10000,,0,1)</f>
        <v>スタンダード（内国株式）</v>
      </c>
    </row>
    <row r="3537" spans="2:10" hidden="1">
      <c r="B3537" s="42">
        <v>3535</v>
      </c>
      <c r="C3537" s="45" t="s">
        <v>3657</v>
      </c>
      <c r="D3537" t="str">
        <f>_xlfn.XLOOKUP($C3537,銘柄リスト!$B$2:$B$10000,銘柄リスト!$C$2:$C$10000,,0,1)</f>
        <v>ヤマシタヘルスケアホールディングス</v>
      </c>
      <c r="E3537" s="10">
        <v>1</v>
      </c>
      <c r="G3537" s="46">
        <v>45632</v>
      </c>
      <c r="H3537" s="46">
        <v>45793</v>
      </c>
      <c r="J3537" s="10" t="str">
        <f>_xlfn.XLOOKUP($C3537,銘柄リスト!$B$2:$B$10000,銘柄リスト!$D$2:$D$10000,,0,1)</f>
        <v>スタンダード（内国株式）</v>
      </c>
    </row>
    <row r="3538" spans="2:10" hidden="1">
      <c r="B3538" s="42">
        <v>3536</v>
      </c>
      <c r="C3538" s="45" t="s">
        <v>3658</v>
      </c>
      <c r="D3538" t="str">
        <f>_xlfn.XLOOKUP($C3538,銘柄リスト!$B$2:$B$10000,銘柄リスト!$C$2:$C$10000,,0,1)</f>
        <v>Ｇｅｎｋｙ　ＤｒｕｇＳｔｏｒｅｓ</v>
      </c>
      <c r="E3538" s="10">
        <v>1</v>
      </c>
      <c r="G3538" s="46">
        <v>45632</v>
      </c>
      <c r="H3538" s="46">
        <v>45793</v>
      </c>
      <c r="J3538" s="10" t="str">
        <f>_xlfn.XLOOKUP($C3538,銘柄リスト!$B$2:$B$10000,銘柄リスト!$D$2:$D$10000,,0,1)</f>
        <v>プライム（内国株式）</v>
      </c>
    </row>
    <row r="3539" spans="2:10" hidden="1">
      <c r="B3539" s="42">
        <v>3537</v>
      </c>
      <c r="C3539" s="45" t="s">
        <v>3659</v>
      </c>
      <c r="D3539" t="str">
        <f>_xlfn.XLOOKUP($C3539,銘柄リスト!$B$2:$B$10000,銘柄リスト!$C$2:$C$10000,,0,1)</f>
        <v>オプティマスグループ</v>
      </c>
      <c r="E3539" s="10">
        <v>1</v>
      </c>
      <c r="G3539" s="46">
        <v>45632</v>
      </c>
      <c r="H3539" s="46">
        <v>45793</v>
      </c>
      <c r="J3539" s="10" t="str">
        <f>_xlfn.XLOOKUP($C3539,銘柄リスト!$B$2:$B$10000,銘柄リスト!$D$2:$D$10000,,0,1)</f>
        <v>スタンダード（内国株式）</v>
      </c>
    </row>
    <row r="3540" spans="2:10" hidden="1">
      <c r="B3540" s="42">
        <v>3538</v>
      </c>
      <c r="C3540" s="45" t="s">
        <v>3660</v>
      </c>
      <c r="D3540" t="str">
        <f>_xlfn.XLOOKUP($C3540,銘柄リスト!$B$2:$B$10000,銘柄リスト!$C$2:$C$10000,,0,1)</f>
        <v>バリュエンスホールディングス</v>
      </c>
      <c r="E3540" s="10">
        <v>1</v>
      </c>
      <c r="G3540" s="46">
        <v>45632</v>
      </c>
      <c r="H3540" s="46">
        <v>45645</v>
      </c>
      <c r="J3540" s="10" t="str">
        <f>_xlfn.XLOOKUP($C3540,銘柄リスト!$B$2:$B$10000,銘柄リスト!$D$2:$D$10000,,0,1)</f>
        <v>グロース（内国株式）</v>
      </c>
    </row>
    <row r="3541" spans="2:10" hidden="1">
      <c r="B3541" s="42">
        <v>3539</v>
      </c>
      <c r="C3541" s="45" t="s">
        <v>3661</v>
      </c>
      <c r="D3541" t="str">
        <f>_xlfn.XLOOKUP($C3541,銘柄リスト!$B$2:$B$10000,銘柄リスト!$C$2:$C$10000,,0,1)</f>
        <v>和心</v>
      </c>
      <c r="E3541" s="10">
        <v>1</v>
      </c>
      <c r="G3541" s="46">
        <v>45632</v>
      </c>
      <c r="H3541" s="46">
        <v>45645</v>
      </c>
      <c r="J3541" s="10" t="str">
        <f>_xlfn.XLOOKUP($C3541,銘柄リスト!$B$2:$B$10000,銘柄リスト!$D$2:$D$10000,,0,1)</f>
        <v>グロース（内国株式）</v>
      </c>
    </row>
    <row r="3542" spans="2:10" hidden="1">
      <c r="B3542" s="42">
        <v>3540</v>
      </c>
      <c r="C3542" s="45" t="s">
        <v>3662</v>
      </c>
      <c r="D3542" t="str">
        <f>_xlfn.XLOOKUP($C3542,銘柄リスト!$B$2:$B$10000,銘柄リスト!$C$2:$C$10000,,0,1)</f>
        <v>ブティックス</v>
      </c>
      <c r="E3542" s="10">
        <v>1</v>
      </c>
      <c r="G3542" s="46">
        <v>45632</v>
      </c>
      <c r="H3542" s="46">
        <v>45645</v>
      </c>
      <c r="J3542" s="10" t="str">
        <f>_xlfn.XLOOKUP($C3542,銘柄リスト!$B$2:$B$10000,銘柄リスト!$D$2:$D$10000,,0,1)</f>
        <v>グロース（内国株式）</v>
      </c>
    </row>
    <row r="3543" spans="2:10" hidden="1">
      <c r="B3543" s="42">
        <v>3541</v>
      </c>
      <c r="C3543" s="45" t="s">
        <v>3663</v>
      </c>
      <c r="D3543" t="str">
        <f>_xlfn.XLOOKUP($C3543,銘柄リスト!$B$2:$B$10000,銘柄リスト!$C$2:$C$10000,,0,1)</f>
        <v>コーア商事ホールディングス</v>
      </c>
      <c r="E3543" s="10">
        <v>1</v>
      </c>
      <c r="G3543" s="46">
        <v>45632</v>
      </c>
      <c r="H3543" s="46">
        <v>45793</v>
      </c>
      <c r="J3543" s="10" t="str">
        <f>_xlfn.XLOOKUP($C3543,銘柄リスト!$B$2:$B$10000,銘柄リスト!$D$2:$D$10000,,0,1)</f>
        <v>プライム（内国株式）</v>
      </c>
    </row>
    <row r="3544" spans="2:10" hidden="1">
      <c r="B3544" s="42">
        <v>3542</v>
      </c>
      <c r="C3544" s="45" t="s">
        <v>3664</v>
      </c>
      <c r="D3544" t="str">
        <f>_xlfn.XLOOKUP($C3544,銘柄リスト!$B$2:$B$10000,銘柄リスト!$C$2:$C$10000,,0,1)</f>
        <v>ＫＰＰグループホールディングス</v>
      </c>
      <c r="E3544" s="10">
        <v>1</v>
      </c>
      <c r="G3544" s="46">
        <v>45632</v>
      </c>
      <c r="H3544" s="46">
        <v>45793</v>
      </c>
      <c r="J3544" s="10" t="str">
        <f>_xlfn.XLOOKUP($C3544,銘柄リスト!$B$2:$B$10000,銘柄リスト!$D$2:$D$10000,,0,1)</f>
        <v>プライム（内国株式）</v>
      </c>
    </row>
    <row r="3545" spans="2:10" hidden="1">
      <c r="B3545" s="42">
        <v>3543</v>
      </c>
      <c r="C3545" s="45" t="s">
        <v>3665</v>
      </c>
      <c r="D3545" t="str">
        <f>_xlfn.XLOOKUP($C3545,銘柄リスト!$B$2:$B$10000,銘柄リスト!$C$2:$C$10000,,0,1)</f>
        <v>ナルミヤ・インターナショナル</v>
      </c>
      <c r="E3545" s="10">
        <v>1</v>
      </c>
      <c r="G3545" s="46">
        <v>45632</v>
      </c>
      <c r="H3545" s="46">
        <v>45793</v>
      </c>
      <c r="J3545" s="10" t="str">
        <f>_xlfn.XLOOKUP($C3545,銘柄リスト!$B$2:$B$10000,銘柄リスト!$D$2:$D$10000,,0,1)</f>
        <v>スタンダード（内国株式）</v>
      </c>
    </row>
    <row r="3546" spans="2:10" hidden="1">
      <c r="B3546" s="42">
        <v>3544</v>
      </c>
      <c r="C3546" s="45" t="s">
        <v>3666</v>
      </c>
      <c r="D3546" t="str">
        <f>_xlfn.XLOOKUP($C3546,銘柄リスト!$B$2:$B$10000,銘柄リスト!$C$2:$C$10000,,0,1)</f>
        <v>ブックオフグループホールディングス</v>
      </c>
      <c r="E3546" s="10">
        <v>1</v>
      </c>
      <c r="G3546" s="46">
        <v>45632</v>
      </c>
      <c r="H3546" s="46">
        <v>45793</v>
      </c>
      <c r="J3546" s="10" t="str">
        <f>_xlfn.XLOOKUP($C3546,銘柄リスト!$B$2:$B$10000,銘柄リスト!$D$2:$D$10000,,0,1)</f>
        <v>プライム（内国株式）</v>
      </c>
    </row>
    <row r="3547" spans="2:10" hidden="1">
      <c r="B3547" s="42">
        <v>3545</v>
      </c>
      <c r="C3547" s="45" t="s">
        <v>3667</v>
      </c>
      <c r="D3547" t="str">
        <f>_xlfn.XLOOKUP($C3547,銘柄リスト!$B$2:$B$10000,銘柄リスト!$C$2:$C$10000,,0,1)</f>
        <v>ギフトホールディングス</v>
      </c>
      <c r="E3547" s="10">
        <v>1</v>
      </c>
      <c r="G3547" s="46">
        <v>45632</v>
      </c>
      <c r="H3547" s="46">
        <v>45793</v>
      </c>
      <c r="I3547" s="10" t="s">
        <v>3668</v>
      </c>
      <c r="J3547" s="10" t="str">
        <f>_xlfn.XLOOKUP($C3547,銘柄リスト!$B$2:$B$10000,銘柄リスト!$D$2:$D$10000,,0,1)</f>
        <v>プライム（内国株式）</v>
      </c>
    </row>
    <row r="3548" spans="2:10" hidden="1">
      <c r="B3548" s="42">
        <v>3546</v>
      </c>
      <c r="C3548" s="45" t="s">
        <v>3669</v>
      </c>
      <c r="D3548" t="str">
        <f>_xlfn.XLOOKUP($C3548,銘柄リスト!$B$2:$B$10000,銘柄リスト!$C$2:$C$10000,,0,1)</f>
        <v>三菱倉庫</v>
      </c>
      <c r="E3548" s="10">
        <v>1</v>
      </c>
      <c r="G3548" s="46">
        <v>45632</v>
      </c>
      <c r="H3548" s="46">
        <v>45793</v>
      </c>
      <c r="J3548" s="10" t="str">
        <f>_xlfn.XLOOKUP($C3548,銘柄リスト!$B$2:$B$10000,銘柄リスト!$D$2:$D$10000,,0,1)</f>
        <v>プライム（内国株式）</v>
      </c>
    </row>
    <row r="3549" spans="2:10" hidden="1">
      <c r="B3549" s="42">
        <v>3547</v>
      </c>
      <c r="C3549" s="45" t="s">
        <v>3670</v>
      </c>
      <c r="D3549" t="str">
        <f>_xlfn.XLOOKUP($C3549,銘柄リスト!$B$2:$B$10000,銘柄リスト!$C$2:$C$10000,,0,1)</f>
        <v>三井倉庫ホールディングス</v>
      </c>
      <c r="E3549" s="10">
        <v>1</v>
      </c>
      <c r="G3549" s="46">
        <v>45632</v>
      </c>
      <c r="H3549" s="46">
        <v>45793</v>
      </c>
      <c r="J3549" s="10" t="str">
        <f>_xlfn.XLOOKUP($C3549,銘柄リスト!$B$2:$B$10000,銘柄リスト!$D$2:$D$10000,,0,1)</f>
        <v>プライム（内国株式）</v>
      </c>
    </row>
    <row r="3550" spans="2:10" hidden="1">
      <c r="B3550" s="42">
        <v>3548</v>
      </c>
      <c r="C3550" s="45" t="s">
        <v>3671</v>
      </c>
      <c r="D3550" t="str">
        <f>_xlfn.XLOOKUP($C3550,銘柄リスト!$B$2:$B$10000,銘柄リスト!$C$2:$C$10000,,0,1)</f>
        <v>住友倉庫</v>
      </c>
      <c r="E3550" s="10">
        <v>1</v>
      </c>
      <c r="G3550" s="46">
        <v>45632</v>
      </c>
      <c r="H3550" s="46">
        <v>45793</v>
      </c>
      <c r="J3550" s="10" t="str">
        <f>_xlfn.XLOOKUP($C3550,銘柄リスト!$B$2:$B$10000,銘柄リスト!$D$2:$D$10000,,0,1)</f>
        <v>プライム（内国株式）</v>
      </c>
    </row>
    <row r="3551" spans="2:10" hidden="1">
      <c r="B3551" s="42">
        <v>3549</v>
      </c>
      <c r="C3551" s="45" t="s">
        <v>3672</v>
      </c>
      <c r="D3551" t="str">
        <f>_xlfn.XLOOKUP($C3551,銘柄リスト!$B$2:$B$10000,銘柄リスト!$C$2:$C$10000,,0,1)</f>
        <v>澁澤倉庫</v>
      </c>
      <c r="E3551" s="10">
        <v>1</v>
      </c>
      <c r="G3551" s="46">
        <v>45632</v>
      </c>
      <c r="H3551" s="46">
        <v>45793</v>
      </c>
      <c r="J3551" s="10" t="str">
        <f>_xlfn.XLOOKUP($C3551,銘柄リスト!$B$2:$B$10000,銘柄リスト!$D$2:$D$10000,,0,1)</f>
        <v>プライム（内国株式）</v>
      </c>
    </row>
    <row r="3552" spans="2:10" hidden="1">
      <c r="B3552" s="42">
        <v>3550</v>
      </c>
      <c r="C3552" s="45" t="s">
        <v>3673</v>
      </c>
      <c r="D3552" t="str">
        <f>_xlfn.XLOOKUP($C3552,銘柄リスト!$B$2:$B$10000,銘柄リスト!$C$2:$C$10000,,0,1)</f>
        <v>ヤマタネ</v>
      </c>
      <c r="E3552" s="10">
        <v>1</v>
      </c>
      <c r="G3552" s="46">
        <v>45632</v>
      </c>
      <c r="H3552" s="46">
        <v>45793</v>
      </c>
      <c r="J3552" s="10" t="str">
        <f>_xlfn.XLOOKUP($C3552,銘柄リスト!$B$2:$B$10000,銘柄リスト!$D$2:$D$10000,,0,1)</f>
        <v>プライム（内国株式）</v>
      </c>
    </row>
    <row r="3553" spans="2:10" hidden="1">
      <c r="B3553" s="42">
        <v>3551</v>
      </c>
      <c r="C3553" s="45" t="s">
        <v>3674</v>
      </c>
      <c r="D3553" t="str">
        <f>_xlfn.XLOOKUP($C3553,銘柄リスト!$B$2:$B$10000,銘柄リスト!$C$2:$C$10000,,0,1)</f>
        <v>東陽倉庫</v>
      </c>
      <c r="E3553" s="10">
        <v>1</v>
      </c>
      <c r="G3553" s="46">
        <v>45632</v>
      </c>
      <c r="H3553" s="46">
        <v>45793</v>
      </c>
      <c r="J3553" s="10" t="str">
        <f>_xlfn.XLOOKUP($C3553,銘柄リスト!$B$2:$B$10000,銘柄リスト!$D$2:$D$10000,,0,1)</f>
        <v>スタンダード（内国株式）</v>
      </c>
    </row>
    <row r="3554" spans="2:10" hidden="1">
      <c r="B3554" s="42">
        <v>3552</v>
      </c>
      <c r="C3554" s="45" t="s">
        <v>3675</v>
      </c>
      <c r="D3554" t="str">
        <f>_xlfn.XLOOKUP($C3554,銘柄リスト!$B$2:$B$10000,銘柄リスト!$C$2:$C$10000,,0,1)</f>
        <v>杉村倉庫</v>
      </c>
      <c r="E3554" s="10">
        <v>1</v>
      </c>
      <c r="G3554" s="46">
        <v>45632</v>
      </c>
      <c r="H3554" s="46">
        <v>45793</v>
      </c>
      <c r="J3554" s="10" t="str">
        <f>_xlfn.XLOOKUP($C3554,銘柄リスト!$B$2:$B$10000,銘柄リスト!$D$2:$D$10000,,0,1)</f>
        <v>スタンダード（内国株式）</v>
      </c>
    </row>
    <row r="3555" spans="2:10" hidden="1">
      <c r="B3555" s="42">
        <v>3553</v>
      </c>
      <c r="C3555" s="45" t="s">
        <v>239</v>
      </c>
      <c r="D3555" t="str">
        <f>_xlfn.XLOOKUP($C3555,銘柄リスト!$B$2:$B$10000,銘柄リスト!$C$2:$C$10000,,0,1)</f>
        <v>日本トランスシティ</v>
      </c>
      <c r="E3555" s="10">
        <v>1</v>
      </c>
      <c r="G3555" s="46">
        <v>45632</v>
      </c>
      <c r="H3555" s="46">
        <v>45793</v>
      </c>
      <c r="J3555" s="10" t="str">
        <f>_xlfn.XLOOKUP($C3555,銘柄リスト!$B$2:$B$10000,銘柄リスト!$D$2:$D$10000,,0,1)</f>
        <v>プライム（内国株式）</v>
      </c>
    </row>
    <row r="3556" spans="2:10" hidden="1">
      <c r="B3556" s="42">
        <v>3554</v>
      </c>
      <c r="C3556" s="45" t="s">
        <v>3676</v>
      </c>
      <c r="D3556" t="str">
        <f>_xlfn.XLOOKUP($C3556,銘柄リスト!$B$2:$B$10000,銘柄リスト!$C$2:$C$10000,,0,1)</f>
        <v>アサガミ</v>
      </c>
      <c r="E3556" s="10">
        <v>1</v>
      </c>
      <c r="G3556" s="46">
        <v>45632</v>
      </c>
      <c r="H3556" s="46">
        <v>45793</v>
      </c>
      <c r="J3556" s="10" t="str">
        <f>_xlfn.XLOOKUP($C3556,銘柄リスト!$B$2:$B$10000,銘柄リスト!$D$2:$D$10000,,0,1)</f>
        <v>スタンダード（内国株式）</v>
      </c>
    </row>
    <row r="3557" spans="2:10" hidden="1">
      <c r="B3557" s="42">
        <v>3555</v>
      </c>
      <c r="C3557" s="45" t="s">
        <v>3677</v>
      </c>
      <c r="D3557" t="str">
        <f>_xlfn.XLOOKUP($C3557,銘柄リスト!$B$2:$B$10000,銘柄リスト!$C$2:$C$10000,,0,1)</f>
        <v>ケイヒン</v>
      </c>
      <c r="E3557" s="10">
        <v>1</v>
      </c>
      <c r="G3557" s="46">
        <v>45632</v>
      </c>
      <c r="H3557" s="46">
        <v>45793</v>
      </c>
      <c r="J3557" s="10" t="str">
        <f>_xlfn.XLOOKUP($C3557,銘柄リスト!$B$2:$B$10000,銘柄リスト!$D$2:$D$10000,,0,1)</f>
        <v>スタンダード（内国株式）</v>
      </c>
    </row>
    <row r="3558" spans="2:10" hidden="1">
      <c r="B3558" s="42">
        <v>3556</v>
      </c>
      <c r="C3558" s="45" t="s">
        <v>3678</v>
      </c>
      <c r="D3558" t="str">
        <f>_xlfn.XLOOKUP($C3558,銘柄リスト!$B$2:$B$10000,銘柄リスト!$C$2:$C$10000,,0,1)</f>
        <v>丸八倉庫</v>
      </c>
      <c r="E3558" s="10">
        <v>1</v>
      </c>
      <c r="G3558" s="46">
        <v>45632</v>
      </c>
      <c r="H3558" s="46">
        <v>45793</v>
      </c>
      <c r="J3558" s="10" t="str">
        <f>_xlfn.XLOOKUP($C3558,銘柄リスト!$B$2:$B$10000,銘柄リスト!$D$2:$D$10000,,0,1)</f>
        <v>スタンダード（内国株式）</v>
      </c>
    </row>
    <row r="3559" spans="2:10" hidden="1">
      <c r="B3559" s="42">
        <v>3557</v>
      </c>
      <c r="C3559" s="45" t="s">
        <v>3679</v>
      </c>
      <c r="D3559" t="str">
        <f>_xlfn.XLOOKUP($C3559,銘柄リスト!$B$2:$B$10000,銘柄リスト!$C$2:$C$10000,,0,1)</f>
        <v>中央倉庫</v>
      </c>
      <c r="E3559" s="10">
        <v>1</v>
      </c>
      <c r="G3559" s="46">
        <v>45632</v>
      </c>
      <c r="H3559" s="46">
        <v>45793</v>
      </c>
      <c r="J3559" s="10" t="str">
        <f>_xlfn.XLOOKUP($C3559,銘柄リスト!$B$2:$B$10000,銘柄リスト!$D$2:$D$10000,,0,1)</f>
        <v>プライム（内国株式）</v>
      </c>
    </row>
    <row r="3560" spans="2:10" hidden="1">
      <c r="B3560" s="42">
        <v>3558</v>
      </c>
      <c r="C3560" s="45" t="s">
        <v>3680</v>
      </c>
      <c r="D3560" t="str">
        <f>_xlfn.XLOOKUP($C3560,銘柄リスト!$B$2:$B$10000,銘柄リスト!$C$2:$C$10000,,0,1)</f>
        <v>川西倉庫</v>
      </c>
      <c r="E3560" s="10">
        <v>1</v>
      </c>
      <c r="G3560" s="46">
        <v>45632</v>
      </c>
      <c r="H3560" s="46">
        <v>45793</v>
      </c>
      <c r="J3560" s="10" t="str">
        <f>_xlfn.XLOOKUP($C3560,銘柄リスト!$B$2:$B$10000,銘柄リスト!$D$2:$D$10000,,0,1)</f>
        <v>スタンダード（内国株式）</v>
      </c>
    </row>
    <row r="3561" spans="2:10" hidden="1">
      <c r="B3561" s="42">
        <v>3559</v>
      </c>
      <c r="C3561" s="45" t="s">
        <v>3681</v>
      </c>
      <c r="D3561" t="str">
        <f>_xlfn.XLOOKUP($C3561,銘柄リスト!$B$2:$B$10000,銘柄リスト!$C$2:$C$10000,,0,1)</f>
        <v>安田倉庫</v>
      </c>
      <c r="E3561" s="10">
        <v>1</v>
      </c>
      <c r="G3561" s="46">
        <v>45632</v>
      </c>
      <c r="H3561" s="46">
        <v>45793</v>
      </c>
      <c r="J3561" s="10" t="str">
        <f>_xlfn.XLOOKUP($C3561,銘柄リスト!$B$2:$B$10000,銘柄リスト!$D$2:$D$10000,,0,1)</f>
        <v>プライム（内国株式）</v>
      </c>
    </row>
    <row r="3562" spans="2:10" hidden="1">
      <c r="B3562" s="42">
        <v>3560</v>
      </c>
      <c r="C3562" s="45" t="s">
        <v>3682</v>
      </c>
      <c r="D3562" t="str">
        <f>_xlfn.XLOOKUP($C3562,銘柄リスト!$B$2:$B$10000,銘柄リスト!$C$2:$C$10000,,0,1)</f>
        <v>ファイズホールディングス</v>
      </c>
      <c r="E3562" s="10">
        <v>1</v>
      </c>
      <c r="G3562" s="46">
        <v>45632</v>
      </c>
      <c r="H3562" s="46">
        <v>45793</v>
      </c>
      <c r="J3562" s="10" t="str">
        <f>_xlfn.XLOOKUP($C3562,銘柄リスト!$B$2:$B$10000,銘柄リスト!$D$2:$D$10000,,0,1)</f>
        <v>スタンダード（内国株式）</v>
      </c>
    </row>
    <row r="3563" spans="2:10" hidden="1">
      <c r="B3563" s="42">
        <v>3561</v>
      </c>
      <c r="C3563" s="45" t="s">
        <v>3683</v>
      </c>
      <c r="D3563" t="str">
        <f>_xlfn.XLOOKUP($C3563,銘柄リスト!$B$2:$B$10000,銘柄リスト!$C$2:$C$10000,,0,1)</f>
        <v>関通</v>
      </c>
      <c r="E3563" s="10">
        <v>1</v>
      </c>
      <c r="G3563" s="46">
        <v>45632</v>
      </c>
      <c r="H3563" s="46">
        <v>45645</v>
      </c>
      <c r="J3563" s="10" t="str">
        <f>_xlfn.XLOOKUP($C3563,銘柄リスト!$B$2:$B$10000,銘柄リスト!$D$2:$D$10000,,0,1)</f>
        <v>グロース（内国株式）</v>
      </c>
    </row>
    <row r="3564" spans="2:10" hidden="1">
      <c r="B3564" s="42">
        <v>3562</v>
      </c>
      <c r="C3564" s="45" t="s">
        <v>3684</v>
      </c>
      <c r="D3564" t="str">
        <f>_xlfn.XLOOKUP($C3564,銘柄リスト!$B$2:$B$10000,銘柄リスト!$C$2:$C$10000,,0,1)</f>
        <v>イー・ロジット</v>
      </c>
      <c r="E3564" s="10">
        <v>1</v>
      </c>
      <c r="G3564" s="46">
        <v>45632</v>
      </c>
      <c r="H3564" s="46">
        <v>45793</v>
      </c>
      <c r="J3564" s="10" t="str">
        <f>_xlfn.XLOOKUP($C3564,銘柄リスト!$B$2:$B$10000,銘柄リスト!$D$2:$D$10000,,0,1)</f>
        <v>スタンダード（内国株式）</v>
      </c>
    </row>
    <row r="3565" spans="2:10" hidden="1">
      <c r="B3565" s="42">
        <v>3563</v>
      </c>
      <c r="C3565" s="45" t="s">
        <v>3685</v>
      </c>
      <c r="D3565" t="str">
        <f>_xlfn.XLOOKUP($C3565,銘柄リスト!$B$2:$B$10000,銘柄リスト!$C$2:$C$10000,,0,1)</f>
        <v>揚羽</v>
      </c>
      <c r="E3565" s="10">
        <v>1</v>
      </c>
      <c r="G3565" s="46">
        <v>45632</v>
      </c>
      <c r="H3565" s="46">
        <v>45793</v>
      </c>
      <c r="I3565" s="10" t="s">
        <v>3686</v>
      </c>
      <c r="J3565" s="10" t="str">
        <f>_xlfn.XLOOKUP($C3565,銘柄リスト!$B$2:$B$10000,銘柄リスト!$D$2:$D$10000,,0,1)</f>
        <v>グロース（内国株式）</v>
      </c>
    </row>
    <row r="3566" spans="2:10" hidden="1">
      <c r="B3566" s="42">
        <v>3564</v>
      </c>
      <c r="C3566" s="45" t="s">
        <v>3687</v>
      </c>
      <c r="D3566" t="str">
        <f>_xlfn.XLOOKUP($C3566,銘柄リスト!$B$2:$B$10000,銘柄リスト!$C$2:$C$10000,,0,1)</f>
        <v>キャスター</v>
      </c>
      <c r="E3566" s="10">
        <v>1</v>
      </c>
      <c r="G3566" s="46">
        <v>45632</v>
      </c>
      <c r="H3566" s="46">
        <v>45645</v>
      </c>
      <c r="J3566" s="10" t="str">
        <f>_xlfn.XLOOKUP($C3566,銘柄リスト!$B$2:$B$10000,銘柄リスト!$D$2:$D$10000,,0,1)</f>
        <v>グロース（内国株式）</v>
      </c>
    </row>
    <row r="3567" spans="2:10" hidden="1">
      <c r="B3567" s="42">
        <v>3565</v>
      </c>
      <c r="C3567" s="45" t="s">
        <v>3688</v>
      </c>
      <c r="D3567" t="str">
        <f>_xlfn.XLOOKUP($C3567,銘柄リスト!$B$2:$B$10000,銘柄リスト!$C$2:$C$10000,,0,1)</f>
        <v>ＮＩＳＳＯホールディングス</v>
      </c>
      <c r="E3567" s="10">
        <v>1</v>
      </c>
      <c r="G3567" s="46">
        <v>45632</v>
      </c>
      <c r="H3567" s="46">
        <v>45793</v>
      </c>
      <c r="J3567" s="10" t="str">
        <f>_xlfn.XLOOKUP($C3567,銘柄リスト!$B$2:$B$10000,銘柄リスト!$D$2:$D$10000,,0,1)</f>
        <v>プライム（内国株式）</v>
      </c>
    </row>
    <row r="3568" spans="2:10" hidden="1">
      <c r="B3568" s="42">
        <v>3566</v>
      </c>
      <c r="C3568" s="45" t="s">
        <v>3689</v>
      </c>
      <c r="D3568" t="str">
        <f>_xlfn.XLOOKUP($C3568,銘柄リスト!$B$2:$B$10000,銘柄リスト!$C$2:$C$10000,,0,1)</f>
        <v>大栄環境</v>
      </c>
      <c r="E3568" s="10">
        <v>1</v>
      </c>
      <c r="G3568" s="46">
        <v>45632</v>
      </c>
      <c r="H3568" s="46">
        <v>45793</v>
      </c>
      <c r="J3568" s="10" t="str">
        <f>_xlfn.XLOOKUP($C3568,銘柄リスト!$B$2:$B$10000,銘柄リスト!$D$2:$D$10000,,0,1)</f>
        <v>プライム（内国株式）</v>
      </c>
    </row>
    <row r="3569" spans="2:10" hidden="1">
      <c r="B3569" s="42">
        <v>3567</v>
      </c>
      <c r="C3569" s="45" t="s">
        <v>3690</v>
      </c>
      <c r="D3569" t="str">
        <f>_xlfn.XLOOKUP($C3569,銘柄リスト!$B$2:$B$10000,銘柄リスト!$C$2:$C$10000,,0,1)</f>
        <v>トリドリ</v>
      </c>
      <c r="E3569" s="10">
        <v>1</v>
      </c>
      <c r="G3569" s="46">
        <v>45632</v>
      </c>
      <c r="H3569" s="46">
        <v>45645</v>
      </c>
      <c r="J3569" s="10" t="str">
        <f>_xlfn.XLOOKUP($C3569,銘柄リスト!$B$2:$B$10000,銘柄リスト!$D$2:$D$10000,,0,1)</f>
        <v>グロース（内国株式）</v>
      </c>
    </row>
    <row r="3570" spans="2:10" hidden="1">
      <c r="B3570" s="42">
        <v>3568</v>
      </c>
      <c r="C3570" s="45" t="s">
        <v>3691</v>
      </c>
      <c r="D3570" t="str">
        <f>_xlfn.XLOOKUP($C3570,銘柄リスト!$B$2:$B$10000,銘柄リスト!$C$2:$C$10000,,0,1)</f>
        <v>ＩＮＦＯＲＩＣＨ</v>
      </c>
      <c r="E3570" s="10">
        <v>1</v>
      </c>
      <c r="G3570" s="46">
        <v>45632</v>
      </c>
      <c r="H3570" s="46">
        <v>45645</v>
      </c>
      <c r="J3570" s="10" t="str">
        <f>_xlfn.XLOOKUP($C3570,銘柄リスト!$B$2:$B$10000,銘柄リスト!$D$2:$D$10000,,0,1)</f>
        <v>グロース（内国株式）</v>
      </c>
    </row>
    <row r="3571" spans="2:10" hidden="1">
      <c r="B3571" s="42">
        <v>3569</v>
      </c>
      <c r="C3571" s="45" t="s">
        <v>3692</v>
      </c>
      <c r="D3571" t="str">
        <f>_xlfn.XLOOKUP($C3571,銘柄リスト!$B$2:$B$10000,銘柄リスト!$C$2:$C$10000,,0,1)</f>
        <v>コーチ・エィ</v>
      </c>
      <c r="E3571" s="10">
        <v>1</v>
      </c>
      <c r="G3571" s="46">
        <v>45632</v>
      </c>
      <c r="H3571" s="46">
        <v>45793</v>
      </c>
      <c r="J3571" s="10" t="str">
        <f>_xlfn.XLOOKUP($C3571,銘柄リスト!$B$2:$B$10000,銘柄リスト!$D$2:$D$10000,,0,1)</f>
        <v>スタンダード（内国株式）</v>
      </c>
    </row>
    <row r="3572" spans="2:10" hidden="1">
      <c r="B3572" s="42">
        <v>3570</v>
      </c>
      <c r="C3572" s="45" t="s">
        <v>3693</v>
      </c>
      <c r="D3572" t="str">
        <f>_xlfn.XLOOKUP($C3572,銘柄リスト!$B$2:$B$10000,銘柄リスト!$C$2:$C$10000,,0,1)</f>
        <v>アソインターナショナル</v>
      </c>
      <c r="E3572" s="10">
        <v>1</v>
      </c>
      <c r="G3572" s="46">
        <v>45632</v>
      </c>
      <c r="H3572" s="46">
        <v>45793</v>
      </c>
      <c r="J3572" s="10" t="str">
        <f>_xlfn.XLOOKUP($C3572,銘柄リスト!$B$2:$B$10000,銘柄リスト!$D$2:$D$10000,,0,1)</f>
        <v>スタンダード（内国株式）</v>
      </c>
    </row>
    <row r="3573" spans="2:10" hidden="1">
      <c r="B3573" s="42">
        <v>3571</v>
      </c>
      <c r="C3573" s="45" t="s">
        <v>3694</v>
      </c>
      <c r="D3573" t="str">
        <f>_xlfn.XLOOKUP($C3573,銘柄リスト!$B$2:$B$10000,銘柄リスト!$C$2:$C$10000,,0,1)</f>
        <v>ＧＥＮＯＶＡ</v>
      </c>
      <c r="E3573" s="10">
        <v>1</v>
      </c>
      <c r="G3573" s="46">
        <v>45632</v>
      </c>
      <c r="H3573" s="46">
        <v>45793</v>
      </c>
      <c r="J3573" s="10" t="str">
        <f>_xlfn.XLOOKUP($C3573,銘柄リスト!$B$2:$B$10000,銘柄リスト!$D$2:$D$10000,,0,1)</f>
        <v>プライム（内国株式）</v>
      </c>
    </row>
    <row r="3574" spans="2:10" hidden="1">
      <c r="B3574" s="42">
        <v>3572</v>
      </c>
      <c r="C3574" s="45" t="s">
        <v>3695</v>
      </c>
      <c r="D3574" t="str">
        <f>_xlfn.XLOOKUP($C3574,銘柄リスト!$B$2:$B$10000,銘柄リスト!$C$2:$C$10000,,0,1)</f>
        <v>スマサポ</v>
      </c>
      <c r="E3574" s="10">
        <v>1</v>
      </c>
      <c r="G3574" s="46">
        <v>45632</v>
      </c>
      <c r="H3574" s="46">
        <v>45645</v>
      </c>
      <c r="J3574" s="10" t="str">
        <f>_xlfn.XLOOKUP($C3574,銘柄リスト!$B$2:$B$10000,銘柄リスト!$D$2:$D$10000,,0,1)</f>
        <v>グロース（内国株式）</v>
      </c>
    </row>
    <row r="3575" spans="2:10" hidden="1">
      <c r="B3575" s="42">
        <v>3573</v>
      </c>
      <c r="C3575" s="45" t="s">
        <v>3696</v>
      </c>
      <c r="D3575" t="str">
        <f>_xlfn.XLOOKUP($C3575,銘柄リスト!$B$2:$B$10000,銘柄リスト!$C$2:$C$10000,,0,1)</f>
        <v>アイビス</v>
      </c>
      <c r="E3575" s="10">
        <v>1</v>
      </c>
      <c r="G3575" s="46">
        <v>45632</v>
      </c>
      <c r="H3575" s="46">
        <v>45645</v>
      </c>
      <c r="J3575" s="10" t="str">
        <f>_xlfn.XLOOKUP($C3575,銘柄リスト!$B$2:$B$10000,銘柄リスト!$D$2:$D$10000,,0,1)</f>
        <v>グロース（内国株式）</v>
      </c>
    </row>
    <row r="3576" spans="2:10" hidden="1">
      <c r="B3576" s="42">
        <v>3574</v>
      </c>
      <c r="C3576" s="45" t="s">
        <v>3697</v>
      </c>
      <c r="D3576" t="str">
        <f>_xlfn.XLOOKUP($C3576,銘柄リスト!$B$2:$B$10000,銘柄リスト!$C$2:$C$10000,,0,1)</f>
        <v>アクシスコンサルティング</v>
      </c>
      <c r="E3576" s="10">
        <v>1</v>
      </c>
      <c r="G3576" s="46">
        <v>45632</v>
      </c>
      <c r="H3576" s="46">
        <v>45645</v>
      </c>
      <c r="J3576" s="10" t="str">
        <f>_xlfn.XLOOKUP($C3576,銘柄リスト!$B$2:$B$10000,銘柄リスト!$D$2:$D$10000,,0,1)</f>
        <v>グロース（内国株式）</v>
      </c>
    </row>
    <row r="3577" spans="2:10" hidden="1">
      <c r="B3577" s="42">
        <v>3575</v>
      </c>
      <c r="C3577" s="45" t="s">
        <v>3698</v>
      </c>
      <c r="D3577" t="str">
        <f>_xlfn.XLOOKUP($C3577,銘柄リスト!$B$2:$B$10000,銘柄リスト!$C$2:$C$10000,,0,1)</f>
        <v>ビズメイツ</v>
      </c>
      <c r="E3577" s="10">
        <v>1</v>
      </c>
      <c r="G3577" s="46">
        <v>45632</v>
      </c>
      <c r="H3577" s="46">
        <v>45645</v>
      </c>
      <c r="J3577" s="10" t="str">
        <f>_xlfn.XLOOKUP($C3577,銘柄リスト!$B$2:$B$10000,銘柄リスト!$D$2:$D$10000,,0,1)</f>
        <v>グロース（内国株式）</v>
      </c>
    </row>
    <row r="3578" spans="2:10" hidden="1">
      <c r="B3578" s="42">
        <v>3576</v>
      </c>
      <c r="C3578" s="45" t="s">
        <v>3699</v>
      </c>
      <c r="D3578" t="str">
        <f>_xlfn.XLOOKUP($C3578,銘柄リスト!$B$2:$B$10000,銘柄リスト!$C$2:$C$10000,,0,1)</f>
        <v>ココルポート</v>
      </c>
      <c r="E3578" s="10">
        <v>1</v>
      </c>
      <c r="G3578" s="46">
        <v>45632</v>
      </c>
      <c r="H3578" s="46">
        <v>45645</v>
      </c>
      <c r="J3578" s="10" t="str">
        <f>_xlfn.XLOOKUP($C3578,銘柄リスト!$B$2:$B$10000,銘柄リスト!$D$2:$D$10000,,0,1)</f>
        <v>グロース（内国株式）</v>
      </c>
    </row>
    <row r="3579" spans="2:10" hidden="1">
      <c r="B3579" s="42">
        <v>3577</v>
      </c>
      <c r="C3579" s="45" t="s">
        <v>3700</v>
      </c>
      <c r="D3579" t="str">
        <f>_xlfn.XLOOKUP($C3579,銘柄リスト!$B$2:$B$10000,銘柄リスト!$C$2:$C$10000,,0,1)</f>
        <v>日本管財ホールディングス</v>
      </c>
      <c r="E3579" s="10">
        <v>1</v>
      </c>
      <c r="G3579" s="46">
        <v>45632</v>
      </c>
      <c r="H3579" s="46">
        <v>45793</v>
      </c>
      <c r="J3579" s="10" t="str">
        <f>_xlfn.XLOOKUP($C3579,銘柄リスト!$B$2:$B$10000,銘柄リスト!$D$2:$D$10000,,0,1)</f>
        <v>プライム（内国株式）</v>
      </c>
    </row>
    <row r="3580" spans="2:10" hidden="1">
      <c r="B3580" s="42">
        <v>3578</v>
      </c>
      <c r="C3580" s="45" t="s">
        <v>3701</v>
      </c>
      <c r="D3580" t="str">
        <f>_xlfn.XLOOKUP($C3580,銘柄リスト!$B$2:$B$10000,銘柄リスト!$C$2:$C$10000,,0,1)</f>
        <v>ｉｓｐａｃｅ</v>
      </c>
      <c r="E3580" s="10">
        <v>1</v>
      </c>
      <c r="G3580" s="46">
        <v>45632</v>
      </c>
      <c r="H3580" s="46">
        <v>45645</v>
      </c>
      <c r="J3580" s="10" t="str">
        <f>_xlfn.XLOOKUP($C3580,銘柄リスト!$B$2:$B$10000,銘柄リスト!$D$2:$D$10000,,0,1)</f>
        <v>グロース（内国株式）</v>
      </c>
    </row>
    <row r="3581" spans="2:10" hidden="1">
      <c r="B3581" s="42">
        <v>3579</v>
      </c>
      <c r="C3581" s="45" t="s">
        <v>3702</v>
      </c>
      <c r="D3581" t="str">
        <f>_xlfn.XLOOKUP($C3581,銘柄リスト!$B$2:$B$10000,銘柄リスト!$C$2:$C$10000,,0,1)</f>
        <v>東洋埠頭</v>
      </c>
      <c r="E3581" s="10">
        <v>1</v>
      </c>
      <c r="G3581" s="46">
        <v>45632</v>
      </c>
      <c r="H3581" s="46">
        <v>45793</v>
      </c>
      <c r="J3581" s="10" t="str">
        <f>_xlfn.XLOOKUP($C3581,銘柄リスト!$B$2:$B$10000,銘柄リスト!$D$2:$D$10000,,0,1)</f>
        <v>スタンダード（内国株式）</v>
      </c>
    </row>
    <row r="3582" spans="2:10" hidden="1">
      <c r="B3582" s="42">
        <v>3580</v>
      </c>
      <c r="C3582" s="45" t="s">
        <v>3703</v>
      </c>
      <c r="D3582" t="str">
        <f>_xlfn.XLOOKUP($C3582,銘柄リスト!$B$2:$B$10000,銘柄リスト!$C$2:$C$10000,,0,1)</f>
        <v>櫻島埠頭</v>
      </c>
      <c r="E3582" s="10">
        <v>1</v>
      </c>
      <c r="G3582" s="46">
        <v>45632</v>
      </c>
      <c r="H3582" s="46">
        <v>45793</v>
      </c>
      <c r="J3582" s="10" t="str">
        <f>_xlfn.XLOOKUP($C3582,銘柄リスト!$B$2:$B$10000,銘柄リスト!$D$2:$D$10000,,0,1)</f>
        <v>スタンダード（内国株式）</v>
      </c>
    </row>
    <row r="3583" spans="2:10" hidden="1">
      <c r="B3583" s="42">
        <v>3581</v>
      </c>
      <c r="C3583" s="45" t="s">
        <v>3704</v>
      </c>
      <c r="D3583" t="str">
        <f>_xlfn.XLOOKUP($C3583,銘柄リスト!$B$2:$B$10000,銘柄リスト!$C$2:$C$10000,,0,1)</f>
        <v>リンコーコーポレーション</v>
      </c>
      <c r="E3583" s="10">
        <v>1</v>
      </c>
      <c r="G3583" s="46">
        <v>45632</v>
      </c>
      <c r="H3583" s="46">
        <v>45793</v>
      </c>
      <c r="J3583" s="10" t="str">
        <f>_xlfn.XLOOKUP($C3583,銘柄リスト!$B$2:$B$10000,銘柄リスト!$D$2:$D$10000,,0,1)</f>
        <v>スタンダード（内国株式）</v>
      </c>
    </row>
    <row r="3584" spans="2:10" hidden="1">
      <c r="B3584" s="42">
        <v>3582</v>
      </c>
      <c r="C3584" s="45" t="s">
        <v>3705</v>
      </c>
      <c r="D3584" t="str">
        <f>_xlfn.XLOOKUP($C3584,銘柄リスト!$B$2:$B$10000,銘柄リスト!$C$2:$C$10000,,0,1)</f>
        <v>鈴与シンワート</v>
      </c>
      <c r="E3584" s="10">
        <v>1</v>
      </c>
      <c r="G3584" s="46">
        <v>45632</v>
      </c>
      <c r="H3584" s="46">
        <v>45793</v>
      </c>
      <c r="J3584" s="10" t="str">
        <f>_xlfn.XLOOKUP($C3584,銘柄リスト!$B$2:$B$10000,銘柄リスト!$D$2:$D$10000,,0,1)</f>
        <v>スタンダード（内国株式）</v>
      </c>
    </row>
    <row r="3585" spans="2:10" hidden="1">
      <c r="B3585" s="42">
        <v>3583</v>
      </c>
      <c r="C3585" s="45" t="s">
        <v>3706</v>
      </c>
      <c r="D3585" t="str">
        <f>_xlfn.XLOOKUP($C3585,銘柄リスト!$B$2:$B$10000,銘柄リスト!$C$2:$C$10000,,0,1)</f>
        <v>伏木海陸運送</v>
      </c>
      <c r="E3585" s="10">
        <v>1</v>
      </c>
      <c r="G3585" s="46">
        <v>45632</v>
      </c>
      <c r="H3585" s="46">
        <v>45793</v>
      </c>
      <c r="J3585" s="10" t="str">
        <f>_xlfn.XLOOKUP($C3585,銘柄リスト!$B$2:$B$10000,銘柄リスト!$D$2:$D$10000,,0,1)</f>
        <v>スタンダード（内国株式）</v>
      </c>
    </row>
    <row r="3586" spans="2:10" hidden="1">
      <c r="B3586" s="42">
        <v>3584</v>
      </c>
      <c r="C3586" s="45" t="s">
        <v>204</v>
      </c>
      <c r="D3586" t="str">
        <f>_xlfn.XLOOKUP($C3586,銘柄リスト!$B$2:$B$10000,銘柄リスト!$C$2:$C$10000,,0,1)</f>
        <v>兵機海運</v>
      </c>
      <c r="E3586" s="10">
        <v>1</v>
      </c>
      <c r="G3586" s="46">
        <v>45632</v>
      </c>
      <c r="H3586" s="46">
        <v>45793</v>
      </c>
      <c r="J3586" s="10" t="str">
        <f>_xlfn.XLOOKUP($C3586,銘柄リスト!$B$2:$B$10000,銘柄リスト!$D$2:$D$10000,,0,1)</f>
        <v>スタンダード（内国株式）</v>
      </c>
    </row>
    <row r="3587" spans="2:10" hidden="1">
      <c r="B3587" s="42">
        <v>3585</v>
      </c>
      <c r="C3587" s="45" t="s">
        <v>3707</v>
      </c>
      <c r="D3587" t="str">
        <f>_xlfn.XLOOKUP($C3587,銘柄リスト!$B$2:$B$10000,銘柄リスト!$C$2:$C$10000,,0,1)</f>
        <v>大運</v>
      </c>
      <c r="E3587" s="10">
        <v>1</v>
      </c>
      <c r="G3587" s="46">
        <v>45632</v>
      </c>
      <c r="H3587" s="46">
        <v>45793</v>
      </c>
      <c r="J3587" s="10" t="str">
        <f>_xlfn.XLOOKUP($C3587,銘柄リスト!$B$2:$B$10000,銘柄リスト!$D$2:$D$10000,,0,1)</f>
        <v>スタンダード（内国株式）</v>
      </c>
    </row>
    <row r="3588" spans="2:10" hidden="1">
      <c r="B3588" s="42">
        <v>3586</v>
      </c>
      <c r="C3588" s="45" t="s">
        <v>3708</v>
      </c>
      <c r="D3588" t="str">
        <f>_xlfn.XLOOKUP($C3588,銘柄リスト!$B$2:$B$10000,銘柄リスト!$C$2:$C$10000,,0,1)</f>
        <v>上組</v>
      </c>
      <c r="E3588" s="10">
        <v>1</v>
      </c>
      <c r="G3588" s="46">
        <v>45632</v>
      </c>
      <c r="H3588" s="46">
        <v>45793</v>
      </c>
      <c r="J3588" s="10" t="str">
        <f>_xlfn.XLOOKUP($C3588,銘柄リスト!$B$2:$B$10000,銘柄リスト!$D$2:$D$10000,,0,1)</f>
        <v>プライム（内国株式）</v>
      </c>
    </row>
    <row r="3589" spans="2:10" hidden="1">
      <c r="B3589" s="42">
        <v>3587</v>
      </c>
      <c r="C3589" s="45" t="s">
        <v>3709</v>
      </c>
      <c r="D3589" t="str">
        <f>_xlfn.XLOOKUP($C3589,銘柄リスト!$B$2:$B$10000,銘柄リスト!$C$2:$C$10000,,0,1)</f>
        <v>トレーディア</v>
      </c>
      <c r="E3589" s="10">
        <v>1</v>
      </c>
      <c r="G3589" s="46">
        <v>45632</v>
      </c>
      <c r="H3589" s="46">
        <v>45793</v>
      </c>
      <c r="J3589" s="10" t="str">
        <f>_xlfn.XLOOKUP($C3589,銘柄リスト!$B$2:$B$10000,銘柄リスト!$D$2:$D$10000,,0,1)</f>
        <v>スタンダード（内国株式）</v>
      </c>
    </row>
    <row r="3590" spans="2:10" hidden="1">
      <c r="B3590" s="42">
        <v>3588</v>
      </c>
      <c r="C3590" s="45" t="s">
        <v>3710</v>
      </c>
      <c r="D3590" t="str">
        <f>_xlfn.XLOOKUP($C3590,銘柄リスト!$B$2:$B$10000,銘柄リスト!$C$2:$C$10000,,0,1)</f>
        <v>サンリツ</v>
      </c>
      <c r="E3590" s="10">
        <v>1</v>
      </c>
      <c r="G3590" s="46">
        <v>45632</v>
      </c>
      <c r="H3590" s="46">
        <v>45793</v>
      </c>
      <c r="J3590" s="10" t="str">
        <f>_xlfn.XLOOKUP($C3590,銘柄リスト!$B$2:$B$10000,銘柄リスト!$D$2:$D$10000,,0,1)</f>
        <v>スタンダード（内国株式）</v>
      </c>
    </row>
    <row r="3591" spans="2:10" hidden="1">
      <c r="B3591" s="42">
        <v>3589</v>
      </c>
      <c r="C3591" s="45" t="s">
        <v>3711</v>
      </c>
      <c r="D3591" t="str">
        <f>_xlfn.XLOOKUP($C3591,銘柄リスト!$B$2:$B$10000,銘柄リスト!$C$2:$C$10000,,0,1)</f>
        <v>大東港運</v>
      </c>
      <c r="E3591" s="10">
        <v>1</v>
      </c>
      <c r="G3591" s="46">
        <v>45632</v>
      </c>
      <c r="H3591" s="46">
        <v>45793</v>
      </c>
      <c r="J3591" s="10" t="str">
        <f>_xlfn.XLOOKUP($C3591,銘柄リスト!$B$2:$B$10000,銘柄リスト!$D$2:$D$10000,,0,1)</f>
        <v>スタンダード（内国株式）</v>
      </c>
    </row>
    <row r="3592" spans="2:10" hidden="1">
      <c r="B3592" s="42">
        <v>3590</v>
      </c>
      <c r="C3592" s="45" t="s">
        <v>3712</v>
      </c>
      <c r="D3592" t="str">
        <f>_xlfn.XLOOKUP($C3592,銘柄リスト!$B$2:$B$10000,銘柄リスト!$C$2:$C$10000,,0,1)</f>
        <v>キムラユニティー</v>
      </c>
      <c r="E3592" s="10">
        <v>1</v>
      </c>
      <c r="G3592" s="46">
        <v>45632</v>
      </c>
      <c r="H3592" s="46">
        <v>45793</v>
      </c>
      <c r="J3592" s="10" t="str">
        <f>_xlfn.XLOOKUP($C3592,銘柄リスト!$B$2:$B$10000,銘柄リスト!$D$2:$D$10000,,0,1)</f>
        <v>スタンダード（内国株式）</v>
      </c>
    </row>
    <row r="3593" spans="2:10" hidden="1">
      <c r="B3593" s="42">
        <v>3591</v>
      </c>
      <c r="C3593" s="45" t="s">
        <v>3713</v>
      </c>
      <c r="D3593" t="str">
        <f>_xlfn.XLOOKUP($C3593,銘柄リスト!$B$2:$B$10000,銘柄リスト!$C$2:$C$10000,,0,1)</f>
        <v>キユーソー流通システム</v>
      </c>
      <c r="E3593" s="10">
        <v>1</v>
      </c>
      <c r="G3593" s="46">
        <v>45632</v>
      </c>
      <c r="H3593" s="46">
        <v>45793</v>
      </c>
      <c r="J3593" s="10" t="str">
        <f>_xlfn.XLOOKUP($C3593,銘柄リスト!$B$2:$B$10000,銘柄リスト!$D$2:$D$10000,,0,1)</f>
        <v>スタンダード（内国株式）</v>
      </c>
    </row>
    <row r="3594" spans="2:10" hidden="1">
      <c r="B3594" s="42">
        <v>3592</v>
      </c>
      <c r="C3594" s="45" t="s">
        <v>3714</v>
      </c>
      <c r="D3594" t="str">
        <f>_xlfn.XLOOKUP($C3594,銘柄リスト!$B$2:$B$10000,銘柄リスト!$C$2:$C$10000,,0,1)</f>
        <v>ユーラシア旅行社</v>
      </c>
      <c r="E3594" s="10">
        <v>1</v>
      </c>
      <c r="G3594" s="46">
        <v>45632</v>
      </c>
      <c r="H3594" s="46">
        <v>45793</v>
      </c>
      <c r="J3594" s="10" t="str">
        <f>_xlfn.XLOOKUP($C3594,銘柄リスト!$B$2:$B$10000,銘柄リスト!$D$2:$D$10000,,0,1)</f>
        <v>スタンダード（内国株式）</v>
      </c>
    </row>
    <row r="3595" spans="2:10" hidden="1">
      <c r="B3595" s="42">
        <v>3593</v>
      </c>
      <c r="C3595" s="45" t="s">
        <v>3715</v>
      </c>
      <c r="D3595" t="str">
        <f>_xlfn.XLOOKUP($C3595,銘柄リスト!$B$2:$B$10000,銘柄リスト!$C$2:$C$10000,,0,1)</f>
        <v>エージーピー</v>
      </c>
      <c r="E3595" s="10">
        <v>1</v>
      </c>
      <c r="G3595" s="46">
        <v>45632</v>
      </c>
      <c r="H3595" s="46">
        <v>45793</v>
      </c>
      <c r="J3595" s="10" t="str">
        <f>_xlfn.XLOOKUP($C3595,銘柄リスト!$B$2:$B$10000,銘柄リスト!$D$2:$D$10000,,0,1)</f>
        <v>スタンダード（内国株式）</v>
      </c>
    </row>
    <row r="3596" spans="2:10" hidden="1">
      <c r="B3596" s="42">
        <v>3594</v>
      </c>
      <c r="C3596" s="45" t="s">
        <v>3716</v>
      </c>
      <c r="D3596" t="str">
        <f>_xlfn.XLOOKUP($C3596,銘柄リスト!$B$2:$B$10000,銘柄リスト!$C$2:$C$10000,,0,1)</f>
        <v>エーアイテイー</v>
      </c>
      <c r="E3596" s="10">
        <v>1</v>
      </c>
      <c r="G3596" s="46">
        <v>45632</v>
      </c>
      <c r="H3596" s="46">
        <v>45793</v>
      </c>
      <c r="J3596" s="10" t="str">
        <f>_xlfn.XLOOKUP($C3596,銘柄リスト!$B$2:$B$10000,銘柄リスト!$D$2:$D$10000,,0,1)</f>
        <v>プライム（内国株式）</v>
      </c>
    </row>
    <row r="3597" spans="2:10" hidden="1">
      <c r="B3597" s="42">
        <v>3595</v>
      </c>
      <c r="C3597" s="45" t="s">
        <v>3717</v>
      </c>
      <c r="D3597" t="str">
        <f>_xlfn.XLOOKUP($C3597,銘柄リスト!$B$2:$B$10000,銘柄リスト!$C$2:$C$10000,,0,1)</f>
        <v>ショーエイコーポレーション</v>
      </c>
      <c r="E3597" s="10">
        <v>1</v>
      </c>
      <c r="G3597" s="46">
        <v>45632</v>
      </c>
      <c r="H3597" s="46">
        <v>45793</v>
      </c>
      <c r="J3597" s="10" t="str">
        <f>_xlfn.XLOOKUP($C3597,銘柄リスト!$B$2:$B$10000,銘柄リスト!$D$2:$D$10000,,0,1)</f>
        <v>スタンダード（内国株式）</v>
      </c>
    </row>
    <row r="3598" spans="2:10" hidden="1">
      <c r="B3598" s="42">
        <v>3596</v>
      </c>
      <c r="C3598" s="45" t="s">
        <v>3718</v>
      </c>
      <c r="D3598" t="str">
        <f>_xlfn.XLOOKUP($C3598,銘柄リスト!$B$2:$B$10000,銘柄リスト!$C$2:$C$10000,,0,1)</f>
        <v>日本コンセプト</v>
      </c>
      <c r="E3598" s="10">
        <v>1</v>
      </c>
      <c r="G3598" s="46">
        <v>45632</v>
      </c>
      <c r="H3598" s="46">
        <v>45793</v>
      </c>
      <c r="J3598" s="10" t="str">
        <f>_xlfn.XLOOKUP($C3598,銘柄リスト!$B$2:$B$10000,銘柄リスト!$D$2:$D$10000,,0,1)</f>
        <v>プライム（内国株式）</v>
      </c>
    </row>
    <row r="3599" spans="2:10" hidden="1">
      <c r="B3599" s="42">
        <v>3597</v>
      </c>
      <c r="C3599" s="45" t="s">
        <v>3719</v>
      </c>
      <c r="D3599" t="str">
        <f>_xlfn.XLOOKUP($C3599,銘柄リスト!$B$2:$B$10000,銘柄リスト!$C$2:$C$10000,,0,1)</f>
        <v>ビート・ホールディングス・リミテッド</v>
      </c>
      <c r="E3599" s="10">
        <v>1</v>
      </c>
      <c r="G3599" s="46">
        <v>45632</v>
      </c>
      <c r="H3599" s="46">
        <v>45793</v>
      </c>
      <c r="J3599" s="10" t="str">
        <f>_xlfn.XLOOKUP($C3599,銘柄リスト!$B$2:$B$10000,銘柄リスト!$D$2:$D$10000,,0,1)</f>
        <v>スタンダード（外国株式）</v>
      </c>
    </row>
    <row r="3600" spans="2:10" hidden="1">
      <c r="B3600" s="42">
        <v>3598</v>
      </c>
      <c r="C3600" s="45" t="s">
        <v>3720</v>
      </c>
      <c r="D3600" t="str">
        <f>_xlfn.XLOOKUP($C3600,銘柄リスト!$B$2:$B$10000,銘柄リスト!$C$2:$C$10000,,0,1)</f>
        <v>ＴＢＳホールディングス</v>
      </c>
      <c r="E3600" s="10">
        <v>1</v>
      </c>
      <c r="G3600" s="46">
        <v>45632</v>
      </c>
      <c r="H3600" s="46">
        <v>45793</v>
      </c>
      <c r="J3600" s="10" t="str">
        <f>_xlfn.XLOOKUP($C3600,銘柄リスト!$B$2:$B$10000,銘柄リスト!$D$2:$D$10000,,0,1)</f>
        <v>プライム（内国株式）</v>
      </c>
    </row>
    <row r="3601" spans="2:10" hidden="1">
      <c r="B3601" s="42">
        <v>3599</v>
      </c>
      <c r="C3601" s="45" t="s">
        <v>3721</v>
      </c>
      <c r="D3601" t="str">
        <f>_xlfn.XLOOKUP($C3601,銘柄リスト!$B$2:$B$10000,銘柄リスト!$C$2:$C$10000,,0,1)</f>
        <v>日本テレビホールディングス</v>
      </c>
      <c r="E3601" s="10">
        <v>1</v>
      </c>
      <c r="G3601" s="46">
        <v>45632</v>
      </c>
      <c r="H3601" s="46">
        <v>45793</v>
      </c>
      <c r="J3601" s="10" t="str">
        <f>_xlfn.XLOOKUP($C3601,銘柄リスト!$B$2:$B$10000,銘柄リスト!$D$2:$D$10000,,0,1)</f>
        <v>プライム（内国株式）</v>
      </c>
    </row>
    <row r="3602" spans="2:10" hidden="1">
      <c r="B3602" s="42">
        <v>3600</v>
      </c>
      <c r="C3602" s="45" t="s">
        <v>3722</v>
      </c>
      <c r="D3602" t="str">
        <f>_xlfn.XLOOKUP($C3602,銘柄リスト!$B$2:$B$10000,銘柄リスト!$C$2:$C$10000,,0,1)</f>
        <v>朝日放送グループホールディングス</v>
      </c>
      <c r="E3602" s="10">
        <v>1</v>
      </c>
      <c r="G3602" s="46">
        <v>45632</v>
      </c>
      <c r="H3602" s="46">
        <v>45793</v>
      </c>
      <c r="J3602" s="10" t="str">
        <f>_xlfn.XLOOKUP($C3602,銘柄リスト!$B$2:$B$10000,銘柄リスト!$D$2:$D$10000,,0,1)</f>
        <v>プライム（内国株式）</v>
      </c>
    </row>
    <row r="3603" spans="2:10" hidden="1">
      <c r="B3603" s="42">
        <v>3601</v>
      </c>
      <c r="C3603" s="45" t="s">
        <v>3723</v>
      </c>
      <c r="D3603" t="str">
        <f>_xlfn.XLOOKUP($C3603,銘柄リスト!$B$2:$B$10000,銘柄リスト!$C$2:$C$10000,,0,1)</f>
        <v>ＢＳＮメディアホールディングス</v>
      </c>
      <c r="E3603" s="10">
        <v>1</v>
      </c>
      <c r="G3603" s="46">
        <v>45632</v>
      </c>
      <c r="H3603" s="46">
        <v>45793</v>
      </c>
      <c r="J3603" s="10" t="str">
        <f>_xlfn.XLOOKUP($C3603,銘柄リスト!$B$2:$B$10000,銘柄リスト!$D$2:$D$10000,,0,1)</f>
        <v>スタンダード（内国株式）</v>
      </c>
    </row>
    <row r="3604" spans="2:10" hidden="1">
      <c r="B3604" s="42">
        <v>3602</v>
      </c>
      <c r="C3604" s="45" t="s">
        <v>3724</v>
      </c>
      <c r="D3604" t="str">
        <f>_xlfn.XLOOKUP($C3604,銘柄リスト!$B$2:$B$10000,銘柄リスト!$C$2:$C$10000,,0,1)</f>
        <v>テレビ朝日ホールディングス</v>
      </c>
      <c r="E3604" s="10">
        <v>1</v>
      </c>
      <c r="G3604" s="46">
        <v>45632</v>
      </c>
      <c r="H3604" s="46">
        <v>45793</v>
      </c>
      <c r="J3604" s="10" t="str">
        <f>_xlfn.XLOOKUP($C3604,銘柄リスト!$B$2:$B$10000,銘柄リスト!$D$2:$D$10000,,0,1)</f>
        <v>プライム（内国株式）</v>
      </c>
    </row>
    <row r="3605" spans="2:10" hidden="1">
      <c r="B3605" s="42">
        <v>3603</v>
      </c>
      <c r="C3605" s="45" t="s">
        <v>3725</v>
      </c>
      <c r="D3605" t="str">
        <f>_xlfn.XLOOKUP($C3605,銘柄リスト!$B$2:$B$10000,銘柄リスト!$C$2:$C$10000,,0,1)</f>
        <v>スカパーＪＳＡＴホールディングス</v>
      </c>
      <c r="E3605" s="10">
        <v>1</v>
      </c>
      <c r="G3605" s="46">
        <v>45632</v>
      </c>
      <c r="H3605" s="46">
        <v>45793</v>
      </c>
      <c r="J3605" s="10" t="str">
        <f>_xlfn.XLOOKUP($C3605,銘柄リスト!$B$2:$B$10000,銘柄リスト!$D$2:$D$10000,,0,1)</f>
        <v>プライム（内国株式）</v>
      </c>
    </row>
    <row r="3606" spans="2:10" hidden="1">
      <c r="B3606" s="42">
        <v>3604</v>
      </c>
      <c r="C3606" s="45" t="s">
        <v>3726</v>
      </c>
      <c r="D3606" t="str">
        <f>_xlfn.XLOOKUP($C3606,銘柄リスト!$B$2:$B$10000,銘柄リスト!$C$2:$C$10000,,0,1)</f>
        <v>テレビ東京ホールディングス</v>
      </c>
      <c r="E3606" s="10">
        <v>1</v>
      </c>
      <c r="G3606" s="46">
        <v>45632</v>
      </c>
      <c r="H3606" s="46">
        <v>45793</v>
      </c>
      <c r="J3606" s="10" t="str">
        <f>_xlfn.XLOOKUP($C3606,銘柄リスト!$B$2:$B$10000,銘柄リスト!$D$2:$D$10000,,0,1)</f>
        <v>プライム（内国株式）</v>
      </c>
    </row>
    <row r="3607" spans="2:10" hidden="1">
      <c r="B3607" s="42">
        <v>3605</v>
      </c>
      <c r="C3607" s="45" t="s">
        <v>3727</v>
      </c>
      <c r="D3607" t="str">
        <f>_xlfn.XLOOKUP($C3607,銘柄リスト!$B$2:$B$10000,銘柄リスト!$C$2:$C$10000,,0,1)</f>
        <v>日本ＢＳ放送</v>
      </c>
      <c r="E3607" s="10">
        <v>1</v>
      </c>
      <c r="G3607" s="46">
        <v>45632</v>
      </c>
      <c r="H3607" s="46">
        <v>45793</v>
      </c>
      <c r="J3607" s="10" t="str">
        <f>_xlfn.XLOOKUP($C3607,銘柄リスト!$B$2:$B$10000,銘柄リスト!$D$2:$D$10000,,0,1)</f>
        <v>スタンダード（内国株式）</v>
      </c>
    </row>
    <row r="3608" spans="2:10" hidden="1">
      <c r="B3608" s="42">
        <v>3606</v>
      </c>
      <c r="C3608" s="45" t="s">
        <v>3728</v>
      </c>
      <c r="D3608" t="str">
        <f>_xlfn.XLOOKUP($C3608,銘柄リスト!$B$2:$B$10000,銘柄リスト!$C$2:$C$10000,,0,1)</f>
        <v>ビジョン</v>
      </c>
      <c r="E3608" s="10">
        <v>1</v>
      </c>
      <c r="G3608" s="46">
        <v>45632</v>
      </c>
      <c r="H3608" s="46">
        <v>45793</v>
      </c>
      <c r="J3608" s="10" t="str">
        <f>_xlfn.XLOOKUP($C3608,銘柄リスト!$B$2:$B$10000,銘柄リスト!$D$2:$D$10000,,0,1)</f>
        <v>プライム（内国株式）</v>
      </c>
    </row>
    <row r="3609" spans="2:10" hidden="1">
      <c r="B3609" s="42">
        <v>3607</v>
      </c>
      <c r="C3609" s="45" t="s">
        <v>3729</v>
      </c>
      <c r="D3609" t="str">
        <f>_xlfn.XLOOKUP($C3609,銘柄リスト!$B$2:$B$10000,銘柄リスト!$C$2:$C$10000,,0,1)</f>
        <v>スマートバリュー</v>
      </c>
      <c r="E3609" s="10">
        <v>1</v>
      </c>
      <c r="G3609" s="46">
        <v>45632</v>
      </c>
      <c r="H3609" s="46">
        <v>45793</v>
      </c>
      <c r="J3609" s="10" t="str">
        <f>_xlfn.XLOOKUP($C3609,銘柄リスト!$B$2:$B$10000,銘柄リスト!$D$2:$D$10000,,0,1)</f>
        <v>スタンダード（内国株式）</v>
      </c>
    </row>
    <row r="3610" spans="2:10" hidden="1">
      <c r="B3610" s="42">
        <v>3608</v>
      </c>
      <c r="C3610" s="45" t="s">
        <v>3730</v>
      </c>
      <c r="D3610" t="str">
        <f>_xlfn.XLOOKUP($C3610,銘柄リスト!$B$2:$B$10000,銘柄リスト!$C$2:$C$10000,,0,1)</f>
        <v>Ｕ－ＮＥＸＴ　ＨＯＬＤＩＮＧＳ</v>
      </c>
      <c r="E3610" s="10">
        <v>1</v>
      </c>
      <c r="G3610" s="46">
        <v>45632</v>
      </c>
      <c r="H3610" s="46">
        <v>45793</v>
      </c>
      <c r="J3610" s="10" t="str">
        <f>_xlfn.XLOOKUP($C3610,銘柄リスト!$B$2:$B$10000,銘柄リスト!$D$2:$D$10000,,0,1)</f>
        <v>プライム（内国株式）</v>
      </c>
    </row>
    <row r="3611" spans="2:10" hidden="1">
      <c r="B3611" s="42">
        <v>3609</v>
      </c>
      <c r="C3611" s="45" t="s">
        <v>3731</v>
      </c>
      <c r="D3611" t="str">
        <f>_xlfn.XLOOKUP($C3611,銘柄リスト!$B$2:$B$10000,銘柄リスト!$C$2:$C$10000,,0,1)</f>
        <v>ワイヤレスゲート</v>
      </c>
      <c r="E3611" s="10">
        <v>1</v>
      </c>
      <c r="G3611" s="46">
        <v>45632</v>
      </c>
      <c r="H3611" s="46">
        <v>45793</v>
      </c>
      <c r="J3611" s="10" t="str">
        <f>_xlfn.XLOOKUP($C3611,銘柄リスト!$B$2:$B$10000,銘柄リスト!$D$2:$D$10000,,0,1)</f>
        <v>スタンダード（内国株式）</v>
      </c>
    </row>
    <row r="3612" spans="2:10" hidden="1">
      <c r="B3612" s="42">
        <v>3610</v>
      </c>
      <c r="C3612" s="45" t="s">
        <v>3732</v>
      </c>
      <c r="D3612" t="str">
        <f>_xlfn.XLOOKUP($C3612,銘柄リスト!$B$2:$B$10000,銘柄リスト!$C$2:$C$10000,,0,1)</f>
        <v>エヌジェイホールディングス</v>
      </c>
      <c r="E3612" s="10">
        <v>1</v>
      </c>
      <c r="G3612" s="46">
        <v>45632</v>
      </c>
      <c r="H3612" s="46">
        <v>45793</v>
      </c>
      <c r="J3612" s="10" t="str">
        <f>_xlfn.XLOOKUP($C3612,銘柄リスト!$B$2:$B$10000,銘柄リスト!$D$2:$D$10000,,0,1)</f>
        <v>スタンダード（内国株式）</v>
      </c>
    </row>
    <row r="3613" spans="2:10" hidden="1">
      <c r="B3613" s="42">
        <v>3611</v>
      </c>
      <c r="C3613" s="45" t="s">
        <v>3733</v>
      </c>
      <c r="D3613" t="str">
        <f>_xlfn.XLOOKUP($C3613,銘柄リスト!$B$2:$B$10000,銘柄リスト!$C$2:$C$10000,,0,1)</f>
        <v>フォーバル・リアルストレート</v>
      </c>
      <c r="E3613" s="10">
        <v>1</v>
      </c>
      <c r="G3613" s="46">
        <v>45632</v>
      </c>
      <c r="H3613" s="46">
        <v>45793</v>
      </c>
      <c r="J3613" s="10" t="str">
        <f>_xlfn.XLOOKUP($C3613,銘柄リスト!$B$2:$B$10000,銘柄リスト!$D$2:$D$10000,,0,1)</f>
        <v>スタンダード（内国株式）</v>
      </c>
    </row>
    <row r="3614" spans="2:10" hidden="1">
      <c r="B3614" s="42">
        <v>3612</v>
      </c>
      <c r="C3614" s="45" t="s">
        <v>3734</v>
      </c>
      <c r="D3614" t="str">
        <f>_xlfn.XLOOKUP($C3614,銘柄リスト!$B$2:$B$10000,銘柄リスト!$C$2:$C$10000,,0,1)</f>
        <v>日本通信</v>
      </c>
      <c r="E3614" s="10">
        <v>1</v>
      </c>
      <c r="G3614" s="46">
        <v>45632</v>
      </c>
      <c r="H3614" s="46">
        <v>45793</v>
      </c>
      <c r="J3614" s="10" t="str">
        <f>_xlfn.XLOOKUP($C3614,銘柄リスト!$B$2:$B$10000,銘柄リスト!$D$2:$D$10000,,0,1)</f>
        <v>プライム（内国株式）</v>
      </c>
    </row>
    <row r="3615" spans="2:10" hidden="1">
      <c r="B3615" s="42">
        <v>3613</v>
      </c>
      <c r="C3615" s="45" t="s">
        <v>3735</v>
      </c>
      <c r="D3615" t="str">
        <f>_xlfn.XLOOKUP($C3615,銘柄リスト!$B$2:$B$10000,銘柄リスト!$C$2:$C$10000,,0,1)</f>
        <v>ＲｅＹｕｕ　Ｊａｐａｎ</v>
      </c>
      <c r="E3615" s="10">
        <v>1</v>
      </c>
      <c r="G3615" s="46">
        <v>45632</v>
      </c>
      <c r="H3615" s="46">
        <v>45793</v>
      </c>
      <c r="J3615" s="10" t="str">
        <f>_xlfn.XLOOKUP($C3615,銘柄リスト!$B$2:$B$10000,銘柄リスト!$D$2:$D$10000,,0,1)</f>
        <v>スタンダード（内国株式）</v>
      </c>
    </row>
    <row r="3616" spans="2:10" hidden="1">
      <c r="B3616" s="42">
        <v>3614</v>
      </c>
      <c r="C3616" s="45" t="s">
        <v>3736</v>
      </c>
      <c r="D3616" t="str">
        <f>_xlfn.XLOOKUP($C3616,銘柄リスト!$B$2:$B$10000,銘柄リスト!$C$2:$C$10000,,0,1)</f>
        <v>クロップス</v>
      </c>
      <c r="E3616" s="10">
        <v>1</v>
      </c>
      <c r="G3616" s="46">
        <v>45632</v>
      </c>
      <c r="H3616" s="46">
        <v>45793</v>
      </c>
      <c r="J3616" s="10" t="str">
        <f>_xlfn.XLOOKUP($C3616,銘柄リスト!$B$2:$B$10000,銘柄リスト!$D$2:$D$10000,,0,1)</f>
        <v>スタンダード（内国株式）</v>
      </c>
    </row>
    <row r="3617" spans="2:10" hidden="1">
      <c r="B3617" s="42">
        <v>3615</v>
      </c>
      <c r="C3617" s="45" t="s">
        <v>3737</v>
      </c>
      <c r="D3617" t="str">
        <f>_xlfn.XLOOKUP($C3617,銘柄リスト!$B$2:$B$10000,銘柄リスト!$C$2:$C$10000,,0,1)</f>
        <v>ＫＤＤＩ</v>
      </c>
      <c r="E3617" s="10">
        <v>1</v>
      </c>
      <c r="G3617" s="46">
        <v>45632</v>
      </c>
      <c r="H3617" s="46">
        <v>45793</v>
      </c>
      <c r="J3617" s="10" t="str">
        <f>_xlfn.XLOOKUP($C3617,銘柄リスト!$B$2:$B$10000,銘柄リスト!$D$2:$D$10000,,0,1)</f>
        <v>プライム（内国株式）</v>
      </c>
    </row>
    <row r="3618" spans="2:10" hidden="1">
      <c r="B3618" s="42">
        <v>3616</v>
      </c>
      <c r="C3618" s="45" t="s">
        <v>3738</v>
      </c>
      <c r="D3618" t="str">
        <f>_xlfn.XLOOKUP($C3618,銘柄リスト!$B$2:$B$10000,銘柄リスト!$C$2:$C$10000,,0,1)</f>
        <v>ソフトバンク第１回社債型種類株式</v>
      </c>
      <c r="E3618" s="10">
        <v>1</v>
      </c>
      <c r="G3618" s="46">
        <v>45632</v>
      </c>
      <c r="H3618" s="46">
        <v>45793</v>
      </c>
      <c r="J3618" s="10" t="str">
        <f>_xlfn.XLOOKUP($C3618,銘柄リスト!$B$2:$B$10000,銘柄リスト!$D$2:$D$10000,,0,1)</f>
        <v>プライム（内国株式）</v>
      </c>
    </row>
    <row r="3619" spans="2:10" hidden="1">
      <c r="B3619" s="42">
        <v>3617</v>
      </c>
      <c r="C3619" s="45" t="s">
        <v>3739</v>
      </c>
      <c r="D3619" t="str">
        <f>_xlfn.XLOOKUP($C3619,銘柄リスト!$B$2:$B$10000,銘柄リスト!$C$2:$C$10000,,0,1)</f>
        <v>ソフトバンク第２回社債型種類株式</v>
      </c>
      <c r="E3619" s="10">
        <v>1</v>
      </c>
      <c r="G3619" s="46">
        <v>45632</v>
      </c>
      <c r="H3619" s="46">
        <v>45793</v>
      </c>
      <c r="J3619" s="10" t="str">
        <f>_xlfn.XLOOKUP($C3619,銘柄リスト!$B$2:$B$10000,銘柄リスト!$D$2:$D$10000,,0,1)</f>
        <v>プライム（内国株式）</v>
      </c>
    </row>
    <row r="3620" spans="2:10" hidden="1">
      <c r="B3620" s="42">
        <v>3618</v>
      </c>
      <c r="C3620" s="45" t="s">
        <v>3740</v>
      </c>
      <c r="D3620" t="str">
        <f>_xlfn.XLOOKUP($C3620,銘柄リスト!$B$2:$B$10000,銘柄リスト!$C$2:$C$10000,,0,1)</f>
        <v>光通信</v>
      </c>
      <c r="E3620" s="10">
        <v>1</v>
      </c>
      <c r="G3620" s="46">
        <v>45632</v>
      </c>
      <c r="H3620" s="46">
        <v>45793</v>
      </c>
      <c r="J3620" s="10" t="str">
        <f>_xlfn.XLOOKUP($C3620,銘柄リスト!$B$2:$B$10000,銘柄リスト!$D$2:$D$10000,,0,1)</f>
        <v>プライム（内国株式）</v>
      </c>
    </row>
    <row r="3621" spans="2:10" hidden="1">
      <c r="B3621" s="42">
        <v>3619</v>
      </c>
      <c r="C3621" s="45" t="s">
        <v>3741</v>
      </c>
      <c r="D3621" t="str">
        <f>_xlfn.XLOOKUP($C3621,銘柄リスト!$B$2:$B$10000,銘柄リスト!$C$2:$C$10000,,0,1)</f>
        <v>沖縄セルラー電話</v>
      </c>
      <c r="E3621" s="10">
        <v>1</v>
      </c>
      <c r="G3621" s="46">
        <v>45632</v>
      </c>
      <c r="H3621" s="46">
        <v>45793</v>
      </c>
      <c r="J3621" s="10" t="str">
        <f>_xlfn.XLOOKUP($C3621,銘柄リスト!$B$2:$B$10000,銘柄リスト!$D$2:$D$10000,,0,1)</f>
        <v>スタンダード（内国株式）</v>
      </c>
    </row>
    <row r="3622" spans="2:10" hidden="1">
      <c r="B3622" s="42">
        <v>3620</v>
      </c>
      <c r="C3622" s="45" t="s">
        <v>3742</v>
      </c>
      <c r="D3622" t="str">
        <f>_xlfn.XLOOKUP($C3622,銘柄リスト!$B$2:$B$10000,銘柄リスト!$C$2:$C$10000,,0,1)</f>
        <v>エムティーアイ</v>
      </c>
      <c r="E3622" s="10">
        <v>1</v>
      </c>
      <c r="G3622" s="46">
        <v>45632</v>
      </c>
      <c r="H3622" s="46">
        <v>45793</v>
      </c>
      <c r="J3622" s="10" t="str">
        <f>_xlfn.XLOOKUP($C3622,銘柄リスト!$B$2:$B$10000,銘柄リスト!$D$2:$D$10000,,0,1)</f>
        <v>プライム（内国株式）</v>
      </c>
    </row>
    <row r="3623" spans="2:10" hidden="1">
      <c r="B3623" s="42">
        <v>3621</v>
      </c>
      <c r="C3623" s="45" t="s">
        <v>3743</v>
      </c>
      <c r="D3623" t="str">
        <f>_xlfn.XLOOKUP($C3623,銘柄リスト!$B$2:$B$10000,銘柄リスト!$C$2:$C$10000,,0,1)</f>
        <v>エム・エイチ・グループ</v>
      </c>
      <c r="E3623" s="10">
        <v>1</v>
      </c>
      <c r="G3623" s="46">
        <v>45632</v>
      </c>
      <c r="H3623" s="46">
        <v>45793</v>
      </c>
      <c r="J3623" s="10" t="str">
        <f>_xlfn.XLOOKUP($C3623,銘柄リスト!$B$2:$B$10000,銘柄リスト!$D$2:$D$10000,,0,1)</f>
        <v>スタンダード（内国株式）</v>
      </c>
    </row>
    <row r="3624" spans="2:10" hidden="1">
      <c r="B3624" s="42">
        <v>3622</v>
      </c>
      <c r="C3624" s="45" t="s">
        <v>3744</v>
      </c>
      <c r="D3624" t="str">
        <f>_xlfn.XLOOKUP($C3624,銘柄リスト!$B$2:$B$10000,銘柄リスト!$C$2:$C$10000,,0,1)</f>
        <v>ベルパーク</v>
      </c>
      <c r="E3624" s="10">
        <v>1</v>
      </c>
      <c r="G3624" s="46">
        <v>45632</v>
      </c>
      <c r="H3624" s="46">
        <v>45793</v>
      </c>
      <c r="J3624" s="10" t="str">
        <f>_xlfn.XLOOKUP($C3624,銘柄リスト!$B$2:$B$10000,銘柄リスト!$D$2:$D$10000,,0,1)</f>
        <v>スタンダード（内国株式）</v>
      </c>
    </row>
    <row r="3625" spans="2:10" hidden="1">
      <c r="B3625" s="42">
        <v>3623</v>
      </c>
      <c r="C3625" s="45" t="s">
        <v>3745</v>
      </c>
      <c r="D3625" t="str">
        <f>_xlfn.XLOOKUP($C3625,銘柄リスト!$B$2:$B$10000,銘柄リスト!$C$2:$C$10000,,0,1)</f>
        <v>トーシンホールディングス</v>
      </c>
      <c r="E3625" s="10">
        <v>1</v>
      </c>
      <c r="G3625" s="46">
        <v>45632</v>
      </c>
      <c r="H3625" s="46">
        <v>45793</v>
      </c>
      <c r="J3625" s="10" t="str">
        <f>_xlfn.XLOOKUP($C3625,銘柄リスト!$B$2:$B$10000,銘柄リスト!$D$2:$D$10000,,0,1)</f>
        <v>スタンダード（内国株式）</v>
      </c>
    </row>
    <row r="3626" spans="2:10" hidden="1">
      <c r="B3626" s="42">
        <v>3624</v>
      </c>
      <c r="C3626" s="45" t="s">
        <v>3746</v>
      </c>
      <c r="D3626" t="str">
        <f>_xlfn.XLOOKUP($C3626,銘柄リスト!$B$2:$B$10000,銘柄リスト!$C$2:$C$10000,,0,1)</f>
        <v>フォーバルテレコム</v>
      </c>
      <c r="E3626" s="10">
        <v>1</v>
      </c>
      <c r="G3626" s="46">
        <v>45632</v>
      </c>
      <c r="H3626" s="46">
        <v>45793</v>
      </c>
      <c r="J3626" s="10" t="str">
        <f>_xlfn.XLOOKUP($C3626,銘柄リスト!$B$2:$B$10000,銘柄リスト!$D$2:$D$10000,,0,1)</f>
        <v>スタンダード（内国株式）</v>
      </c>
    </row>
    <row r="3627" spans="2:10" hidden="1">
      <c r="B3627" s="42">
        <v>3625</v>
      </c>
      <c r="C3627" s="45" t="s">
        <v>3747</v>
      </c>
      <c r="D3627" t="str">
        <f>_xlfn.XLOOKUP($C3627,銘柄リスト!$B$2:$B$10000,銘柄リスト!$C$2:$C$10000,,0,1)</f>
        <v>サカイホールディングス</v>
      </c>
      <c r="E3627" s="10">
        <v>1</v>
      </c>
      <c r="G3627" s="46">
        <v>45632</v>
      </c>
      <c r="H3627" s="46">
        <v>45793</v>
      </c>
      <c r="J3627" s="10" t="str">
        <f>_xlfn.XLOOKUP($C3627,銘柄リスト!$B$2:$B$10000,銘柄リスト!$D$2:$D$10000,,0,1)</f>
        <v>スタンダード（内国株式）</v>
      </c>
    </row>
    <row r="3628" spans="2:10" hidden="1">
      <c r="B3628" s="42">
        <v>3626</v>
      </c>
      <c r="C3628" s="45" t="s">
        <v>3748</v>
      </c>
      <c r="D3628" t="str">
        <f>_xlfn.XLOOKUP($C3628,銘柄リスト!$B$2:$B$10000,銘柄リスト!$C$2:$C$10000,,0,1)</f>
        <v>ＧＭＯインターネットグループ</v>
      </c>
      <c r="E3628" s="10">
        <v>1</v>
      </c>
      <c r="G3628" s="46">
        <v>45632</v>
      </c>
      <c r="H3628" s="46">
        <v>45793</v>
      </c>
      <c r="J3628" s="10" t="str">
        <f>_xlfn.XLOOKUP($C3628,銘柄リスト!$B$2:$B$10000,銘柄リスト!$D$2:$D$10000,,0,1)</f>
        <v>プライム（内国株式）</v>
      </c>
    </row>
    <row r="3629" spans="2:10" hidden="1">
      <c r="B3629" s="42">
        <v>3627</v>
      </c>
      <c r="C3629" s="45" t="s">
        <v>3749</v>
      </c>
      <c r="D3629" t="str">
        <f>_xlfn.XLOOKUP($C3629,銘柄リスト!$B$2:$B$10000,銘柄リスト!$C$2:$C$10000,,0,1)</f>
        <v>ファイバーゲート</v>
      </c>
      <c r="E3629" s="10">
        <v>1</v>
      </c>
      <c r="G3629" s="46">
        <v>45632</v>
      </c>
      <c r="H3629" s="46">
        <v>45793</v>
      </c>
      <c r="J3629" s="10" t="str">
        <f>_xlfn.XLOOKUP($C3629,銘柄リスト!$B$2:$B$10000,銘柄リスト!$D$2:$D$10000,,0,1)</f>
        <v>プライム（内国株式）</v>
      </c>
    </row>
    <row r="3630" spans="2:10" hidden="1">
      <c r="B3630" s="42">
        <v>3628</v>
      </c>
      <c r="C3630" s="45" t="s">
        <v>3750</v>
      </c>
      <c r="D3630" t="str">
        <f>_xlfn.XLOOKUP($C3630,銘柄リスト!$B$2:$B$10000,銘柄リスト!$C$2:$C$10000,,0,1)</f>
        <v>アイドママーケティングコミュニケーション</v>
      </c>
      <c r="E3630" s="10">
        <v>1</v>
      </c>
      <c r="G3630" s="46">
        <v>45632</v>
      </c>
      <c r="H3630" s="46">
        <v>45793</v>
      </c>
      <c r="J3630" s="10" t="str">
        <f>_xlfn.XLOOKUP($C3630,銘柄リスト!$B$2:$B$10000,銘柄リスト!$D$2:$D$10000,,0,1)</f>
        <v>スタンダード（内国株式）</v>
      </c>
    </row>
    <row r="3631" spans="2:10" hidden="1">
      <c r="B3631" s="42">
        <v>3629</v>
      </c>
      <c r="C3631" s="45" t="s">
        <v>3751</v>
      </c>
      <c r="D3631" t="str">
        <f>_xlfn.XLOOKUP($C3631,銘柄リスト!$B$2:$B$10000,銘柄リスト!$C$2:$C$10000,,0,1)</f>
        <v>アルファポリス</v>
      </c>
      <c r="E3631" s="10">
        <v>1</v>
      </c>
      <c r="G3631" s="46">
        <v>45632</v>
      </c>
      <c r="H3631" s="46">
        <v>45645</v>
      </c>
      <c r="J3631" s="10" t="str">
        <f>_xlfn.XLOOKUP($C3631,銘柄リスト!$B$2:$B$10000,銘柄リスト!$D$2:$D$10000,,0,1)</f>
        <v>グロース（内国株式）</v>
      </c>
    </row>
    <row r="3632" spans="2:10" hidden="1">
      <c r="B3632" s="42">
        <v>3630</v>
      </c>
      <c r="C3632" s="45" t="s">
        <v>3752</v>
      </c>
      <c r="D3632" t="str">
        <f>_xlfn.XLOOKUP($C3632,銘柄リスト!$B$2:$B$10000,銘柄リスト!$C$2:$C$10000,,0,1)</f>
        <v>ＫＡＤＯＫＡＷＡ</v>
      </c>
      <c r="E3632" s="10">
        <v>1</v>
      </c>
      <c r="G3632" s="46">
        <v>45632</v>
      </c>
      <c r="H3632" s="46">
        <v>45793</v>
      </c>
      <c r="J3632" s="10" t="str">
        <f>_xlfn.XLOOKUP($C3632,銘柄リスト!$B$2:$B$10000,銘柄リスト!$D$2:$D$10000,,0,1)</f>
        <v>プライム（内国株式）</v>
      </c>
    </row>
    <row r="3633" spans="2:10" hidden="1">
      <c r="B3633" s="42">
        <v>3631</v>
      </c>
      <c r="C3633" s="45" t="s">
        <v>3753</v>
      </c>
      <c r="D3633" t="str">
        <f>_xlfn.XLOOKUP($C3633,銘柄リスト!$B$2:$B$10000,銘柄リスト!$C$2:$C$10000,,0,1)</f>
        <v>学研ホールディングス</v>
      </c>
      <c r="E3633" s="10">
        <v>1</v>
      </c>
      <c r="G3633" s="46">
        <v>45632</v>
      </c>
      <c r="H3633" s="46">
        <v>45793</v>
      </c>
      <c r="J3633" s="10" t="str">
        <f>_xlfn.XLOOKUP($C3633,銘柄リスト!$B$2:$B$10000,銘柄リスト!$D$2:$D$10000,,0,1)</f>
        <v>プライム（内国株式）</v>
      </c>
    </row>
    <row r="3634" spans="2:10" hidden="1">
      <c r="B3634" s="42">
        <v>3632</v>
      </c>
      <c r="C3634" s="45" t="s">
        <v>3754</v>
      </c>
      <c r="D3634" t="str">
        <f>_xlfn.XLOOKUP($C3634,銘柄リスト!$B$2:$B$10000,銘柄リスト!$C$2:$C$10000,,0,1)</f>
        <v>ゼンリン</v>
      </c>
      <c r="E3634" s="10">
        <v>1</v>
      </c>
      <c r="G3634" s="46">
        <v>45632</v>
      </c>
      <c r="H3634" s="46">
        <v>45793</v>
      </c>
      <c r="J3634" s="10" t="str">
        <f>_xlfn.XLOOKUP($C3634,銘柄リスト!$B$2:$B$10000,銘柄リスト!$D$2:$D$10000,,0,1)</f>
        <v>プライム（内国株式）</v>
      </c>
    </row>
    <row r="3635" spans="2:10" hidden="1">
      <c r="B3635" s="42">
        <v>3633</v>
      </c>
      <c r="C3635" s="45" t="s">
        <v>3755</v>
      </c>
      <c r="D3635" t="str">
        <f>_xlfn.XLOOKUP($C3635,銘柄リスト!$B$2:$B$10000,銘柄リスト!$C$2:$C$10000,,0,1)</f>
        <v>昭文社ホールディングス</v>
      </c>
      <c r="E3635" s="10">
        <v>1</v>
      </c>
      <c r="G3635" s="46">
        <v>45632</v>
      </c>
      <c r="H3635" s="46">
        <v>45793</v>
      </c>
      <c r="J3635" s="10" t="str">
        <f>_xlfn.XLOOKUP($C3635,銘柄リスト!$B$2:$B$10000,銘柄リスト!$D$2:$D$10000,,0,1)</f>
        <v>スタンダード（内国株式）</v>
      </c>
    </row>
    <row r="3636" spans="2:10" hidden="1">
      <c r="B3636" s="42">
        <v>3634</v>
      </c>
      <c r="C3636" s="45" t="s">
        <v>3756</v>
      </c>
      <c r="D3636" t="str">
        <f>_xlfn.XLOOKUP($C3636,銘柄リスト!$B$2:$B$10000,銘柄リスト!$C$2:$C$10000,,0,1)</f>
        <v>中央経済社ホールディングス</v>
      </c>
      <c r="E3636" s="10">
        <v>1</v>
      </c>
      <c r="G3636" s="46">
        <v>45632</v>
      </c>
      <c r="H3636" s="46">
        <v>45793</v>
      </c>
      <c r="J3636" s="10" t="str">
        <f>_xlfn.XLOOKUP($C3636,銘柄リスト!$B$2:$B$10000,銘柄リスト!$D$2:$D$10000,,0,1)</f>
        <v>スタンダード（内国株式）</v>
      </c>
    </row>
    <row r="3637" spans="2:10" hidden="1">
      <c r="B3637" s="42">
        <v>3635</v>
      </c>
      <c r="C3637" s="45" t="s">
        <v>3757</v>
      </c>
      <c r="D3637" t="str">
        <f>_xlfn.XLOOKUP($C3637,銘柄リスト!$B$2:$B$10000,銘柄リスト!$C$2:$C$10000,,0,1)</f>
        <v>ＳＥホールディングス・アンド・インキュベーションズ</v>
      </c>
      <c r="E3637" s="10">
        <v>1</v>
      </c>
      <c r="G3637" s="46">
        <v>45632</v>
      </c>
      <c r="H3637" s="46">
        <v>45793</v>
      </c>
      <c r="J3637" s="10" t="str">
        <f>_xlfn.XLOOKUP($C3637,銘柄リスト!$B$2:$B$10000,銘柄リスト!$D$2:$D$10000,,0,1)</f>
        <v>スタンダード（内国株式）</v>
      </c>
    </row>
    <row r="3638" spans="2:10" hidden="1">
      <c r="B3638" s="42">
        <v>3636</v>
      </c>
      <c r="C3638" s="45" t="s">
        <v>3758</v>
      </c>
      <c r="D3638" t="str">
        <f>_xlfn.XLOOKUP($C3638,銘柄リスト!$B$2:$B$10000,銘柄リスト!$C$2:$C$10000,,0,1)</f>
        <v>インプレスホールディングス</v>
      </c>
      <c r="E3638" s="10">
        <v>1</v>
      </c>
      <c r="G3638" s="46">
        <v>45632</v>
      </c>
      <c r="H3638" s="46">
        <v>45793</v>
      </c>
      <c r="J3638" s="10" t="str">
        <f>_xlfn.XLOOKUP($C3638,銘柄リスト!$B$2:$B$10000,銘柄リスト!$D$2:$D$10000,,0,1)</f>
        <v>スタンダード（内国株式）</v>
      </c>
    </row>
    <row r="3639" spans="2:10" hidden="1">
      <c r="B3639" s="42">
        <v>3637</v>
      </c>
      <c r="C3639" s="45" t="s">
        <v>3759</v>
      </c>
      <c r="D3639" t="str">
        <f>_xlfn.XLOOKUP($C3639,銘柄リスト!$B$2:$B$10000,銘柄リスト!$C$2:$C$10000,,0,1)</f>
        <v>東京電力ホールディングス</v>
      </c>
      <c r="E3639" s="10">
        <v>1</v>
      </c>
      <c r="G3639" s="46">
        <v>45632</v>
      </c>
      <c r="H3639" s="46">
        <v>45793</v>
      </c>
      <c r="J3639" s="10" t="str">
        <f>_xlfn.XLOOKUP($C3639,銘柄リスト!$B$2:$B$10000,銘柄リスト!$D$2:$D$10000,,0,1)</f>
        <v>プライム（内国株式）</v>
      </c>
    </row>
    <row r="3640" spans="2:10" hidden="1">
      <c r="B3640" s="42">
        <v>3638</v>
      </c>
      <c r="C3640" s="45" t="s">
        <v>3760</v>
      </c>
      <c r="D3640" t="str">
        <f>_xlfn.XLOOKUP($C3640,銘柄リスト!$B$2:$B$10000,銘柄リスト!$C$2:$C$10000,,0,1)</f>
        <v>中部電力</v>
      </c>
      <c r="E3640" s="10">
        <v>1</v>
      </c>
      <c r="G3640" s="46">
        <v>45632</v>
      </c>
      <c r="H3640" s="46">
        <v>45793</v>
      </c>
      <c r="J3640" s="10" t="str">
        <f>_xlfn.XLOOKUP($C3640,銘柄リスト!$B$2:$B$10000,銘柄リスト!$D$2:$D$10000,,0,1)</f>
        <v>プライム（内国株式）</v>
      </c>
    </row>
    <row r="3641" spans="2:10" hidden="1">
      <c r="B3641" s="42">
        <v>3639</v>
      </c>
      <c r="C3641" s="45" t="s">
        <v>128</v>
      </c>
      <c r="D3641" t="str">
        <f>_xlfn.XLOOKUP($C3641,銘柄リスト!$B$2:$B$10000,銘柄リスト!$C$2:$C$10000,,0,1)</f>
        <v>関西電力</v>
      </c>
      <c r="E3641" s="10">
        <v>1</v>
      </c>
      <c r="G3641" s="46">
        <v>45632</v>
      </c>
      <c r="H3641" s="46">
        <v>45793</v>
      </c>
      <c r="J3641" s="10" t="str">
        <f>_xlfn.XLOOKUP($C3641,銘柄リスト!$B$2:$B$10000,銘柄リスト!$D$2:$D$10000,,0,1)</f>
        <v>プライム（内国株式）</v>
      </c>
    </row>
    <row r="3642" spans="2:10" hidden="1">
      <c r="B3642" s="42">
        <v>3640</v>
      </c>
      <c r="C3642" s="45" t="s">
        <v>3761</v>
      </c>
      <c r="D3642" t="str">
        <f>_xlfn.XLOOKUP($C3642,銘柄リスト!$B$2:$B$10000,銘柄リスト!$C$2:$C$10000,,0,1)</f>
        <v>中国電力</v>
      </c>
      <c r="E3642" s="10">
        <v>1</v>
      </c>
      <c r="G3642" s="46">
        <v>45632</v>
      </c>
      <c r="H3642" s="46">
        <v>45793</v>
      </c>
      <c r="J3642" s="10" t="str">
        <f>_xlfn.XLOOKUP($C3642,銘柄リスト!$B$2:$B$10000,銘柄リスト!$D$2:$D$10000,,0,1)</f>
        <v>プライム（内国株式）</v>
      </c>
    </row>
    <row r="3643" spans="2:10" hidden="1">
      <c r="B3643" s="42">
        <v>3641</v>
      </c>
      <c r="C3643" s="45" t="s">
        <v>3762</v>
      </c>
      <c r="D3643" t="str">
        <f>_xlfn.XLOOKUP($C3643,銘柄リスト!$B$2:$B$10000,銘柄リスト!$C$2:$C$10000,,0,1)</f>
        <v>北陸電力</v>
      </c>
      <c r="E3643" s="10">
        <v>1</v>
      </c>
      <c r="G3643" s="46">
        <v>45632</v>
      </c>
      <c r="H3643" s="46">
        <v>45793</v>
      </c>
      <c r="J3643" s="10" t="str">
        <f>_xlfn.XLOOKUP($C3643,銘柄リスト!$B$2:$B$10000,銘柄リスト!$D$2:$D$10000,,0,1)</f>
        <v>プライム（内国株式）</v>
      </c>
    </row>
    <row r="3644" spans="2:10" hidden="1">
      <c r="B3644" s="42">
        <v>3642</v>
      </c>
      <c r="C3644" s="45" t="s">
        <v>3763</v>
      </c>
      <c r="D3644" t="str">
        <f>_xlfn.XLOOKUP($C3644,銘柄リスト!$B$2:$B$10000,銘柄リスト!$C$2:$C$10000,,0,1)</f>
        <v>東北電力</v>
      </c>
      <c r="E3644" s="10">
        <v>1</v>
      </c>
      <c r="G3644" s="46">
        <v>45632</v>
      </c>
      <c r="H3644" s="46">
        <v>45793</v>
      </c>
      <c r="J3644" s="10" t="str">
        <f>_xlfn.XLOOKUP($C3644,銘柄リスト!$B$2:$B$10000,銘柄リスト!$D$2:$D$10000,,0,1)</f>
        <v>プライム（内国株式）</v>
      </c>
    </row>
    <row r="3645" spans="2:10" hidden="1">
      <c r="B3645" s="42">
        <v>3643</v>
      </c>
      <c r="C3645" s="45" t="s">
        <v>139</v>
      </c>
      <c r="D3645" t="str">
        <f>_xlfn.XLOOKUP($C3645,銘柄リスト!$B$2:$B$10000,銘柄リスト!$C$2:$C$10000,,0,1)</f>
        <v>四国電力</v>
      </c>
      <c r="E3645" s="10">
        <v>1</v>
      </c>
      <c r="G3645" s="46">
        <v>45632</v>
      </c>
      <c r="H3645" s="46">
        <v>45793</v>
      </c>
      <c r="J3645" s="10" t="str">
        <f>_xlfn.XLOOKUP($C3645,銘柄リスト!$B$2:$B$10000,銘柄リスト!$D$2:$D$10000,,0,1)</f>
        <v>プライム（内国株式）</v>
      </c>
    </row>
    <row r="3646" spans="2:10" hidden="1">
      <c r="B3646" s="42">
        <v>3644</v>
      </c>
      <c r="C3646" s="45" t="s">
        <v>129</v>
      </c>
      <c r="D3646" t="str">
        <f>_xlfn.XLOOKUP($C3646,銘柄リスト!$B$2:$B$10000,銘柄リスト!$C$2:$C$10000,,0,1)</f>
        <v>九州電力</v>
      </c>
      <c r="E3646" s="10">
        <v>1</v>
      </c>
      <c r="G3646" s="46">
        <v>45632</v>
      </c>
      <c r="H3646" s="46">
        <v>45793</v>
      </c>
      <c r="J3646" s="10" t="str">
        <f>_xlfn.XLOOKUP($C3646,銘柄リスト!$B$2:$B$10000,銘柄リスト!$D$2:$D$10000,,0,1)</f>
        <v>プライム（内国株式）</v>
      </c>
    </row>
    <row r="3647" spans="2:10" hidden="1">
      <c r="B3647" s="42">
        <v>3645</v>
      </c>
      <c r="C3647" s="45" t="s">
        <v>3764</v>
      </c>
      <c r="D3647" t="str">
        <f>_xlfn.XLOOKUP($C3647,銘柄リスト!$B$2:$B$10000,銘柄リスト!$C$2:$C$10000,,0,1)</f>
        <v>北海道電力</v>
      </c>
      <c r="E3647" s="10">
        <v>1</v>
      </c>
      <c r="G3647" s="46">
        <v>45632</v>
      </c>
      <c r="H3647" s="46">
        <v>45793</v>
      </c>
      <c r="J3647" s="10" t="str">
        <f>_xlfn.XLOOKUP($C3647,銘柄リスト!$B$2:$B$10000,銘柄リスト!$D$2:$D$10000,,0,1)</f>
        <v>プライム（内国株式）</v>
      </c>
    </row>
    <row r="3648" spans="2:10" hidden="1">
      <c r="B3648" s="42">
        <v>3646</v>
      </c>
      <c r="C3648" s="45" t="s">
        <v>3765</v>
      </c>
      <c r="D3648" t="str">
        <f>_xlfn.XLOOKUP($C3648,銘柄リスト!$B$2:$B$10000,銘柄リスト!$C$2:$C$10000,,0,1)</f>
        <v>沖縄電力</v>
      </c>
      <c r="E3648" s="10">
        <v>1</v>
      </c>
      <c r="G3648" s="46">
        <v>45632</v>
      </c>
      <c r="H3648" s="46">
        <v>45793</v>
      </c>
      <c r="J3648" s="10" t="str">
        <f>_xlfn.XLOOKUP($C3648,銘柄リスト!$B$2:$B$10000,銘柄リスト!$D$2:$D$10000,,0,1)</f>
        <v>プライム（内国株式）</v>
      </c>
    </row>
    <row r="3649" spans="2:10" hidden="1">
      <c r="B3649" s="42">
        <v>3647</v>
      </c>
      <c r="C3649" s="45" t="s">
        <v>3766</v>
      </c>
      <c r="D3649" t="str">
        <f>_xlfn.XLOOKUP($C3649,銘柄リスト!$B$2:$B$10000,銘柄リスト!$C$2:$C$10000,,0,1)</f>
        <v>電源開発</v>
      </c>
      <c r="E3649" s="10">
        <v>1</v>
      </c>
      <c r="G3649" s="46">
        <v>45632</v>
      </c>
      <c r="H3649" s="46">
        <v>45793</v>
      </c>
      <c r="J3649" s="10" t="str">
        <f>_xlfn.XLOOKUP($C3649,銘柄リスト!$B$2:$B$10000,銘柄リスト!$D$2:$D$10000,,0,1)</f>
        <v>プライム（内国株式）</v>
      </c>
    </row>
    <row r="3650" spans="2:10" hidden="1">
      <c r="B3650" s="42">
        <v>3648</v>
      </c>
      <c r="C3650" s="45" t="s">
        <v>3767</v>
      </c>
      <c r="D3650" t="str">
        <f>_xlfn.XLOOKUP($C3650,銘柄リスト!$B$2:$B$10000,銘柄リスト!$C$2:$C$10000,,0,1)</f>
        <v>エフオン</v>
      </c>
      <c r="E3650" s="10">
        <v>1</v>
      </c>
      <c r="G3650" s="46">
        <v>45632</v>
      </c>
      <c r="H3650" s="46">
        <v>45793</v>
      </c>
      <c r="J3650" s="10" t="str">
        <f>_xlfn.XLOOKUP($C3650,銘柄リスト!$B$2:$B$10000,銘柄リスト!$D$2:$D$10000,,0,1)</f>
        <v>スタンダード（内国株式）</v>
      </c>
    </row>
    <row r="3651" spans="2:10" hidden="1">
      <c r="B3651" s="42">
        <v>3649</v>
      </c>
      <c r="C3651" s="45" t="s">
        <v>3768</v>
      </c>
      <c r="D3651" t="str">
        <f>_xlfn.XLOOKUP($C3651,銘柄リスト!$B$2:$B$10000,銘柄リスト!$C$2:$C$10000,,0,1)</f>
        <v>イーレックス</v>
      </c>
      <c r="E3651" s="10">
        <v>1</v>
      </c>
      <c r="G3651" s="46">
        <v>45632</v>
      </c>
      <c r="H3651" s="46">
        <v>45793</v>
      </c>
      <c r="J3651" s="10" t="str">
        <f>_xlfn.XLOOKUP($C3651,銘柄リスト!$B$2:$B$10000,銘柄リスト!$D$2:$D$10000,,0,1)</f>
        <v>プライム（内国株式）</v>
      </c>
    </row>
    <row r="3652" spans="2:10" hidden="1">
      <c r="B3652" s="42">
        <v>3650</v>
      </c>
      <c r="C3652" s="45" t="s">
        <v>3769</v>
      </c>
      <c r="D3652" t="str">
        <f>_xlfn.XLOOKUP($C3652,銘柄リスト!$B$2:$B$10000,銘柄リスト!$C$2:$C$10000,,0,1)</f>
        <v>レノバ</v>
      </c>
      <c r="E3652" s="10">
        <v>1</v>
      </c>
      <c r="G3652" s="46">
        <v>45632</v>
      </c>
      <c r="H3652" s="46">
        <v>45793</v>
      </c>
      <c r="J3652" s="10" t="str">
        <f>_xlfn.XLOOKUP($C3652,銘柄リスト!$B$2:$B$10000,銘柄リスト!$D$2:$D$10000,,0,1)</f>
        <v>プライム（内国株式）</v>
      </c>
    </row>
    <row r="3653" spans="2:10" hidden="1">
      <c r="B3653" s="42">
        <v>3651</v>
      </c>
      <c r="C3653" s="45" t="s">
        <v>3770</v>
      </c>
      <c r="D3653" t="str">
        <f>_xlfn.XLOOKUP($C3653,銘柄リスト!$B$2:$B$10000,銘柄リスト!$C$2:$C$10000,,0,1)</f>
        <v>リニューアブル・ジャパン</v>
      </c>
      <c r="E3653" s="10">
        <v>1</v>
      </c>
      <c r="G3653" s="46">
        <v>45632</v>
      </c>
      <c r="H3653" s="46">
        <v>45645</v>
      </c>
      <c r="J3653" s="10" t="str">
        <f>_xlfn.XLOOKUP($C3653,銘柄リスト!$B$2:$B$10000,銘柄リスト!$D$2:$D$10000,,0,1)</f>
        <v>グロース（内国株式）</v>
      </c>
    </row>
    <row r="3654" spans="2:10" hidden="1">
      <c r="B3654" s="42">
        <v>3652</v>
      </c>
      <c r="C3654" s="45" t="s">
        <v>3771</v>
      </c>
      <c r="D3654" t="str">
        <f>_xlfn.XLOOKUP($C3654,銘柄リスト!$B$2:$B$10000,銘柄リスト!$C$2:$C$10000,,0,1)</f>
        <v>東京瓦斯</v>
      </c>
      <c r="E3654" s="10">
        <v>1</v>
      </c>
      <c r="G3654" s="46">
        <v>45632</v>
      </c>
      <c r="H3654" s="46">
        <v>45793</v>
      </c>
      <c r="J3654" s="10" t="str">
        <f>_xlfn.XLOOKUP($C3654,銘柄リスト!$B$2:$B$10000,銘柄リスト!$D$2:$D$10000,,0,1)</f>
        <v>プライム（内国株式）</v>
      </c>
    </row>
    <row r="3655" spans="2:10" hidden="1">
      <c r="B3655" s="42">
        <v>3653</v>
      </c>
      <c r="C3655" s="45" t="s">
        <v>3772</v>
      </c>
      <c r="D3655" t="str">
        <f>_xlfn.XLOOKUP($C3655,銘柄リスト!$B$2:$B$10000,銘柄リスト!$C$2:$C$10000,,0,1)</f>
        <v>大阪瓦斯</v>
      </c>
      <c r="E3655" s="10">
        <v>1</v>
      </c>
      <c r="G3655" s="46">
        <v>45632</v>
      </c>
      <c r="H3655" s="46">
        <v>45793</v>
      </c>
      <c r="J3655" s="10" t="str">
        <f>_xlfn.XLOOKUP($C3655,銘柄リスト!$B$2:$B$10000,銘柄リスト!$D$2:$D$10000,,0,1)</f>
        <v>プライム（内国株式）</v>
      </c>
    </row>
    <row r="3656" spans="2:10" hidden="1">
      <c r="B3656" s="42">
        <v>3654</v>
      </c>
      <c r="C3656" s="45" t="s">
        <v>60</v>
      </c>
      <c r="D3656" t="str">
        <f>_xlfn.XLOOKUP($C3656,銘柄リスト!$B$2:$B$10000,銘柄リスト!$C$2:$C$10000,,0,1)</f>
        <v>東邦瓦斯</v>
      </c>
      <c r="E3656" s="10">
        <v>1</v>
      </c>
      <c r="G3656" s="46">
        <v>45632</v>
      </c>
      <c r="H3656" s="46">
        <v>45793</v>
      </c>
      <c r="J3656" s="10" t="str">
        <f>_xlfn.XLOOKUP($C3656,銘柄リスト!$B$2:$B$10000,銘柄リスト!$D$2:$D$10000,,0,1)</f>
        <v>プライム（内国株式）</v>
      </c>
    </row>
    <row r="3657" spans="2:10" hidden="1">
      <c r="B3657" s="42">
        <v>3655</v>
      </c>
      <c r="C3657" s="45" t="s">
        <v>3773</v>
      </c>
      <c r="D3657" t="str">
        <f>_xlfn.XLOOKUP($C3657,銘柄リスト!$B$2:$B$10000,銘柄リスト!$C$2:$C$10000,,0,1)</f>
        <v>北海道瓦斯</v>
      </c>
      <c r="E3657" s="10">
        <v>1</v>
      </c>
      <c r="G3657" s="46">
        <v>45632</v>
      </c>
      <c r="H3657" s="46">
        <v>45793</v>
      </c>
      <c r="J3657" s="10" t="str">
        <f>_xlfn.XLOOKUP($C3657,銘柄リスト!$B$2:$B$10000,銘柄リスト!$D$2:$D$10000,,0,1)</f>
        <v>プライム（内国株式）</v>
      </c>
    </row>
    <row r="3658" spans="2:10" hidden="1">
      <c r="B3658" s="42">
        <v>3656</v>
      </c>
      <c r="C3658" s="45" t="s">
        <v>3774</v>
      </c>
      <c r="D3658" t="str">
        <f>_xlfn.XLOOKUP($C3658,銘柄リスト!$B$2:$B$10000,銘柄リスト!$C$2:$C$10000,,0,1)</f>
        <v>広島ガス</v>
      </c>
      <c r="E3658" s="10">
        <v>1</v>
      </c>
      <c r="G3658" s="46">
        <v>45632</v>
      </c>
      <c r="H3658" s="46">
        <v>45793</v>
      </c>
      <c r="J3658" s="10" t="str">
        <f>_xlfn.XLOOKUP($C3658,銘柄リスト!$B$2:$B$10000,銘柄リスト!$D$2:$D$10000,,0,1)</f>
        <v>プライム（内国株式）</v>
      </c>
    </row>
    <row r="3659" spans="2:10" hidden="1">
      <c r="B3659" s="42">
        <v>3657</v>
      </c>
      <c r="C3659" s="45" t="s">
        <v>3775</v>
      </c>
      <c r="D3659" t="str">
        <f>_xlfn.XLOOKUP($C3659,銘柄リスト!$B$2:$B$10000,銘柄リスト!$C$2:$C$10000,,0,1)</f>
        <v>西部ガスホールディングス</v>
      </c>
      <c r="E3659" s="10">
        <v>1</v>
      </c>
      <c r="G3659" s="46">
        <v>45632</v>
      </c>
      <c r="H3659" s="46">
        <v>45793</v>
      </c>
      <c r="J3659" s="10" t="str">
        <f>_xlfn.XLOOKUP($C3659,銘柄リスト!$B$2:$B$10000,銘柄リスト!$D$2:$D$10000,,0,1)</f>
        <v>プライム（内国株式）</v>
      </c>
    </row>
    <row r="3660" spans="2:10" hidden="1">
      <c r="B3660" s="42">
        <v>3658</v>
      </c>
      <c r="C3660" s="45" t="s">
        <v>3776</v>
      </c>
      <c r="D3660" t="str">
        <f>_xlfn.XLOOKUP($C3660,銘柄リスト!$B$2:$B$10000,銘柄リスト!$C$2:$C$10000,,0,1)</f>
        <v>北陸瓦斯</v>
      </c>
      <c r="E3660" s="10">
        <v>1</v>
      </c>
      <c r="G3660" s="46">
        <v>45632</v>
      </c>
      <c r="H3660" s="46">
        <v>45793</v>
      </c>
      <c r="J3660" s="10" t="str">
        <f>_xlfn.XLOOKUP($C3660,銘柄リスト!$B$2:$B$10000,銘柄リスト!$D$2:$D$10000,,0,1)</f>
        <v>スタンダード（内国株式）</v>
      </c>
    </row>
    <row r="3661" spans="2:10" hidden="1">
      <c r="B3661" s="42">
        <v>3659</v>
      </c>
      <c r="C3661" s="45" t="s">
        <v>3777</v>
      </c>
      <c r="D3661" t="str">
        <f>_xlfn.XLOOKUP($C3661,銘柄リスト!$B$2:$B$10000,銘柄リスト!$C$2:$C$10000,,0,1)</f>
        <v>京葉瓦斯</v>
      </c>
      <c r="E3661" s="10">
        <v>1</v>
      </c>
      <c r="G3661" s="46">
        <v>45632</v>
      </c>
      <c r="H3661" s="46">
        <v>45793</v>
      </c>
      <c r="J3661" s="10" t="str">
        <f>_xlfn.XLOOKUP($C3661,銘柄リスト!$B$2:$B$10000,銘柄リスト!$D$2:$D$10000,,0,1)</f>
        <v>スタンダード（内国株式）</v>
      </c>
    </row>
    <row r="3662" spans="2:10" hidden="1">
      <c r="B3662" s="42">
        <v>3660</v>
      </c>
      <c r="C3662" s="45" t="s">
        <v>3778</v>
      </c>
      <c r="D3662" t="str">
        <f>_xlfn.XLOOKUP($C3662,銘柄リスト!$B$2:$B$10000,銘柄リスト!$C$2:$C$10000,,0,1)</f>
        <v>静岡ガス</v>
      </c>
      <c r="E3662" s="10">
        <v>1</v>
      </c>
      <c r="G3662" s="46">
        <v>45632</v>
      </c>
      <c r="H3662" s="46">
        <v>45793</v>
      </c>
      <c r="J3662" s="10" t="str">
        <f>_xlfn.XLOOKUP($C3662,銘柄リスト!$B$2:$B$10000,銘柄リスト!$D$2:$D$10000,,0,1)</f>
        <v>プライム（内国株式）</v>
      </c>
    </row>
    <row r="3663" spans="2:10" hidden="1">
      <c r="B3663" s="42">
        <v>3661</v>
      </c>
      <c r="C3663" s="45" t="s">
        <v>3779</v>
      </c>
      <c r="D3663" t="str">
        <f>_xlfn.XLOOKUP($C3663,銘柄リスト!$B$2:$B$10000,銘柄リスト!$C$2:$C$10000,,0,1)</f>
        <v>メタウォーター</v>
      </c>
      <c r="E3663" s="10">
        <v>1</v>
      </c>
      <c r="G3663" s="46">
        <v>45632</v>
      </c>
      <c r="H3663" s="46">
        <v>45793</v>
      </c>
      <c r="J3663" s="10" t="str">
        <f>_xlfn.XLOOKUP($C3663,銘柄リスト!$B$2:$B$10000,銘柄リスト!$D$2:$D$10000,,0,1)</f>
        <v>プライム（内国株式）</v>
      </c>
    </row>
    <row r="3664" spans="2:10" hidden="1">
      <c r="B3664" s="42">
        <v>3662</v>
      </c>
      <c r="C3664" s="45" t="s">
        <v>3780</v>
      </c>
      <c r="D3664" t="str">
        <f>_xlfn.XLOOKUP($C3664,銘柄リスト!$B$2:$B$10000,銘柄リスト!$C$2:$C$10000,,0,1)</f>
        <v>Ｍ＆Ａ総研ホールディングス</v>
      </c>
      <c r="E3664" s="10">
        <v>1</v>
      </c>
      <c r="G3664" s="46">
        <v>45632</v>
      </c>
      <c r="H3664" s="46">
        <v>45793</v>
      </c>
      <c r="J3664" s="10" t="str">
        <f>_xlfn.XLOOKUP($C3664,銘柄リスト!$B$2:$B$10000,銘柄リスト!$D$2:$D$10000,,0,1)</f>
        <v>プライム（内国株式）</v>
      </c>
    </row>
    <row r="3665" spans="2:10" hidden="1">
      <c r="B3665" s="42">
        <v>3663</v>
      </c>
      <c r="C3665" s="45" t="s">
        <v>3781</v>
      </c>
      <c r="D3665" t="str">
        <f>_xlfn.XLOOKUP($C3665,銘柄リスト!$B$2:$B$10000,銘柄リスト!$C$2:$C$10000,,0,1)</f>
        <v>マイクロアド</v>
      </c>
      <c r="E3665" s="10">
        <v>1</v>
      </c>
      <c r="G3665" s="46">
        <v>45632</v>
      </c>
      <c r="H3665" s="46">
        <v>45645</v>
      </c>
      <c r="J3665" s="10" t="str">
        <f>_xlfn.XLOOKUP($C3665,銘柄リスト!$B$2:$B$10000,銘柄リスト!$D$2:$D$10000,,0,1)</f>
        <v>グロース（内国株式）</v>
      </c>
    </row>
    <row r="3666" spans="2:10" hidden="1">
      <c r="B3666" s="42">
        <v>3664</v>
      </c>
      <c r="C3666" s="45" t="s">
        <v>3782</v>
      </c>
      <c r="D3666" t="str">
        <f>_xlfn.XLOOKUP($C3666,銘柄リスト!$B$2:$B$10000,銘柄リスト!$C$2:$C$10000,,0,1)</f>
        <v>ＡＶｉＣ</v>
      </c>
      <c r="E3666" s="10">
        <v>1</v>
      </c>
      <c r="G3666" s="46">
        <v>45632</v>
      </c>
      <c r="H3666" s="46">
        <v>45645</v>
      </c>
      <c r="J3666" s="10" t="str">
        <f>_xlfn.XLOOKUP($C3666,銘柄リスト!$B$2:$B$10000,銘柄リスト!$D$2:$D$10000,,0,1)</f>
        <v>グロース（内国株式）</v>
      </c>
    </row>
    <row r="3667" spans="2:10" hidden="1">
      <c r="B3667" s="42">
        <v>3665</v>
      </c>
      <c r="C3667" s="45" t="s">
        <v>3783</v>
      </c>
      <c r="D3667" t="str">
        <f>_xlfn.XLOOKUP($C3667,銘柄リスト!$B$2:$B$10000,銘柄リスト!$C$2:$C$10000,,0,1)</f>
        <v>ＩＮＴＬＯＯＰ</v>
      </c>
      <c r="E3667" s="10">
        <v>1</v>
      </c>
      <c r="G3667" s="46">
        <v>45632</v>
      </c>
      <c r="H3667" s="46">
        <v>45645</v>
      </c>
      <c r="J3667" s="10" t="str">
        <f>_xlfn.XLOOKUP($C3667,銘柄リスト!$B$2:$B$10000,銘柄リスト!$D$2:$D$10000,,0,1)</f>
        <v>グロース（内国株式）</v>
      </c>
    </row>
    <row r="3668" spans="2:10" hidden="1">
      <c r="B3668" s="42">
        <v>3666</v>
      </c>
      <c r="C3668" s="45" t="s">
        <v>3784</v>
      </c>
      <c r="D3668" t="str">
        <f>_xlfn.XLOOKUP($C3668,銘柄リスト!$B$2:$B$10000,銘柄リスト!$C$2:$C$10000,,0,1)</f>
        <v>エアークローゼット</v>
      </c>
      <c r="E3668" s="10">
        <v>1</v>
      </c>
      <c r="G3668" s="46">
        <v>45632</v>
      </c>
      <c r="H3668" s="46">
        <v>45645</v>
      </c>
      <c r="J3668" s="10" t="str">
        <f>_xlfn.XLOOKUP($C3668,銘柄リスト!$B$2:$B$10000,銘柄リスト!$D$2:$D$10000,,0,1)</f>
        <v>グロース（内国株式）</v>
      </c>
    </row>
    <row r="3669" spans="2:10" hidden="1">
      <c r="B3669" s="42">
        <v>3667</v>
      </c>
      <c r="C3669" s="45" t="s">
        <v>3785</v>
      </c>
      <c r="D3669" t="str">
        <f>_xlfn.XLOOKUP($C3669,銘柄リスト!$B$2:$B$10000,銘柄リスト!$C$2:$C$10000,,0,1)</f>
        <v>ジャパニアス</v>
      </c>
      <c r="E3669" s="10">
        <v>1</v>
      </c>
      <c r="G3669" s="46">
        <v>45632</v>
      </c>
      <c r="H3669" s="46">
        <v>45645</v>
      </c>
      <c r="J3669" s="10" t="str">
        <f>_xlfn.XLOOKUP($C3669,銘柄リスト!$B$2:$B$10000,銘柄リスト!$D$2:$D$10000,,0,1)</f>
        <v>グロース（内国株式）</v>
      </c>
    </row>
    <row r="3670" spans="2:10" hidden="1">
      <c r="B3670" s="42">
        <v>3668</v>
      </c>
      <c r="C3670" s="45" t="s">
        <v>3786</v>
      </c>
      <c r="D3670" t="str">
        <f>_xlfn.XLOOKUP($C3670,銘柄リスト!$B$2:$B$10000,銘柄リスト!$C$2:$C$10000,,0,1)</f>
        <v>プログリット</v>
      </c>
      <c r="E3670" s="10">
        <v>1</v>
      </c>
      <c r="G3670" s="46">
        <v>45632</v>
      </c>
      <c r="H3670" s="46">
        <v>45793</v>
      </c>
      <c r="I3670" s="10" t="s">
        <v>1586</v>
      </c>
      <c r="J3670" s="10" t="str">
        <f>_xlfn.XLOOKUP($C3670,銘柄リスト!$B$2:$B$10000,銘柄リスト!$D$2:$D$10000,,0,1)</f>
        <v>グロース（内国株式）</v>
      </c>
    </row>
    <row r="3671" spans="2:10" hidden="1">
      <c r="B3671" s="42">
        <v>3669</v>
      </c>
      <c r="C3671" s="45" t="s">
        <v>3787</v>
      </c>
      <c r="D3671" t="str">
        <f>_xlfn.XLOOKUP($C3671,銘柄リスト!$B$2:$B$10000,銘柄リスト!$C$2:$C$10000,,0,1)</f>
        <v>グラッドキューブ</v>
      </c>
      <c r="E3671" s="10">
        <v>1</v>
      </c>
      <c r="G3671" s="46">
        <v>45632</v>
      </c>
      <c r="H3671" s="46">
        <v>45645</v>
      </c>
      <c r="J3671" s="10" t="str">
        <f>_xlfn.XLOOKUP($C3671,銘柄リスト!$B$2:$B$10000,銘柄リスト!$D$2:$D$10000,,0,1)</f>
        <v>グロース（内国株式）</v>
      </c>
    </row>
    <row r="3672" spans="2:10" hidden="1">
      <c r="B3672" s="42">
        <v>3670</v>
      </c>
      <c r="C3672" s="45" t="s">
        <v>3788</v>
      </c>
      <c r="D3672" t="str">
        <f>_xlfn.XLOOKUP($C3672,銘柄リスト!$B$2:$B$10000,銘柄リスト!$C$2:$C$10000,,0,1)</f>
        <v>ビジネスコーチ</v>
      </c>
      <c r="E3672" s="10">
        <v>1</v>
      </c>
      <c r="G3672" s="46">
        <v>45632</v>
      </c>
      <c r="H3672" s="46">
        <v>45645</v>
      </c>
      <c r="J3672" s="10" t="str">
        <f>_xlfn.XLOOKUP($C3672,銘柄リスト!$B$2:$B$10000,銘柄リスト!$D$2:$D$10000,,0,1)</f>
        <v>グロース（内国株式）</v>
      </c>
    </row>
    <row r="3673" spans="2:10" hidden="1">
      <c r="B3673" s="42">
        <v>3671</v>
      </c>
      <c r="C3673" s="45" t="s">
        <v>3789</v>
      </c>
      <c r="D3673" t="str">
        <f>_xlfn.XLOOKUP($C3673,銘柄リスト!$B$2:$B$10000,銘柄リスト!$C$2:$C$10000,,0,1)</f>
        <v>Ａｔｌａｓ　Ｔｅｃｈｎｏｌｏｇｉｅｓ</v>
      </c>
      <c r="E3673" s="10">
        <v>1</v>
      </c>
      <c r="G3673" s="46">
        <v>45632</v>
      </c>
      <c r="H3673" s="46">
        <v>45645</v>
      </c>
      <c r="J3673" s="10" t="str">
        <f>_xlfn.XLOOKUP($C3673,銘柄リスト!$B$2:$B$10000,銘柄リスト!$D$2:$D$10000,,0,1)</f>
        <v>グロース（内国株式）</v>
      </c>
    </row>
    <row r="3674" spans="2:10" hidden="1">
      <c r="B3674" s="42">
        <v>3672</v>
      </c>
      <c r="C3674" s="45" t="s">
        <v>3790</v>
      </c>
      <c r="D3674" t="str">
        <f>_xlfn.XLOOKUP($C3674,銘柄リスト!$B$2:$B$10000,銘柄リスト!$C$2:$C$10000,,0,1)</f>
        <v>ＦＣＥ</v>
      </c>
      <c r="E3674" s="10">
        <v>1</v>
      </c>
      <c r="G3674" s="46">
        <v>45632</v>
      </c>
      <c r="H3674" s="46">
        <v>45793</v>
      </c>
      <c r="J3674" s="10" t="str">
        <f>_xlfn.XLOOKUP($C3674,銘柄リスト!$B$2:$B$10000,銘柄リスト!$D$2:$D$10000,,0,1)</f>
        <v>スタンダード（内国株式）</v>
      </c>
    </row>
    <row r="3675" spans="2:10" hidden="1">
      <c r="B3675" s="42">
        <v>3673</v>
      </c>
      <c r="C3675" s="45" t="s">
        <v>3791</v>
      </c>
      <c r="D3675" t="str">
        <f>_xlfn.XLOOKUP($C3675,銘柄リスト!$B$2:$B$10000,銘柄リスト!$C$2:$C$10000,,0,1)</f>
        <v>ＧＬＯＥ</v>
      </c>
      <c r="E3675" s="10">
        <v>1</v>
      </c>
      <c r="G3675" s="46">
        <v>45632</v>
      </c>
      <c r="H3675" s="46">
        <v>45645</v>
      </c>
      <c r="J3675" s="10" t="str">
        <f>_xlfn.XLOOKUP($C3675,銘柄リスト!$B$2:$B$10000,銘柄リスト!$D$2:$D$10000,,0,1)</f>
        <v>グロース（内国株式）</v>
      </c>
    </row>
    <row r="3676" spans="2:10" hidden="1">
      <c r="B3676" s="42">
        <v>3674</v>
      </c>
      <c r="C3676" s="45" t="s">
        <v>3792</v>
      </c>
      <c r="D3676" t="str">
        <f>_xlfn.XLOOKUP($C3676,銘柄リスト!$B$2:$B$10000,銘柄リスト!$C$2:$C$10000,,0,1)</f>
        <v>アイネット</v>
      </c>
      <c r="E3676" s="10">
        <v>1</v>
      </c>
      <c r="G3676" s="46">
        <v>45632</v>
      </c>
      <c r="H3676" s="46">
        <v>45793</v>
      </c>
      <c r="J3676" s="10" t="str">
        <f>_xlfn.XLOOKUP($C3676,銘柄リスト!$B$2:$B$10000,銘柄リスト!$D$2:$D$10000,,0,1)</f>
        <v>プライム（内国株式）</v>
      </c>
    </row>
    <row r="3677" spans="2:10" hidden="1">
      <c r="B3677" s="42">
        <v>3675</v>
      </c>
      <c r="C3677" s="45" t="s">
        <v>3793</v>
      </c>
      <c r="D3677" t="str">
        <f>_xlfn.XLOOKUP($C3677,銘柄リスト!$B$2:$B$10000,銘柄リスト!$C$2:$C$10000,,0,1)</f>
        <v>松竹</v>
      </c>
      <c r="E3677" s="10">
        <v>1</v>
      </c>
      <c r="G3677" s="46">
        <v>45632</v>
      </c>
      <c r="H3677" s="46">
        <v>45793</v>
      </c>
      <c r="J3677" s="10" t="str">
        <f>_xlfn.XLOOKUP($C3677,銘柄リスト!$B$2:$B$10000,銘柄リスト!$D$2:$D$10000,,0,1)</f>
        <v>プライム（内国株式）</v>
      </c>
    </row>
    <row r="3678" spans="2:10" hidden="1">
      <c r="B3678" s="42">
        <v>3676</v>
      </c>
      <c r="C3678" s="45" t="s">
        <v>3794</v>
      </c>
      <c r="D3678" t="str">
        <f>_xlfn.XLOOKUP($C3678,銘柄リスト!$B$2:$B$10000,銘柄リスト!$C$2:$C$10000,,0,1)</f>
        <v>東宝</v>
      </c>
      <c r="E3678" s="10">
        <v>1</v>
      </c>
      <c r="G3678" s="46">
        <v>45632</v>
      </c>
      <c r="H3678" s="46">
        <v>45793</v>
      </c>
      <c r="I3678" s="10" t="s">
        <v>3795</v>
      </c>
      <c r="J3678" s="10" t="str">
        <f>_xlfn.XLOOKUP($C3678,銘柄リスト!$B$2:$B$10000,銘柄リスト!$D$2:$D$10000,,0,1)</f>
        <v>プライム（内国株式）</v>
      </c>
    </row>
    <row r="3679" spans="2:10" hidden="1">
      <c r="B3679" s="42">
        <v>3677</v>
      </c>
      <c r="C3679" s="45" t="s">
        <v>18</v>
      </c>
      <c r="D3679" t="str">
        <f>_xlfn.XLOOKUP($C3679,銘柄リスト!$B$2:$B$10000,銘柄リスト!$C$2:$C$10000,,0,1)</f>
        <v>エイチ・アイ・エス</v>
      </c>
      <c r="E3679" s="10">
        <v>1</v>
      </c>
      <c r="G3679" s="46">
        <v>45632</v>
      </c>
      <c r="H3679" s="46">
        <v>45793</v>
      </c>
      <c r="J3679" s="10" t="str">
        <f>_xlfn.XLOOKUP($C3679,銘柄リスト!$B$2:$B$10000,銘柄リスト!$D$2:$D$10000,,0,1)</f>
        <v>プライム（内国株式）</v>
      </c>
    </row>
    <row r="3680" spans="2:10" hidden="1">
      <c r="B3680" s="42">
        <v>3678</v>
      </c>
      <c r="C3680" s="45" t="s">
        <v>3796</v>
      </c>
      <c r="D3680" t="str">
        <f>_xlfn.XLOOKUP($C3680,銘柄リスト!$B$2:$B$10000,銘柄リスト!$C$2:$C$10000,,0,1)</f>
        <v>東映</v>
      </c>
      <c r="E3680" s="10">
        <v>1</v>
      </c>
      <c r="G3680" s="46">
        <v>45632</v>
      </c>
      <c r="H3680" s="46">
        <v>45793</v>
      </c>
      <c r="J3680" s="10" t="str">
        <f>_xlfn.XLOOKUP($C3680,銘柄リスト!$B$2:$B$10000,銘柄リスト!$D$2:$D$10000,,0,1)</f>
        <v>プライム（内国株式）</v>
      </c>
    </row>
    <row r="3681" spans="2:10" hidden="1">
      <c r="B3681" s="42">
        <v>3679</v>
      </c>
      <c r="C3681" s="45" t="s">
        <v>3797</v>
      </c>
      <c r="D3681" t="str">
        <f>_xlfn.XLOOKUP($C3681,銘柄リスト!$B$2:$B$10000,銘柄リスト!$C$2:$C$10000,,0,1)</f>
        <v>ウィルソン・ラーニング　ワールドワイド</v>
      </c>
      <c r="E3681" s="10">
        <v>1</v>
      </c>
      <c r="G3681" s="46">
        <v>45632</v>
      </c>
      <c r="H3681" s="46">
        <v>45793</v>
      </c>
      <c r="J3681" s="10" t="str">
        <f>_xlfn.XLOOKUP($C3681,銘柄リスト!$B$2:$B$10000,銘柄リスト!$D$2:$D$10000,,0,1)</f>
        <v>スタンダード（内国株式）</v>
      </c>
    </row>
    <row r="3682" spans="2:10" hidden="1">
      <c r="B3682" s="42">
        <v>3680</v>
      </c>
      <c r="C3682" s="45" t="s">
        <v>3798</v>
      </c>
      <c r="D3682" t="str">
        <f>_xlfn.XLOOKUP($C3682,銘柄リスト!$B$2:$B$10000,銘柄リスト!$C$2:$C$10000,,0,1)</f>
        <v>ラックランド</v>
      </c>
      <c r="E3682" s="10">
        <v>1</v>
      </c>
      <c r="G3682" s="46">
        <v>45632</v>
      </c>
      <c r="H3682" s="46">
        <v>45793</v>
      </c>
      <c r="J3682" s="10" t="str">
        <f>_xlfn.XLOOKUP($C3682,銘柄リスト!$B$2:$B$10000,銘柄リスト!$D$2:$D$10000,,0,1)</f>
        <v>プライム（内国株式）</v>
      </c>
    </row>
    <row r="3683" spans="2:10" hidden="1">
      <c r="B3683" s="42">
        <v>3681</v>
      </c>
      <c r="C3683" s="45" t="s">
        <v>3799</v>
      </c>
      <c r="D3683" t="str">
        <f>_xlfn.XLOOKUP($C3683,銘柄リスト!$B$2:$B$10000,銘柄リスト!$C$2:$C$10000,,0,1)</f>
        <v>ＮＴＴデータグループ</v>
      </c>
      <c r="E3683" s="10">
        <v>1</v>
      </c>
      <c r="G3683" s="46">
        <v>45632</v>
      </c>
      <c r="H3683" s="46">
        <v>45793</v>
      </c>
      <c r="J3683" s="10" t="str">
        <f>_xlfn.XLOOKUP($C3683,銘柄リスト!$B$2:$B$10000,銘柄リスト!$D$2:$D$10000,,0,1)</f>
        <v>プライム（内国株式）</v>
      </c>
    </row>
    <row r="3684" spans="2:10" hidden="1">
      <c r="B3684" s="42">
        <v>3682</v>
      </c>
      <c r="C3684" s="45" t="s">
        <v>3800</v>
      </c>
      <c r="D3684" t="str">
        <f>_xlfn.XLOOKUP($C3684,銘柄リスト!$B$2:$B$10000,銘柄リスト!$C$2:$C$10000,,0,1)</f>
        <v>共立メンテナンス</v>
      </c>
      <c r="E3684" s="10">
        <v>1</v>
      </c>
      <c r="G3684" s="46">
        <v>45632</v>
      </c>
      <c r="H3684" s="46">
        <v>45793</v>
      </c>
      <c r="J3684" s="10" t="str">
        <f>_xlfn.XLOOKUP($C3684,銘柄リスト!$B$2:$B$10000,銘柄リスト!$D$2:$D$10000,,0,1)</f>
        <v>プライム（内国株式）</v>
      </c>
    </row>
    <row r="3685" spans="2:10" hidden="1">
      <c r="B3685" s="42">
        <v>3683</v>
      </c>
      <c r="C3685" s="45" t="s">
        <v>3801</v>
      </c>
      <c r="D3685" t="str">
        <f>_xlfn.XLOOKUP($C3685,銘柄リスト!$B$2:$B$10000,銘柄リスト!$C$2:$C$10000,,0,1)</f>
        <v>イチネンホールディングス</v>
      </c>
      <c r="E3685" s="10">
        <v>1</v>
      </c>
      <c r="G3685" s="46">
        <v>45632</v>
      </c>
      <c r="H3685" s="46">
        <v>45793</v>
      </c>
      <c r="J3685" s="10" t="str">
        <f>_xlfn.XLOOKUP($C3685,銘柄リスト!$B$2:$B$10000,銘柄リスト!$D$2:$D$10000,,0,1)</f>
        <v>プライム（内国株式）</v>
      </c>
    </row>
    <row r="3686" spans="2:10" hidden="1">
      <c r="B3686" s="42">
        <v>3684</v>
      </c>
      <c r="C3686" s="45" t="s">
        <v>3802</v>
      </c>
      <c r="D3686" t="str">
        <f>_xlfn.XLOOKUP($C3686,銘柄リスト!$B$2:$B$10000,銘柄リスト!$C$2:$C$10000,,0,1)</f>
        <v>建設技術研究所</v>
      </c>
      <c r="E3686" s="10">
        <v>1</v>
      </c>
      <c r="G3686" s="46">
        <v>45632</v>
      </c>
      <c r="H3686" s="46">
        <v>45793</v>
      </c>
      <c r="J3686" s="10" t="str">
        <f>_xlfn.XLOOKUP($C3686,銘柄リスト!$B$2:$B$10000,銘柄リスト!$D$2:$D$10000,,0,1)</f>
        <v>プライム（内国株式）</v>
      </c>
    </row>
    <row r="3687" spans="2:10" hidden="1">
      <c r="B3687" s="42">
        <v>3685</v>
      </c>
      <c r="C3687" s="45" t="s">
        <v>3803</v>
      </c>
      <c r="D3687" t="str">
        <f>_xlfn.XLOOKUP($C3687,銘柄リスト!$B$2:$B$10000,銘柄リスト!$C$2:$C$10000,,0,1)</f>
        <v>スペース</v>
      </c>
      <c r="E3687" s="10">
        <v>1</v>
      </c>
      <c r="G3687" s="46">
        <v>45632</v>
      </c>
      <c r="H3687" s="46">
        <v>45793</v>
      </c>
      <c r="J3687" s="10" t="str">
        <f>_xlfn.XLOOKUP($C3687,銘柄リスト!$B$2:$B$10000,銘柄リスト!$D$2:$D$10000,,0,1)</f>
        <v>プライム（内国株式）</v>
      </c>
    </row>
    <row r="3688" spans="2:10" hidden="1">
      <c r="B3688" s="42">
        <v>3686</v>
      </c>
      <c r="C3688" s="45" t="s">
        <v>3804</v>
      </c>
      <c r="D3688" t="str">
        <f>_xlfn.XLOOKUP($C3688,銘柄リスト!$B$2:$B$10000,銘柄リスト!$C$2:$C$10000,,0,1)</f>
        <v>セレスポ</v>
      </c>
      <c r="E3688" s="10">
        <v>1</v>
      </c>
      <c r="G3688" s="46">
        <v>45632</v>
      </c>
      <c r="H3688" s="46">
        <v>45793</v>
      </c>
      <c r="J3688" s="10" t="str">
        <f>_xlfn.XLOOKUP($C3688,銘柄リスト!$B$2:$B$10000,銘柄リスト!$D$2:$D$10000,,0,1)</f>
        <v>スタンダード（内国株式）</v>
      </c>
    </row>
    <row r="3689" spans="2:10" hidden="1">
      <c r="B3689" s="42">
        <v>3687</v>
      </c>
      <c r="C3689" s="45" t="s">
        <v>3805</v>
      </c>
      <c r="D3689" t="str">
        <f>_xlfn.XLOOKUP($C3689,銘柄リスト!$B$2:$B$10000,銘柄リスト!$C$2:$C$10000,,0,1)</f>
        <v>アインホールディングス</v>
      </c>
      <c r="E3689" s="10">
        <v>1</v>
      </c>
      <c r="G3689" s="46">
        <v>45632</v>
      </c>
      <c r="H3689" s="46">
        <v>45793</v>
      </c>
      <c r="J3689" s="10" t="str">
        <f>_xlfn.XLOOKUP($C3689,銘柄リスト!$B$2:$B$10000,銘柄リスト!$D$2:$D$10000,,0,1)</f>
        <v>プライム（内国株式）</v>
      </c>
    </row>
    <row r="3690" spans="2:10" hidden="1">
      <c r="B3690" s="42">
        <v>3688</v>
      </c>
      <c r="C3690" s="45" t="s">
        <v>3806</v>
      </c>
      <c r="D3690" t="str">
        <f>_xlfn.XLOOKUP($C3690,銘柄リスト!$B$2:$B$10000,銘柄リスト!$C$2:$C$10000,,0,1)</f>
        <v>燦ホールディングス</v>
      </c>
      <c r="E3690" s="10">
        <v>1</v>
      </c>
      <c r="G3690" s="46">
        <v>45632</v>
      </c>
      <c r="H3690" s="46">
        <v>45793</v>
      </c>
      <c r="J3690" s="10" t="str">
        <f>_xlfn.XLOOKUP($C3690,銘柄リスト!$B$2:$B$10000,銘柄リスト!$D$2:$D$10000,,0,1)</f>
        <v>プライム（内国株式）</v>
      </c>
    </row>
    <row r="3691" spans="2:10" hidden="1">
      <c r="B3691" s="42">
        <v>3689</v>
      </c>
      <c r="C3691" s="45" t="s">
        <v>3807</v>
      </c>
      <c r="D3691" t="str">
        <f>_xlfn.XLOOKUP($C3691,銘柄リスト!$B$2:$B$10000,銘柄リスト!$C$2:$C$10000,,0,1)</f>
        <v>ピー・シー・エー</v>
      </c>
      <c r="E3691" s="10">
        <v>1</v>
      </c>
      <c r="G3691" s="46">
        <v>45632</v>
      </c>
      <c r="H3691" s="46">
        <v>45793</v>
      </c>
      <c r="J3691" s="10" t="str">
        <f>_xlfn.XLOOKUP($C3691,銘柄リスト!$B$2:$B$10000,銘柄リスト!$D$2:$D$10000,,0,1)</f>
        <v>プライム（内国株式）</v>
      </c>
    </row>
    <row r="3692" spans="2:10" hidden="1">
      <c r="B3692" s="42">
        <v>3690</v>
      </c>
      <c r="C3692" s="45" t="s">
        <v>3808</v>
      </c>
      <c r="D3692" t="str">
        <f>_xlfn.XLOOKUP($C3692,銘柄リスト!$B$2:$B$10000,銘柄リスト!$C$2:$C$10000,,0,1)</f>
        <v>スバル興業</v>
      </c>
      <c r="E3692" s="10">
        <v>1</v>
      </c>
      <c r="G3692" s="46">
        <v>45632</v>
      </c>
      <c r="H3692" s="46">
        <v>45793</v>
      </c>
      <c r="J3692" s="10" t="str">
        <f>_xlfn.XLOOKUP($C3692,銘柄リスト!$B$2:$B$10000,銘柄リスト!$D$2:$D$10000,,0,1)</f>
        <v>スタンダード（内国株式）</v>
      </c>
    </row>
    <row r="3693" spans="2:10" hidden="1">
      <c r="B3693" s="42">
        <v>3691</v>
      </c>
      <c r="C3693" s="45" t="s">
        <v>3809</v>
      </c>
      <c r="D3693" t="str">
        <f>_xlfn.XLOOKUP($C3693,銘柄リスト!$B$2:$B$10000,銘柄リスト!$C$2:$C$10000,,0,1)</f>
        <v>東京テアトル</v>
      </c>
      <c r="E3693" s="10">
        <v>1</v>
      </c>
      <c r="G3693" s="46">
        <v>45632</v>
      </c>
      <c r="H3693" s="46">
        <v>45793</v>
      </c>
      <c r="J3693" s="10" t="str">
        <f>_xlfn.XLOOKUP($C3693,銘柄リスト!$B$2:$B$10000,銘柄リスト!$D$2:$D$10000,,0,1)</f>
        <v>スタンダード（内国株式）</v>
      </c>
    </row>
    <row r="3694" spans="2:10" hidden="1">
      <c r="B3694" s="42">
        <v>3692</v>
      </c>
      <c r="C3694" s="45" t="s">
        <v>3810</v>
      </c>
      <c r="D3694" t="str">
        <f>_xlfn.XLOOKUP($C3694,銘柄リスト!$B$2:$B$10000,銘柄リスト!$C$2:$C$10000,,0,1)</f>
        <v>武蔵野興業</v>
      </c>
      <c r="E3694" s="10">
        <v>1</v>
      </c>
      <c r="G3694" s="46">
        <v>45632</v>
      </c>
      <c r="H3694" s="46">
        <v>45793</v>
      </c>
      <c r="J3694" s="10" t="str">
        <f>_xlfn.XLOOKUP($C3694,銘柄リスト!$B$2:$B$10000,銘柄リスト!$D$2:$D$10000,,0,1)</f>
        <v>スタンダード（内国株式）</v>
      </c>
    </row>
    <row r="3695" spans="2:10" hidden="1">
      <c r="B3695" s="42">
        <v>3693</v>
      </c>
      <c r="C3695" s="45" t="s">
        <v>3811</v>
      </c>
      <c r="D3695" t="str">
        <f>_xlfn.XLOOKUP($C3695,銘柄リスト!$B$2:$B$10000,銘柄リスト!$C$2:$C$10000,,0,1)</f>
        <v>きんえい</v>
      </c>
      <c r="E3695" s="10">
        <v>1</v>
      </c>
      <c r="G3695" s="46">
        <v>45632</v>
      </c>
      <c r="H3695" s="46">
        <v>45793</v>
      </c>
      <c r="J3695" s="10" t="str">
        <f>_xlfn.XLOOKUP($C3695,銘柄リスト!$B$2:$B$10000,銘柄リスト!$D$2:$D$10000,,0,1)</f>
        <v>スタンダード（内国株式）</v>
      </c>
    </row>
    <row r="3696" spans="2:10" hidden="1">
      <c r="B3696" s="42">
        <v>3694</v>
      </c>
      <c r="C3696" s="45" t="s">
        <v>3812</v>
      </c>
      <c r="D3696" t="str">
        <f>_xlfn.XLOOKUP($C3696,銘柄リスト!$B$2:$B$10000,銘柄リスト!$C$2:$C$10000,,0,1)</f>
        <v>三協フロンテア</v>
      </c>
      <c r="E3696" s="10">
        <v>1</v>
      </c>
      <c r="G3696" s="46">
        <v>45632</v>
      </c>
      <c r="H3696" s="46">
        <v>45793</v>
      </c>
      <c r="J3696" s="10" t="str">
        <f>_xlfn.XLOOKUP($C3696,銘柄リスト!$B$2:$B$10000,銘柄リスト!$D$2:$D$10000,,0,1)</f>
        <v>スタンダード（内国株式）</v>
      </c>
    </row>
    <row r="3697" spans="2:10" hidden="1">
      <c r="B3697" s="42">
        <v>3695</v>
      </c>
      <c r="C3697" s="45" t="s">
        <v>3813</v>
      </c>
      <c r="D3697" t="str">
        <f>_xlfn.XLOOKUP($C3697,銘柄リスト!$B$2:$B$10000,銘柄リスト!$C$2:$C$10000,,0,1)</f>
        <v>セゾンテクノロジー</v>
      </c>
      <c r="E3697" s="10">
        <v>1</v>
      </c>
      <c r="G3697" s="46">
        <v>45632</v>
      </c>
      <c r="H3697" s="46">
        <v>45793</v>
      </c>
      <c r="J3697" s="10" t="str">
        <f>_xlfn.XLOOKUP($C3697,銘柄リスト!$B$2:$B$10000,銘柄リスト!$D$2:$D$10000,,0,1)</f>
        <v>スタンダード（内国株式）</v>
      </c>
    </row>
    <row r="3698" spans="2:10" hidden="1">
      <c r="B3698" s="42">
        <v>3696</v>
      </c>
      <c r="C3698" s="45" t="s">
        <v>3814</v>
      </c>
      <c r="D3698" t="str">
        <f>_xlfn.XLOOKUP($C3698,銘柄リスト!$B$2:$B$10000,銘柄リスト!$C$2:$C$10000,,0,1)</f>
        <v>タナベコンサルティンググループ</v>
      </c>
      <c r="E3698" s="10">
        <v>1</v>
      </c>
      <c r="G3698" s="46">
        <v>45632</v>
      </c>
      <c r="H3698" s="46">
        <v>45793</v>
      </c>
      <c r="J3698" s="10" t="str">
        <f>_xlfn.XLOOKUP($C3698,銘柄リスト!$B$2:$B$10000,銘柄リスト!$D$2:$D$10000,,0,1)</f>
        <v>プライム（内国株式）</v>
      </c>
    </row>
    <row r="3699" spans="2:10" hidden="1">
      <c r="B3699" s="42">
        <v>3697</v>
      </c>
      <c r="C3699" s="45" t="s">
        <v>3815</v>
      </c>
      <c r="D3699" t="str">
        <f>_xlfn.XLOOKUP($C3699,銘柄リスト!$B$2:$B$10000,銘柄リスト!$C$2:$C$10000,,0,1)</f>
        <v>協和コンサルタンツ</v>
      </c>
      <c r="E3699" s="10">
        <v>1</v>
      </c>
      <c r="G3699" s="46">
        <v>45632</v>
      </c>
      <c r="H3699" s="46">
        <v>45793</v>
      </c>
      <c r="J3699" s="10" t="str">
        <f>_xlfn.XLOOKUP($C3699,銘柄リスト!$B$2:$B$10000,銘柄リスト!$D$2:$D$10000,,0,1)</f>
        <v>スタンダード（内国株式）</v>
      </c>
    </row>
    <row r="3700" spans="2:10" hidden="1">
      <c r="B3700" s="42">
        <v>3698</v>
      </c>
      <c r="C3700" s="45" t="s">
        <v>3816</v>
      </c>
      <c r="D3700" t="str">
        <f>_xlfn.XLOOKUP($C3700,銘柄リスト!$B$2:$B$10000,銘柄リスト!$C$2:$C$10000,,0,1)</f>
        <v>日本プロセス</v>
      </c>
      <c r="E3700" s="10">
        <v>1</v>
      </c>
      <c r="G3700" s="46">
        <v>45632</v>
      </c>
      <c r="H3700" s="46">
        <v>45793</v>
      </c>
      <c r="J3700" s="10" t="str">
        <f>_xlfn.XLOOKUP($C3700,銘柄リスト!$B$2:$B$10000,銘柄リスト!$D$2:$D$10000,,0,1)</f>
        <v>スタンダード（内国株式）</v>
      </c>
    </row>
    <row r="3701" spans="2:10" hidden="1">
      <c r="B3701" s="42">
        <v>3699</v>
      </c>
      <c r="C3701" s="45" t="s">
        <v>3817</v>
      </c>
      <c r="D3701" t="str">
        <f>_xlfn.XLOOKUP($C3701,銘柄リスト!$B$2:$B$10000,銘柄リスト!$C$2:$C$10000,,0,1)</f>
        <v>グリーンランドリゾート</v>
      </c>
      <c r="E3701" s="10">
        <v>1</v>
      </c>
      <c r="G3701" s="46">
        <v>45632</v>
      </c>
      <c r="H3701" s="46">
        <v>45793</v>
      </c>
      <c r="J3701" s="10" t="str">
        <f>_xlfn.XLOOKUP($C3701,銘柄リスト!$B$2:$B$10000,銘柄リスト!$D$2:$D$10000,,0,1)</f>
        <v>スタンダード（内国株式）</v>
      </c>
    </row>
    <row r="3702" spans="2:10" hidden="1">
      <c r="B3702" s="42">
        <v>3700</v>
      </c>
      <c r="C3702" s="45" t="s">
        <v>3818</v>
      </c>
      <c r="D3702" t="str">
        <f>_xlfn.XLOOKUP($C3702,銘柄リスト!$B$2:$B$10000,銘柄リスト!$C$2:$C$10000,,0,1)</f>
        <v>ビジネスブレイン太田昭和</v>
      </c>
      <c r="E3702" s="10">
        <v>1</v>
      </c>
      <c r="G3702" s="46">
        <v>45632</v>
      </c>
      <c r="H3702" s="46">
        <v>45793</v>
      </c>
      <c r="J3702" s="10" t="str">
        <f>_xlfn.XLOOKUP($C3702,銘柄リスト!$B$2:$B$10000,銘柄リスト!$D$2:$D$10000,,0,1)</f>
        <v>プライム（内国株式）</v>
      </c>
    </row>
    <row r="3703" spans="2:10" hidden="1">
      <c r="B3703" s="42">
        <v>3701</v>
      </c>
      <c r="C3703" s="45" t="s">
        <v>3819</v>
      </c>
      <c r="D3703" t="str">
        <f>_xlfn.XLOOKUP($C3703,銘柄リスト!$B$2:$B$10000,銘柄リスト!$C$2:$C$10000,,0,1)</f>
        <v>歌舞伎座</v>
      </c>
      <c r="E3703" s="10">
        <v>1</v>
      </c>
      <c r="G3703" s="46">
        <v>45632</v>
      </c>
      <c r="H3703" s="46">
        <v>45793</v>
      </c>
      <c r="J3703" s="10" t="str">
        <f>_xlfn.XLOOKUP($C3703,銘柄リスト!$B$2:$B$10000,銘柄リスト!$D$2:$D$10000,,0,1)</f>
        <v>スタンダード（内国株式）</v>
      </c>
    </row>
    <row r="3704" spans="2:10" hidden="1">
      <c r="B3704" s="42">
        <v>3702</v>
      </c>
      <c r="C3704" s="45" t="s">
        <v>3820</v>
      </c>
      <c r="D3704" t="str">
        <f>_xlfn.XLOOKUP($C3704,銘柄リスト!$B$2:$B$10000,銘柄リスト!$C$2:$C$10000,,0,1)</f>
        <v>ナガワ</v>
      </c>
      <c r="E3704" s="10">
        <v>1</v>
      </c>
      <c r="G3704" s="46">
        <v>45632</v>
      </c>
      <c r="H3704" s="46">
        <v>45793</v>
      </c>
      <c r="J3704" s="10" t="str">
        <f>_xlfn.XLOOKUP($C3704,銘柄リスト!$B$2:$B$10000,銘柄リスト!$D$2:$D$10000,,0,1)</f>
        <v>プライム（内国株式）</v>
      </c>
    </row>
    <row r="3705" spans="2:10" hidden="1">
      <c r="B3705" s="42">
        <v>3703</v>
      </c>
      <c r="C3705" s="45" t="s">
        <v>3821</v>
      </c>
      <c r="D3705" t="str">
        <f>_xlfn.XLOOKUP($C3705,銘柄リスト!$B$2:$B$10000,銘柄リスト!$C$2:$C$10000,,0,1)</f>
        <v>東京都競馬</v>
      </c>
      <c r="E3705" s="10">
        <v>1</v>
      </c>
      <c r="G3705" s="46">
        <v>45632</v>
      </c>
      <c r="H3705" s="46">
        <v>45793</v>
      </c>
      <c r="J3705" s="10" t="str">
        <f>_xlfn.XLOOKUP($C3705,銘柄リスト!$B$2:$B$10000,銘柄リスト!$D$2:$D$10000,,0,1)</f>
        <v>プライム（内国株式）</v>
      </c>
    </row>
    <row r="3706" spans="2:10" hidden="1">
      <c r="B3706" s="42">
        <v>3704</v>
      </c>
      <c r="C3706" s="45" t="s">
        <v>3822</v>
      </c>
      <c r="D3706" t="e">
        <f>_xlfn.XLOOKUP($C3706,銘柄リスト!$B$2:$B$10000,銘柄リスト!$C$2:$C$10000,,0,1)</f>
        <v>#N/A</v>
      </c>
      <c r="E3706" s="10">
        <v>1</v>
      </c>
      <c r="G3706" s="46">
        <v>45632</v>
      </c>
      <c r="H3706" s="46">
        <v>45793</v>
      </c>
      <c r="J3706" s="10" t="e">
        <f>_xlfn.XLOOKUP($C3706,銘柄リスト!$B$2:$B$10000,銘柄リスト!$D$2:$D$10000,,0,1)</f>
        <v>#N/A</v>
      </c>
    </row>
    <row r="3707" spans="2:10" hidden="1">
      <c r="B3707" s="42">
        <v>3705</v>
      </c>
      <c r="C3707" s="45" t="s">
        <v>3823</v>
      </c>
      <c r="D3707" t="str">
        <f>_xlfn.XLOOKUP($C3707,銘柄リスト!$B$2:$B$10000,銘柄リスト!$C$2:$C$10000,,0,1)</f>
        <v>カナモト</v>
      </c>
      <c r="E3707" s="10">
        <v>1</v>
      </c>
      <c r="G3707" s="46">
        <v>45632</v>
      </c>
      <c r="H3707" s="46">
        <v>45793</v>
      </c>
      <c r="J3707" s="10" t="str">
        <f>_xlfn.XLOOKUP($C3707,銘柄リスト!$B$2:$B$10000,銘柄リスト!$D$2:$D$10000,,0,1)</f>
        <v>プライム（内国株式）</v>
      </c>
    </row>
    <row r="3708" spans="2:10" hidden="1">
      <c r="B3708" s="42">
        <v>3706</v>
      </c>
      <c r="C3708" s="45" t="s">
        <v>3824</v>
      </c>
      <c r="D3708" t="str">
        <f>_xlfn.XLOOKUP($C3708,銘柄リスト!$B$2:$B$10000,銘柄リスト!$C$2:$C$10000,,0,1)</f>
        <v>ホウライ</v>
      </c>
      <c r="E3708" s="10">
        <v>1</v>
      </c>
      <c r="G3708" s="46">
        <v>45632</v>
      </c>
      <c r="H3708" s="46">
        <v>45793</v>
      </c>
      <c r="J3708" s="10" t="str">
        <f>_xlfn.XLOOKUP($C3708,銘柄リスト!$B$2:$B$10000,銘柄リスト!$D$2:$D$10000,,0,1)</f>
        <v>スタンダード（内国株式）</v>
      </c>
    </row>
    <row r="3709" spans="2:10" hidden="1">
      <c r="B3709" s="42">
        <v>3707</v>
      </c>
      <c r="C3709" s="45" t="s">
        <v>3825</v>
      </c>
      <c r="D3709" t="str">
        <f>_xlfn.XLOOKUP($C3709,銘柄リスト!$B$2:$B$10000,銘柄リスト!$C$2:$C$10000,,0,1)</f>
        <v>ＤＴＳ</v>
      </c>
      <c r="E3709" s="10">
        <v>1</v>
      </c>
      <c r="G3709" s="46">
        <v>45632</v>
      </c>
      <c r="H3709" s="46">
        <v>45793</v>
      </c>
      <c r="J3709" s="10" t="str">
        <f>_xlfn.XLOOKUP($C3709,銘柄リスト!$B$2:$B$10000,銘柄リスト!$D$2:$D$10000,,0,1)</f>
        <v>プライム（内国株式）</v>
      </c>
    </row>
    <row r="3710" spans="2:10" hidden="1">
      <c r="B3710" s="42">
        <v>3708</v>
      </c>
      <c r="C3710" s="45" t="s">
        <v>63</v>
      </c>
      <c r="D3710" t="str">
        <f>_xlfn.XLOOKUP($C3710,銘柄リスト!$B$2:$B$10000,銘柄リスト!$C$2:$C$10000,,0,1)</f>
        <v>スクウェア・エニックス・ホールディングス</v>
      </c>
      <c r="E3710" s="10">
        <v>1</v>
      </c>
      <c r="G3710" s="46">
        <v>45632</v>
      </c>
      <c r="H3710" s="46">
        <v>45793</v>
      </c>
      <c r="J3710" s="10" t="str">
        <f>_xlfn.XLOOKUP($C3710,銘柄リスト!$B$2:$B$10000,銘柄リスト!$D$2:$D$10000,,0,1)</f>
        <v>プライム（内国株式）</v>
      </c>
    </row>
    <row r="3711" spans="2:10" hidden="1">
      <c r="B3711" s="42">
        <v>3709</v>
      </c>
      <c r="C3711" s="45" t="s">
        <v>3826</v>
      </c>
      <c r="D3711" t="str">
        <f>_xlfn.XLOOKUP($C3711,銘柄リスト!$B$2:$B$10000,銘柄リスト!$C$2:$C$10000,,0,1)</f>
        <v>ＫＹＣＯＭホールディングス</v>
      </c>
      <c r="E3711" s="10">
        <v>1</v>
      </c>
      <c r="G3711" s="46">
        <v>45632</v>
      </c>
      <c r="H3711" s="46">
        <v>45793</v>
      </c>
      <c r="J3711" s="10" t="str">
        <f>_xlfn.XLOOKUP($C3711,銘柄リスト!$B$2:$B$10000,銘柄リスト!$D$2:$D$10000,,0,1)</f>
        <v>スタンダード（内国株式）</v>
      </c>
    </row>
    <row r="3712" spans="2:10" hidden="1">
      <c r="B3712" s="42">
        <v>3710</v>
      </c>
      <c r="C3712" s="45" t="s">
        <v>3827</v>
      </c>
      <c r="D3712" t="str">
        <f>_xlfn.XLOOKUP($C3712,銘柄リスト!$B$2:$B$10000,銘柄リスト!$C$2:$C$10000,,0,1)</f>
        <v>東洋テック</v>
      </c>
      <c r="E3712" s="10">
        <v>1</v>
      </c>
      <c r="G3712" s="46">
        <v>45632</v>
      </c>
      <c r="H3712" s="46">
        <v>45793</v>
      </c>
      <c r="J3712" s="10" t="str">
        <f>_xlfn.XLOOKUP($C3712,銘柄リスト!$B$2:$B$10000,銘柄リスト!$D$2:$D$10000,,0,1)</f>
        <v>スタンダード（内国株式）</v>
      </c>
    </row>
    <row r="3713" spans="2:10" hidden="1">
      <c r="B3713" s="42">
        <v>3711</v>
      </c>
      <c r="C3713" s="45" t="s">
        <v>3828</v>
      </c>
      <c r="D3713" t="str">
        <f>_xlfn.XLOOKUP($C3713,銘柄リスト!$B$2:$B$10000,銘柄リスト!$C$2:$C$10000,,0,1)</f>
        <v>ＫＳＫ</v>
      </c>
      <c r="E3713" s="10">
        <v>1</v>
      </c>
      <c r="G3713" s="46">
        <v>45632</v>
      </c>
      <c r="H3713" s="46">
        <v>45793</v>
      </c>
      <c r="J3713" s="10" t="str">
        <f>_xlfn.XLOOKUP($C3713,銘柄リスト!$B$2:$B$10000,銘柄リスト!$D$2:$D$10000,,0,1)</f>
        <v>スタンダード（内国株式）</v>
      </c>
    </row>
    <row r="3714" spans="2:10" hidden="1">
      <c r="B3714" s="42">
        <v>3712</v>
      </c>
      <c r="C3714" s="45" t="s">
        <v>3829</v>
      </c>
      <c r="D3714" t="str">
        <f>_xlfn.XLOOKUP($C3714,銘柄リスト!$B$2:$B$10000,銘柄リスト!$C$2:$C$10000,,0,1)</f>
        <v>両毛システムズ</v>
      </c>
      <c r="E3714" s="10">
        <v>1</v>
      </c>
      <c r="G3714" s="46">
        <v>45632</v>
      </c>
      <c r="H3714" s="46">
        <v>45793</v>
      </c>
      <c r="J3714" s="10" t="str">
        <f>_xlfn.XLOOKUP($C3714,銘柄リスト!$B$2:$B$10000,銘柄リスト!$D$2:$D$10000,,0,1)</f>
        <v>スタンダード（内国株式）</v>
      </c>
    </row>
    <row r="3715" spans="2:10" hidden="1">
      <c r="B3715" s="42">
        <v>3713</v>
      </c>
      <c r="C3715" s="45" t="s">
        <v>3830</v>
      </c>
      <c r="D3715" t="str">
        <f>_xlfn.XLOOKUP($C3715,銘柄リスト!$B$2:$B$10000,銘柄リスト!$C$2:$C$10000,,0,1)</f>
        <v>シーイーシー</v>
      </c>
      <c r="E3715" s="10">
        <v>1</v>
      </c>
      <c r="G3715" s="46">
        <v>45632</v>
      </c>
      <c r="H3715" s="46">
        <v>45793</v>
      </c>
      <c r="J3715" s="10" t="str">
        <f>_xlfn.XLOOKUP($C3715,銘柄リスト!$B$2:$B$10000,銘柄リスト!$D$2:$D$10000,,0,1)</f>
        <v>プライム（内国株式）</v>
      </c>
    </row>
    <row r="3716" spans="2:10" hidden="1">
      <c r="B3716" s="42">
        <v>3714</v>
      </c>
      <c r="C3716" s="45" t="s">
        <v>3831</v>
      </c>
      <c r="D3716" t="str">
        <f>_xlfn.XLOOKUP($C3716,銘柄リスト!$B$2:$B$10000,銘柄リスト!$C$2:$C$10000,,0,1)</f>
        <v>ウィザス</v>
      </c>
      <c r="E3716" s="10">
        <v>1</v>
      </c>
      <c r="G3716" s="46">
        <v>45632</v>
      </c>
      <c r="H3716" s="46">
        <v>45793</v>
      </c>
      <c r="J3716" s="10" t="str">
        <f>_xlfn.XLOOKUP($C3716,銘柄リスト!$B$2:$B$10000,銘柄リスト!$D$2:$D$10000,,0,1)</f>
        <v>スタンダード（内国株式）</v>
      </c>
    </row>
    <row r="3717" spans="2:10" hidden="1">
      <c r="B3717" s="42">
        <v>3715</v>
      </c>
      <c r="C3717" s="45" t="s">
        <v>3832</v>
      </c>
      <c r="D3717" t="str">
        <f>_xlfn.XLOOKUP($C3717,銘柄リスト!$B$2:$B$10000,銘柄リスト!$C$2:$C$10000,,0,1)</f>
        <v>カプコン</v>
      </c>
      <c r="E3717" s="10">
        <v>1</v>
      </c>
      <c r="G3717" s="46">
        <v>45632</v>
      </c>
      <c r="H3717" s="46">
        <v>45793</v>
      </c>
      <c r="I3717" s="10" t="s">
        <v>8956</v>
      </c>
      <c r="J3717" s="10" t="str">
        <f>_xlfn.XLOOKUP($C3717,銘柄リスト!$B$2:$B$10000,銘柄リスト!$D$2:$D$10000,,0,1)</f>
        <v>プライム（内国株式）</v>
      </c>
    </row>
    <row r="3718" spans="2:10" hidden="1">
      <c r="B3718" s="42">
        <v>3716</v>
      </c>
      <c r="C3718" s="45" t="s">
        <v>3833</v>
      </c>
      <c r="D3718" t="str">
        <f>_xlfn.XLOOKUP($C3718,銘柄リスト!$B$2:$B$10000,銘柄リスト!$C$2:$C$10000,,0,1)</f>
        <v>クレオ</v>
      </c>
      <c r="E3718" s="10">
        <v>1</v>
      </c>
      <c r="G3718" s="46">
        <v>45632</v>
      </c>
      <c r="H3718" s="46">
        <v>45793</v>
      </c>
      <c r="J3718" s="10" t="str">
        <f>_xlfn.XLOOKUP($C3718,銘柄リスト!$B$2:$B$10000,銘柄リスト!$D$2:$D$10000,,0,1)</f>
        <v>スタンダード（内国株式）</v>
      </c>
    </row>
    <row r="3719" spans="2:10" hidden="1">
      <c r="B3719" s="42">
        <v>3717</v>
      </c>
      <c r="C3719" s="45" t="s">
        <v>3834</v>
      </c>
      <c r="D3719" t="str">
        <f>_xlfn.XLOOKUP($C3719,銘柄リスト!$B$2:$B$10000,銘柄リスト!$C$2:$C$10000,,0,1)</f>
        <v>ニシオホールディングス</v>
      </c>
      <c r="E3719" s="10">
        <v>1</v>
      </c>
      <c r="G3719" s="46">
        <v>45632</v>
      </c>
      <c r="H3719" s="46">
        <v>45793</v>
      </c>
      <c r="J3719" s="10" t="str">
        <f>_xlfn.XLOOKUP($C3719,銘柄リスト!$B$2:$B$10000,銘柄リスト!$D$2:$D$10000,,0,1)</f>
        <v>プライム（内国株式）</v>
      </c>
    </row>
    <row r="3720" spans="2:10" hidden="1">
      <c r="B3720" s="42">
        <v>3718</v>
      </c>
      <c r="C3720" s="45" t="s">
        <v>3835</v>
      </c>
      <c r="D3720" t="str">
        <f>_xlfn.XLOOKUP($C3720,銘柄リスト!$B$2:$B$10000,銘柄リスト!$C$2:$C$10000,,0,1)</f>
        <v>東京會舘</v>
      </c>
      <c r="E3720" s="10">
        <v>1</v>
      </c>
      <c r="G3720" s="46">
        <v>45632</v>
      </c>
      <c r="H3720" s="46">
        <v>45793</v>
      </c>
      <c r="J3720" s="10" t="str">
        <f>_xlfn.XLOOKUP($C3720,銘柄リスト!$B$2:$B$10000,銘柄リスト!$D$2:$D$10000,,0,1)</f>
        <v>スタンダード（内国株式）</v>
      </c>
    </row>
    <row r="3721" spans="2:10" hidden="1">
      <c r="B3721" s="42">
        <v>3719</v>
      </c>
      <c r="C3721" s="45" t="s">
        <v>3836</v>
      </c>
      <c r="D3721" t="str">
        <f>_xlfn.XLOOKUP($C3721,銘柄リスト!$B$2:$B$10000,銘柄リスト!$C$2:$C$10000,,0,1)</f>
        <v>アイ・エス・ビー</v>
      </c>
      <c r="E3721" s="10">
        <v>1</v>
      </c>
      <c r="G3721" s="46">
        <v>45632</v>
      </c>
      <c r="H3721" s="46">
        <v>45793</v>
      </c>
      <c r="J3721" s="10" t="str">
        <f>_xlfn.XLOOKUP($C3721,銘柄リスト!$B$2:$B$10000,銘柄リスト!$D$2:$D$10000,,0,1)</f>
        <v>プライム（内国株式）</v>
      </c>
    </row>
    <row r="3722" spans="2:10" hidden="1">
      <c r="B3722" s="42">
        <v>3720</v>
      </c>
      <c r="C3722" s="45" t="s">
        <v>3837</v>
      </c>
      <c r="D3722" t="str">
        <f>_xlfn.XLOOKUP($C3722,銘柄リスト!$B$2:$B$10000,銘柄リスト!$C$2:$C$10000,,0,1)</f>
        <v>アゴーラ　ホスピタリティー　グループ</v>
      </c>
      <c r="E3722" s="10">
        <v>1</v>
      </c>
      <c r="G3722" s="46">
        <v>45632</v>
      </c>
      <c r="H3722" s="46">
        <v>45793</v>
      </c>
      <c r="J3722" s="10" t="str">
        <f>_xlfn.XLOOKUP($C3722,銘柄リスト!$B$2:$B$10000,銘柄リスト!$D$2:$D$10000,,0,1)</f>
        <v>スタンダード（内国株式）</v>
      </c>
    </row>
    <row r="3723" spans="2:10" hidden="1">
      <c r="B3723" s="42">
        <v>3721</v>
      </c>
      <c r="C3723" s="45" t="s">
        <v>3838</v>
      </c>
      <c r="D3723" t="str">
        <f>_xlfn.XLOOKUP($C3723,銘柄リスト!$B$2:$B$10000,銘柄リスト!$C$2:$C$10000,,0,1)</f>
        <v>日本空港ビルデング</v>
      </c>
      <c r="E3723" s="10">
        <v>1</v>
      </c>
      <c r="G3723" s="46">
        <v>45632</v>
      </c>
      <c r="H3723" s="46">
        <v>45793</v>
      </c>
      <c r="J3723" s="10" t="str">
        <f>_xlfn.XLOOKUP($C3723,銘柄リスト!$B$2:$B$10000,銘柄リスト!$D$2:$D$10000,,0,1)</f>
        <v>プライム（内国株式）</v>
      </c>
    </row>
    <row r="3724" spans="2:10" hidden="1">
      <c r="B3724" s="42">
        <v>3722</v>
      </c>
      <c r="C3724" s="45" t="s">
        <v>3839</v>
      </c>
      <c r="D3724" t="str">
        <f>_xlfn.XLOOKUP($C3724,銘柄リスト!$B$2:$B$10000,銘柄リスト!$C$2:$C$10000,,0,1)</f>
        <v>帝国ホテル</v>
      </c>
      <c r="E3724" s="10">
        <v>1</v>
      </c>
      <c r="G3724" s="46">
        <v>45632</v>
      </c>
      <c r="H3724" s="46">
        <v>45793</v>
      </c>
      <c r="J3724" s="10" t="str">
        <f>_xlfn.XLOOKUP($C3724,銘柄リスト!$B$2:$B$10000,銘柄リスト!$D$2:$D$10000,,0,1)</f>
        <v>スタンダード（内国株式）</v>
      </c>
    </row>
    <row r="3725" spans="2:10" hidden="1">
      <c r="B3725" s="42">
        <v>3723</v>
      </c>
      <c r="C3725" s="45" t="s">
        <v>3840</v>
      </c>
      <c r="D3725" t="str">
        <f>_xlfn.XLOOKUP($C3725,銘柄リスト!$B$2:$B$10000,銘柄リスト!$C$2:$C$10000,,0,1)</f>
        <v>ＮＣＳ＆Ａ</v>
      </c>
      <c r="E3725" s="10">
        <v>1</v>
      </c>
      <c r="G3725" s="46">
        <v>45632</v>
      </c>
      <c r="H3725" s="46">
        <v>45793</v>
      </c>
      <c r="J3725" s="10" t="str">
        <f>_xlfn.XLOOKUP($C3725,銘柄リスト!$B$2:$B$10000,銘柄リスト!$D$2:$D$10000,,0,1)</f>
        <v>スタンダード（内国株式）</v>
      </c>
    </row>
    <row r="3726" spans="2:10" hidden="1">
      <c r="B3726" s="42">
        <v>3724</v>
      </c>
      <c r="C3726" s="45" t="s">
        <v>3841</v>
      </c>
      <c r="D3726" t="str">
        <f>_xlfn.XLOOKUP($C3726,銘柄リスト!$B$2:$B$10000,銘柄リスト!$C$2:$C$10000,,0,1)</f>
        <v>ロイヤルホテル</v>
      </c>
      <c r="E3726" s="10">
        <v>1</v>
      </c>
      <c r="G3726" s="46">
        <v>45632</v>
      </c>
      <c r="H3726" s="46">
        <v>45793</v>
      </c>
      <c r="J3726" s="10" t="str">
        <f>_xlfn.XLOOKUP($C3726,銘柄リスト!$B$2:$B$10000,銘柄リスト!$D$2:$D$10000,,0,1)</f>
        <v>スタンダード（内国株式）</v>
      </c>
    </row>
    <row r="3727" spans="2:10" hidden="1">
      <c r="B3727" s="42">
        <v>3725</v>
      </c>
      <c r="C3727" s="45" t="s">
        <v>3842</v>
      </c>
      <c r="D3727" t="str">
        <f>_xlfn.XLOOKUP($C3727,銘柄リスト!$B$2:$B$10000,銘柄リスト!$C$2:$C$10000,,0,1)</f>
        <v>トランス・コスモス</v>
      </c>
      <c r="E3727" s="10">
        <v>1</v>
      </c>
      <c r="G3727" s="46">
        <v>45632</v>
      </c>
      <c r="H3727" s="46">
        <v>45793</v>
      </c>
      <c r="J3727" s="10" t="str">
        <f>_xlfn.XLOOKUP($C3727,銘柄リスト!$B$2:$B$10000,銘柄リスト!$D$2:$D$10000,,0,1)</f>
        <v>プライム（内国株式）</v>
      </c>
    </row>
    <row r="3728" spans="2:10" hidden="1">
      <c r="B3728" s="42">
        <v>3726</v>
      </c>
      <c r="C3728" s="45" t="s">
        <v>3843</v>
      </c>
      <c r="D3728" t="str">
        <f>_xlfn.XLOOKUP($C3728,銘柄リスト!$B$2:$B$10000,銘柄リスト!$C$2:$C$10000,,0,1)</f>
        <v>乃村工藝社</v>
      </c>
      <c r="E3728" s="10">
        <v>1</v>
      </c>
      <c r="G3728" s="46">
        <v>45632</v>
      </c>
      <c r="H3728" s="46">
        <v>45793</v>
      </c>
      <c r="J3728" s="10" t="str">
        <f>_xlfn.XLOOKUP($C3728,銘柄リスト!$B$2:$B$10000,銘柄リスト!$D$2:$D$10000,,0,1)</f>
        <v>プライム（内国株式）</v>
      </c>
    </row>
    <row r="3729" spans="2:10" hidden="1">
      <c r="B3729" s="42">
        <v>3727</v>
      </c>
      <c r="C3729" s="45" t="s">
        <v>3844</v>
      </c>
      <c r="D3729" t="str">
        <f>_xlfn.XLOOKUP($C3729,銘柄リスト!$B$2:$B$10000,銘柄リスト!$C$2:$C$10000,,0,1)</f>
        <v>ＳＣＳＫ</v>
      </c>
      <c r="E3729" s="10">
        <v>1</v>
      </c>
      <c r="G3729" s="46">
        <v>45632</v>
      </c>
      <c r="H3729" s="46">
        <v>45793</v>
      </c>
      <c r="J3729" s="10" t="str">
        <f>_xlfn.XLOOKUP($C3729,銘柄リスト!$B$2:$B$10000,銘柄リスト!$D$2:$D$10000,,0,1)</f>
        <v>プライム（内国株式）</v>
      </c>
    </row>
    <row r="3730" spans="2:10" hidden="1">
      <c r="B3730" s="42">
        <v>3728</v>
      </c>
      <c r="C3730" s="45" t="s">
        <v>3845</v>
      </c>
      <c r="D3730" t="str">
        <f>_xlfn.XLOOKUP($C3730,銘柄リスト!$B$2:$B$10000,銘柄リスト!$C$2:$C$10000,,0,1)</f>
        <v>ホテル、ニューグランド</v>
      </c>
      <c r="E3730" s="10">
        <v>1</v>
      </c>
      <c r="G3730" s="46">
        <v>45632</v>
      </c>
      <c r="H3730" s="46">
        <v>45793</v>
      </c>
      <c r="J3730" s="10" t="str">
        <f>_xlfn.XLOOKUP($C3730,銘柄リスト!$B$2:$B$10000,銘柄リスト!$D$2:$D$10000,,0,1)</f>
        <v>スタンダード（内国株式）</v>
      </c>
    </row>
    <row r="3731" spans="2:10" hidden="1">
      <c r="B3731" s="42">
        <v>3729</v>
      </c>
      <c r="C3731" s="45" t="s">
        <v>3846</v>
      </c>
      <c r="D3731" t="str">
        <f>_xlfn.XLOOKUP($C3731,銘柄リスト!$B$2:$B$10000,銘柄リスト!$C$2:$C$10000,,0,1)</f>
        <v>藤田観光</v>
      </c>
      <c r="E3731" s="10">
        <v>1</v>
      </c>
      <c r="G3731" s="46">
        <v>45632</v>
      </c>
      <c r="H3731" s="46">
        <v>45793</v>
      </c>
      <c r="J3731" s="10" t="str">
        <f>_xlfn.XLOOKUP($C3731,銘柄リスト!$B$2:$B$10000,銘柄リスト!$D$2:$D$10000,,0,1)</f>
        <v>プライム（内国株式）</v>
      </c>
    </row>
    <row r="3732" spans="2:10" hidden="1">
      <c r="B3732" s="42">
        <v>3730</v>
      </c>
      <c r="C3732" s="45" t="s">
        <v>3847</v>
      </c>
      <c r="D3732" t="str">
        <f>_xlfn.XLOOKUP($C3732,銘柄リスト!$B$2:$B$10000,銘柄リスト!$C$2:$C$10000,,0,1)</f>
        <v>京都ホテル</v>
      </c>
      <c r="E3732" s="10">
        <v>1</v>
      </c>
      <c r="G3732" s="46">
        <v>45632</v>
      </c>
      <c r="H3732" s="46">
        <v>45793</v>
      </c>
      <c r="J3732" s="10" t="str">
        <f>_xlfn.XLOOKUP($C3732,銘柄リスト!$B$2:$B$10000,銘柄リスト!$D$2:$D$10000,,0,1)</f>
        <v>スタンダード（内国株式）</v>
      </c>
    </row>
    <row r="3733" spans="2:10" hidden="1">
      <c r="B3733" s="42">
        <v>3731</v>
      </c>
      <c r="C3733" s="45" t="s">
        <v>3848</v>
      </c>
      <c r="D3733" t="str">
        <f>_xlfn.XLOOKUP($C3733,銘柄リスト!$B$2:$B$10000,銘柄リスト!$C$2:$C$10000,,0,1)</f>
        <v>ＫＮＴ－ＣＴホールディングス</v>
      </c>
      <c r="E3733" s="10">
        <v>1</v>
      </c>
      <c r="G3733" s="46">
        <v>45632</v>
      </c>
      <c r="H3733" s="46">
        <v>45793</v>
      </c>
      <c r="J3733" s="10" t="str">
        <f>_xlfn.XLOOKUP($C3733,銘柄リスト!$B$2:$B$10000,銘柄リスト!$D$2:$D$10000,,0,1)</f>
        <v>スタンダード（内国株式）</v>
      </c>
    </row>
    <row r="3734" spans="2:10" hidden="1">
      <c r="B3734" s="42">
        <v>3732</v>
      </c>
      <c r="C3734" s="45" t="s">
        <v>3849</v>
      </c>
      <c r="D3734" t="str">
        <f>_xlfn.XLOOKUP($C3734,銘柄リスト!$B$2:$B$10000,銘柄リスト!$C$2:$C$10000,,0,1)</f>
        <v>トーカイ</v>
      </c>
      <c r="E3734" s="10">
        <v>1</v>
      </c>
      <c r="G3734" s="46">
        <v>45632</v>
      </c>
      <c r="H3734" s="46">
        <v>45793</v>
      </c>
      <c r="J3734" s="10" t="str">
        <f>_xlfn.XLOOKUP($C3734,銘柄リスト!$B$2:$B$10000,銘柄リスト!$D$2:$D$10000,,0,1)</f>
        <v>プライム（内国株式）</v>
      </c>
    </row>
    <row r="3735" spans="2:10" hidden="1">
      <c r="B3735" s="42">
        <v>3733</v>
      </c>
      <c r="C3735" s="45" t="s">
        <v>3850</v>
      </c>
      <c r="D3735" t="str">
        <f>_xlfn.XLOOKUP($C3735,銘柄リスト!$B$2:$B$10000,銘柄リスト!$C$2:$C$10000,,0,1)</f>
        <v>白洋舎</v>
      </c>
      <c r="E3735" s="10">
        <v>1</v>
      </c>
      <c r="G3735" s="46">
        <v>45632</v>
      </c>
      <c r="H3735" s="46">
        <v>45793</v>
      </c>
      <c r="J3735" s="10" t="str">
        <f>_xlfn.XLOOKUP($C3735,銘柄リスト!$B$2:$B$10000,銘柄リスト!$D$2:$D$10000,,0,1)</f>
        <v>スタンダード（内国株式）</v>
      </c>
    </row>
    <row r="3736" spans="2:10" hidden="1">
      <c r="B3736" s="42">
        <v>3734</v>
      </c>
      <c r="C3736" s="45" t="s">
        <v>3851</v>
      </c>
      <c r="D3736" t="str">
        <f>_xlfn.XLOOKUP($C3736,銘柄リスト!$B$2:$B$10000,銘柄リスト!$C$2:$C$10000,,0,1)</f>
        <v>ナガセ</v>
      </c>
      <c r="E3736" s="10">
        <v>1</v>
      </c>
      <c r="G3736" s="46">
        <v>45632</v>
      </c>
      <c r="H3736" s="46">
        <v>45793</v>
      </c>
      <c r="J3736" s="10" t="str">
        <f>_xlfn.XLOOKUP($C3736,銘柄リスト!$B$2:$B$10000,銘柄リスト!$D$2:$D$10000,,0,1)</f>
        <v>スタンダード（内国株式）</v>
      </c>
    </row>
    <row r="3737" spans="2:10" hidden="1">
      <c r="B3737" s="42">
        <v>3735</v>
      </c>
      <c r="C3737" s="45" t="s">
        <v>3852</v>
      </c>
      <c r="D3737" t="str">
        <f>_xlfn.XLOOKUP($C3737,銘柄リスト!$B$2:$B$10000,銘柄リスト!$C$2:$C$10000,,0,1)</f>
        <v>セコム</v>
      </c>
      <c r="E3737" s="10">
        <v>1</v>
      </c>
      <c r="G3737" s="46">
        <v>45632</v>
      </c>
      <c r="H3737" s="46">
        <v>45793</v>
      </c>
      <c r="J3737" s="10" t="str">
        <f>_xlfn.XLOOKUP($C3737,銘柄リスト!$B$2:$B$10000,銘柄リスト!$D$2:$D$10000,,0,1)</f>
        <v>プライム（内国株式）</v>
      </c>
    </row>
    <row r="3738" spans="2:10" hidden="1">
      <c r="B3738" s="42">
        <v>3736</v>
      </c>
      <c r="C3738" s="45" t="s">
        <v>3853</v>
      </c>
      <c r="D3738" t="str">
        <f>_xlfn.XLOOKUP($C3738,銘柄リスト!$B$2:$B$10000,銘柄リスト!$C$2:$C$10000,,0,1)</f>
        <v>ＮＳＷ</v>
      </c>
      <c r="E3738" s="10">
        <v>1</v>
      </c>
      <c r="G3738" s="46">
        <v>45632</v>
      </c>
      <c r="H3738" s="46">
        <v>45793</v>
      </c>
      <c r="J3738" s="10" t="str">
        <f>_xlfn.XLOOKUP($C3738,銘柄リスト!$B$2:$B$10000,銘柄リスト!$D$2:$D$10000,,0,1)</f>
        <v>プライム（内国株式）</v>
      </c>
    </row>
    <row r="3739" spans="2:10" hidden="1">
      <c r="B3739" s="42">
        <v>3737</v>
      </c>
      <c r="C3739" s="45" t="s">
        <v>3854</v>
      </c>
      <c r="D3739" t="str">
        <f>_xlfn.XLOOKUP($C3739,銘柄リスト!$B$2:$B$10000,銘柄リスト!$C$2:$C$10000,,0,1)</f>
        <v>セントラル警備保障</v>
      </c>
      <c r="E3739" s="10">
        <v>1</v>
      </c>
      <c r="G3739" s="46">
        <v>45632</v>
      </c>
      <c r="H3739" s="46">
        <v>45793</v>
      </c>
      <c r="J3739" s="10" t="str">
        <f>_xlfn.XLOOKUP($C3739,銘柄リスト!$B$2:$B$10000,銘柄リスト!$D$2:$D$10000,,0,1)</f>
        <v>プライム（内国株式）</v>
      </c>
    </row>
    <row r="3740" spans="2:10" hidden="1">
      <c r="B3740" s="42">
        <v>3738</v>
      </c>
      <c r="C3740" s="45" t="s">
        <v>3855</v>
      </c>
      <c r="D3740" t="str">
        <f>_xlfn.XLOOKUP($C3740,銘柄リスト!$B$2:$B$10000,銘柄リスト!$C$2:$C$10000,,0,1)</f>
        <v>アイネス</v>
      </c>
      <c r="E3740" s="10">
        <v>1</v>
      </c>
      <c r="G3740" s="46">
        <v>45632</v>
      </c>
      <c r="H3740" s="46">
        <v>45793</v>
      </c>
      <c r="J3740" s="10" t="str">
        <f>_xlfn.XLOOKUP($C3740,銘柄リスト!$B$2:$B$10000,銘柄リスト!$D$2:$D$10000,,0,1)</f>
        <v>プライム（内国株式）</v>
      </c>
    </row>
    <row r="3741" spans="2:10" hidden="1">
      <c r="B3741" s="42">
        <v>3739</v>
      </c>
      <c r="C3741" s="45" t="s">
        <v>178</v>
      </c>
      <c r="D3741" t="str">
        <f>_xlfn.XLOOKUP($C3741,銘柄リスト!$B$2:$B$10000,銘柄リスト!$C$2:$C$10000,,0,1)</f>
        <v>丹青社</v>
      </c>
      <c r="E3741" s="10">
        <v>1</v>
      </c>
      <c r="G3741" s="46">
        <v>45632</v>
      </c>
      <c r="H3741" s="46">
        <v>45793</v>
      </c>
      <c r="J3741" s="10" t="str">
        <f>_xlfn.XLOOKUP($C3741,銘柄リスト!$B$2:$B$10000,銘柄リスト!$D$2:$D$10000,,0,1)</f>
        <v>プライム（内国株式）</v>
      </c>
    </row>
    <row r="3742" spans="2:10" hidden="1">
      <c r="B3742" s="42">
        <v>3740</v>
      </c>
      <c r="C3742" s="45" t="s">
        <v>3856</v>
      </c>
      <c r="D3742" t="str">
        <f>_xlfn.XLOOKUP($C3742,銘柄リスト!$B$2:$B$10000,銘柄リスト!$C$2:$C$10000,,0,1)</f>
        <v>メイテックグループホールディングス</v>
      </c>
      <c r="E3742" s="10">
        <v>1</v>
      </c>
      <c r="G3742" s="46">
        <v>45632</v>
      </c>
      <c r="H3742" s="46">
        <v>45793</v>
      </c>
      <c r="J3742" s="10" t="str">
        <f>_xlfn.XLOOKUP($C3742,銘柄リスト!$B$2:$B$10000,銘柄リスト!$D$2:$D$10000,,0,1)</f>
        <v>プライム（内国株式）</v>
      </c>
    </row>
    <row r="3743" spans="2:10" hidden="1">
      <c r="B3743" s="42">
        <v>3741</v>
      </c>
      <c r="C3743" s="45" t="s">
        <v>3857</v>
      </c>
      <c r="D3743" t="str">
        <f>_xlfn.XLOOKUP($C3743,銘柄リスト!$B$2:$B$10000,銘柄リスト!$C$2:$C$10000,,0,1)</f>
        <v>ＴＫＣ</v>
      </c>
      <c r="E3743" s="10">
        <v>1</v>
      </c>
      <c r="G3743" s="46">
        <v>45632</v>
      </c>
      <c r="H3743" s="46">
        <v>45793</v>
      </c>
      <c r="J3743" s="10" t="str">
        <f>_xlfn.XLOOKUP($C3743,銘柄リスト!$B$2:$B$10000,銘柄リスト!$D$2:$D$10000,,0,1)</f>
        <v>プライム（内国株式）</v>
      </c>
    </row>
    <row r="3744" spans="2:10" hidden="1">
      <c r="B3744" s="42">
        <v>3742</v>
      </c>
      <c r="C3744" s="45" t="s">
        <v>3858</v>
      </c>
      <c r="D3744" t="str">
        <f>_xlfn.XLOOKUP($C3744,銘柄リスト!$B$2:$B$10000,銘柄リスト!$C$2:$C$10000,,0,1)</f>
        <v>富士ソフト</v>
      </c>
      <c r="E3744" s="10">
        <v>1</v>
      </c>
      <c r="G3744" s="46">
        <v>45632</v>
      </c>
      <c r="H3744" s="46">
        <v>45793</v>
      </c>
      <c r="J3744" s="10" t="str">
        <f>_xlfn.XLOOKUP($C3744,銘柄リスト!$B$2:$B$10000,銘柄リスト!$D$2:$D$10000,,0,1)</f>
        <v>プライム（内国株式）</v>
      </c>
    </row>
    <row r="3745" spans="2:10" hidden="1">
      <c r="B3745" s="42">
        <v>3743</v>
      </c>
      <c r="C3745" s="45" t="s">
        <v>3859</v>
      </c>
      <c r="D3745" t="str">
        <f>_xlfn.XLOOKUP($C3745,銘柄リスト!$B$2:$B$10000,銘柄リスト!$C$2:$C$10000,,0,1)</f>
        <v>アイエックス・ナレッジ</v>
      </c>
      <c r="E3745" s="10">
        <v>1</v>
      </c>
      <c r="G3745" s="46">
        <v>45632</v>
      </c>
      <c r="H3745" s="46">
        <v>45793</v>
      </c>
      <c r="J3745" s="10" t="str">
        <f>_xlfn.XLOOKUP($C3745,銘柄リスト!$B$2:$B$10000,銘柄リスト!$D$2:$D$10000,,0,1)</f>
        <v>スタンダード（内国株式）</v>
      </c>
    </row>
    <row r="3746" spans="2:10" hidden="1">
      <c r="B3746" s="42">
        <v>3744</v>
      </c>
      <c r="C3746" s="45" t="s">
        <v>3860</v>
      </c>
      <c r="D3746" t="str">
        <f>_xlfn.XLOOKUP($C3746,銘柄リスト!$B$2:$B$10000,銘柄リスト!$C$2:$C$10000,,0,1)</f>
        <v>応用地質</v>
      </c>
      <c r="E3746" s="10">
        <v>1</v>
      </c>
      <c r="G3746" s="46">
        <v>45632</v>
      </c>
      <c r="H3746" s="46">
        <v>45793</v>
      </c>
      <c r="J3746" s="10" t="str">
        <f>_xlfn.XLOOKUP($C3746,銘柄リスト!$B$2:$B$10000,銘柄リスト!$D$2:$D$10000,,0,1)</f>
        <v>プライム（内国株式）</v>
      </c>
    </row>
    <row r="3747" spans="2:10" hidden="1">
      <c r="B3747" s="42">
        <v>3745</v>
      </c>
      <c r="C3747" s="45" t="s">
        <v>3861</v>
      </c>
      <c r="D3747" t="str">
        <f>_xlfn.XLOOKUP($C3747,銘柄リスト!$B$2:$B$10000,銘柄リスト!$C$2:$C$10000,,0,1)</f>
        <v>船井総研ホールディングス</v>
      </c>
      <c r="E3747" s="10">
        <v>1</v>
      </c>
      <c r="G3747" s="46">
        <v>45632</v>
      </c>
      <c r="H3747" s="46">
        <v>45793</v>
      </c>
      <c r="J3747" s="10" t="str">
        <f>_xlfn.XLOOKUP($C3747,銘柄リスト!$B$2:$B$10000,銘柄リスト!$D$2:$D$10000,,0,1)</f>
        <v>プライム（内国株式）</v>
      </c>
    </row>
    <row r="3748" spans="2:10" hidden="1">
      <c r="B3748" s="42">
        <v>3746</v>
      </c>
      <c r="C3748" s="45" t="s">
        <v>3862</v>
      </c>
      <c r="D3748" t="str">
        <f>_xlfn.XLOOKUP($C3748,銘柄リスト!$B$2:$B$10000,銘柄リスト!$C$2:$C$10000,,0,1)</f>
        <v>ＮＳＤ</v>
      </c>
      <c r="E3748" s="10">
        <v>1</v>
      </c>
      <c r="G3748" s="46">
        <v>45632</v>
      </c>
      <c r="H3748" s="46">
        <v>45793</v>
      </c>
      <c r="J3748" s="10" t="str">
        <f>_xlfn.XLOOKUP($C3748,銘柄リスト!$B$2:$B$10000,銘柄リスト!$D$2:$D$10000,,0,1)</f>
        <v>プライム（内国株式）</v>
      </c>
    </row>
    <row r="3749" spans="2:10" hidden="1">
      <c r="B3749" s="42">
        <v>3747</v>
      </c>
      <c r="C3749" s="45" t="s">
        <v>3863</v>
      </c>
      <c r="D3749" t="str">
        <f>_xlfn.XLOOKUP($C3749,銘柄リスト!$B$2:$B$10000,銘柄リスト!$C$2:$C$10000,,0,1)</f>
        <v>進学会ホールディングス</v>
      </c>
      <c r="E3749" s="10">
        <v>1</v>
      </c>
      <c r="G3749" s="46">
        <v>45632</v>
      </c>
      <c r="H3749" s="46">
        <v>45793</v>
      </c>
      <c r="J3749" s="10" t="str">
        <f>_xlfn.XLOOKUP($C3749,銘柄リスト!$B$2:$B$10000,銘柄リスト!$D$2:$D$10000,,0,1)</f>
        <v>スタンダード（内国株式）</v>
      </c>
    </row>
    <row r="3750" spans="2:10" hidden="1">
      <c r="B3750" s="42">
        <v>3748</v>
      </c>
      <c r="C3750" s="45" t="s">
        <v>3864</v>
      </c>
      <c r="D3750" t="str">
        <f>_xlfn.XLOOKUP($C3750,銘柄リスト!$B$2:$B$10000,銘柄リスト!$C$2:$C$10000,,0,1)</f>
        <v>東海リース</v>
      </c>
      <c r="E3750" s="10">
        <v>1</v>
      </c>
      <c r="G3750" s="46">
        <v>45632</v>
      </c>
      <c r="H3750" s="46">
        <v>45793</v>
      </c>
      <c r="J3750" s="10" t="str">
        <f>_xlfn.XLOOKUP($C3750,銘柄リスト!$B$2:$B$10000,銘柄リスト!$D$2:$D$10000,,0,1)</f>
        <v>スタンダード（内国株式）</v>
      </c>
    </row>
    <row r="3751" spans="2:10" hidden="1">
      <c r="B3751" s="42">
        <v>3749</v>
      </c>
      <c r="C3751" s="45" t="s">
        <v>3865</v>
      </c>
      <c r="D3751" t="str">
        <f>_xlfn.XLOOKUP($C3751,銘柄リスト!$B$2:$B$10000,銘柄リスト!$C$2:$C$10000,,0,1)</f>
        <v>丸紅建材リース</v>
      </c>
      <c r="E3751" s="10">
        <v>1</v>
      </c>
      <c r="G3751" s="46">
        <v>45632</v>
      </c>
      <c r="H3751" s="46">
        <v>45793</v>
      </c>
      <c r="J3751" s="10" t="str">
        <f>_xlfn.XLOOKUP($C3751,銘柄リスト!$B$2:$B$10000,銘柄リスト!$D$2:$D$10000,,0,1)</f>
        <v>スタンダード（内国株式）</v>
      </c>
    </row>
    <row r="3752" spans="2:10" hidden="1">
      <c r="B3752" s="42">
        <v>3750</v>
      </c>
      <c r="C3752" s="45" t="s">
        <v>3866</v>
      </c>
      <c r="D3752" t="str">
        <f>_xlfn.XLOOKUP($C3752,銘柄リスト!$B$2:$B$10000,銘柄リスト!$C$2:$C$10000,,0,1)</f>
        <v>オオバ</v>
      </c>
      <c r="E3752" s="10">
        <v>1</v>
      </c>
      <c r="G3752" s="46">
        <v>45632</v>
      </c>
      <c r="H3752" s="46">
        <v>45793</v>
      </c>
      <c r="J3752" s="10" t="str">
        <f>_xlfn.XLOOKUP($C3752,銘柄リスト!$B$2:$B$10000,銘柄リスト!$D$2:$D$10000,,0,1)</f>
        <v>プライム（内国株式）</v>
      </c>
    </row>
    <row r="3753" spans="2:10" hidden="1">
      <c r="B3753" s="42">
        <v>3751</v>
      </c>
      <c r="C3753" s="45" t="s">
        <v>3867</v>
      </c>
      <c r="D3753" t="str">
        <f>_xlfn.XLOOKUP($C3753,銘柄リスト!$B$2:$B$10000,銘柄リスト!$C$2:$C$10000,,0,1)</f>
        <v>コナミグループ</v>
      </c>
      <c r="E3753" s="10">
        <v>1</v>
      </c>
      <c r="G3753" s="46">
        <v>45632</v>
      </c>
      <c r="H3753" s="46">
        <v>45793</v>
      </c>
      <c r="J3753" s="10" t="str">
        <f>_xlfn.XLOOKUP($C3753,銘柄リスト!$B$2:$B$10000,銘柄リスト!$D$2:$D$10000,,0,1)</f>
        <v>プライム（内国株式）</v>
      </c>
    </row>
    <row r="3754" spans="2:10" hidden="1">
      <c r="B3754" s="42">
        <v>3752</v>
      </c>
      <c r="C3754" s="45" t="s">
        <v>3868</v>
      </c>
      <c r="D3754" t="str">
        <f>_xlfn.XLOOKUP($C3754,銘柄リスト!$B$2:$B$10000,銘柄リスト!$C$2:$C$10000,,0,1)</f>
        <v>日建工学</v>
      </c>
      <c r="E3754" s="10">
        <v>1</v>
      </c>
      <c r="G3754" s="46">
        <v>45632</v>
      </c>
      <c r="H3754" s="46">
        <v>45793</v>
      </c>
      <c r="J3754" s="10" t="str">
        <f>_xlfn.XLOOKUP($C3754,銘柄リスト!$B$2:$B$10000,銘柄リスト!$D$2:$D$10000,,0,1)</f>
        <v>スタンダード（内国株式）</v>
      </c>
    </row>
    <row r="3755" spans="2:10" hidden="1">
      <c r="B3755" s="42">
        <v>3753</v>
      </c>
      <c r="C3755" s="45" t="s">
        <v>3869</v>
      </c>
      <c r="D3755" t="str">
        <f>_xlfn.XLOOKUP($C3755,銘柄リスト!$B$2:$B$10000,銘柄リスト!$C$2:$C$10000,,0,1)</f>
        <v>いであ</v>
      </c>
      <c r="E3755" s="10">
        <v>1</v>
      </c>
      <c r="G3755" s="46">
        <v>45632</v>
      </c>
      <c r="H3755" s="46">
        <v>45793</v>
      </c>
      <c r="J3755" s="10" t="str">
        <f>_xlfn.XLOOKUP($C3755,銘柄リスト!$B$2:$B$10000,銘柄リスト!$D$2:$D$10000,,0,1)</f>
        <v>スタンダード（内国株式）</v>
      </c>
    </row>
    <row r="3756" spans="2:10" hidden="1">
      <c r="B3756" s="42">
        <v>3754</v>
      </c>
      <c r="C3756" s="45" t="s">
        <v>3870</v>
      </c>
      <c r="D3756" t="str">
        <f>_xlfn.XLOOKUP($C3756,銘柄リスト!$B$2:$B$10000,銘柄リスト!$C$2:$C$10000,,0,1)</f>
        <v>学究社</v>
      </c>
      <c r="E3756" s="10">
        <v>1</v>
      </c>
      <c r="G3756" s="46">
        <v>45632</v>
      </c>
      <c r="H3756" s="46">
        <v>45793</v>
      </c>
      <c r="J3756" s="10" t="str">
        <f>_xlfn.XLOOKUP($C3756,銘柄リスト!$B$2:$B$10000,銘柄リスト!$D$2:$D$10000,,0,1)</f>
        <v>プライム（内国株式）</v>
      </c>
    </row>
    <row r="3757" spans="2:10" hidden="1">
      <c r="B3757" s="42">
        <v>3755</v>
      </c>
      <c r="C3757" s="45" t="s">
        <v>3871</v>
      </c>
      <c r="D3757" t="str">
        <f>_xlfn.XLOOKUP($C3757,銘柄リスト!$B$2:$B$10000,銘柄リスト!$C$2:$C$10000,,0,1)</f>
        <v>札幌臨床検査センター</v>
      </c>
      <c r="E3757" s="10">
        <v>1</v>
      </c>
      <c r="G3757" s="46">
        <v>45632</v>
      </c>
      <c r="H3757" s="46">
        <v>45793</v>
      </c>
      <c r="J3757" s="10" t="str">
        <f>_xlfn.XLOOKUP($C3757,銘柄リスト!$B$2:$B$10000,銘柄リスト!$D$2:$D$10000,,0,1)</f>
        <v>スタンダード（内国株式）</v>
      </c>
    </row>
    <row r="3758" spans="2:10" hidden="1">
      <c r="B3758" s="42">
        <v>3756</v>
      </c>
      <c r="C3758" s="45" t="s">
        <v>3872</v>
      </c>
      <c r="D3758" t="str">
        <f>_xlfn.XLOOKUP($C3758,銘柄リスト!$B$2:$B$10000,銘柄リスト!$C$2:$C$10000,,0,1)</f>
        <v>昴</v>
      </c>
      <c r="E3758" s="10">
        <v>1</v>
      </c>
      <c r="G3758" s="46">
        <v>45632</v>
      </c>
      <c r="H3758" s="46">
        <v>45793</v>
      </c>
      <c r="J3758" s="10" t="str">
        <f>_xlfn.XLOOKUP($C3758,銘柄リスト!$B$2:$B$10000,銘柄リスト!$D$2:$D$10000,,0,1)</f>
        <v>スタンダード（内国株式）</v>
      </c>
    </row>
    <row r="3759" spans="2:10" hidden="1">
      <c r="B3759" s="42">
        <v>3757</v>
      </c>
      <c r="C3759" s="45" t="s">
        <v>3873</v>
      </c>
      <c r="D3759" t="str">
        <f>_xlfn.XLOOKUP($C3759,銘柄リスト!$B$2:$B$10000,銘柄リスト!$C$2:$C$10000,,0,1)</f>
        <v>ハリマビステム</v>
      </c>
      <c r="E3759" s="10">
        <v>1</v>
      </c>
      <c r="G3759" s="46">
        <v>45632</v>
      </c>
      <c r="H3759" s="46">
        <v>45793</v>
      </c>
      <c r="J3759" s="10" t="str">
        <f>_xlfn.XLOOKUP($C3759,銘柄リスト!$B$2:$B$10000,銘柄リスト!$D$2:$D$10000,,0,1)</f>
        <v>スタンダード（内国株式）</v>
      </c>
    </row>
    <row r="3760" spans="2:10" hidden="1">
      <c r="B3760" s="42">
        <v>3758</v>
      </c>
      <c r="C3760" s="45" t="s">
        <v>3874</v>
      </c>
      <c r="D3760" t="str">
        <f>_xlfn.XLOOKUP($C3760,銘柄リスト!$B$2:$B$10000,銘柄リスト!$C$2:$C$10000,,0,1)</f>
        <v>ディーエムエス</v>
      </c>
      <c r="E3760" s="10">
        <v>1</v>
      </c>
      <c r="G3760" s="46">
        <v>45632</v>
      </c>
      <c r="H3760" s="46">
        <v>45793</v>
      </c>
      <c r="J3760" s="10" t="str">
        <f>_xlfn.XLOOKUP($C3760,銘柄リスト!$B$2:$B$10000,銘柄リスト!$D$2:$D$10000,,0,1)</f>
        <v>スタンダード（内国株式）</v>
      </c>
    </row>
    <row r="3761" spans="2:10" hidden="1">
      <c r="B3761" s="42">
        <v>3759</v>
      </c>
      <c r="C3761" s="45" t="s">
        <v>3875</v>
      </c>
      <c r="D3761" t="str">
        <f>_xlfn.XLOOKUP($C3761,銘柄リスト!$B$2:$B$10000,銘柄リスト!$C$2:$C$10000,,0,1)</f>
        <v>イオンディライト</v>
      </c>
      <c r="E3761" s="10">
        <v>1</v>
      </c>
      <c r="G3761" s="46">
        <v>45632</v>
      </c>
      <c r="H3761" s="46">
        <v>45793</v>
      </c>
      <c r="J3761" s="10" t="str">
        <f>_xlfn.XLOOKUP($C3761,銘柄リスト!$B$2:$B$10000,銘柄リスト!$D$2:$D$10000,,0,1)</f>
        <v>プライム（内国株式）</v>
      </c>
    </row>
    <row r="3762" spans="2:10" hidden="1">
      <c r="B3762" s="42">
        <v>3760</v>
      </c>
      <c r="C3762" s="45" t="s">
        <v>3876</v>
      </c>
      <c r="D3762" t="str">
        <f>_xlfn.XLOOKUP($C3762,銘柄リスト!$B$2:$B$10000,銘柄リスト!$C$2:$C$10000,,0,1)</f>
        <v>ナック</v>
      </c>
      <c r="E3762" s="10">
        <v>1</v>
      </c>
      <c r="G3762" s="46">
        <v>45632</v>
      </c>
      <c r="H3762" s="46">
        <v>45793</v>
      </c>
      <c r="J3762" s="10" t="str">
        <f>_xlfn.XLOOKUP($C3762,銘柄リスト!$B$2:$B$10000,銘柄リスト!$D$2:$D$10000,,0,1)</f>
        <v>プライム（内国株式）</v>
      </c>
    </row>
    <row r="3763" spans="2:10" hidden="1">
      <c r="B3763" s="42">
        <v>3761</v>
      </c>
      <c r="C3763" s="45" t="s">
        <v>3877</v>
      </c>
      <c r="D3763" t="str">
        <f>_xlfn.XLOOKUP($C3763,銘柄リスト!$B$2:$B$10000,銘柄リスト!$C$2:$C$10000,,0,1)</f>
        <v>福井コンピュータホールディングス</v>
      </c>
      <c r="E3763" s="10">
        <v>1</v>
      </c>
      <c r="G3763" s="46">
        <v>45632</v>
      </c>
      <c r="H3763" s="46">
        <v>45793</v>
      </c>
      <c r="J3763" s="10" t="str">
        <f>_xlfn.XLOOKUP($C3763,銘柄リスト!$B$2:$B$10000,銘柄リスト!$D$2:$D$10000,,0,1)</f>
        <v>プライム（内国株式）</v>
      </c>
    </row>
    <row r="3764" spans="2:10" hidden="1">
      <c r="B3764" s="42">
        <v>3762</v>
      </c>
      <c r="C3764" s="45" t="s">
        <v>3878</v>
      </c>
      <c r="D3764" t="str">
        <f>_xlfn.XLOOKUP($C3764,銘柄リスト!$B$2:$B$10000,銘柄リスト!$C$2:$C$10000,,0,1)</f>
        <v>ビケンテクノ</v>
      </c>
      <c r="E3764" s="10">
        <v>1</v>
      </c>
      <c r="G3764" s="46">
        <v>45632</v>
      </c>
      <c r="H3764" s="46">
        <v>45793</v>
      </c>
      <c r="J3764" s="10" t="str">
        <f>_xlfn.XLOOKUP($C3764,銘柄リスト!$B$2:$B$10000,銘柄リスト!$D$2:$D$10000,,0,1)</f>
        <v>スタンダード（内国株式）</v>
      </c>
    </row>
    <row r="3765" spans="2:10" hidden="1">
      <c r="B3765" s="42">
        <v>3763</v>
      </c>
      <c r="C3765" s="45" t="s">
        <v>3879</v>
      </c>
      <c r="D3765" t="str">
        <f>_xlfn.XLOOKUP($C3765,銘柄リスト!$B$2:$B$10000,銘柄リスト!$C$2:$C$10000,,0,1)</f>
        <v>ダイセキ</v>
      </c>
      <c r="E3765" s="10">
        <v>1</v>
      </c>
      <c r="G3765" s="46">
        <v>45632</v>
      </c>
      <c r="H3765" s="46">
        <v>45793</v>
      </c>
      <c r="J3765" s="10" t="str">
        <f>_xlfn.XLOOKUP($C3765,銘柄リスト!$B$2:$B$10000,銘柄リスト!$D$2:$D$10000,,0,1)</f>
        <v>プライム（内国株式）</v>
      </c>
    </row>
    <row r="3766" spans="2:10" hidden="1">
      <c r="B3766" s="42">
        <v>3764</v>
      </c>
      <c r="C3766" s="45" t="s">
        <v>3880</v>
      </c>
      <c r="D3766" t="str">
        <f>_xlfn.XLOOKUP($C3766,銘柄リスト!$B$2:$B$10000,銘柄リスト!$C$2:$C$10000,,0,1)</f>
        <v>ステップ</v>
      </c>
      <c r="E3766" s="10">
        <v>1</v>
      </c>
      <c r="G3766" s="46">
        <v>45632</v>
      </c>
      <c r="H3766" s="46">
        <v>45793</v>
      </c>
      <c r="J3766" s="10" t="str">
        <f>_xlfn.XLOOKUP($C3766,銘柄リスト!$B$2:$B$10000,銘柄リスト!$D$2:$D$10000,,0,1)</f>
        <v>プライム（内国株式）</v>
      </c>
    </row>
    <row r="3767" spans="2:10" hidden="1">
      <c r="B3767" s="42">
        <v>3765</v>
      </c>
      <c r="C3767" s="45" t="s">
        <v>3881</v>
      </c>
      <c r="D3767" t="str">
        <f>_xlfn.XLOOKUP($C3767,銘柄リスト!$B$2:$B$10000,銘柄リスト!$C$2:$C$10000,,0,1)</f>
        <v>旭情報サービス</v>
      </c>
      <c r="E3767" s="10">
        <v>1</v>
      </c>
      <c r="G3767" s="46">
        <v>45632</v>
      </c>
      <c r="H3767" s="46">
        <v>45793</v>
      </c>
      <c r="J3767" s="10" t="str">
        <f>_xlfn.XLOOKUP($C3767,銘柄リスト!$B$2:$B$10000,銘柄リスト!$D$2:$D$10000,,0,1)</f>
        <v>スタンダード（内国株式）</v>
      </c>
    </row>
    <row r="3768" spans="2:10" hidden="1">
      <c r="B3768" s="42">
        <v>3766</v>
      </c>
      <c r="C3768" s="45" t="s">
        <v>3882</v>
      </c>
      <c r="D3768" t="str">
        <f>_xlfn.XLOOKUP($C3768,銘柄リスト!$B$2:$B$10000,銘柄リスト!$C$2:$C$10000,,0,1)</f>
        <v>テーオーホールディングス</v>
      </c>
      <c r="E3768" s="10">
        <v>1</v>
      </c>
      <c r="G3768" s="46">
        <v>45632</v>
      </c>
      <c r="H3768" s="46">
        <v>45793</v>
      </c>
      <c r="J3768" s="10" t="str">
        <f>_xlfn.XLOOKUP($C3768,銘柄リスト!$B$2:$B$10000,銘柄リスト!$D$2:$D$10000,,0,1)</f>
        <v>スタンダード（内国株式）</v>
      </c>
    </row>
    <row r="3769" spans="2:10" hidden="1">
      <c r="B3769" s="42">
        <v>3767</v>
      </c>
      <c r="C3769" s="45" t="s">
        <v>3883</v>
      </c>
      <c r="D3769" t="str">
        <f>_xlfn.XLOOKUP($C3769,銘柄リスト!$B$2:$B$10000,銘柄リスト!$C$2:$C$10000,,0,1)</f>
        <v>ストライダーズ</v>
      </c>
      <c r="E3769" s="10">
        <v>1</v>
      </c>
      <c r="G3769" s="46">
        <v>45632</v>
      </c>
      <c r="H3769" s="46">
        <v>45793</v>
      </c>
      <c r="J3769" s="10" t="str">
        <f>_xlfn.XLOOKUP($C3769,銘柄リスト!$B$2:$B$10000,銘柄リスト!$D$2:$D$10000,,0,1)</f>
        <v>スタンダード（内国株式）</v>
      </c>
    </row>
    <row r="3770" spans="2:10" hidden="1">
      <c r="B3770" s="42">
        <v>3768</v>
      </c>
      <c r="C3770" s="45" t="s">
        <v>3884</v>
      </c>
      <c r="D3770" t="str">
        <f>_xlfn.XLOOKUP($C3770,銘柄リスト!$B$2:$B$10000,銘柄リスト!$C$2:$C$10000,,0,1)</f>
        <v>大丸エナウィン</v>
      </c>
      <c r="E3770" s="10">
        <v>1</v>
      </c>
      <c r="G3770" s="46">
        <v>45632</v>
      </c>
      <c r="H3770" s="46">
        <v>45793</v>
      </c>
      <c r="J3770" s="10" t="str">
        <f>_xlfn.XLOOKUP($C3770,銘柄リスト!$B$2:$B$10000,銘柄リスト!$D$2:$D$10000,,0,1)</f>
        <v>スタンダード（内国株式）</v>
      </c>
    </row>
    <row r="3771" spans="2:10" hidden="1">
      <c r="B3771" s="42">
        <v>3769</v>
      </c>
      <c r="C3771" s="45" t="s">
        <v>3885</v>
      </c>
      <c r="D3771" t="str">
        <f>_xlfn.XLOOKUP($C3771,銘柄リスト!$B$2:$B$10000,銘柄リスト!$C$2:$C$10000,,0,1)</f>
        <v>エムティジェネックス</v>
      </c>
      <c r="E3771" s="10">
        <v>1</v>
      </c>
      <c r="G3771" s="46">
        <v>45632</v>
      </c>
      <c r="H3771" s="46">
        <v>45793</v>
      </c>
      <c r="J3771" s="10" t="str">
        <f>_xlfn.XLOOKUP($C3771,銘柄リスト!$B$2:$B$10000,銘柄リスト!$D$2:$D$10000,,0,1)</f>
        <v>スタンダード（内国株式）</v>
      </c>
    </row>
    <row r="3772" spans="2:10" hidden="1">
      <c r="B3772" s="42">
        <v>3770</v>
      </c>
      <c r="C3772" s="45" t="s">
        <v>3886</v>
      </c>
      <c r="D3772" t="str">
        <f>_xlfn.XLOOKUP($C3772,銘柄リスト!$B$2:$B$10000,銘柄リスト!$C$2:$C$10000,,0,1)</f>
        <v>マミーマート</v>
      </c>
      <c r="E3772" s="10">
        <v>1</v>
      </c>
      <c r="G3772" s="46">
        <v>45632</v>
      </c>
      <c r="H3772" s="46">
        <v>45793</v>
      </c>
      <c r="J3772" s="10" t="str">
        <f>_xlfn.XLOOKUP($C3772,銘柄リスト!$B$2:$B$10000,銘柄リスト!$D$2:$D$10000,,0,1)</f>
        <v>スタンダード（内国株式）</v>
      </c>
    </row>
    <row r="3773" spans="2:10" hidden="1">
      <c r="B3773" s="42">
        <v>3771</v>
      </c>
      <c r="C3773" s="45" t="s">
        <v>3887</v>
      </c>
      <c r="D3773" t="str">
        <f>_xlfn.XLOOKUP($C3773,銘柄リスト!$B$2:$B$10000,銘柄リスト!$C$2:$C$10000,,0,1)</f>
        <v>泉州電業</v>
      </c>
      <c r="E3773" s="10">
        <v>1</v>
      </c>
      <c r="G3773" s="46">
        <v>45632</v>
      </c>
      <c r="H3773" s="46">
        <v>45793</v>
      </c>
      <c r="J3773" s="10" t="str">
        <f>_xlfn.XLOOKUP($C3773,銘柄リスト!$B$2:$B$10000,銘柄リスト!$D$2:$D$10000,,0,1)</f>
        <v>プライム（内国株式）</v>
      </c>
    </row>
    <row r="3774" spans="2:10" hidden="1">
      <c r="B3774" s="42">
        <v>3772</v>
      </c>
      <c r="C3774" s="45" t="s">
        <v>3888</v>
      </c>
      <c r="D3774" t="str">
        <f>_xlfn.XLOOKUP($C3774,銘柄リスト!$B$2:$B$10000,銘柄リスト!$C$2:$C$10000,,0,1)</f>
        <v>リリカラ</v>
      </c>
      <c r="E3774" s="10">
        <v>1</v>
      </c>
      <c r="G3774" s="46">
        <v>45632</v>
      </c>
      <c r="H3774" s="46">
        <v>45793</v>
      </c>
      <c r="J3774" s="10" t="str">
        <f>_xlfn.XLOOKUP($C3774,銘柄リスト!$B$2:$B$10000,銘柄リスト!$D$2:$D$10000,,0,1)</f>
        <v>スタンダード（内国株式）</v>
      </c>
    </row>
    <row r="3775" spans="2:10" hidden="1">
      <c r="B3775" s="42">
        <v>3773</v>
      </c>
      <c r="C3775" s="45" t="s">
        <v>3889</v>
      </c>
      <c r="D3775" t="str">
        <f>_xlfn.XLOOKUP($C3775,銘柄リスト!$B$2:$B$10000,銘柄リスト!$C$2:$C$10000,,0,1)</f>
        <v>Ｇｅｎｋｉ　Ｇｌｏｂａｌ　Ｄｉｎｉｎｇ　Ｃｏｎｃｅｐｔｓ</v>
      </c>
      <c r="E3775" s="10">
        <v>1</v>
      </c>
      <c r="G3775" s="46">
        <v>45632</v>
      </c>
      <c r="H3775" s="46">
        <v>45793</v>
      </c>
      <c r="J3775" s="10" t="str">
        <f>_xlfn.XLOOKUP($C3775,銘柄リスト!$B$2:$B$10000,銘柄リスト!$D$2:$D$10000,,0,1)</f>
        <v>スタンダード（内国株式）</v>
      </c>
    </row>
    <row r="3776" spans="2:10" hidden="1">
      <c r="B3776" s="42">
        <v>3774</v>
      </c>
      <c r="C3776" s="45" t="s">
        <v>3890</v>
      </c>
      <c r="D3776" t="str">
        <f>_xlfn.XLOOKUP($C3776,銘柄リスト!$B$2:$B$10000,銘柄リスト!$C$2:$C$10000,,0,1)</f>
        <v>トラスコ中山</v>
      </c>
      <c r="E3776" s="10">
        <v>1</v>
      </c>
      <c r="G3776" s="46">
        <v>45632</v>
      </c>
      <c r="H3776" s="46">
        <v>45793</v>
      </c>
      <c r="J3776" s="10" t="str">
        <f>_xlfn.XLOOKUP($C3776,銘柄リスト!$B$2:$B$10000,銘柄リスト!$D$2:$D$10000,,0,1)</f>
        <v>プライム（内国株式）</v>
      </c>
    </row>
    <row r="3777" spans="2:10" hidden="1">
      <c r="B3777" s="42">
        <v>3775</v>
      </c>
      <c r="C3777" s="45" t="s">
        <v>3891</v>
      </c>
      <c r="D3777" t="str">
        <f>_xlfn.XLOOKUP($C3777,銘柄リスト!$B$2:$B$10000,銘柄リスト!$C$2:$C$10000,,0,1)</f>
        <v>オートバックスセブン</v>
      </c>
      <c r="E3777" s="10">
        <v>1</v>
      </c>
      <c r="G3777" s="46">
        <v>45632</v>
      </c>
      <c r="H3777" s="46">
        <v>45793</v>
      </c>
      <c r="J3777" s="10" t="str">
        <f>_xlfn.XLOOKUP($C3777,銘柄リスト!$B$2:$B$10000,銘柄リスト!$D$2:$D$10000,,0,1)</f>
        <v>プライム（内国株式）</v>
      </c>
    </row>
    <row r="3778" spans="2:10" hidden="1">
      <c r="B3778" s="42">
        <v>3776</v>
      </c>
      <c r="C3778" s="45" t="s">
        <v>3892</v>
      </c>
      <c r="D3778" t="str">
        <f>_xlfn.XLOOKUP($C3778,銘柄リスト!$B$2:$B$10000,銘柄リスト!$C$2:$C$10000,,0,1)</f>
        <v>ジュンテンドー</v>
      </c>
      <c r="E3778" s="10">
        <v>1</v>
      </c>
      <c r="G3778" s="46">
        <v>45632</v>
      </c>
      <c r="H3778" s="46">
        <v>45793</v>
      </c>
      <c r="J3778" s="10" t="str">
        <f>_xlfn.XLOOKUP($C3778,銘柄リスト!$B$2:$B$10000,銘柄リスト!$D$2:$D$10000,,0,1)</f>
        <v>スタンダード（内国株式）</v>
      </c>
    </row>
    <row r="3779" spans="2:10" hidden="1">
      <c r="B3779" s="42">
        <v>3777</v>
      </c>
      <c r="C3779" s="45" t="s">
        <v>3893</v>
      </c>
      <c r="D3779" t="str">
        <f>_xlfn.XLOOKUP($C3779,銘柄リスト!$B$2:$B$10000,銘柄リスト!$C$2:$C$10000,,0,1)</f>
        <v>モリト</v>
      </c>
      <c r="E3779" s="10">
        <v>1</v>
      </c>
      <c r="G3779" s="46">
        <v>45632</v>
      </c>
      <c r="H3779" s="46">
        <v>45793</v>
      </c>
      <c r="J3779" s="10" t="str">
        <f>_xlfn.XLOOKUP($C3779,銘柄リスト!$B$2:$B$10000,銘柄リスト!$D$2:$D$10000,,0,1)</f>
        <v>プライム（内国株式）</v>
      </c>
    </row>
    <row r="3780" spans="2:10" hidden="1">
      <c r="B3780" s="42">
        <v>3778</v>
      </c>
      <c r="C3780" s="45" t="s">
        <v>183</v>
      </c>
      <c r="D3780" t="str">
        <f>_xlfn.XLOOKUP($C3780,銘柄リスト!$B$2:$B$10000,銘柄リスト!$C$2:$C$10000,,0,1)</f>
        <v>アークランズ</v>
      </c>
      <c r="E3780" s="10">
        <v>1</v>
      </c>
      <c r="G3780" s="46">
        <v>45632</v>
      </c>
      <c r="H3780" s="46">
        <v>45793</v>
      </c>
      <c r="J3780" s="10" t="str">
        <f>_xlfn.XLOOKUP($C3780,銘柄リスト!$B$2:$B$10000,銘柄リスト!$D$2:$D$10000,,0,1)</f>
        <v>プライム（内国株式）</v>
      </c>
    </row>
    <row r="3781" spans="2:10" hidden="1">
      <c r="B3781" s="42">
        <v>3779</v>
      </c>
      <c r="C3781" s="45" t="s">
        <v>3894</v>
      </c>
      <c r="D3781" t="str">
        <f>_xlfn.XLOOKUP($C3781,銘柄リスト!$B$2:$B$10000,銘柄リスト!$C$2:$C$10000,,0,1)</f>
        <v>ニトリホールディングス</v>
      </c>
      <c r="E3781" s="10">
        <v>1</v>
      </c>
      <c r="G3781" s="46">
        <v>45632</v>
      </c>
      <c r="H3781" s="46">
        <v>45793</v>
      </c>
      <c r="J3781" s="10" t="str">
        <f>_xlfn.XLOOKUP($C3781,銘柄リスト!$B$2:$B$10000,銘柄リスト!$D$2:$D$10000,,0,1)</f>
        <v>プライム（内国株式）</v>
      </c>
    </row>
    <row r="3782" spans="2:10" hidden="1">
      <c r="B3782" s="42">
        <v>3780</v>
      </c>
      <c r="C3782" s="45" t="s">
        <v>3895</v>
      </c>
      <c r="D3782" t="str">
        <f>_xlfn.XLOOKUP($C3782,銘柄リスト!$B$2:$B$10000,銘柄リスト!$C$2:$C$10000,,0,1)</f>
        <v>パーカーコーポレーション</v>
      </c>
      <c r="E3782" s="10">
        <v>1</v>
      </c>
      <c r="G3782" s="46">
        <v>45632</v>
      </c>
      <c r="H3782" s="46">
        <v>45793</v>
      </c>
      <c r="J3782" s="10" t="str">
        <f>_xlfn.XLOOKUP($C3782,銘柄リスト!$B$2:$B$10000,銘柄リスト!$D$2:$D$10000,,0,1)</f>
        <v>スタンダード（内国株式）</v>
      </c>
    </row>
    <row r="3783" spans="2:10" hidden="1">
      <c r="B3783" s="42">
        <v>3781</v>
      </c>
      <c r="C3783" s="45" t="s">
        <v>193</v>
      </c>
      <c r="D3783" t="str">
        <f>_xlfn.XLOOKUP($C3783,銘柄リスト!$B$2:$B$10000,銘柄リスト!$C$2:$C$10000,,0,1)</f>
        <v>天満屋ストア</v>
      </c>
      <c r="E3783" s="10">
        <v>1</v>
      </c>
      <c r="G3783" s="46">
        <v>45632</v>
      </c>
      <c r="H3783" s="46">
        <v>45793</v>
      </c>
      <c r="J3783" s="10" t="str">
        <f>_xlfn.XLOOKUP($C3783,銘柄リスト!$B$2:$B$10000,銘柄リスト!$D$2:$D$10000,,0,1)</f>
        <v>スタンダード（内国株式）</v>
      </c>
    </row>
    <row r="3784" spans="2:10" hidden="1">
      <c r="B3784" s="42">
        <v>3782</v>
      </c>
      <c r="C3784" s="45" t="s">
        <v>3896</v>
      </c>
      <c r="D3784" t="str">
        <f>_xlfn.XLOOKUP($C3784,銘柄リスト!$B$2:$B$10000,銘柄リスト!$C$2:$C$10000,,0,1)</f>
        <v>共同紙販ホールディングス</v>
      </c>
      <c r="E3784" s="10">
        <v>1</v>
      </c>
      <c r="G3784" s="46">
        <v>45632</v>
      </c>
      <c r="H3784" s="46">
        <v>45793</v>
      </c>
      <c r="J3784" s="10" t="str">
        <f>_xlfn.XLOOKUP($C3784,銘柄リスト!$B$2:$B$10000,銘柄リスト!$D$2:$D$10000,,0,1)</f>
        <v>スタンダード（内国株式）</v>
      </c>
    </row>
    <row r="3785" spans="2:10" hidden="1">
      <c r="B3785" s="42">
        <v>3783</v>
      </c>
      <c r="C3785" s="45" t="s">
        <v>3897</v>
      </c>
      <c r="D3785" t="str">
        <f>_xlfn.XLOOKUP($C3785,銘柄リスト!$B$2:$B$10000,銘柄リスト!$C$2:$C$10000,,0,1)</f>
        <v>グルメ杵屋</v>
      </c>
      <c r="E3785" s="10">
        <v>1</v>
      </c>
      <c r="G3785" s="46">
        <v>45632</v>
      </c>
      <c r="H3785" s="46">
        <v>45793</v>
      </c>
      <c r="J3785" s="10" t="str">
        <f>_xlfn.XLOOKUP($C3785,銘柄リスト!$B$2:$B$10000,銘柄リスト!$D$2:$D$10000,,0,1)</f>
        <v>プライム（内国株式）</v>
      </c>
    </row>
    <row r="3786" spans="2:10" hidden="1">
      <c r="B3786" s="42">
        <v>3784</v>
      </c>
      <c r="C3786" s="45" t="s">
        <v>3898</v>
      </c>
      <c r="D3786" t="str">
        <f>_xlfn.XLOOKUP($C3786,銘柄リスト!$B$2:$B$10000,銘柄リスト!$C$2:$C$10000,,0,1)</f>
        <v>ＣＢグループマネジメント</v>
      </c>
      <c r="E3786" s="10">
        <v>1</v>
      </c>
      <c r="G3786" s="46">
        <v>45632</v>
      </c>
      <c r="H3786" s="46">
        <v>45793</v>
      </c>
      <c r="J3786" s="10" t="str">
        <f>_xlfn.XLOOKUP($C3786,銘柄リスト!$B$2:$B$10000,銘柄リスト!$D$2:$D$10000,,0,1)</f>
        <v>スタンダード（内国株式）</v>
      </c>
    </row>
    <row r="3787" spans="2:10" hidden="1">
      <c r="B3787" s="42">
        <v>3785</v>
      </c>
      <c r="C3787" s="45" t="s">
        <v>3899</v>
      </c>
      <c r="D3787" t="str">
        <f>_xlfn.XLOOKUP($C3787,銘柄リスト!$B$2:$B$10000,銘柄リスト!$C$2:$C$10000,,0,1)</f>
        <v>銀座ルノアール</v>
      </c>
      <c r="E3787" s="10">
        <v>1</v>
      </c>
      <c r="G3787" s="46">
        <v>45632</v>
      </c>
      <c r="H3787" s="46">
        <v>45793</v>
      </c>
      <c r="J3787" s="10" t="str">
        <f>_xlfn.XLOOKUP($C3787,銘柄リスト!$B$2:$B$10000,銘柄リスト!$D$2:$D$10000,,0,1)</f>
        <v>スタンダード（内国株式）</v>
      </c>
    </row>
    <row r="3788" spans="2:10" hidden="1">
      <c r="B3788" s="42">
        <v>3786</v>
      </c>
      <c r="C3788" s="45" t="s">
        <v>3900</v>
      </c>
      <c r="D3788" t="str">
        <f>_xlfn.XLOOKUP($C3788,銘柄リスト!$B$2:$B$10000,銘柄リスト!$C$2:$C$10000,,0,1)</f>
        <v>愛眼</v>
      </c>
      <c r="E3788" s="10">
        <v>1</v>
      </c>
      <c r="G3788" s="46">
        <v>45632</v>
      </c>
      <c r="H3788" s="46">
        <v>45793</v>
      </c>
      <c r="J3788" s="10" t="str">
        <f>_xlfn.XLOOKUP($C3788,銘柄リスト!$B$2:$B$10000,銘柄リスト!$D$2:$D$10000,,0,1)</f>
        <v>スタンダード（内国株式）</v>
      </c>
    </row>
    <row r="3789" spans="2:10" hidden="1">
      <c r="B3789" s="42">
        <v>3787</v>
      </c>
      <c r="C3789" s="45" t="s">
        <v>3901</v>
      </c>
      <c r="D3789" t="str">
        <f>_xlfn.XLOOKUP($C3789,銘柄リスト!$B$2:$B$10000,銘柄リスト!$C$2:$C$10000,,0,1)</f>
        <v>ケーユーホールディングス</v>
      </c>
      <c r="E3789" s="10">
        <v>1</v>
      </c>
      <c r="G3789" s="46">
        <v>45632</v>
      </c>
      <c r="H3789" s="46">
        <v>45793</v>
      </c>
      <c r="J3789" s="10" t="str">
        <f>_xlfn.XLOOKUP($C3789,銘柄リスト!$B$2:$B$10000,銘柄リスト!$D$2:$D$10000,,0,1)</f>
        <v>スタンダード（内国株式）</v>
      </c>
    </row>
    <row r="3790" spans="2:10" hidden="1">
      <c r="B3790" s="42">
        <v>3788</v>
      </c>
      <c r="C3790" s="45" t="s">
        <v>3902</v>
      </c>
      <c r="D3790" t="str">
        <f>_xlfn.XLOOKUP($C3790,銘柄リスト!$B$2:$B$10000,銘柄リスト!$C$2:$C$10000,,0,1)</f>
        <v>英和</v>
      </c>
      <c r="E3790" s="10">
        <v>1</v>
      </c>
      <c r="G3790" s="46">
        <v>45632</v>
      </c>
      <c r="H3790" s="46">
        <v>45793</v>
      </c>
      <c r="J3790" s="10" t="str">
        <f>_xlfn.XLOOKUP($C3790,銘柄リスト!$B$2:$B$10000,銘柄リスト!$D$2:$D$10000,,0,1)</f>
        <v>スタンダード（内国株式）</v>
      </c>
    </row>
    <row r="3791" spans="2:10" hidden="1">
      <c r="B3791" s="42">
        <v>3789</v>
      </c>
      <c r="C3791" s="45" t="s">
        <v>78</v>
      </c>
      <c r="D3791" t="str">
        <f>_xlfn.XLOOKUP($C3791,銘柄リスト!$B$2:$B$10000,銘柄リスト!$C$2:$C$10000,,0,1)</f>
        <v>吉野家ホールディングス</v>
      </c>
      <c r="E3791" s="10">
        <v>1</v>
      </c>
      <c r="G3791" s="46">
        <v>45632</v>
      </c>
      <c r="H3791" s="46">
        <v>45793</v>
      </c>
      <c r="J3791" s="10" t="str">
        <f>_xlfn.XLOOKUP($C3791,銘柄リスト!$B$2:$B$10000,銘柄リスト!$D$2:$D$10000,,0,1)</f>
        <v>プライム（内国株式）</v>
      </c>
    </row>
    <row r="3792" spans="2:10" hidden="1">
      <c r="B3792" s="42">
        <v>3790</v>
      </c>
      <c r="C3792" s="45" t="s">
        <v>3903</v>
      </c>
      <c r="D3792" t="str">
        <f>_xlfn.XLOOKUP($C3792,銘柄リスト!$B$2:$B$10000,銘柄リスト!$C$2:$C$10000,,0,1)</f>
        <v>ソレキア</v>
      </c>
      <c r="E3792" s="10">
        <v>1</v>
      </c>
      <c r="G3792" s="46">
        <v>45632</v>
      </c>
      <c r="H3792" s="46">
        <v>45793</v>
      </c>
      <c r="J3792" s="10" t="str">
        <f>_xlfn.XLOOKUP($C3792,銘柄リスト!$B$2:$B$10000,銘柄リスト!$D$2:$D$10000,,0,1)</f>
        <v>スタンダード（内国株式）</v>
      </c>
    </row>
    <row r="3793" spans="2:10" hidden="1">
      <c r="B3793" s="42">
        <v>3791</v>
      </c>
      <c r="C3793" s="45" t="s">
        <v>3904</v>
      </c>
      <c r="D3793" t="str">
        <f>_xlfn.XLOOKUP($C3793,銘柄リスト!$B$2:$B$10000,銘柄リスト!$C$2:$C$10000,,0,1)</f>
        <v>加藤産業</v>
      </c>
      <c r="E3793" s="10">
        <v>1</v>
      </c>
      <c r="G3793" s="46">
        <v>45632</v>
      </c>
      <c r="H3793" s="46">
        <v>45793</v>
      </c>
      <c r="J3793" s="10" t="str">
        <f>_xlfn.XLOOKUP($C3793,銘柄リスト!$B$2:$B$10000,銘柄リスト!$D$2:$D$10000,,0,1)</f>
        <v>プライム（内国株式）</v>
      </c>
    </row>
    <row r="3794" spans="2:10" hidden="1">
      <c r="B3794" s="42">
        <v>3792</v>
      </c>
      <c r="C3794" s="45" t="s">
        <v>3905</v>
      </c>
      <c r="D3794" t="str">
        <f>_xlfn.XLOOKUP($C3794,銘柄リスト!$B$2:$B$10000,銘柄リスト!$C$2:$C$10000,,0,1)</f>
        <v>北恵</v>
      </c>
      <c r="E3794" s="10">
        <v>1</v>
      </c>
      <c r="G3794" s="46">
        <v>45632</v>
      </c>
      <c r="H3794" s="46">
        <v>45793</v>
      </c>
      <c r="J3794" s="10" t="str">
        <f>_xlfn.XLOOKUP($C3794,銘柄リスト!$B$2:$B$10000,銘柄リスト!$D$2:$D$10000,,0,1)</f>
        <v>スタンダード（内国株式）</v>
      </c>
    </row>
    <row r="3795" spans="2:10" hidden="1">
      <c r="B3795" s="42">
        <v>3793</v>
      </c>
      <c r="C3795" s="45" t="s">
        <v>3906</v>
      </c>
      <c r="D3795" t="str">
        <f>_xlfn.XLOOKUP($C3795,銘柄リスト!$B$2:$B$10000,銘柄リスト!$C$2:$C$10000,,0,1)</f>
        <v>コックス</v>
      </c>
      <c r="E3795" s="10">
        <v>1</v>
      </c>
      <c r="G3795" s="46">
        <v>45632</v>
      </c>
      <c r="H3795" s="46">
        <v>45793</v>
      </c>
      <c r="J3795" s="10" t="str">
        <f>_xlfn.XLOOKUP($C3795,銘柄リスト!$B$2:$B$10000,銘柄リスト!$D$2:$D$10000,,0,1)</f>
        <v>スタンダード（内国株式）</v>
      </c>
    </row>
    <row r="3796" spans="2:10" hidden="1">
      <c r="B3796" s="42">
        <v>3794</v>
      </c>
      <c r="C3796" s="45" t="s">
        <v>3907</v>
      </c>
      <c r="D3796" t="str">
        <f>_xlfn.XLOOKUP($C3796,銘柄リスト!$B$2:$B$10000,銘柄リスト!$C$2:$C$10000,,0,1)</f>
        <v>セキド</v>
      </c>
      <c r="E3796" s="10">
        <v>1</v>
      </c>
      <c r="G3796" s="46">
        <v>45632</v>
      </c>
      <c r="H3796" s="46">
        <v>45793</v>
      </c>
      <c r="J3796" s="10" t="str">
        <f>_xlfn.XLOOKUP($C3796,銘柄リスト!$B$2:$B$10000,銘柄リスト!$D$2:$D$10000,,0,1)</f>
        <v>スタンダード（内国株式）</v>
      </c>
    </row>
    <row r="3797" spans="2:10" hidden="1">
      <c r="B3797" s="42">
        <v>3795</v>
      </c>
      <c r="C3797" s="45" t="s">
        <v>3908</v>
      </c>
      <c r="D3797" t="str">
        <f>_xlfn.XLOOKUP($C3797,銘柄リスト!$B$2:$B$10000,銘柄リスト!$C$2:$C$10000,,0,1)</f>
        <v>イノテック</v>
      </c>
      <c r="E3797" s="10">
        <v>1</v>
      </c>
      <c r="G3797" s="46">
        <v>45632</v>
      </c>
      <c r="H3797" s="46">
        <v>45793</v>
      </c>
      <c r="J3797" s="10" t="str">
        <f>_xlfn.XLOOKUP($C3797,銘柄リスト!$B$2:$B$10000,銘柄リスト!$D$2:$D$10000,,0,1)</f>
        <v>プライム（内国株式）</v>
      </c>
    </row>
    <row r="3798" spans="2:10" hidden="1">
      <c r="B3798" s="42">
        <v>3796</v>
      </c>
      <c r="C3798" s="45" t="s">
        <v>3909</v>
      </c>
      <c r="D3798" t="str">
        <f>_xlfn.XLOOKUP($C3798,銘柄リスト!$B$2:$B$10000,銘柄リスト!$C$2:$C$10000,,0,1)</f>
        <v>イエローハット</v>
      </c>
      <c r="E3798" s="10">
        <v>1</v>
      </c>
      <c r="G3798" s="46">
        <v>45632</v>
      </c>
      <c r="H3798" s="46">
        <v>45793</v>
      </c>
      <c r="J3798" s="10" t="str">
        <f>_xlfn.XLOOKUP($C3798,銘柄リスト!$B$2:$B$10000,銘柄リスト!$D$2:$D$10000,,0,1)</f>
        <v>プライム（内国株式）</v>
      </c>
    </row>
    <row r="3799" spans="2:10" hidden="1">
      <c r="B3799" s="42">
        <v>3797</v>
      </c>
      <c r="C3799" s="45" t="s">
        <v>3910</v>
      </c>
      <c r="D3799" t="str">
        <f>_xlfn.XLOOKUP($C3799,銘柄リスト!$B$2:$B$10000,銘柄リスト!$C$2:$C$10000,,0,1)</f>
        <v>シャルレ</v>
      </c>
      <c r="E3799" s="10">
        <v>1</v>
      </c>
      <c r="G3799" s="46">
        <v>45632</v>
      </c>
      <c r="H3799" s="46">
        <v>45793</v>
      </c>
      <c r="J3799" s="10" t="str">
        <f>_xlfn.XLOOKUP($C3799,銘柄リスト!$B$2:$B$10000,銘柄リスト!$D$2:$D$10000,,0,1)</f>
        <v>スタンダード（内国株式）</v>
      </c>
    </row>
    <row r="3800" spans="2:10" hidden="1">
      <c r="B3800" s="42">
        <v>3798</v>
      </c>
      <c r="C3800" s="45" t="s">
        <v>3911</v>
      </c>
      <c r="D3800" t="str">
        <f>_xlfn.XLOOKUP($C3800,銘柄リスト!$B$2:$B$10000,銘柄リスト!$C$2:$C$10000,,0,1)</f>
        <v>松屋フーズホールディングス</v>
      </c>
      <c r="E3800" s="10">
        <v>1</v>
      </c>
      <c r="G3800" s="46">
        <v>45632</v>
      </c>
      <c r="H3800" s="46">
        <v>45793</v>
      </c>
      <c r="J3800" s="10" t="str">
        <f>_xlfn.XLOOKUP($C3800,銘柄リスト!$B$2:$B$10000,銘柄リスト!$D$2:$D$10000,,0,1)</f>
        <v>プライム（内国株式）</v>
      </c>
    </row>
    <row r="3801" spans="2:10" hidden="1">
      <c r="B3801" s="42">
        <v>3799</v>
      </c>
      <c r="C3801" s="45" t="s">
        <v>3912</v>
      </c>
      <c r="D3801" t="str">
        <f>_xlfn.XLOOKUP($C3801,銘柄リスト!$B$2:$B$10000,銘柄リスト!$C$2:$C$10000,,0,1)</f>
        <v>ＵＥＸ</v>
      </c>
      <c r="E3801" s="10">
        <v>1</v>
      </c>
      <c r="G3801" s="46">
        <v>45632</v>
      </c>
      <c r="H3801" s="46">
        <v>45793</v>
      </c>
      <c r="J3801" s="10" t="str">
        <f>_xlfn.XLOOKUP($C3801,銘柄リスト!$B$2:$B$10000,銘柄リスト!$D$2:$D$10000,,0,1)</f>
        <v>スタンダード（内国株式）</v>
      </c>
    </row>
    <row r="3802" spans="2:10" hidden="1">
      <c r="B3802" s="42">
        <v>3800</v>
      </c>
      <c r="C3802" s="45" t="s">
        <v>43</v>
      </c>
      <c r="D3802" t="str">
        <f>_xlfn.XLOOKUP($C3802,銘柄リスト!$B$2:$B$10000,銘柄リスト!$C$2:$C$10000,,0,1)</f>
        <v>ＪＢＣＣホールディングス</v>
      </c>
      <c r="E3802" s="10">
        <v>1</v>
      </c>
      <c r="G3802" s="46">
        <v>45632</v>
      </c>
      <c r="H3802" s="46">
        <v>45793</v>
      </c>
      <c r="J3802" s="10" t="str">
        <f>_xlfn.XLOOKUP($C3802,銘柄リスト!$B$2:$B$10000,銘柄リスト!$D$2:$D$10000,,0,1)</f>
        <v>プライム（内国株式）</v>
      </c>
    </row>
    <row r="3803" spans="2:10" hidden="1">
      <c r="B3803" s="42">
        <v>3801</v>
      </c>
      <c r="C3803" s="45" t="s">
        <v>3913</v>
      </c>
      <c r="D3803" t="str">
        <f>_xlfn.XLOOKUP($C3803,銘柄リスト!$B$2:$B$10000,銘柄リスト!$C$2:$C$10000,,0,1)</f>
        <v>マキヤ</v>
      </c>
      <c r="E3803" s="10">
        <v>1</v>
      </c>
      <c r="G3803" s="46">
        <v>45632</v>
      </c>
      <c r="H3803" s="46">
        <v>45793</v>
      </c>
      <c r="J3803" s="10" t="str">
        <f>_xlfn.XLOOKUP($C3803,銘柄リスト!$B$2:$B$10000,銘柄リスト!$D$2:$D$10000,,0,1)</f>
        <v>スタンダード（内国株式）</v>
      </c>
    </row>
    <row r="3804" spans="2:10" hidden="1">
      <c r="B3804" s="42">
        <v>3802</v>
      </c>
      <c r="C3804" s="45" t="s">
        <v>3914</v>
      </c>
      <c r="D3804" t="str">
        <f>_xlfn.XLOOKUP($C3804,銘柄リスト!$B$2:$B$10000,銘柄リスト!$C$2:$C$10000,,0,1)</f>
        <v>コンセック</v>
      </c>
      <c r="E3804" s="10">
        <v>1</v>
      </c>
      <c r="G3804" s="46">
        <v>45632</v>
      </c>
      <c r="H3804" s="46">
        <v>45793</v>
      </c>
      <c r="J3804" s="10" t="str">
        <f>_xlfn.XLOOKUP($C3804,銘柄リスト!$B$2:$B$10000,銘柄リスト!$D$2:$D$10000,,0,1)</f>
        <v>スタンダード（内国株式）</v>
      </c>
    </row>
    <row r="3805" spans="2:10" hidden="1">
      <c r="B3805" s="42">
        <v>3803</v>
      </c>
      <c r="C3805" s="45" t="s">
        <v>3915</v>
      </c>
      <c r="D3805" t="str">
        <f>_xlfn.XLOOKUP($C3805,銘柄リスト!$B$2:$B$10000,銘柄リスト!$C$2:$C$10000,,0,1)</f>
        <v>ＪＫホールディングス</v>
      </c>
      <c r="E3805" s="10">
        <v>1</v>
      </c>
      <c r="G3805" s="46">
        <v>45632</v>
      </c>
      <c r="H3805" s="46">
        <v>45793</v>
      </c>
      <c r="J3805" s="10" t="str">
        <f>_xlfn.XLOOKUP($C3805,銘柄リスト!$B$2:$B$10000,銘柄リスト!$D$2:$D$10000,,0,1)</f>
        <v>スタンダード（内国株式）</v>
      </c>
    </row>
    <row r="3806" spans="2:10" hidden="1">
      <c r="B3806" s="42">
        <v>3804</v>
      </c>
      <c r="C3806" s="45" t="s">
        <v>3916</v>
      </c>
      <c r="D3806" t="str">
        <f>_xlfn.XLOOKUP($C3806,銘柄リスト!$B$2:$B$10000,銘柄リスト!$C$2:$C$10000,,0,1)</f>
        <v>サガミホールディングス</v>
      </c>
      <c r="E3806" s="10">
        <v>1</v>
      </c>
      <c r="G3806" s="46">
        <v>45632</v>
      </c>
      <c r="H3806" s="46">
        <v>45793</v>
      </c>
      <c r="J3806" s="10" t="str">
        <f>_xlfn.XLOOKUP($C3806,銘柄リスト!$B$2:$B$10000,銘柄リスト!$D$2:$D$10000,,0,1)</f>
        <v>プライム（内国株式）</v>
      </c>
    </row>
    <row r="3807" spans="2:10" hidden="1">
      <c r="B3807" s="42">
        <v>3805</v>
      </c>
      <c r="C3807" s="45" t="s">
        <v>3917</v>
      </c>
      <c r="D3807" t="str">
        <f>_xlfn.XLOOKUP($C3807,銘柄リスト!$B$2:$B$10000,銘柄リスト!$C$2:$C$10000,,0,1)</f>
        <v>日伝</v>
      </c>
      <c r="E3807" s="10">
        <v>1</v>
      </c>
      <c r="G3807" s="46">
        <v>45632</v>
      </c>
      <c r="H3807" s="46">
        <v>45793</v>
      </c>
      <c r="J3807" s="10" t="str">
        <f>_xlfn.XLOOKUP($C3807,銘柄リスト!$B$2:$B$10000,銘柄リスト!$D$2:$D$10000,,0,1)</f>
        <v>プライム（内国株式）</v>
      </c>
    </row>
    <row r="3808" spans="2:10" hidden="1">
      <c r="B3808" s="42">
        <v>3806</v>
      </c>
      <c r="C3808" s="45" t="s">
        <v>3918</v>
      </c>
      <c r="D3808" t="str">
        <f>_xlfn.XLOOKUP($C3808,銘柄リスト!$B$2:$B$10000,銘柄リスト!$C$2:$C$10000,,0,1)</f>
        <v>カンセキ</v>
      </c>
      <c r="E3808" s="10">
        <v>1</v>
      </c>
      <c r="G3808" s="46">
        <v>45632</v>
      </c>
      <c r="H3808" s="46">
        <v>45793</v>
      </c>
      <c r="J3808" s="10" t="str">
        <f>_xlfn.XLOOKUP($C3808,銘柄リスト!$B$2:$B$10000,銘柄リスト!$D$2:$D$10000,,0,1)</f>
        <v>スタンダード（内国株式）</v>
      </c>
    </row>
    <row r="3809" spans="2:10" hidden="1">
      <c r="B3809" s="42">
        <v>3807</v>
      </c>
      <c r="C3809" s="45" t="s">
        <v>3919</v>
      </c>
      <c r="D3809" t="str">
        <f>_xlfn.XLOOKUP($C3809,銘柄リスト!$B$2:$B$10000,銘柄リスト!$C$2:$C$10000,,0,1)</f>
        <v>ベリテ</v>
      </c>
      <c r="E3809" s="10">
        <v>1</v>
      </c>
      <c r="G3809" s="46">
        <v>45632</v>
      </c>
      <c r="H3809" s="46">
        <v>45793</v>
      </c>
      <c r="J3809" s="10" t="str">
        <f>_xlfn.XLOOKUP($C3809,銘柄リスト!$B$2:$B$10000,銘柄リスト!$D$2:$D$10000,,0,1)</f>
        <v>スタンダード（内国株式）</v>
      </c>
    </row>
    <row r="3810" spans="2:10" hidden="1">
      <c r="B3810" s="42">
        <v>3808</v>
      </c>
      <c r="C3810" s="45" t="s">
        <v>3920</v>
      </c>
      <c r="D3810" t="str">
        <f>_xlfn.XLOOKUP($C3810,銘柄リスト!$B$2:$B$10000,銘柄リスト!$C$2:$C$10000,,0,1)</f>
        <v>藤井産業</v>
      </c>
      <c r="E3810" s="10">
        <v>1</v>
      </c>
      <c r="G3810" s="46">
        <v>45632</v>
      </c>
      <c r="H3810" s="46">
        <v>45793</v>
      </c>
      <c r="J3810" s="10" t="str">
        <f>_xlfn.XLOOKUP($C3810,銘柄リスト!$B$2:$B$10000,銘柄リスト!$D$2:$D$10000,,0,1)</f>
        <v>スタンダード（内国株式）</v>
      </c>
    </row>
    <row r="3811" spans="2:10" hidden="1">
      <c r="B3811" s="42">
        <v>3809</v>
      </c>
      <c r="C3811" s="45" t="s">
        <v>3921</v>
      </c>
      <c r="D3811" t="str">
        <f>_xlfn.XLOOKUP($C3811,銘柄リスト!$B$2:$B$10000,銘柄リスト!$C$2:$C$10000,,0,1)</f>
        <v>日本電計</v>
      </c>
      <c r="E3811" s="10">
        <v>1</v>
      </c>
      <c r="G3811" s="46">
        <v>45632</v>
      </c>
      <c r="H3811" s="46">
        <v>45793</v>
      </c>
      <c r="J3811" s="10" t="str">
        <f>_xlfn.XLOOKUP($C3811,銘柄リスト!$B$2:$B$10000,銘柄リスト!$D$2:$D$10000,,0,1)</f>
        <v>スタンダード（内国株式）</v>
      </c>
    </row>
    <row r="3812" spans="2:10" hidden="1">
      <c r="B3812" s="42">
        <v>3810</v>
      </c>
      <c r="C3812" s="45" t="s">
        <v>3922</v>
      </c>
      <c r="D3812" t="str">
        <f>_xlfn.XLOOKUP($C3812,銘柄リスト!$B$2:$B$10000,銘柄リスト!$C$2:$C$10000,,0,1)</f>
        <v>日邦産業</v>
      </c>
      <c r="E3812" s="10">
        <v>1</v>
      </c>
      <c r="G3812" s="46">
        <v>45632</v>
      </c>
      <c r="H3812" s="46">
        <v>45793</v>
      </c>
      <c r="J3812" s="10" t="str">
        <f>_xlfn.XLOOKUP($C3812,銘柄リスト!$B$2:$B$10000,銘柄リスト!$D$2:$D$10000,,0,1)</f>
        <v>スタンダード（内国株式）</v>
      </c>
    </row>
    <row r="3813" spans="2:10" hidden="1">
      <c r="B3813" s="42">
        <v>3811</v>
      </c>
      <c r="C3813" s="45" t="s">
        <v>3923</v>
      </c>
      <c r="D3813" t="str">
        <f>_xlfn.XLOOKUP($C3813,銘柄リスト!$B$2:$B$10000,銘柄リスト!$C$2:$C$10000,,0,1)</f>
        <v>植松商会</v>
      </c>
      <c r="E3813" s="10">
        <v>1</v>
      </c>
      <c r="G3813" s="46">
        <v>45632</v>
      </c>
      <c r="H3813" s="46">
        <v>45793</v>
      </c>
      <c r="J3813" s="10" t="str">
        <f>_xlfn.XLOOKUP($C3813,銘柄リスト!$B$2:$B$10000,銘柄リスト!$D$2:$D$10000,,0,1)</f>
        <v>スタンダード（内国株式）</v>
      </c>
    </row>
    <row r="3814" spans="2:10" hidden="1">
      <c r="B3814" s="42">
        <v>3812</v>
      </c>
      <c r="C3814" s="45" t="s">
        <v>3924</v>
      </c>
      <c r="D3814" t="str">
        <f>_xlfn.XLOOKUP($C3814,銘柄リスト!$B$2:$B$10000,銘柄リスト!$C$2:$C$10000,,0,1)</f>
        <v>ワットマン</v>
      </c>
      <c r="E3814" s="10">
        <v>1</v>
      </c>
      <c r="G3814" s="46">
        <v>45632</v>
      </c>
      <c r="H3814" s="46">
        <v>45793</v>
      </c>
      <c r="J3814" s="10" t="str">
        <f>_xlfn.XLOOKUP($C3814,銘柄リスト!$B$2:$B$10000,銘柄リスト!$D$2:$D$10000,,0,1)</f>
        <v>スタンダード（内国株式）</v>
      </c>
    </row>
    <row r="3815" spans="2:10" hidden="1">
      <c r="B3815" s="42">
        <v>3813</v>
      </c>
      <c r="C3815" s="45" t="s">
        <v>3925</v>
      </c>
      <c r="D3815" t="str">
        <f>_xlfn.XLOOKUP($C3815,銘柄リスト!$B$2:$B$10000,銘柄リスト!$C$2:$C$10000,,0,1)</f>
        <v>ミロク情報サービス</v>
      </c>
      <c r="E3815" s="10">
        <v>1</v>
      </c>
      <c r="G3815" s="46">
        <v>45632</v>
      </c>
      <c r="H3815" s="46">
        <v>45793</v>
      </c>
      <c r="J3815" s="10" t="str">
        <f>_xlfn.XLOOKUP($C3815,銘柄リスト!$B$2:$B$10000,銘柄リスト!$D$2:$D$10000,,0,1)</f>
        <v>プライム（内国株式）</v>
      </c>
    </row>
    <row r="3816" spans="2:10" hidden="1">
      <c r="B3816" s="42">
        <v>3814</v>
      </c>
      <c r="C3816" s="45" t="s">
        <v>3926</v>
      </c>
      <c r="D3816" t="str">
        <f>_xlfn.XLOOKUP($C3816,銘柄リスト!$B$2:$B$10000,銘柄リスト!$C$2:$C$10000,,0,1)</f>
        <v>平和紙業</v>
      </c>
      <c r="E3816" s="10">
        <v>1</v>
      </c>
      <c r="G3816" s="46">
        <v>45632</v>
      </c>
      <c r="H3816" s="46">
        <v>45793</v>
      </c>
      <c r="J3816" s="10" t="str">
        <f>_xlfn.XLOOKUP($C3816,銘柄リスト!$B$2:$B$10000,銘柄リスト!$D$2:$D$10000,,0,1)</f>
        <v>スタンダード（内国株式）</v>
      </c>
    </row>
    <row r="3817" spans="2:10" hidden="1">
      <c r="B3817" s="42">
        <v>3815</v>
      </c>
      <c r="C3817" s="45" t="s">
        <v>3927</v>
      </c>
      <c r="D3817" t="str">
        <f>_xlfn.XLOOKUP($C3817,銘柄リスト!$B$2:$B$10000,銘柄リスト!$C$2:$C$10000,,0,1)</f>
        <v>北沢産業</v>
      </c>
      <c r="E3817" s="10">
        <v>1</v>
      </c>
      <c r="G3817" s="46">
        <v>45632</v>
      </c>
      <c r="H3817" s="46">
        <v>45793</v>
      </c>
      <c r="J3817" s="10" t="str">
        <f>_xlfn.XLOOKUP($C3817,銘柄リスト!$B$2:$B$10000,銘柄リスト!$D$2:$D$10000,,0,1)</f>
        <v>スタンダード（内国株式）</v>
      </c>
    </row>
    <row r="3818" spans="2:10" hidden="1">
      <c r="B3818" s="42">
        <v>3816</v>
      </c>
      <c r="C3818" s="45" t="s">
        <v>3928</v>
      </c>
      <c r="D3818" t="str">
        <f>_xlfn.XLOOKUP($C3818,銘柄リスト!$B$2:$B$10000,銘柄リスト!$C$2:$C$10000,,0,1)</f>
        <v>杉本商事</v>
      </c>
      <c r="E3818" s="10">
        <v>1</v>
      </c>
      <c r="G3818" s="46">
        <v>45632</v>
      </c>
      <c r="H3818" s="46">
        <v>45793</v>
      </c>
      <c r="J3818" s="10" t="str">
        <f>_xlfn.XLOOKUP($C3818,銘柄リスト!$B$2:$B$10000,銘柄リスト!$D$2:$D$10000,,0,1)</f>
        <v>プライム（内国株式）</v>
      </c>
    </row>
    <row r="3819" spans="2:10" hidden="1">
      <c r="B3819" s="42">
        <v>3817</v>
      </c>
      <c r="C3819" s="45" t="s">
        <v>3929</v>
      </c>
      <c r="D3819" t="str">
        <f>_xlfn.XLOOKUP($C3819,銘柄リスト!$B$2:$B$10000,銘柄リスト!$C$2:$C$10000,,0,1)</f>
        <v>因幡電機産業</v>
      </c>
      <c r="E3819" s="10">
        <v>1</v>
      </c>
      <c r="G3819" s="46">
        <v>45632</v>
      </c>
      <c r="H3819" s="46">
        <v>45793</v>
      </c>
      <c r="J3819" s="10" t="str">
        <f>_xlfn.XLOOKUP($C3819,銘柄リスト!$B$2:$B$10000,銘柄リスト!$D$2:$D$10000,,0,1)</f>
        <v>プライム（内国株式）</v>
      </c>
    </row>
    <row r="3820" spans="2:10" hidden="1">
      <c r="B3820" s="42">
        <v>3818</v>
      </c>
      <c r="C3820" s="45" t="s">
        <v>89</v>
      </c>
      <c r="D3820" t="str">
        <f>_xlfn.XLOOKUP($C3820,銘柄リスト!$B$2:$B$10000,銘柄リスト!$C$2:$C$10000,,0,1)</f>
        <v>王将フードサービス</v>
      </c>
      <c r="E3820" s="10">
        <v>1</v>
      </c>
      <c r="G3820" s="46">
        <v>45632</v>
      </c>
      <c r="H3820" s="46">
        <v>45793</v>
      </c>
      <c r="J3820" s="10" t="str">
        <f>_xlfn.XLOOKUP($C3820,銘柄リスト!$B$2:$B$10000,銘柄リスト!$D$2:$D$10000,,0,1)</f>
        <v>プライム（内国株式）</v>
      </c>
    </row>
    <row r="3821" spans="2:10" hidden="1">
      <c r="B3821" s="42">
        <v>3819</v>
      </c>
      <c r="C3821" s="45" t="s">
        <v>3930</v>
      </c>
      <c r="D3821" t="str">
        <f>_xlfn.XLOOKUP($C3821,銘柄リスト!$B$2:$B$10000,銘柄リスト!$C$2:$C$10000,,0,1)</f>
        <v>太洋物産</v>
      </c>
      <c r="E3821" s="10">
        <v>1</v>
      </c>
      <c r="G3821" s="46">
        <v>45632</v>
      </c>
      <c r="H3821" s="46">
        <v>45793</v>
      </c>
      <c r="J3821" s="10" t="str">
        <f>_xlfn.XLOOKUP($C3821,銘柄リスト!$B$2:$B$10000,銘柄リスト!$D$2:$D$10000,,0,1)</f>
        <v>スタンダード（内国株式）</v>
      </c>
    </row>
    <row r="3822" spans="2:10" hidden="1">
      <c r="B3822" s="42">
        <v>3820</v>
      </c>
      <c r="C3822" s="45" t="s">
        <v>3931</v>
      </c>
      <c r="D3822" t="str">
        <f>_xlfn.XLOOKUP($C3822,銘柄リスト!$B$2:$B$10000,銘柄リスト!$C$2:$C$10000,,0,1)</f>
        <v>ミニストップ</v>
      </c>
      <c r="E3822" s="10">
        <v>1</v>
      </c>
      <c r="G3822" s="46">
        <v>45632</v>
      </c>
      <c r="H3822" s="46">
        <v>45793</v>
      </c>
      <c r="J3822" s="10" t="str">
        <f>_xlfn.XLOOKUP($C3822,銘柄リスト!$B$2:$B$10000,銘柄リスト!$D$2:$D$10000,,0,1)</f>
        <v>プライム（内国株式）</v>
      </c>
    </row>
    <row r="3823" spans="2:10" hidden="1">
      <c r="B3823" s="42">
        <v>3821</v>
      </c>
      <c r="C3823" s="45" t="s">
        <v>3932</v>
      </c>
      <c r="D3823" t="str">
        <f>_xlfn.XLOOKUP($C3823,銘柄リスト!$B$2:$B$10000,銘柄リスト!$C$2:$C$10000,,0,1)</f>
        <v>アークス</v>
      </c>
      <c r="E3823" s="10">
        <v>1</v>
      </c>
      <c r="G3823" s="46">
        <v>45632</v>
      </c>
      <c r="H3823" s="46">
        <v>45793</v>
      </c>
      <c r="J3823" s="10" t="str">
        <f>_xlfn.XLOOKUP($C3823,銘柄リスト!$B$2:$B$10000,銘柄リスト!$D$2:$D$10000,,0,1)</f>
        <v>プライム（内国株式）</v>
      </c>
    </row>
    <row r="3824" spans="2:10" hidden="1">
      <c r="B3824" s="42">
        <v>3822</v>
      </c>
      <c r="C3824" s="45" t="s">
        <v>3933</v>
      </c>
      <c r="D3824" t="str">
        <f>_xlfn.XLOOKUP($C3824,銘柄リスト!$B$2:$B$10000,銘柄リスト!$C$2:$C$10000,,0,1)</f>
        <v>ハチバン</v>
      </c>
      <c r="E3824" s="10">
        <v>1</v>
      </c>
      <c r="G3824" s="46">
        <v>45632</v>
      </c>
      <c r="H3824" s="46">
        <v>45793</v>
      </c>
      <c r="J3824" s="10" t="str">
        <f>_xlfn.XLOOKUP($C3824,銘柄リスト!$B$2:$B$10000,銘柄リスト!$D$2:$D$10000,,0,1)</f>
        <v>スタンダード（内国株式）</v>
      </c>
    </row>
    <row r="3825" spans="2:10" hidden="1">
      <c r="B3825" s="42">
        <v>3823</v>
      </c>
      <c r="C3825" s="45" t="s">
        <v>3934</v>
      </c>
      <c r="D3825" t="str">
        <f>_xlfn.XLOOKUP($C3825,銘柄リスト!$B$2:$B$10000,銘柄リスト!$C$2:$C$10000,,0,1)</f>
        <v>ヨンキュウ</v>
      </c>
      <c r="E3825" s="10">
        <v>1</v>
      </c>
      <c r="G3825" s="46">
        <v>45632</v>
      </c>
      <c r="H3825" s="46">
        <v>45793</v>
      </c>
      <c r="J3825" s="10" t="str">
        <f>_xlfn.XLOOKUP($C3825,銘柄リスト!$B$2:$B$10000,銘柄リスト!$D$2:$D$10000,,0,1)</f>
        <v>スタンダード（内国株式）</v>
      </c>
    </row>
    <row r="3826" spans="2:10" hidden="1">
      <c r="B3826" s="42">
        <v>3824</v>
      </c>
      <c r="C3826" s="45" t="s">
        <v>3935</v>
      </c>
      <c r="D3826" t="str">
        <f>_xlfn.XLOOKUP($C3826,銘柄リスト!$B$2:$B$10000,銘柄リスト!$C$2:$C$10000,,0,1)</f>
        <v>アシードホールディングス</v>
      </c>
      <c r="E3826" s="10">
        <v>1</v>
      </c>
      <c r="G3826" s="46">
        <v>45632</v>
      </c>
      <c r="H3826" s="46">
        <v>45793</v>
      </c>
      <c r="J3826" s="10" t="str">
        <f>_xlfn.XLOOKUP($C3826,銘柄リスト!$B$2:$B$10000,銘柄リスト!$D$2:$D$10000,,0,1)</f>
        <v>スタンダード（内国株式）</v>
      </c>
    </row>
    <row r="3827" spans="2:10" hidden="1">
      <c r="B3827" s="42">
        <v>3825</v>
      </c>
      <c r="C3827" s="45" t="s">
        <v>3936</v>
      </c>
      <c r="D3827" t="str">
        <f>_xlfn.XLOOKUP($C3827,銘柄リスト!$B$2:$B$10000,銘柄リスト!$C$2:$C$10000,,0,1)</f>
        <v>東テク</v>
      </c>
      <c r="E3827" s="10">
        <v>1</v>
      </c>
      <c r="G3827" s="46">
        <v>45632</v>
      </c>
      <c r="H3827" s="46">
        <v>45793</v>
      </c>
      <c r="J3827" s="10" t="str">
        <f>_xlfn.XLOOKUP($C3827,銘柄リスト!$B$2:$B$10000,銘柄リスト!$D$2:$D$10000,,0,1)</f>
        <v>プライム（内国株式）</v>
      </c>
    </row>
    <row r="3828" spans="2:10" hidden="1">
      <c r="B3828" s="42">
        <v>3826</v>
      </c>
      <c r="C3828" s="45" t="s">
        <v>3937</v>
      </c>
      <c r="D3828" t="str">
        <f>_xlfn.XLOOKUP($C3828,銘柄リスト!$B$2:$B$10000,銘柄リスト!$C$2:$C$10000,,0,1)</f>
        <v>ミスミグループ本社</v>
      </c>
      <c r="E3828" s="10">
        <v>1</v>
      </c>
      <c r="G3828" s="46">
        <v>45632</v>
      </c>
      <c r="H3828" s="46">
        <v>45793</v>
      </c>
      <c r="J3828" s="10" t="str">
        <f>_xlfn.XLOOKUP($C3828,銘柄リスト!$B$2:$B$10000,銘柄リスト!$D$2:$D$10000,,0,1)</f>
        <v>プライム（内国株式）</v>
      </c>
    </row>
    <row r="3829" spans="2:10" hidden="1">
      <c r="B3829" s="42">
        <v>3827</v>
      </c>
      <c r="C3829" s="45" t="s">
        <v>3938</v>
      </c>
      <c r="D3829" t="str">
        <f>_xlfn.XLOOKUP($C3829,銘柄リスト!$B$2:$B$10000,銘柄リスト!$C$2:$C$10000,,0,1)</f>
        <v>ショクブン</v>
      </c>
      <c r="E3829" s="10">
        <v>1</v>
      </c>
      <c r="G3829" s="46">
        <v>45632</v>
      </c>
      <c r="H3829" s="46">
        <v>45793</v>
      </c>
      <c r="J3829" s="10" t="str">
        <f>_xlfn.XLOOKUP($C3829,銘柄リスト!$B$2:$B$10000,銘柄リスト!$D$2:$D$10000,,0,1)</f>
        <v>スタンダード（内国株式）</v>
      </c>
    </row>
    <row r="3830" spans="2:10" hidden="1">
      <c r="B3830" s="42">
        <v>3828</v>
      </c>
      <c r="C3830" s="45" t="s">
        <v>3939</v>
      </c>
      <c r="D3830" t="str">
        <f>_xlfn.XLOOKUP($C3830,銘柄リスト!$B$2:$B$10000,銘柄リスト!$C$2:$C$10000,,0,1)</f>
        <v>アルテック</v>
      </c>
      <c r="E3830" s="10">
        <v>1</v>
      </c>
      <c r="G3830" s="46">
        <v>45632</v>
      </c>
      <c r="H3830" s="46">
        <v>45793</v>
      </c>
      <c r="J3830" s="10" t="str">
        <f>_xlfn.XLOOKUP($C3830,銘柄リスト!$B$2:$B$10000,銘柄リスト!$D$2:$D$10000,,0,1)</f>
        <v>スタンダード（内国株式）</v>
      </c>
    </row>
    <row r="3831" spans="2:10" hidden="1">
      <c r="B3831" s="42">
        <v>3829</v>
      </c>
      <c r="C3831" s="45" t="s">
        <v>3940</v>
      </c>
      <c r="D3831" t="str">
        <f>_xlfn.XLOOKUP($C3831,銘柄リスト!$B$2:$B$10000,銘柄リスト!$C$2:$C$10000,,0,1)</f>
        <v>ＫＯＺＯホールディングス</v>
      </c>
      <c r="E3831" s="10">
        <v>1</v>
      </c>
      <c r="G3831" s="46">
        <v>45632</v>
      </c>
      <c r="H3831" s="46">
        <v>45793</v>
      </c>
      <c r="J3831" s="10" t="str">
        <f>_xlfn.XLOOKUP($C3831,銘柄リスト!$B$2:$B$10000,銘柄リスト!$D$2:$D$10000,,0,1)</f>
        <v>スタンダード（内国株式）</v>
      </c>
    </row>
    <row r="3832" spans="2:10" hidden="1">
      <c r="B3832" s="42">
        <v>3830</v>
      </c>
      <c r="C3832" s="45" t="s">
        <v>3941</v>
      </c>
      <c r="D3832" t="str">
        <f>_xlfn.XLOOKUP($C3832,銘柄リスト!$B$2:$B$10000,銘柄リスト!$C$2:$C$10000,,0,1)</f>
        <v>ベルク</v>
      </c>
      <c r="E3832" s="10">
        <v>1</v>
      </c>
      <c r="G3832" s="46">
        <v>45632</v>
      </c>
      <c r="H3832" s="46">
        <v>45793</v>
      </c>
      <c r="J3832" s="10" t="str">
        <f>_xlfn.XLOOKUP($C3832,銘柄リスト!$B$2:$B$10000,銘柄リスト!$D$2:$D$10000,,0,1)</f>
        <v>プライム（内国株式）</v>
      </c>
    </row>
    <row r="3833" spans="2:10" hidden="1">
      <c r="B3833" s="42">
        <v>3831</v>
      </c>
      <c r="C3833" s="45" t="s">
        <v>3942</v>
      </c>
      <c r="D3833" t="str">
        <f>_xlfn.XLOOKUP($C3833,銘柄リスト!$B$2:$B$10000,銘柄リスト!$C$2:$C$10000,,0,1)</f>
        <v>セキチュー</v>
      </c>
      <c r="E3833" s="10">
        <v>1</v>
      </c>
      <c r="G3833" s="46">
        <v>45632</v>
      </c>
      <c r="H3833" s="46">
        <v>45793</v>
      </c>
      <c r="J3833" s="10" t="str">
        <f>_xlfn.XLOOKUP($C3833,銘柄リスト!$B$2:$B$10000,銘柄リスト!$D$2:$D$10000,,0,1)</f>
        <v>スタンダード（内国株式）</v>
      </c>
    </row>
    <row r="3834" spans="2:10" hidden="1">
      <c r="B3834" s="42">
        <v>3832</v>
      </c>
      <c r="C3834" s="45" t="s">
        <v>3943</v>
      </c>
      <c r="D3834" t="str">
        <f>_xlfn.XLOOKUP($C3834,銘柄リスト!$B$2:$B$10000,銘柄リスト!$C$2:$C$10000,,0,1)</f>
        <v>文教堂グループホールディングス</v>
      </c>
      <c r="E3834" s="10">
        <v>1</v>
      </c>
      <c r="G3834" s="46">
        <v>45632</v>
      </c>
      <c r="H3834" s="46">
        <v>45793</v>
      </c>
      <c r="J3834" s="10" t="str">
        <f>_xlfn.XLOOKUP($C3834,銘柄リスト!$B$2:$B$10000,銘柄リスト!$D$2:$D$10000,,0,1)</f>
        <v>スタンダード（内国株式）</v>
      </c>
    </row>
    <row r="3835" spans="2:10" hidden="1">
      <c r="B3835" s="42">
        <v>3833</v>
      </c>
      <c r="C3835" s="45" t="s">
        <v>3944</v>
      </c>
      <c r="D3835" t="str">
        <f>_xlfn.XLOOKUP($C3835,銘柄リスト!$B$2:$B$10000,銘柄リスト!$C$2:$C$10000,,0,1)</f>
        <v>大庄</v>
      </c>
      <c r="E3835" s="10">
        <v>1</v>
      </c>
      <c r="G3835" s="46">
        <v>45632</v>
      </c>
      <c r="H3835" s="46">
        <v>45793</v>
      </c>
      <c r="J3835" s="10" t="str">
        <f>_xlfn.XLOOKUP($C3835,銘柄リスト!$B$2:$B$10000,銘柄リスト!$D$2:$D$10000,,0,1)</f>
        <v>スタンダード（内国株式）</v>
      </c>
    </row>
    <row r="3836" spans="2:10" hidden="1">
      <c r="B3836" s="42">
        <v>3834</v>
      </c>
      <c r="C3836" s="45" t="s">
        <v>3945</v>
      </c>
      <c r="D3836" t="str">
        <f>_xlfn.XLOOKUP($C3836,銘柄リスト!$B$2:$B$10000,銘柄リスト!$C$2:$C$10000,,0,1)</f>
        <v>ＭＲＫホールディングス</v>
      </c>
      <c r="E3836" s="10">
        <v>1</v>
      </c>
      <c r="G3836" s="46">
        <v>45632</v>
      </c>
      <c r="H3836" s="46">
        <v>45793</v>
      </c>
      <c r="J3836" s="10" t="str">
        <f>_xlfn.XLOOKUP($C3836,銘柄リスト!$B$2:$B$10000,銘柄リスト!$D$2:$D$10000,,0,1)</f>
        <v>スタンダード（内国株式）</v>
      </c>
    </row>
    <row r="3837" spans="2:10" hidden="1">
      <c r="B3837" s="42">
        <v>3835</v>
      </c>
      <c r="C3837" s="45" t="s">
        <v>3946</v>
      </c>
      <c r="D3837" t="str">
        <f>_xlfn.XLOOKUP($C3837,銘柄リスト!$B$2:$B$10000,銘柄リスト!$C$2:$C$10000,,0,1)</f>
        <v>タキヒヨー</v>
      </c>
      <c r="E3837" s="10">
        <v>1</v>
      </c>
      <c r="G3837" s="46">
        <v>45632</v>
      </c>
      <c r="H3837" s="46">
        <v>45793</v>
      </c>
      <c r="J3837" s="10" t="str">
        <f>_xlfn.XLOOKUP($C3837,銘柄リスト!$B$2:$B$10000,銘柄リスト!$D$2:$D$10000,,0,1)</f>
        <v>スタンダード（内国株式）</v>
      </c>
    </row>
    <row r="3838" spans="2:10" hidden="1">
      <c r="B3838" s="42">
        <v>3836</v>
      </c>
      <c r="C3838" s="45" t="s">
        <v>3947</v>
      </c>
      <c r="D3838" t="str">
        <f>_xlfn.XLOOKUP($C3838,銘柄リスト!$B$2:$B$10000,銘柄リスト!$C$2:$C$10000,,0,1)</f>
        <v>ファーストリテイリング</v>
      </c>
      <c r="E3838" s="10">
        <v>1</v>
      </c>
      <c r="G3838" s="46">
        <v>45632</v>
      </c>
      <c r="H3838" s="46">
        <v>45793</v>
      </c>
      <c r="J3838" s="10" t="str">
        <f>_xlfn.XLOOKUP($C3838,銘柄リスト!$B$2:$B$10000,銘柄リスト!$D$2:$D$10000,,0,1)</f>
        <v>プライム（内国株式）</v>
      </c>
    </row>
    <row r="3839" spans="2:10" hidden="1">
      <c r="B3839" s="42">
        <v>3837</v>
      </c>
      <c r="C3839" s="45" t="s">
        <v>3948</v>
      </c>
      <c r="D3839" t="str">
        <f>_xlfn.XLOOKUP($C3839,銘柄リスト!$B$2:$B$10000,銘柄リスト!$C$2:$C$10000,,0,1)</f>
        <v>ソフトバンクグループ</v>
      </c>
      <c r="E3839" s="10">
        <v>1</v>
      </c>
      <c r="G3839" s="46">
        <v>45632</v>
      </c>
      <c r="H3839" s="46">
        <v>45793</v>
      </c>
      <c r="J3839" s="10" t="str">
        <f>_xlfn.XLOOKUP($C3839,銘柄リスト!$B$2:$B$10000,銘柄リスト!$D$2:$D$10000,,0,1)</f>
        <v>プライム（内国株式）</v>
      </c>
    </row>
    <row r="3840" spans="2:10" hidden="1">
      <c r="B3840" s="42">
        <v>3838</v>
      </c>
      <c r="C3840" s="45" t="s">
        <v>3949</v>
      </c>
      <c r="D3840" t="str">
        <f>_xlfn.XLOOKUP($C3840,銘柄リスト!$B$2:$B$10000,銘柄リスト!$C$2:$C$10000,,0,1)</f>
        <v>蔵王産業</v>
      </c>
      <c r="E3840" s="10">
        <v>1</v>
      </c>
      <c r="G3840" s="46">
        <v>45632</v>
      </c>
      <c r="H3840" s="46">
        <v>45793</v>
      </c>
      <c r="J3840" s="10" t="str">
        <f>_xlfn.XLOOKUP($C3840,銘柄リスト!$B$2:$B$10000,銘柄リスト!$D$2:$D$10000,,0,1)</f>
        <v>スタンダード（内国株式）</v>
      </c>
    </row>
    <row r="3841" spans="2:10" hidden="1">
      <c r="B3841" s="42">
        <v>3839</v>
      </c>
      <c r="C3841" s="45" t="s">
        <v>3950</v>
      </c>
      <c r="D3841" t="str">
        <f>_xlfn.XLOOKUP($C3841,銘柄リスト!$B$2:$B$10000,銘柄リスト!$C$2:$C$10000,,0,1)</f>
        <v>スズケン</v>
      </c>
      <c r="E3841" s="10">
        <v>1</v>
      </c>
      <c r="G3841" s="46">
        <v>45632</v>
      </c>
      <c r="H3841" s="46">
        <v>45793</v>
      </c>
      <c r="J3841" s="10" t="str">
        <f>_xlfn.XLOOKUP($C3841,銘柄リスト!$B$2:$B$10000,銘柄リスト!$D$2:$D$10000,,0,1)</f>
        <v>プライム（内国株式）</v>
      </c>
    </row>
    <row r="3842" spans="2:10" hidden="1">
      <c r="B3842" s="42">
        <v>3840</v>
      </c>
      <c r="C3842" s="45" t="s">
        <v>3951</v>
      </c>
      <c r="D3842" t="str">
        <f>_xlfn.XLOOKUP($C3842,銘柄リスト!$B$2:$B$10000,銘柄リスト!$C$2:$C$10000,,0,1)</f>
        <v>サンドラッグ</v>
      </c>
      <c r="E3842" s="10">
        <v>1</v>
      </c>
      <c r="G3842" s="46">
        <v>45632</v>
      </c>
      <c r="H3842" s="46">
        <v>45793</v>
      </c>
      <c r="J3842" s="10" t="str">
        <f>_xlfn.XLOOKUP($C3842,銘柄リスト!$B$2:$B$10000,銘柄リスト!$D$2:$D$10000,,0,1)</f>
        <v>プライム（内国株式）</v>
      </c>
    </row>
    <row r="3843" spans="2:10" hidden="1">
      <c r="B3843" s="42">
        <v>3841</v>
      </c>
      <c r="C3843" s="45" t="s">
        <v>3952</v>
      </c>
      <c r="D3843" t="str">
        <f>_xlfn.XLOOKUP($C3843,銘柄リスト!$B$2:$B$10000,銘柄リスト!$C$2:$C$10000,,0,1)</f>
        <v>サックスバー　ホールディングス</v>
      </c>
      <c r="E3843" s="10">
        <v>1</v>
      </c>
      <c r="G3843" s="46">
        <v>45632</v>
      </c>
      <c r="H3843" s="46">
        <v>45793</v>
      </c>
      <c r="J3843" s="10" t="str">
        <f>_xlfn.XLOOKUP($C3843,銘柄リスト!$B$2:$B$10000,銘柄リスト!$D$2:$D$10000,,0,1)</f>
        <v>プライム（内国株式）</v>
      </c>
    </row>
    <row r="3844" spans="2:10" hidden="1">
      <c r="B3844" s="42">
        <v>3842</v>
      </c>
      <c r="C3844" s="45" t="s">
        <v>3953</v>
      </c>
      <c r="D3844" t="str">
        <f>_xlfn.XLOOKUP($C3844,銘柄リスト!$B$2:$B$10000,銘柄リスト!$C$2:$C$10000,,0,1)</f>
        <v>ジェコス</v>
      </c>
      <c r="E3844" s="10">
        <v>1</v>
      </c>
      <c r="G3844" s="46">
        <v>45632</v>
      </c>
      <c r="H3844" s="46">
        <v>45793</v>
      </c>
      <c r="J3844" s="10" t="str">
        <f>_xlfn.XLOOKUP($C3844,銘柄リスト!$B$2:$B$10000,銘柄リスト!$D$2:$D$10000,,0,1)</f>
        <v>プライム（内国株式）</v>
      </c>
    </row>
    <row r="3845" spans="2:10" hidden="1">
      <c r="B3845" s="42">
        <v>3843</v>
      </c>
      <c r="C3845" s="45" t="s">
        <v>3954</v>
      </c>
      <c r="D3845" t="str">
        <f>_xlfn.XLOOKUP($C3845,銘柄リスト!$B$2:$B$10000,銘柄リスト!$C$2:$C$10000,,0,1)</f>
        <v>ヤマザワ</v>
      </c>
      <c r="E3845" s="10">
        <v>1</v>
      </c>
      <c r="G3845" s="46">
        <v>45632</v>
      </c>
      <c r="H3845" s="46">
        <v>45793</v>
      </c>
      <c r="J3845" s="10" t="str">
        <f>_xlfn.XLOOKUP($C3845,銘柄リスト!$B$2:$B$10000,銘柄リスト!$D$2:$D$10000,,0,1)</f>
        <v>スタンダード（内国株式）</v>
      </c>
    </row>
    <row r="3846" spans="2:10" hidden="1">
      <c r="B3846" s="42">
        <v>3844</v>
      </c>
      <c r="C3846" s="45" t="s">
        <v>3955</v>
      </c>
      <c r="D3846" t="str">
        <f>_xlfn.XLOOKUP($C3846,銘柄リスト!$B$2:$B$10000,銘柄リスト!$C$2:$C$10000,,0,1)</f>
        <v>やまや</v>
      </c>
      <c r="E3846" s="10">
        <v>1</v>
      </c>
      <c r="G3846" s="46">
        <v>45632</v>
      </c>
      <c r="H3846" s="46">
        <v>45793</v>
      </c>
      <c r="J3846" s="10" t="str">
        <f>_xlfn.XLOOKUP($C3846,銘柄リスト!$B$2:$B$10000,銘柄リスト!$D$2:$D$10000,,0,1)</f>
        <v>スタンダード（内国株式）</v>
      </c>
    </row>
    <row r="3847" spans="2:10" hidden="1">
      <c r="B3847" s="42">
        <v>3845</v>
      </c>
      <c r="C3847" s="45" t="s">
        <v>3956</v>
      </c>
      <c r="D3847" t="str">
        <f>_xlfn.XLOOKUP($C3847,銘柄リスト!$B$2:$B$10000,銘柄リスト!$C$2:$C$10000,,0,1)</f>
        <v>サトー商会</v>
      </c>
      <c r="E3847" s="10">
        <v>1</v>
      </c>
      <c r="G3847" s="46">
        <v>45632</v>
      </c>
      <c r="H3847" s="46">
        <v>45793</v>
      </c>
      <c r="J3847" s="10" t="str">
        <f>_xlfn.XLOOKUP($C3847,銘柄リスト!$B$2:$B$10000,銘柄リスト!$D$2:$D$10000,,0,1)</f>
        <v>スタンダード（内国株式）</v>
      </c>
    </row>
    <row r="3848" spans="2:10" hidden="1">
      <c r="B3848" s="42">
        <v>3846</v>
      </c>
      <c r="C3848" s="45" t="s">
        <v>4199</v>
      </c>
      <c r="D3848" t="str">
        <f>_xlfn.XLOOKUP($C3848,銘柄リスト!$B$2:$B$10000,銘柄リスト!$C$2:$C$10000,,0,1)</f>
        <v>純金上場信託（現物国内保管型）</v>
      </c>
      <c r="E3848" s="10">
        <v>2</v>
      </c>
      <c r="G3848" s="46">
        <v>45733</v>
      </c>
      <c r="H3848" s="46">
        <v>45793</v>
      </c>
      <c r="J3848" s="10" t="str">
        <f>_xlfn.XLOOKUP($C3848,銘柄リスト!$B$2:$B$10000,銘柄リスト!$D$2:$D$10000,,0,1)</f>
        <v>ETF・ETN</v>
      </c>
    </row>
    <row r="3849" spans="2:10" hidden="1">
      <c r="B3849" s="42">
        <v>3847</v>
      </c>
      <c r="C3849" s="45" t="s">
        <v>4334</v>
      </c>
      <c r="D3849" t="str">
        <f>_xlfn.XLOOKUP($C3849,銘柄リスト!$B$2:$B$10000,銘柄リスト!$C$2:$C$10000,,0,1)</f>
        <v>ｉシェアーズ　Ｓ＆Ｐ　５００　米国株　ＥＴＦ</v>
      </c>
      <c r="E3849" s="10">
        <v>2</v>
      </c>
      <c r="G3849" s="46">
        <v>45733</v>
      </c>
      <c r="H3849" s="46">
        <v>45793</v>
      </c>
      <c r="J3849" s="10" t="str">
        <f>_xlfn.XLOOKUP($C3849,銘柄リスト!$B$2:$B$10000,銘柄リスト!$D$2:$D$10000,,0,1)</f>
        <v>ETF・ETN</v>
      </c>
    </row>
    <row r="3850" spans="2:10" hidden="1">
      <c r="B3850" s="42">
        <v>3848</v>
      </c>
      <c r="C3850" s="45" t="s">
        <v>8965</v>
      </c>
      <c r="D3850" t="str">
        <f>_xlfn.XLOOKUP($C3850,銘柄リスト!$B$2:$B$10000,銘柄リスト!$C$2:$C$10000,,0,1)</f>
        <v>ＴＭＨ</v>
      </c>
      <c r="E3850" s="10">
        <v>1</v>
      </c>
      <c r="G3850" s="46">
        <v>45740</v>
      </c>
      <c r="H3850" s="46">
        <v>45793</v>
      </c>
      <c r="J3850" s="10" t="str">
        <f>_xlfn.XLOOKUP($C3850,銘柄リスト!$B$2:$B$10000,銘柄リスト!$D$2:$D$10000,,0,1)</f>
        <v>グロース（内国株式）</v>
      </c>
    </row>
    <row r="3851" spans="2:10" hidden="1">
      <c r="B3851" s="42">
        <v>3849</v>
      </c>
      <c r="C3851" s="45" t="s">
        <v>8967</v>
      </c>
      <c r="D3851" t="str">
        <f>_xlfn.XLOOKUP($C3851,銘柄リスト!$B$2:$B$10000,銘柄リスト!$C$2:$C$10000,,0,1)</f>
        <v>インフォメティス</v>
      </c>
      <c r="E3851" s="10">
        <v>1</v>
      </c>
      <c r="G3851" s="46">
        <v>45740</v>
      </c>
      <c r="H3851" s="46">
        <v>45793</v>
      </c>
      <c r="J3851" s="10" t="str">
        <f>_xlfn.XLOOKUP($C3851,銘柄リスト!$B$2:$B$10000,銘柄リスト!$D$2:$D$10000,,0,1)</f>
        <v>グロース（内国株式）</v>
      </c>
    </row>
    <row r="3852" spans="2:10">
      <c r="B3852" s="42">
        <v>3850</v>
      </c>
      <c r="C3852" s="45" t="s">
        <v>8969</v>
      </c>
      <c r="D3852" t="str">
        <f>_xlfn.XLOOKUP($C3852,銘柄リスト!$B$2:$B$10000,銘柄リスト!$C$2:$C$10000,,0,1)</f>
        <v>キオクシアホールディングス</v>
      </c>
      <c r="E3852" s="10">
        <v>1</v>
      </c>
      <c r="G3852" s="46">
        <v>45740</v>
      </c>
      <c r="H3852" s="46">
        <v>45793</v>
      </c>
      <c r="I3852" s="10" t="s">
        <v>9086</v>
      </c>
      <c r="J3852" s="10" t="str">
        <f>_xlfn.XLOOKUP($C3852,銘柄リスト!$B$2:$B$10000,銘柄リスト!$D$2:$D$10000,,0,1)</f>
        <v>プライム（内国株式）</v>
      </c>
    </row>
    <row r="3853" spans="2:10" hidden="1">
      <c r="B3853" s="42">
        <v>3851</v>
      </c>
      <c r="C3853" s="45" t="s">
        <v>8971</v>
      </c>
      <c r="D3853" t="str">
        <f>_xlfn.XLOOKUP($C3853,銘柄リスト!$B$2:$B$10000,銘柄リスト!$C$2:$C$10000,,0,1)</f>
        <v>ユカリア</v>
      </c>
      <c r="E3853" s="10">
        <v>1</v>
      </c>
      <c r="G3853" s="46">
        <v>45740</v>
      </c>
      <c r="H3853" s="46">
        <v>45793</v>
      </c>
      <c r="J3853" s="10" t="str">
        <f>_xlfn.XLOOKUP($C3853,銘柄リスト!$B$2:$B$10000,銘柄リスト!$D$2:$D$10000,,0,1)</f>
        <v>グロース（内国株式）</v>
      </c>
    </row>
    <row r="3854" spans="2:10" hidden="1">
      <c r="B3854" s="42">
        <v>3852</v>
      </c>
      <c r="C3854" s="45" t="s">
        <v>8973</v>
      </c>
      <c r="D3854" t="str">
        <f>_xlfn.XLOOKUP($C3854,銘柄リスト!$B$2:$B$10000,銘柄リスト!$C$2:$C$10000,,0,1)</f>
        <v>黒田グループ</v>
      </c>
      <c r="E3854" s="10">
        <v>1</v>
      </c>
      <c r="G3854" s="46">
        <v>45740</v>
      </c>
      <c r="H3854" s="46">
        <v>45793</v>
      </c>
      <c r="J3854" s="10" t="str">
        <f>_xlfn.XLOOKUP($C3854,銘柄リスト!$B$2:$B$10000,銘柄リスト!$D$2:$D$10000,,0,1)</f>
        <v>スタンダード（内国株式）</v>
      </c>
    </row>
    <row r="3855" spans="2:10" hidden="1">
      <c r="B3855" s="42">
        <v>3853</v>
      </c>
      <c r="C3855" s="45" t="s">
        <v>8975</v>
      </c>
      <c r="D3855" t="str">
        <f>_xlfn.XLOOKUP($C3855,銘柄リスト!$B$2:$B$10000,銘柄リスト!$C$2:$C$10000,,0,1)</f>
        <v>ラクサス・テクノロジーズ</v>
      </c>
      <c r="E3855" s="10">
        <v>1</v>
      </c>
      <c r="G3855" s="46">
        <v>45740</v>
      </c>
      <c r="H3855" s="46">
        <v>45793</v>
      </c>
      <c r="J3855" s="10" t="str">
        <f>_xlfn.XLOOKUP($C3855,銘柄リスト!$B$2:$B$10000,銘柄リスト!$D$2:$D$10000,,0,1)</f>
        <v>グロース（内国株式）</v>
      </c>
    </row>
    <row r="3856" spans="2:10" hidden="1">
      <c r="B3856" s="42">
        <v>3854</v>
      </c>
      <c r="C3856" s="45" t="s">
        <v>8977</v>
      </c>
      <c r="D3856" t="str">
        <f>_xlfn.XLOOKUP($C3856,銘柄リスト!$B$2:$B$10000,銘柄リスト!$C$2:$C$10000,,0,1)</f>
        <v>Ｓｙｎｓｐｅｃｔｉｖｅ</v>
      </c>
      <c r="E3856" s="10">
        <v>1</v>
      </c>
      <c r="G3856" s="46">
        <v>45740</v>
      </c>
      <c r="H3856" s="46">
        <v>45793</v>
      </c>
      <c r="J3856" s="10" t="str">
        <f>_xlfn.XLOOKUP($C3856,銘柄リスト!$B$2:$B$10000,銘柄リスト!$D$2:$D$10000,,0,1)</f>
        <v>グロース（内国株式）</v>
      </c>
    </row>
    <row r="3857" spans="2:10" hidden="1">
      <c r="B3857" s="42">
        <v>3855</v>
      </c>
      <c r="C3857" s="45" t="s">
        <v>8979</v>
      </c>
      <c r="D3857" t="str">
        <f>_xlfn.XLOOKUP($C3857,銘柄リスト!$B$2:$B$10000,銘柄リスト!$C$2:$C$10000,,0,1)</f>
        <v>リスキル</v>
      </c>
      <c r="E3857" s="10">
        <v>1</v>
      </c>
      <c r="G3857" s="46">
        <v>45740</v>
      </c>
      <c r="H3857" s="46">
        <v>45793</v>
      </c>
      <c r="J3857" s="10" t="str">
        <f>_xlfn.XLOOKUP($C3857,銘柄リスト!$B$2:$B$10000,銘柄リスト!$D$2:$D$10000,,0,1)</f>
        <v>グロース（内国株式）</v>
      </c>
    </row>
    <row r="3858" spans="2:10" hidden="1">
      <c r="B3858" s="42">
        <v>3856</v>
      </c>
      <c r="C3858" s="45" t="s">
        <v>8989</v>
      </c>
      <c r="D3858" t="str">
        <f>_xlfn.XLOOKUP($C3858,銘柄リスト!$B$2:$B$10000,銘柄リスト!$C$2:$C$10000,,0,1)</f>
        <v>令和アカウンティング・ホールディングス</v>
      </c>
      <c r="E3858" s="10">
        <v>1</v>
      </c>
      <c r="G3858" s="46">
        <v>45740</v>
      </c>
      <c r="H3858" s="46">
        <v>45793</v>
      </c>
      <c r="J3858" s="10" t="str">
        <f>_xlfn.XLOOKUP($C3858,銘柄リスト!$B$2:$B$10000,銘柄リスト!$D$2:$D$10000,,0,1)</f>
        <v>グロース（内国株式）</v>
      </c>
    </row>
    <row r="3859" spans="2:10" hidden="1">
      <c r="B3859" s="42">
        <v>3857</v>
      </c>
      <c r="C3859" s="45" t="s">
        <v>8991</v>
      </c>
      <c r="D3859" t="str">
        <f>_xlfn.XLOOKUP($C3859,銘柄リスト!$B$2:$B$10000,銘柄リスト!$C$2:$C$10000,,0,1)</f>
        <v>アルピコホールディングス</v>
      </c>
      <c r="E3859" s="10">
        <v>1</v>
      </c>
      <c r="G3859" s="46">
        <v>45740</v>
      </c>
      <c r="H3859" s="46">
        <v>45793</v>
      </c>
      <c r="J3859" s="10" t="str">
        <f>_xlfn.XLOOKUP($C3859,銘柄リスト!$B$2:$B$10000,銘柄リスト!$D$2:$D$10000,,0,1)</f>
        <v>スタンダード（内国株式）</v>
      </c>
    </row>
    <row r="3860" spans="2:10" hidden="1">
      <c r="B3860" s="42">
        <v>3858</v>
      </c>
      <c r="C3860" s="45" t="s">
        <v>8993</v>
      </c>
      <c r="D3860" t="str">
        <f>_xlfn.XLOOKUP($C3860,銘柄リスト!$B$2:$B$10000,銘柄リスト!$C$2:$C$10000,,0,1)</f>
        <v>ＧＶＡ　ＴＥＣＨ</v>
      </c>
      <c r="E3860" s="10">
        <v>1</v>
      </c>
      <c r="G3860" s="46">
        <v>45740</v>
      </c>
      <c r="H3860" s="46">
        <v>45793</v>
      </c>
      <c r="J3860" s="10" t="str">
        <f>_xlfn.XLOOKUP($C3860,銘柄リスト!$B$2:$B$10000,銘柄リスト!$D$2:$D$10000,,0,1)</f>
        <v>グロース（内国株式）</v>
      </c>
    </row>
    <row r="3861" spans="2:10" hidden="1">
      <c r="B3861" s="42">
        <v>3859</v>
      </c>
      <c r="C3861" s="45" t="s">
        <v>8995</v>
      </c>
      <c r="D3861" t="str">
        <f>_xlfn.XLOOKUP($C3861,銘柄リスト!$B$2:$B$10000,銘柄リスト!$C$2:$C$10000,,0,1)</f>
        <v>ｄｅｌｙ</v>
      </c>
      <c r="E3861" s="10">
        <v>1</v>
      </c>
      <c r="G3861" s="46">
        <v>45740</v>
      </c>
      <c r="H3861" s="46">
        <v>45793</v>
      </c>
      <c r="J3861" s="10" t="str">
        <f>_xlfn.XLOOKUP($C3861,銘柄リスト!$B$2:$B$10000,銘柄リスト!$D$2:$D$10000,,0,1)</f>
        <v>グロース（内国株式）</v>
      </c>
    </row>
    <row r="3862" spans="2:10" hidden="1">
      <c r="B3862" s="42">
        <v>3860</v>
      </c>
      <c r="C3862" s="45" t="s">
        <v>8997</v>
      </c>
      <c r="D3862" t="str">
        <f>_xlfn.XLOOKUP($C3862,銘柄リスト!$B$2:$B$10000,銘柄リスト!$C$2:$C$10000,,0,1)</f>
        <v>ＭＩＣ</v>
      </c>
      <c r="E3862" s="10">
        <v>1</v>
      </c>
      <c r="G3862" s="46">
        <v>45740</v>
      </c>
      <c r="H3862" s="46">
        <v>45793</v>
      </c>
      <c r="J3862" s="10" t="str">
        <f>_xlfn.XLOOKUP($C3862,銘柄リスト!$B$2:$B$10000,銘柄リスト!$D$2:$D$10000,,0,1)</f>
        <v>スタンダード（内国株式）</v>
      </c>
    </row>
    <row r="3863" spans="2:10" hidden="1">
      <c r="B3863" s="42">
        <v>3861</v>
      </c>
      <c r="C3863" s="45" t="s">
        <v>9001</v>
      </c>
      <c r="D3863" t="str">
        <f>_xlfn.XLOOKUP($C3863,銘柄リスト!$B$2:$B$10000,銘柄リスト!$C$2:$C$10000,,0,1)</f>
        <v>ビースタイルホールディングス</v>
      </c>
      <c r="E3863" s="10">
        <v>1</v>
      </c>
      <c r="G3863" s="46">
        <v>45740</v>
      </c>
      <c r="H3863" s="46">
        <v>45793</v>
      </c>
      <c r="J3863" s="10" t="str">
        <f>_xlfn.XLOOKUP($C3863,銘柄リスト!$B$2:$B$10000,銘柄リスト!$D$2:$D$10000,,0,1)</f>
        <v>グロース（内国株式）</v>
      </c>
    </row>
    <row r="3864" spans="2:10" hidden="1">
      <c r="B3864" s="42">
        <v>3862</v>
      </c>
      <c r="C3864" s="45" t="s">
        <v>9003</v>
      </c>
      <c r="D3864" t="str">
        <f>_xlfn.XLOOKUP($C3864,銘柄リスト!$B$2:$B$10000,銘柄リスト!$C$2:$C$10000,,0,1)</f>
        <v>ｖｉｓｕｍｏ</v>
      </c>
      <c r="E3864" s="10">
        <v>1</v>
      </c>
      <c r="G3864" s="46">
        <v>45740</v>
      </c>
      <c r="H3864" s="46">
        <v>45793</v>
      </c>
      <c r="J3864" s="10" t="str">
        <f>_xlfn.XLOOKUP($C3864,銘柄リスト!$B$2:$B$10000,銘柄リスト!$D$2:$D$10000,,0,1)</f>
        <v>グロース（内国株式）</v>
      </c>
    </row>
    <row r="3865" spans="2:10" hidden="1">
      <c r="B3865" s="42">
        <v>3863</v>
      </c>
      <c r="C3865" s="45" t="s">
        <v>9005</v>
      </c>
      <c r="D3865" t="str">
        <f>_xlfn.XLOOKUP($C3865,銘柄リスト!$B$2:$B$10000,銘柄リスト!$C$2:$C$10000,,0,1)</f>
        <v>フォルシア</v>
      </c>
      <c r="E3865" s="10">
        <v>1</v>
      </c>
      <c r="G3865" s="46">
        <v>45740</v>
      </c>
      <c r="H3865" s="46">
        <v>45793</v>
      </c>
      <c r="J3865" s="10" t="str">
        <f>_xlfn.XLOOKUP($C3865,銘柄リスト!$B$2:$B$10000,銘柄リスト!$D$2:$D$10000,,0,1)</f>
        <v>グロース（内国株式）</v>
      </c>
    </row>
    <row r="3866" spans="2:10" hidden="1">
      <c r="B3866" s="42">
        <v>3864</v>
      </c>
      <c r="C3866" s="45" t="s">
        <v>9034</v>
      </c>
      <c r="D3866" t="str">
        <f>_xlfn.XLOOKUP($C3866,銘柄リスト!$B$2:$B$10000,銘柄リスト!$C$2:$C$10000,,0,1)</f>
        <v>技術承継機構</v>
      </c>
      <c r="E3866" s="10">
        <v>1</v>
      </c>
      <c r="G3866" s="46">
        <v>45740</v>
      </c>
      <c r="H3866" s="46">
        <v>45793</v>
      </c>
      <c r="J3866" s="10" t="str">
        <f>_xlfn.XLOOKUP($C3866,銘柄リスト!$B$2:$B$10000,銘柄リスト!$D$2:$D$10000,,0,1)</f>
        <v>グロース（内国株式）</v>
      </c>
    </row>
    <row r="3867" spans="2:10" hidden="1">
      <c r="B3867" s="42">
        <v>3865</v>
      </c>
      <c r="C3867" s="45" t="s">
        <v>9042</v>
      </c>
      <c r="D3867" t="str">
        <f>_xlfn.XLOOKUP($C3867,銘柄リスト!$B$2:$B$10000,銘柄リスト!$C$2:$C$10000,,0,1)</f>
        <v>フライヤー</v>
      </c>
      <c r="E3867" s="10">
        <v>1</v>
      </c>
      <c r="G3867" s="46">
        <v>45740</v>
      </c>
      <c r="H3867" s="46">
        <v>45793</v>
      </c>
      <c r="J3867" s="10" t="str">
        <f>_xlfn.XLOOKUP($C3867,銘柄リスト!$B$2:$B$10000,銘柄リスト!$D$2:$D$10000,,0,1)</f>
        <v>グロース（内国株式）</v>
      </c>
    </row>
    <row r="3868" spans="2:10" hidden="1">
      <c r="B3868" s="42">
        <v>3866</v>
      </c>
      <c r="C3868" s="45" t="s">
        <v>9044</v>
      </c>
      <c r="D3868" t="str">
        <f>_xlfn.XLOOKUP($C3868,銘柄リスト!$B$2:$B$10000,銘柄リスト!$C$2:$C$10000,,0,1)</f>
        <v>ブッキングリゾート</v>
      </c>
      <c r="E3868" s="10">
        <v>1</v>
      </c>
      <c r="G3868" s="46">
        <v>45740</v>
      </c>
      <c r="H3868" s="46">
        <v>45793</v>
      </c>
      <c r="J3868" s="10" t="str">
        <f>_xlfn.XLOOKUP($C3868,銘柄リスト!$B$2:$B$10000,銘柄リスト!$D$2:$D$10000,,0,1)</f>
        <v>グロース（内国株式）</v>
      </c>
    </row>
    <row r="3869" spans="2:10" hidden="1">
      <c r="B3869" s="42">
        <v>3867</v>
      </c>
      <c r="C3869" s="45" t="s">
        <v>9046</v>
      </c>
      <c r="D3869" t="str">
        <f>_xlfn.XLOOKUP($C3869,銘柄リスト!$B$2:$B$10000,銘柄リスト!$C$2:$C$10000,,0,1)</f>
        <v>ＴＥＮＴＩＡＬ</v>
      </c>
      <c r="E3869" s="10">
        <v>1</v>
      </c>
      <c r="G3869" s="46">
        <v>45740</v>
      </c>
      <c r="H3869" s="46">
        <v>45793</v>
      </c>
      <c r="J3869" s="10" t="str">
        <f>_xlfn.XLOOKUP($C3869,銘柄リスト!$B$2:$B$10000,銘柄リスト!$D$2:$D$10000,,0,1)</f>
        <v>グロース（内国株式）</v>
      </c>
    </row>
    <row r="3870" spans="2:10" hidden="1">
      <c r="B3870" s="42">
        <v>3868</v>
      </c>
      <c r="C3870" s="45" t="s">
        <v>9058</v>
      </c>
      <c r="D3870" t="str">
        <f>_xlfn.XLOOKUP($C3870,銘柄リスト!$B$2:$B$10000,銘柄リスト!$C$2:$C$10000,,0,1)</f>
        <v>ＱＬＳホールディングス</v>
      </c>
      <c r="E3870" s="10">
        <v>1</v>
      </c>
      <c r="G3870" s="46">
        <v>45740</v>
      </c>
      <c r="H3870" s="46">
        <v>45793</v>
      </c>
      <c r="J3870" s="10" t="str">
        <f>_xlfn.XLOOKUP($C3870,銘柄リスト!$B$2:$B$10000,銘柄リスト!$D$2:$D$10000,,0,1)</f>
        <v>グロース（内国株式）</v>
      </c>
    </row>
    <row r="3871" spans="2:10" hidden="1">
      <c r="B3871" s="42">
        <v>3869</v>
      </c>
      <c r="C3871" s="45" t="s">
        <v>4019</v>
      </c>
      <c r="D3871" t="str">
        <f>_xlfn.XLOOKUP($C3871,銘柄リスト!$B$2:$B$10000,銘柄リスト!$C$2:$C$10000,,0,1)</f>
        <v>ＮＥＸＴ　ＦＵＮＤＳ　東証ＲＥＩＴ　指数連動型上場投信</v>
      </c>
      <c r="E3871" s="10">
        <v>2</v>
      </c>
      <c r="G3871" s="46">
        <v>45752</v>
      </c>
      <c r="H3871" s="46">
        <v>45793</v>
      </c>
      <c r="J3871" s="10" t="str">
        <f>_xlfn.XLOOKUP($C3871,銘柄リスト!$B$2:$B$10000,銘柄リスト!$D$2:$D$10000,,0,1)</f>
        <v>ETF・ETN</v>
      </c>
    </row>
    <row r="3872" spans="2:10" hidden="1">
      <c r="B3872" s="42">
        <v>3870</v>
      </c>
      <c r="C3872" s="45" t="s">
        <v>9077</v>
      </c>
      <c r="D3872" t="str">
        <f>_xlfn.XLOOKUP($C3872,銘柄リスト!$B$2:$B$10000,銘柄リスト!$C$2:$C$10000,,0,1)</f>
        <v>日経平均ベア２倍上場投信</v>
      </c>
      <c r="E3872" s="10">
        <v>2</v>
      </c>
      <c r="G3872" s="46">
        <v>45754</v>
      </c>
      <c r="H3872" s="46">
        <v>45793</v>
      </c>
      <c r="J3872" s="10" t="str">
        <f>_xlfn.XLOOKUP($C3872,銘柄リスト!$B$2:$B$10000,銘柄リスト!$D$2:$D$10000,,0,1)</f>
        <v>ETF・ETN</v>
      </c>
    </row>
    <row r="3873" spans="2:10" hidden="1">
      <c r="B3873" s="42">
        <v>3871</v>
      </c>
      <c r="C3873" s="45" t="s">
        <v>4326</v>
      </c>
      <c r="D3873" t="str">
        <f>_xlfn.XLOOKUP($C3873,銘柄リスト!$B$2:$B$10000,銘柄リスト!$C$2:$C$10000,,0,1)</f>
        <v>ｉＦｒｅｅＥＴＦ　ＴＯＰＩＸ高配当４０指数</v>
      </c>
      <c r="E3873" s="10">
        <v>2</v>
      </c>
      <c r="G3873" s="46">
        <v>45755</v>
      </c>
      <c r="H3873" s="46">
        <v>45793</v>
      </c>
      <c r="J3873" s="10" t="str">
        <f>_xlfn.XLOOKUP($C3873,銘柄リスト!$B$2:$B$10000,銘柄リスト!$D$2:$D$10000,,0,1)</f>
        <v>ETF・ETN</v>
      </c>
    </row>
    <row r="3874" spans="2:10" hidden="1">
      <c r="B3874" s="42">
        <v>3872</v>
      </c>
      <c r="C3874" s="45" t="s">
        <v>4002</v>
      </c>
      <c r="D3874" t="str">
        <f>_xlfn.XLOOKUP($C3874,銘柄リスト!$B$2:$B$10000,銘柄リスト!$C$2:$C$10000,,0,1)</f>
        <v>ＳＰＤＲゴールド・シェア</v>
      </c>
      <c r="E3874" s="10">
        <v>2</v>
      </c>
      <c r="G3874" s="46">
        <v>45770</v>
      </c>
      <c r="H3874" s="46">
        <v>45793</v>
      </c>
      <c r="J3874" s="10" t="str">
        <f>_xlfn.XLOOKUP($C3874,銘柄リスト!$B$2:$B$10000,銘柄リスト!$D$2:$D$10000,,0,1)</f>
        <v>ETF・ETN</v>
      </c>
    </row>
    <row r="3875" spans="2:10" hidden="1">
      <c r="B3875" s="42">
        <v>3873</v>
      </c>
      <c r="C3875" s="45" t="s">
        <v>4282</v>
      </c>
      <c r="D3875" t="str">
        <f>_xlfn.XLOOKUP($C3875,銘柄リスト!$B$2:$B$10000,銘柄リスト!$C$2:$C$10000,,0,1)</f>
        <v>ＮＥＸＴ　ＦＵＮＤＳ　東証銀行業株価指数連動型上場投信</v>
      </c>
      <c r="E3875" s="10">
        <v>2</v>
      </c>
      <c r="G3875" s="46">
        <v>45779</v>
      </c>
      <c r="H3875" s="46">
        <v>45793</v>
      </c>
      <c r="J3875" s="10" t="str">
        <f>_xlfn.XLOOKUP($C3875,銘柄リスト!$B$2:$B$10000,銘柄リスト!$D$2:$D$10000,,0,1)</f>
        <v>ETF・ETN</v>
      </c>
    </row>
    <row r="3876" spans="2:10" hidden="1">
      <c r="B3876" s="42">
        <v>3874</v>
      </c>
      <c r="C3876" s="45" t="s">
        <v>4365</v>
      </c>
      <c r="D3876" t="str">
        <f>_xlfn.XLOOKUP($C3876,銘柄リスト!$B$2:$B$10000,銘柄リスト!$C$2:$C$10000,,0,1)</f>
        <v>ＮＥＸＴ　ＦＵＮＤＳ　インド株式指数・Ｎｉｆｔｙ　５０　連動型上場投信</v>
      </c>
      <c r="E3876" s="10">
        <v>2</v>
      </c>
      <c r="G3876" s="46">
        <v>45779</v>
      </c>
      <c r="H3876" s="46">
        <v>45793</v>
      </c>
      <c r="J3876" s="10" t="str">
        <f>_xlfn.XLOOKUP($C3876,銘柄リスト!$B$2:$B$10000,銘柄リスト!$D$2:$D$10000,,0,1)</f>
        <v>ETF・ETN</v>
      </c>
    </row>
    <row r="3877" spans="2:10" hidden="1">
      <c r="B3877" s="42">
        <v>3875</v>
      </c>
      <c r="C3877" s="45" t="s">
        <v>4607</v>
      </c>
      <c r="D3877" t="str">
        <f>_xlfn.XLOOKUP($C3877,銘柄リスト!$B$2:$B$10000,銘柄リスト!$C$2:$C$10000,,0,1)</f>
        <v>ｉシェアーズ　Ｎｉｆｔｙ　５０　インド株　ＥＴＦ</v>
      </c>
      <c r="E3877" s="10">
        <v>2</v>
      </c>
      <c r="G3877" s="46">
        <v>45779</v>
      </c>
      <c r="H3877" s="46">
        <v>45793</v>
      </c>
      <c r="J3877" s="10" t="str">
        <f>_xlfn.XLOOKUP($C3877,銘柄リスト!$B$2:$B$10000,銘柄リスト!$D$2:$D$10000,,0,1)</f>
        <v>ETF・ETN</v>
      </c>
    </row>
    <row r="3878" spans="2:10" hidden="1">
      <c r="B3878" s="42">
        <v>3876</v>
      </c>
      <c r="C3878" s="45" t="s">
        <v>4316</v>
      </c>
      <c r="D3878" t="str">
        <f>_xlfn.XLOOKUP($C3878,銘柄リスト!$B$2:$B$10000,銘柄リスト!$C$2:$C$10000,,0,1)</f>
        <v>ＮＥＸＴ　ＦＵＮＤＳ　銀行（ＴＯＰＩＸ－１７）上場投信</v>
      </c>
      <c r="E3878" s="10">
        <v>2</v>
      </c>
      <c r="G3878" s="46">
        <v>45779</v>
      </c>
      <c r="H3878" s="46">
        <v>45793</v>
      </c>
      <c r="J3878" s="10" t="str">
        <f>_xlfn.XLOOKUP($C3878,銘柄リスト!$B$2:$B$10000,銘柄リスト!$D$2:$D$10000,,0,1)</f>
        <v>ETF・ETN</v>
      </c>
    </row>
  </sheetData>
  <autoFilter ref="A2:J3878" xr:uid="{8F794539-D0D1-46E9-9B49-7EDB033A93EC}">
    <filterColumn colId="5">
      <customFilters>
        <customFilter operator="notEqual" val=" "/>
      </customFilters>
    </filterColumn>
  </autoFilter>
  <phoneticPr fontId="1"/>
  <conditionalFormatting sqref="C1:C1048576">
    <cfRule type="duplicateValues" dxfId="1" priority="1"/>
  </conditionalFormatting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B2:X1002"/>
  <sheetViews>
    <sheetView zoomScale="85" zoomScaleNormal="85" zoomScalePageLayoutView="70" workbookViewId="0">
      <pane xSplit="5" ySplit="4" topLeftCell="F53" activePane="bottomRight" state="frozen"/>
      <selection pane="topRight" activeCell="F1" sqref="F1"/>
      <selection pane="bottomLeft" activeCell="A5" sqref="A5"/>
      <selection pane="bottomRight" activeCell="E473" sqref="E473"/>
    </sheetView>
  </sheetViews>
  <sheetFormatPr defaultColWidth="8.75" defaultRowHeight="13.5" outlineLevelCol="1"/>
  <cols>
    <col min="1" max="1" width="2.5" customWidth="1"/>
    <col min="2" max="2" width="5.25" style="12" customWidth="1"/>
    <col min="3" max="3" width="11" style="42" bestFit="1" customWidth="1"/>
    <col min="4" max="4" width="7.25" customWidth="1"/>
    <col min="5" max="5" width="11" customWidth="1"/>
    <col min="6" max="6" width="8.75" customWidth="1"/>
    <col min="7" max="7" width="9.75" style="34" customWidth="1"/>
    <col min="8" max="8" width="8.75" customWidth="1"/>
    <col min="9" max="10" width="11.5" hidden="1" customWidth="1" outlineLevel="1"/>
    <col min="11" max="11" width="8.75" customWidth="1" collapsed="1"/>
    <col min="12" max="12" width="11" style="14" bestFit="1" customWidth="1"/>
    <col min="13" max="13" width="8.75" customWidth="1"/>
    <col min="14" max="14" width="8.75" style="34" customWidth="1"/>
    <col min="15" max="15" width="8.75" customWidth="1"/>
    <col min="16" max="17" width="11.5" hidden="1" customWidth="1" outlineLevel="1"/>
    <col min="18" max="18" width="8.75" customWidth="1" collapsed="1"/>
    <col min="19" max="24" width="8.75" customWidth="1"/>
  </cols>
  <sheetData>
    <row r="2" spans="2:24">
      <c r="B2" s="55" t="s">
        <v>2</v>
      </c>
      <c r="C2" s="56"/>
      <c r="D2" s="57"/>
      <c r="E2" s="57"/>
      <c r="F2" s="57"/>
      <c r="G2" s="57"/>
      <c r="H2" s="57"/>
      <c r="I2" s="57"/>
      <c r="J2" s="57"/>
      <c r="K2" s="58"/>
      <c r="L2" s="59" t="s">
        <v>4</v>
      </c>
      <c r="M2" s="60"/>
      <c r="N2" s="60"/>
      <c r="O2" s="60"/>
      <c r="P2" s="60"/>
      <c r="Q2" s="60"/>
      <c r="R2" s="60"/>
      <c r="S2" s="61" t="s">
        <v>189</v>
      </c>
      <c r="T2" s="60"/>
      <c r="U2" s="60"/>
    </row>
    <row r="3" spans="2:24">
      <c r="B3" s="11" t="s">
        <v>45</v>
      </c>
      <c r="C3" s="39" t="s">
        <v>3</v>
      </c>
      <c r="D3" s="2" t="s">
        <v>0</v>
      </c>
      <c r="E3" s="2" t="s">
        <v>1</v>
      </c>
      <c r="F3" s="2" t="s">
        <v>32</v>
      </c>
      <c r="G3" s="32" t="s">
        <v>28</v>
      </c>
      <c r="H3" s="2" t="s">
        <v>5</v>
      </c>
      <c r="I3" s="9" t="s">
        <v>30</v>
      </c>
      <c r="J3" s="2" t="s">
        <v>31</v>
      </c>
      <c r="K3" s="2" t="s">
        <v>33</v>
      </c>
      <c r="L3" s="30" t="s">
        <v>3</v>
      </c>
      <c r="M3" s="3" t="s">
        <v>27</v>
      </c>
      <c r="N3" s="35" t="s">
        <v>28</v>
      </c>
      <c r="O3" s="3" t="s">
        <v>5</v>
      </c>
      <c r="P3" s="8" t="s">
        <v>30</v>
      </c>
      <c r="Q3" s="8" t="s">
        <v>31</v>
      </c>
      <c r="R3" s="3" t="s">
        <v>29</v>
      </c>
      <c r="S3" s="1" t="s">
        <v>6</v>
      </c>
      <c r="T3" s="1" t="s">
        <v>8</v>
      </c>
      <c r="U3" s="5" t="s">
        <v>7</v>
      </c>
    </row>
    <row r="4" spans="2:24">
      <c r="B4" s="15"/>
      <c r="C4" s="40"/>
      <c r="D4" s="16"/>
      <c r="E4" s="16"/>
      <c r="F4" s="16"/>
      <c r="G4" s="33"/>
      <c r="H4" s="16"/>
      <c r="I4" s="17"/>
      <c r="J4" s="16"/>
      <c r="K4" s="18">
        <f>SUM(K5:K1002)</f>
        <v>117217093.8468</v>
      </c>
      <c r="L4" s="31"/>
      <c r="M4" s="19"/>
      <c r="N4" s="36"/>
      <c r="O4" s="19"/>
      <c r="P4" s="20"/>
      <c r="Q4" s="20"/>
      <c r="R4" s="21">
        <f>SUM(R5:R1002)</f>
        <v>109981674</v>
      </c>
      <c r="S4" s="22">
        <f>SUM(S5:S1002)</f>
        <v>1106729</v>
      </c>
      <c r="T4" s="23" t="e">
        <f>AVERAGE(T5:T1002)</f>
        <v>#DIV/0!</v>
      </c>
      <c r="U4" s="24"/>
      <c r="W4" t="s">
        <v>186</v>
      </c>
      <c r="X4" t="s">
        <v>187</v>
      </c>
    </row>
    <row r="5" spans="2:24">
      <c r="B5" s="12">
        <f>ROW()-4</f>
        <v>1</v>
      </c>
      <c r="C5" s="41" t="s">
        <v>8954</v>
      </c>
      <c r="D5" s="25" t="s">
        <v>8939</v>
      </c>
      <c r="E5" t="str">
        <f>IF(D5&lt;&gt;"",_xlfn.XLOOKUP($D5,銘柄リスト!$B$2:$B$10000,銘柄リスト!$C$2:$C$10000,"廃止",0,1),"")</f>
        <v>廃止</v>
      </c>
      <c r="F5" s="26">
        <v>100</v>
      </c>
      <c r="G5" s="34">
        <v>360</v>
      </c>
      <c r="H5" s="27">
        <f t="shared" ref="H5" si="0">F5*G5</f>
        <v>36000</v>
      </c>
      <c r="I5" s="4"/>
      <c r="J5" s="4"/>
      <c r="K5" s="27">
        <f t="shared" ref="K5:K40" si="1">H5+I5+J5</f>
        <v>36000</v>
      </c>
      <c r="L5" s="29">
        <v>40190</v>
      </c>
      <c r="M5" s="26">
        <v>100</v>
      </c>
      <c r="N5" s="34">
        <v>360</v>
      </c>
      <c r="O5" s="27">
        <f>M5*N5</f>
        <v>36000</v>
      </c>
      <c r="P5" s="4"/>
      <c r="Q5" s="4"/>
      <c r="R5" s="27">
        <f>O5-P5-Q5</f>
        <v>36000</v>
      </c>
      <c r="S5" s="27">
        <f>IF(L5&lt;&gt;"",R5-K5,"")</f>
        <v>0</v>
      </c>
      <c r="T5" s="28">
        <f t="shared" ref="T5:T40" si="2">IF(S5&lt;&gt;"",S5/K5,"")</f>
        <v>0</v>
      </c>
      <c r="W5" t="str">
        <f t="shared" ref="W5:W68" si="3">IF($L5&lt;&gt;"",TEXT($L5,"yyyy"),"")</f>
        <v>2010</v>
      </c>
      <c r="X5" t="str">
        <f t="shared" ref="X5:X68" si="4">IF($L5&lt;&gt;"",TEXT($L5,"yyyymm"),"")</f>
        <v>201001</v>
      </c>
    </row>
    <row r="6" spans="2:24">
      <c r="B6" s="12">
        <f t="shared" ref="B6:B69" si="5">ROW()-4</f>
        <v>2</v>
      </c>
      <c r="C6" s="41" t="s">
        <v>8954</v>
      </c>
      <c r="D6" s="25" t="s">
        <v>34</v>
      </c>
      <c r="E6" t="str">
        <f>IF(D6&lt;&gt;"",_xlfn.XLOOKUP($D6,銘柄リスト!$B$2:$B$10000,銘柄リスト!$C$2:$C$10000,"廃止",0,1),"")</f>
        <v>フジプレアム</v>
      </c>
      <c r="F6" s="26">
        <v>1000</v>
      </c>
      <c r="G6" s="34">
        <v>14</v>
      </c>
      <c r="H6" s="27">
        <f>F6*G6</f>
        <v>14000</v>
      </c>
      <c r="I6" s="4"/>
      <c r="J6" s="4"/>
      <c r="K6" s="27">
        <f t="shared" si="1"/>
        <v>14000</v>
      </c>
      <c r="L6" s="29">
        <v>40190</v>
      </c>
      <c r="M6" s="26">
        <v>1000</v>
      </c>
      <c r="N6" s="34">
        <v>14</v>
      </c>
      <c r="O6" s="27">
        <f t="shared" ref="O6:O40" si="6">M6*N6</f>
        <v>14000</v>
      </c>
      <c r="P6" s="4"/>
      <c r="Q6" s="4"/>
      <c r="R6" s="27">
        <f t="shared" ref="R6:R40" si="7">O6-P6-Q6</f>
        <v>14000</v>
      </c>
      <c r="S6" s="27">
        <f>IF(L6&lt;&gt;"",R6-K6,"")</f>
        <v>0</v>
      </c>
      <c r="T6" s="28">
        <f t="shared" si="2"/>
        <v>0</v>
      </c>
      <c r="W6" t="str">
        <f t="shared" si="3"/>
        <v>2010</v>
      </c>
      <c r="X6" t="str">
        <f t="shared" si="4"/>
        <v>201001</v>
      </c>
    </row>
    <row r="7" spans="2:24">
      <c r="B7" s="12">
        <f t="shared" si="5"/>
        <v>3</v>
      </c>
      <c r="C7" s="41" t="s">
        <v>8954</v>
      </c>
      <c r="D7" s="25" t="s">
        <v>35</v>
      </c>
      <c r="E7" t="str">
        <f>IF(D7&lt;&gt;"",_xlfn.XLOOKUP($D7,銘柄リスト!$B$2:$B$10000,銘柄リスト!$C$2:$C$10000,"廃止",0,1),"")</f>
        <v>長谷工コーポレーション</v>
      </c>
      <c r="F7" s="26">
        <v>500</v>
      </c>
      <c r="G7" s="34">
        <v>73</v>
      </c>
      <c r="H7" s="27">
        <f t="shared" ref="H7:H40" si="8">F7*G7</f>
        <v>36500</v>
      </c>
      <c r="I7" s="4"/>
      <c r="J7" s="4"/>
      <c r="K7" s="27">
        <f t="shared" si="1"/>
        <v>36500</v>
      </c>
      <c r="L7" s="29">
        <v>40190</v>
      </c>
      <c r="M7" s="26">
        <v>500</v>
      </c>
      <c r="N7" s="34">
        <v>73</v>
      </c>
      <c r="O7" s="27">
        <f t="shared" si="6"/>
        <v>36500</v>
      </c>
      <c r="P7" s="4"/>
      <c r="Q7" s="4"/>
      <c r="R7" s="27">
        <f t="shared" si="7"/>
        <v>36500</v>
      </c>
      <c r="S7" s="27">
        <f t="shared" ref="S7" si="9">IF(L7&lt;&gt;"",R7-K7,"")</f>
        <v>0</v>
      </c>
      <c r="T7" s="28">
        <f t="shared" si="2"/>
        <v>0</v>
      </c>
      <c r="W7" t="str">
        <f t="shared" si="3"/>
        <v>2010</v>
      </c>
      <c r="X7" t="str">
        <f t="shared" si="4"/>
        <v>201001</v>
      </c>
    </row>
    <row r="8" spans="2:24">
      <c r="B8" s="12">
        <f t="shared" si="5"/>
        <v>4</v>
      </c>
      <c r="C8" s="41" t="s">
        <v>8954</v>
      </c>
      <c r="D8" s="25" t="s">
        <v>36</v>
      </c>
      <c r="E8" t="str">
        <f>IF(D8&lt;&gt;"",_xlfn.XLOOKUP($D8,銘柄リスト!$B$2:$B$10000,銘柄リスト!$C$2:$C$10000,"廃止",0,1),"")</f>
        <v>トヨタ自動車</v>
      </c>
      <c r="F8" s="26">
        <v>100</v>
      </c>
      <c r="G8" s="34">
        <v>3750</v>
      </c>
      <c r="H8" s="27">
        <f t="shared" si="8"/>
        <v>375000</v>
      </c>
      <c r="I8" s="4"/>
      <c r="J8" s="4"/>
      <c r="K8" s="27">
        <f t="shared" si="1"/>
        <v>375000</v>
      </c>
      <c r="L8" s="29">
        <v>40267</v>
      </c>
      <c r="M8" s="26">
        <v>100</v>
      </c>
      <c r="N8" s="34">
        <v>3750</v>
      </c>
      <c r="O8" s="27">
        <f t="shared" si="6"/>
        <v>375000</v>
      </c>
      <c r="P8" s="4"/>
      <c r="Q8" s="4"/>
      <c r="R8" s="27">
        <f t="shared" si="7"/>
        <v>375000</v>
      </c>
      <c r="S8" s="27">
        <f>IF(L8&lt;&gt;"",R8-K8,"")</f>
        <v>0</v>
      </c>
      <c r="T8" s="28">
        <f t="shared" si="2"/>
        <v>0</v>
      </c>
      <c r="W8" t="str">
        <f t="shared" si="3"/>
        <v>2010</v>
      </c>
      <c r="X8" t="str">
        <f t="shared" si="4"/>
        <v>201003</v>
      </c>
    </row>
    <row r="9" spans="2:24">
      <c r="B9" s="12">
        <f t="shared" si="5"/>
        <v>5</v>
      </c>
      <c r="C9" s="41">
        <v>40283</v>
      </c>
      <c r="D9" s="25" t="s">
        <v>38</v>
      </c>
      <c r="E9" t="str">
        <f>IF(D9&lt;&gt;"",_xlfn.XLOOKUP($D9,銘柄リスト!$B$2:$B$10000,銘柄リスト!$C$2:$C$10000,"廃止",0,1),"")</f>
        <v>豊田自動織機</v>
      </c>
      <c r="F9" s="26">
        <v>100</v>
      </c>
      <c r="G9" s="34">
        <v>2648</v>
      </c>
      <c r="H9" s="27">
        <f t="shared" si="8"/>
        <v>264800</v>
      </c>
      <c r="I9" s="4"/>
      <c r="J9" s="4"/>
      <c r="K9" s="27">
        <f t="shared" si="1"/>
        <v>264800</v>
      </c>
      <c r="L9" s="29">
        <v>40283</v>
      </c>
      <c r="M9" s="26">
        <v>100</v>
      </c>
      <c r="N9" s="34">
        <v>2660</v>
      </c>
      <c r="O9" s="27">
        <f t="shared" si="6"/>
        <v>266000</v>
      </c>
      <c r="P9" s="4"/>
      <c r="Q9" s="4"/>
      <c r="R9" s="27">
        <f t="shared" si="7"/>
        <v>266000</v>
      </c>
      <c r="S9" s="27">
        <f t="shared" ref="S9:S40" si="10">IF(L9&lt;&gt;"",R9-K9,"")</f>
        <v>1200</v>
      </c>
      <c r="T9" s="28">
        <f t="shared" si="2"/>
        <v>4.5317220543806651E-3</v>
      </c>
      <c r="W9" t="str">
        <f t="shared" si="3"/>
        <v>2010</v>
      </c>
      <c r="X9" t="str">
        <f t="shared" si="4"/>
        <v>201004</v>
      </c>
    </row>
    <row r="10" spans="2:24">
      <c r="B10" s="12">
        <f t="shared" si="5"/>
        <v>6</v>
      </c>
      <c r="C10" s="41">
        <v>40288</v>
      </c>
      <c r="D10" s="25" t="s">
        <v>8940</v>
      </c>
      <c r="E10" t="str">
        <f>IF(D10&lt;&gt;"",_xlfn.XLOOKUP($D10,銘柄リスト!$B$2:$B$10000,銘柄リスト!$C$2:$C$10000,"廃止",0,1),"")</f>
        <v>廃止</v>
      </c>
      <c r="F10" s="26">
        <v>1000</v>
      </c>
      <c r="G10" s="34">
        <v>117</v>
      </c>
      <c r="H10" s="27">
        <f>F10*G10</f>
        <v>117000</v>
      </c>
      <c r="I10" s="4"/>
      <c r="J10" s="4"/>
      <c r="K10" s="27">
        <f t="shared" si="1"/>
        <v>117000</v>
      </c>
      <c r="L10" s="29">
        <v>40305</v>
      </c>
      <c r="M10" s="26">
        <v>1000</v>
      </c>
      <c r="N10" s="34">
        <v>115</v>
      </c>
      <c r="O10" s="27">
        <f t="shared" si="6"/>
        <v>115000</v>
      </c>
      <c r="P10" s="4"/>
      <c r="Q10" s="4"/>
      <c r="R10" s="27">
        <f t="shared" si="7"/>
        <v>115000</v>
      </c>
      <c r="S10" s="27">
        <f t="shared" si="10"/>
        <v>-2000</v>
      </c>
      <c r="T10" s="28">
        <f t="shared" si="2"/>
        <v>-1.7094017094017096E-2</v>
      </c>
      <c r="W10" t="str">
        <f t="shared" si="3"/>
        <v>2010</v>
      </c>
      <c r="X10" t="str">
        <f t="shared" si="4"/>
        <v>201005</v>
      </c>
    </row>
    <row r="11" spans="2:24">
      <c r="B11" s="12">
        <f t="shared" si="5"/>
        <v>7</v>
      </c>
      <c r="C11" s="41">
        <v>40290</v>
      </c>
      <c r="D11" s="25" t="s">
        <v>39</v>
      </c>
      <c r="E11" t="str">
        <f>IF(D11&lt;&gt;"",_xlfn.XLOOKUP($D11,銘柄リスト!$B$2:$B$10000,銘柄リスト!$C$2:$C$10000,"廃止",0,1),"")</f>
        <v>マキタ</v>
      </c>
      <c r="F11" s="26">
        <v>100</v>
      </c>
      <c r="G11" s="34">
        <v>2943</v>
      </c>
      <c r="H11" s="27">
        <f t="shared" si="8"/>
        <v>294300</v>
      </c>
      <c r="I11" s="4"/>
      <c r="J11" s="4"/>
      <c r="K11" s="27">
        <f t="shared" si="1"/>
        <v>294300</v>
      </c>
      <c r="L11" s="29">
        <v>40305</v>
      </c>
      <c r="M11" s="26">
        <v>100</v>
      </c>
      <c r="N11" s="34">
        <v>2685</v>
      </c>
      <c r="O11" s="27">
        <f t="shared" si="6"/>
        <v>268500</v>
      </c>
      <c r="P11" s="4"/>
      <c r="Q11" s="4"/>
      <c r="R11" s="27">
        <f t="shared" si="7"/>
        <v>268500</v>
      </c>
      <c r="S11" s="27">
        <f t="shared" si="10"/>
        <v>-25800</v>
      </c>
      <c r="T11" s="28">
        <f t="shared" si="2"/>
        <v>-8.766564729867482E-2</v>
      </c>
      <c r="W11" t="str">
        <f t="shared" si="3"/>
        <v>2010</v>
      </c>
      <c r="X11" t="str">
        <f t="shared" si="4"/>
        <v>201005</v>
      </c>
    </row>
    <row r="12" spans="2:24">
      <c r="B12" s="12">
        <f t="shared" si="5"/>
        <v>8</v>
      </c>
      <c r="C12" s="41">
        <v>40658</v>
      </c>
      <c r="D12" s="25" t="s">
        <v>40</v>
      </c>
      <c r="E12" t="str">
        <f>IF(D12&lt;&gt;"",_xlfn.XLOOKUP($D12,銘柄リスト!$B$2:$B$10000,銘柄リスト!$C$2:$C$10000,"廃止",0,1),"")</f>
        <v>ルネサスエレクトロニクス</v>
      </c>
      <c r="F12" s="26">
        <v>100</v>
      </c>
      <c r="G12" s="34">
        <v>715</v>
      </c>
      <c r="H12" s="27">
        <f t="shared" si="8"/>
        <v>71500</v>
      </c>
      <c r="I12" s="4"/>
      <c r="J12" s="4"/>
      <c r="K12" s="27">
        <f t="shared" si="1"/>
        <v>71500</v>
      </c>
      <c r="L12" s="29">
        <v>40682</v>
      </c>
      <c r="M12" s="26">
        <v>100</v>
      </c>
      <c r="N12" s="34">
        <v>750</v>
      </c>
      <c r="O12" s="27">
        <f t="shared" si="6"/>
        <v>75000</v>
      </c>
      <c r="P12" s="4"/>
      <c r="Q12" s="4"/>
      <c r="R12" s="27">
        <f t="shared" si="7"/>
        <v>75000</v>
      </c>
      <c r="S12" s="27">
        <f t="shared" si="10"/>
        <v>3500</v>
      </c>
      <c r="T12" s="28">
        <f t="shared" si="2"/>
        <v>4.8951048951048952E-2</v>
      </c>
      <c r="W12" t="str">
        <f t="shared" si="3"/>
        <v>2011</v>
      </c>
      <c r="X12" t="str">
        <f t="shared" si="4"/>
        <v>201105</v>
      </c>
    </row>
    <row r="13" spans="2:24">
      <c r="B13" s="12">
        <f t="shared" si="5"/>
        <v>9</v>
      </c>
      <c r="C13" s="41">
        <v>40193</v>
      </c>
      <c r="D13" s="25" t="s">
        <v>37</v>
      </c>
      <c r="E13" t="str">
        <f>IF(D13&lt;&gt;"",_xlfn.XLOOKUP($D13,銘柄リスト!$B$2:$B$10000,銘柄リスト!$C$2:$C$10000,"廃止",0,1),"")</f>
        <v>ＺＯＺＯ</v>
      </c>
      <c r="F13" s="26">
        <v>1</v>
      </c>
      <c r="G13" s="34">
        <v>165900</v>
      </c>
      <c r="H13" s="27">
        <f t="shared" si="8"/>
        <v>165900</v>
      </c>
      <c r="I13" s="4"/>
      <c r="J13" s="4"/>
      <c r="K13" s="27">
        <f>SUM(H13:H21)</f>
        <v>1491000</v>
      </c>
      <c r="L13" s="29">
        <v>40952</v>
      </c>
      <c r="M13" s="26">
        <v>2000</v>
      </c>
      <c r="N13" s="34">
        <v>1554</v>
      </c>
      <c r="O13" s="27">
        <f t="shared" si="6"/>
        <v>3108000</v>
      </c>
      <c r="P13" s="4"/>
      <c r="Q13" s="4"/>
      <c r="R13" s="27">
        <f t="shared" si="7"/>
        <v>3108000</v>
      </c>
      <c r="S13" s="27">
        <f t="shared" si="10"/>
        <v>1617000</v>
      </c>
      <c r="T13" s="28">
        <f t="shared" si="2"/>
        <v>1.0845070422535212</v>
      </c>
      <c r="W13" t="str">
        <f t="shared" si="3"/>
        <v>2012</v>
      </c>
      <c r="X13" t="str">
        <f t="shared" si="4"/>
        <v>201202</v>
      </c>
    </row>
    <row r="14" spans="2:24">
      <c r="B14" s="12">
        <f t="shared" si="5"/>
        <v>10</v>
      </c>
      <c r="C14" s="41">
        <v>40196</v>
      </c>
      <c r="D14" s="25" t="s">
        <v>37</v>
      </c>
      <c r="E14" t="str">
        <f>IF(D14&lt;&gt;"",_xlfn.XLOOKUP($D14,銘柄リスト!$B$2:$B$10000,銘柄リスト!$C$2:$C$10000,"廃止",0,1),"")</f>
        <v>ＺＯＺＯ</v>
      </c>
      <c r="F14" s="26">
        <v>1</v>
      </c>
      <c r="G14" s="34">
        <v>168000</v>
      </c>
      <c r="H14" s="27">
        <f t="shared" si="8"/>
        <v>168000</v>
      </c>
      <c r="I14" s="4"/>
      <c r="J14" s="4"/>
      <c r="K14" s="27"/>
      <c r="L14" s="29">
        <v>40952</v>
      </c>
      <c r="M14" s="26"/>
      <c r="O14" s="27">
        <f t="shared" si="6"/>
        <v>0</v>
      </c>
      <c r="P14" s="4"/>
      <c r="Q14" s="4"/>
      <c r="R14" s="27">
        <f t="shared" si="7"/>
        <v>0</v>
      </c>
      <c r="S14" s="27">
        <f t="shared" si="10"/>
        <v>0</v>
      </c>
      <c r="T14" s="28" t="e">
        <f t="shared" si="2"/>
        <v>#DIV/0!</v>
      </c>
      <c r="W14" t="str">
        <f t="shared" si="3"/>
        <v>2012</v>
      </c>
      <c r="X14" t="str">
        <f t="shared" si="4"/>
        <v>201202</v>
      </c>
    </row>
    <row r="15" spans="2:24">
      <c r="B15" s="12">
        <f t="shared" si="5"/>
        <v>11</v>
      </c>
      <c r="C15" s="41">
        <v>40211</v>
      </c>
      <c r="D15" s="25" t="s">
        <v>37</v>
      </c>
      <c r="E15" t="str">
        <f>IF(D15&lt;&gt;"",_xlfn.XLOOKUP($D15,銘柄リスト!$B$2:$B$10000,銘柄リスト!$C$2:$C$10000,"廃止",0,1),"")</f>
        <v>ＺＯＺＯ</v>
      </c>
      <c r="F15" s="26">
        <v>1</v>
      </c>
      <c r="G15" s="34">
        <v>155400</v>
      </c>
      <c r="H15" s="27">
        <f t="shared" si="8"/>
        <v>155400</v>
      </c>
      <c r="I15" s="4"/>
      <c r="J15" s="4"/>
      <c r="K15" s="27"/>
      <c r="L15" s="29">
        <v>40952</v>
      </c>
      <c r="M15" s="26"/>
      <c r="O15" s="27">
        <f t="shared" si="6"/>
        <v>0</v>
      </c>
      <c r="P15" s="4"/>
      <c r="Q15" s="4"/>
      <c r="R15" s="27">
        <f t="shared" si="7"/>
        <v>0</v>
      </c>
      <c r="S15" s="27">
        <f>IF(L15&lt;&gt;"",R15-K15,"")</f>
        <v>0</v>
      </c>
      <c r="T15" s="28" t="e">
        <f t="shared" si="2"/>
        <v>#DIV/0!</v>
      </c>
      <c r="W15" t="str">
        <f t="shared" si="3"/>
        <v>2012</v>
      </c>
      <c r="X15" t="str">
        <f t="shared" si="4"/>
        <v>201202</v>
      </c>
    </row>
    <row r="16" spans="2:24">
      <c r="B16" s="12">
        <f t="shared" si="5"/>
        <v>12</v>
      </c>
      <c r="C16" s="41">
        <v>40213</v>
      </c>
      <c r="D16" s="25" t="s">
        <v>37</v>
      </c>
      <c r="E16" t="str">
        <f>IF(D16&lt;&gt;"",_xlfn.XLOOKUP($D16,銘柄リスト!$B$2:$B$10000,銘柄リスト!$C$2:$C$10000,"廃止",0,1),"")</f>
        <v>ＺＯＺＯ</v>
      </c>
      <c r="F16" s="26">
        <v>1</v>
      </c>
      <c r="G16" s="34">
        <v>153100</v>
      </c>
      <c r="H16" s="27">
        <f t="shared" si="8"/>
        <v>153100</v>
      </c>
      <c r="I16" s="4"/>
      <c r="J16" s="4"/>
      <c r="K16" s="27"/>
      <c r="L16" s="29">
        <v>40952</v>
      </c>
      <c r="M16" s="26"/>
      <c r="O16" s="27">
        <f t="shared" si="6"/>
        <v>0</v>
      </c>
      <c r="P16" s="4"/>
      <c r="Q16" s="4"/>
      <c r="R16" s="27">
        <f t="shared" si="7"/>
        <v>0</v>
      </c>
      <c r="S16" s="27">
        <f t="shared" si="10"/>
        <v>0</v>
      </c>
      <c r="T16" s="28" t="e">
        <f t="shared" si="2"/>
        <v>#DIV/0!</v>
      </c>
      <c r="W16" t="str">
        <f t="shared" si="3"/>
        <v>2012</v>
      </c>
      <c r="X16" t="str">
        <f t="shared" si="4"/>
        <v>201202</v>
      </c>
    </row>
    <row r="17" spans="2:24">
      <c r="B17" s="12">
        <f t="shared" si="5"/>
        <v>13</v>
      </c>
      <c r="C17" s="41">
        <v>40219</v>
      </c>
      <c r="D17" s="25" t="s">
        <v>37</v>
      </c>
      <c r="E17" t="str">
        <f>IF(D17&lt;&gt;"",_xlfn.XLOOKUP($D17,銘柄リスト!$B$2:$B$10000,銘柄リスト!$C$2:$C$10000,"廃止",0,1),"")</f>
        <v>ＺＯＺＯ</v>
      </c>
      <c r="F17" s="26">
        <v>1</v>
      </c>
      <c r="G17" s="34">
        <v>148600</v>
      </c>
      <c r="H17" s="27">
        <f t="shared" si="8"/>
        <v>148600</v>
      </c>
      <c r="I17" s="4"/>
      <c r="J17" s="4"/>
      <c r="K17" s="27"/>
      <c r="L17" s="29">
        <v>40952</v>
      </c>
      <c r="M17" s="26"/>
      <c r="O17" s="27">
        <f t="shared" si="6"/>
        <v>0</v>
      </c>
      <c r="P17" s="4"/>
      <c r="Q17" s="4"/>
      <c r="R17" s="27">
        <f t="shared" si="7"/>
        <v>0</v>
      </c>
      <c r="S17" s="27">
        <f t="shared" si="10"/>
        <v>0</v>
      </c>
      <c r="T17" s="28" t="e">
        <f t="shared" si="2"/>
        <v>#DIV/0!</v>
      </c>
      <c r="W17" t="str">
        <f t="shared" si="3"/>
        <v>2012</v>
      </c>
      <c r="X17" t="str">
        <f t="shared" si="4"/>
        <v>201202</v>
      </c>
    </row>
    <row r="18" spans="2:24">
      <c r="B18" s="12">
        <f t="shared" si="5"/>
        <v>14</v>
      </c>
      <c r="C18" s="41">
        <v>40619</v>
      </c>
      <c r="D18" s="25" t="s">
        <v>37</v>
      </c>
      <c r="E18" t="str">
        <f>IF(D18&lt;&gt;"",_xlfn.XLOOKUP($D18,銘柄リスト!$B$2:$B$10000,銘柄リスト!$C$2:$C$10000,"廃止",0,1),"")</f>
        <v>ＺＯＺＯ</v>
      </c>
      <c r="F18" s="26">
        <v>200</v>
      </c>
      <c r="G18" s="34">
        <v>1145</v>
      </c>
      <c r="H18" s="27">
        <f t="shared" si="8"/>
        <v>229000</v>
      </c>
      <c r="I18" s="4"/>
      <c r="J18" s="4"/>
      <c r="K18" s="27"/>
      <c r="L18" s="29">
        <v>40952</v>
      </c>
      <c r="M18" s="26"/>
      <c r="O18" s="27">
        <f t="shared" si="6"/>
        <v>0</v>
      </c>
      <c r="P18" s="4"/>
      <c r="Q18" s="4"/>
      <c r="R18" s="27">
        <f t="shared" si="7"/>
        <v>0</v>
      </c>
      <c r="S18" s="27">
        <f t="shared" si="10"/>
        <v>0</v>
      </c>
      <c r="T18" s="28" t="e">
        <f t="shared" si="2"/>
        <v>#DIV/0!</v>
      </c>
      <c r="W18" t="str">
        <f t="shared" si="3"/>
        <v>2012</v>
      </c>
      <c r="X18" t="str">
        <f t="shared" si="4"/>
        <v>201202</v>
      </c>
    </row>
    <row r="19" spans="2:24">
      <c r="B19" s="12">
        <f t="shared" si="5"/>
        <v>15</v>
      </c>
      <c r="C19" s="41">
        <v>40801</v>
      </c>
      <c r="D19" s="25" t="s">
        <v>37</v>
      </c>
      <c r="E19" t="str">
        <f>IF(D19&lt;&gt;"",_xlfn.XLOOKUP($D19,銘柄リスト!$B$2:$B$10000,銘柄リスト!$C$2:$C$10000,"廃止",0,1),"")</f>
        <v>ＺＯＺＯ</v>
      </c>
      <c r="F19" s="26">
        <v>100</v>
      </c>
      <c r="G19" s="34">
        <v>1712</v>
      </c>
      <c r="H19" s="27">
        <f t="shared" si="8"/>
        <v>171200</v>
      </c>
      <c r="I19" s="4"/>
      <c r="J19" s="4"/>
      <c r="K19" s="27"/>
      <c r="L19" s="29">
        <v>40952</v>
      </c>
      <c r="M19" s="26"/>
      <c r="O19" s="27">
        <f t="shared" si="6"/>
        <v>0</v>
      </c>
      <c r="P19" s="4"/>
      <c r="Q19" s="4"/>
      <c r="R19" s="27">
        <f t="shared" si="7"/>
        <v>0</v>
      </c>
      <c r="S19" s="27">
        <f t="shared" si="10"/>
        <v>0</v>
      </c>
      <c r="T19" s="28" t="e">
        <f t="shared" si="2"/>
        <v>#DIV/0!</v>
      </c>
      <c r="W19" t="str">
        <f t="shared" si="3"/>
        <v>2012</v>
      </c>
      <c r="X19" t="str">
        <f t="shared" si="4"/>
        <v>201202</v>
      </c>
    </row>
    <row r="20" spans="2:24">
      <c r="B20" s="12">
        <f t="shared" si="5"/>
        <v>16</v>
      </c>
      <c r="C20" s="41">
        <v>40807</v>
      </c>
      <c r="D20" s="25" t="s">
        <v>37</v>
      </c>
      <c r="E20" t="str">
        <f>IF(D20&lt;&gt;"",_xlfn.XLOOKUP($D20,銘柄リスト!$B$2:$B$10000,銘柄リスト!$C$2:$C$10000,"廃止",0,1),"")</f>
        <v>ＺＯＺＯ</v>
      </c>
      <c r="F20" s="26">
        <v>100</v>
      </c>
      <c r="G20" s="34">
        <v>1586</v>
      </c>
      <c r="H20" s="27">
        <f>F20*G20</f>
        <v>158600</v>
      </c>
      <c r="I20" s="4"/>
      <c r="J20" s="4"/>
      <c r="K20" s="27"/>
      <c r="L20" s="29">
        <v>40952</v>
      </c>
      <c r="M20" s="26"/>
      <c r="O20" s="27">
        <f>M20*N20</f>
        <v>0</v>
      </c>
      <c r="P20" s="4"/>
      <c r="Q20" s="4"/>
      <c r="R20" s="27">
        <f t="shared" si="7"/>
        <v>0</v>
      </c>
      <c r="S20" s="27">
        <f>IF(L20&lt;&gt;"",R20-K20,"")</f>
        <v>0</v>
      </c>
      <c r="T20" s="28" t="e">
        <f>IF(S20&lt;&gt;"",S20/K20,"")</f>
        <v>#DIV/0!</v>
      </c>
      <c r="W20" t="str">
        <f t="shared" si="3"/>
        <v>2012</v>
      </c>
      <c r="X20" t="str">
        <f t="shared" si="4"/>
        <v>201202</v>
      </c>
    </row>
    <row r="21" spans="2:24">
      <c r="B21" s="12">
        <f t="shared" si="5"/>
        <v>17</v>
      </c>
      <c r="C21" s="41">
        <v>40861</v>
      </c>
      <c r="D21" s="25" t="s">
        <v>37</v>
      </c>
      <c r="E21" t="str">
        <f>IF(D21&lt;&gt;"",_xlfn.XLOOKUP($D21,銘柄リスト!$B$2:$B$10000,銘柄リスト!$C$2:$C$10000,"廃止",0,1),"")</f>
        <v>ＺＯＺＯ</v>
      </c>
      <c r="F21" s="26">
        <v>100</v>
      </c>
      <c r="G21" s="34">
        <v>1412</v>
      </c>
      <c r="H21" s="27">
        <f t="shared" si="8"/>
        <v>141200</v>
      </c>
      <c r="I21" s="4"/>
      <c r="J21" s="4"/>
      <c r="K21" s="27"/>
      <c r="L21" s="29">
        <v>40952</v>
      </c>
      <c r="M21" s="26"/>
      <c r="O21" s="27">
        <f t="shared" si="6"/>
        <v>0</v>
      </c>
      <c r="P21" s="4"/>
      <c r="Q21" s="4"/>
      <c r="R21" s="27">
        <f t="shared" si="7"/>
        <v>0</v>
      </c>
      <c r="S21" s="27">
        <f t="shared" si="10"/>
        <v>0</v>
      </c>
      <c r="T21" s="28" t="e">
        <f t="shared" si="2"/>
        <v>#DIV/0!</v>
      </c>
      <c r="W21" t="str">
        <f t="shared" si="3"/>
        <v>2012</v>
      </c>
      <c r="X21" t="str">
        <f t="shared" si="4"/>
        <v>201202</v>
      </c>
    </row>
    <row r="22" spans="2:24">
      <c r="B22" s="12">
        <f t="shared" si="5"/>
        <v>18</v>
      </c>
      <c r="C22" s="41">
        <v>40305</v>
      </c>
      <c r="D22" s="25" t="s">
        <v>36</v>
      </c>
      <c r="E22" t="str">
        <f>IF(D22&lt;&gt;"",_xlfn.XLOOKUP($D22,銘柄リスト!$B$2:$B$10000,銘柄リスト!$C$2:$C$10000,"廃止",0,1),"")</f>
        <v>トヨタ自動車</v>
      </c>
      <c r="F22" s="26">
        <v>100</v>
      </c>
      <c r="G22" s="34">
        <v>3460</v>
      </c>
      <c r="H22" s="27">
        <f t="shared" si="8"/>
        <v>346000</v>
      </c>
      <c r="I22" s="4"/>
      <c r="J22" s="4"/>
      <c r="K22" s="27">
        <f t="shared" si="1"/>
        <v>346000</v>
      </c>
      <c r="L22" s="29">
        <v>41317</v>
      </c>
      <c r="M22" s="26">
        <v>100</v>
      </c>
      <c r="N22" s="34">
        <v>4995</v>
      </c>
      <c r="O22" s="27">
        <f t="shared" si="6"/>
        <v>499500</v>
      </c>
      <c r="P22" s="4"/>
      <c r="Q22" s="4"/>
      <c r="R22" s="27">
        <f t="shared" si="7"/>
        <v>499500</v>
      </c>
      <c r="S22" s="27">
        <f t="shared" si="10"/>
        <v>153500</v>
      </c>
      <c r="T22" s="28">
        <f t="shared" si="2"/>
        <v>0.44364161849710981</v>
      </c>
      <c r="W22" t="str">
        <f t="shared" si="3"/>
        <v>2013</v>
      </c>
      <c r="X22" t="str">
        <f t="shared" si="4"/>
        <v>201302</v>
      </c>
    </row>
    <row r="23" spans="2:24">
      <c r="B23" s="12">
        <f t="shared" si="5"/>
        <v>19</v>
      </c>
      <c r="C23" s="41">
        <v>41526</v>
      </c>
      <c r="D23" s="25" t="s">
        <v>44</v>
      </c>
      <c r="E23" t="str">
        <f>IF(D23&lt;&gt;"",_xlfn.XLOOKUP($D23,銘柄リスト!$B$2:$B$10000,銘柄リスト!$C$2:$C$10000,"廃止",0,1),"")</f>
        <v>大成建設</v>
      </c>
      <c r="F23" s="26">
        <v>1000</v>
      </c>
      <c r="G23" s="34">
        <v>478</v>
      </c>
      <c r="H23" s="27">
        <f t="shared" si="8"/>
        <v>478000</v>
      </c>
      <c r="I23" s="4"/>
      <c r="J23" s="4"/>
      <c r="K23" s="27">
        <f t="shared" si="1"/>
        <v>478000</v>
      </c>
      <c r="L23" s="29">
        <v>41534</v>
      </c>
      <c r="M23" s="26">
        <v>1000</v>
      </c>
      <c r="N23" s="34">
        <v>515</v>
      </c>
      <c r="O23" s="27">
        <f t="shared" si="6"/>
        <v>515000</v>
      </c>
      <c r="P23" s="4"/>
      <c r="Q23" s="4"/>
      <c r="R23" s="27">
        <f t="shared" si="7"/>
        <v>515000</v>
      </c>
      <c r="S23" s="27">
        <f t="shared" si="10"/>
        <v>37000</v>
      </c>
      <c r="T23" s="28">
        <f t="shared" si="2"/>
        <v>7.7405857740585768E-2</v>
      </c>
      <c r="W23" t="str">
        <f t="shared" si="3"/>
        <v>2013</v>
      </c>
      <c r="X23" t="str">
        <f t="shared" si="4"/>
        <v>201309</v>
      </c>
    </row>
    <row r="24" spans="2:24">
      <c r="B24" s="12">
        <f t="shared" si="5"/>
        <v>20</v>
      </c>
      <c r="C24" s="41">
        <v>41407</v>
      </c>
      <c r="D24" s="25" t="s">
        <v>41</v>
      </c>
      <c r="E24" t="str">
        <f>IF(D24&lt;&gt;"",_xlfn.XLOOKUP($D24,銘柄リスト!$B$2:$B$10000,銘柄リスト!$C$2:$C$10000,"廃止",0,1),"")</f>
        <v>ＳＢＩホールディングス</v>
      </c>
      <c r="F24" s="26">
        <v>100</v>
      </c>
      <c r="G24" s="34">
        <v>1700</v>
      </c>
      <c r="H24" s="27">
        <f t="shared" si="8"/>
        <v>170000</v>
      </c>
      <c r="I24" s="4"/>
      <c r="J24" s="4"/>
      <c r="K24" s="27">
        <f t="shared" si="1"/>
        <v>170000</v>
      </c>
      <c r="L24" s="29">
        <v>41694</v>
      </c>
      <c r="M24" s="26">
        <v>100</v>
      </c>
      <c r="N24" s="34">
        <v>745</v>
      </c>
      <c r="O24" s="27">
        <f t="shared" si="6"/>
        <v>74500</v>
      </c>
      <c r="P24" s="4"/>
      <c r="Q24" s="4"/>
      <c r="R24" s="27">
        <f t="shared" si="7"/>
        <v>74500</v>
      </c>
      <c r="S24" s="27">
        <f t="shared" si="10"/>
        <v>-95500</v>
      </c>
      <c r="T24" s="28">
        <f t="shared" si="2"/>
        <v>-0.56176470588235294</v>
      </c>
      <c r="W24" t="str">
        <f t="shared" si="3"/>
        <v>2014</v>
      </c>
      <c r="X24" t="str">
        <f t="shared" si="4"/>
        <v>201402</v>
      </c>
    </row>
    <row r="25" spans="2:24">
      <c r="B25" s="12">
        <f t="shared" si="5"/>
        <v>21</v>
      </c>
      <c r="C25" s="41">
        <v>41408</v>
      </c>
      <c r="D25" s="25" t="s">
        <v>42</v>
      </c>
      <c r="E25" t="str">
        <f>IF(D25&lt;&gt;"",_xlfn.XLOOKUP($D25,銘柄リスト!$B$2:$B$10000,銘柄リスト!$C$2:$C$10000,"廃止",0,1),"")</f>
        <v>ガンホー・オンライン・エンターテイメント</v>
      </c>
      <c r="F25" s="26">
        <v>1</v>
      </c>
      <c r="G25" s="34">
        <v>1346000</v>
      </c>
      <c r="H25" s="27">
        <f t="shared" si="8"/>
        <v>1346000</v>
      </c>
      <c r="I25" s="4"/>
      <c r="J25" s="4"/>
      <c r="K25" s="27">
        <f t="shared" si="1"/>
        <v>1346000</v>
      </c>
      <c r="L25" s="29">
        <v>41694</v>
      </c>
      <c r="M25" s="26">
        <v>1000</v>
      </c>
      <c r="N25" s="34">
        <v>628</v>
      </c>
      <c r="O25" s="27">
        <f t="shared" si="6"/>
        <v>628000</v>
      </c>
      <c r="P25" s="4"/>
      <c r="Q25" s="4"/>
      <c r="R25" s="27">
        <f t="shared" si="7"/>
        <v>628000</v>
      </c>
      <c r="S25" s="27">
        <f t="shared" si="10"/>
        <v>-718000</v>
      </c>
      <c r="T25" s="28">
        <f t="shared" si="2"/>
        <v>-0.53343239227340267</v>
      </c>
      <c r="W25" t="str">
        <f t="shared" si="3"/>
        <v>2014</v>
      </c>
      <c r="X25" t="str">
        <f t="shared" si="4"/>
        <v>201402</v>
      </c>
    </row>
    <row r="26" spans="2:24">
      <c r="B26" s="12">
        <f t="shared" si="5"/>
        <v>22</v>
      </c>
      <c r="C26" s="41">
        <v>41408</v>
      </c>
      <c r="D26" s="25" t="s">
        <v>43</v>
      </c>
      <c r="E26" t="str">
        <f>IF(D26&lt;&gt;"",_xlfn.XLOOKUP($D26,銘柄リスト!$B$2:$B$10000,銘柄リスト!$C$2:$C$10000,"廃止",0,1),"")</f>
        <v>ＪＢＣＣホールディングス</v>
      </c>
      <c r="F26" s="26">
        <v>100</v>
      </c>
      <c r="G26" s="34">
        <v>1330</v>
      </c>
      <c r="H26" s="27">
        <f t="shared" si="8"/>
        <v>133000</v>
      </c>
      <c r="I26" s="4"/>
      <c r="J26" s="4"/>
      <c r="K26" s="27">
        <f t="shared" si="1"/>
        <v>133000</v>
      </c>
      <c r="L26" s="29">
        <v>41694</v>
      </c>
      <c r="M26" s="26">
        <v>100</v>
      </c>
      <c r="N26" s="34">
        <v>1243</v>
      </c>
      <c r="O26" s="27">
        <f t="shared" si="6"/>
        <v>124300</v>
      </c>
      <c r="P26" s="4"/>
      <c r="Q26" s="4"/>
      <c r="R26" s="27">
        <f t="shared" si="7"/>
        <v>124300</v>
      </c>
      <c r="S26" s="27">
        <f t="shared" si="10"/>
        <v>-8700</v>
      </c>
      <c r="T26" s="28">
        <f t="shared" si="2"/>
        <v>-6.5413533834586465E-2</v>
      </c>
      <c r="W26" t="str">
        <f t="shared" si="3"/>
        <v>2014</v>
      </c>
      <c r="X26" t="str">
        <f t="shared" si="4"/>
        <v>201402</v>
      </c>
    </row>
    <row r="27" spans="2:24">
      <c r="B27" s="12">
        <f t="shared" si="5"/>
        <v>23</v>
      </c>
      <c r="C27" s="41">
        <v>41809</v>
      </c>
      <c r="D27" s="25" t="s">
        <v>8938</v>
      </c>
      <c r="E27" t="str">
        <f>IF(D27&lt;&gt;"",_xlfn.XLOOKUP($D27,銘柄リスト!$B$2:$B$10000,銘柄リスト!$C$2:$C$10000,"廃止",0,1),"")</f>
        <v>東洋紡</v>
      </c>
      <c r="F27" s="26">
        <v>1000</v>
      </c>
      <c r="G27" s="34">
        <v>170</v>
      </c>
      <c r="H27" s="27">
        <f t="shared" si="8"/>
        <v>170000</v>
      </c>
      <c r="I27" s="4"/>
      <c r="J27" s="4"/>
      <c r="K27" s="27">
        <f t="shared" si="1"/>
        <v>170000</v>
      </c>
      <c r="L27" s="29">
        <v>41827</v>
      </c>
      <c r="M27" s="26">
        <v>1000</v>
      </c>
      <c r="N27" s="34">
        <v>177</v>
      </c>
      <c r="O27" s="27">
        <f t="shared" si="6"/>
        <v>177000</v>
      </c>
      <c r="P27" s="4"/>
      <c r="Q27" s="4"/>
      <c r="R27" s="27">
        <f t="shared" si="7"/>
        <v>177000</v>
      </c>
      <c r="S27" s="27">
        <f t="shared" si="10"/>
        <v>7000</v>
      </c>
      <c r="T27" s="28">
        <f t="shared" si="2"/>
        <v>4.1176470588235294E-2</v>
      </c>
      <c r="W27" t="str">
        <f t="shared" si="3"/>
        <v>2014</v>
      </c>
      <c r="X27" t="str">
        <f t="shared" si="4"/>
        <v>201407</v>
      </c>
    </row>
    <row r="28" spans="2:24">
      <c r="B28" s="12">
        <f t="shared" si="5"/>
        <v>24</v>
      </c>
      <c r="C28" s="41">
        <v>41809</v>
      </c>
      <c r="D28" s="25" t="s">
        <v>46</v>
      </c>
      <c r="E28" t="str">
        <f>IF(D28&lt;&gt;"",_xlfn.XLOOKUP($D28,銘柄リスト!$B$2:$B$10000,銘柄リスト!$C$2:$C$10000,"廃止",0,1),"")</f>
        <v>トーエネック</v>
      </c>
      <c r="F28" s="26">
        <v>1000</v>
      </c>
      <c r="G28" s="34">
        <v>576</v>
      </c>
      <c r="H28" s="27">
        <f t="shared" si="8"/>
        <v>576000</v>
      </c>
      <c r="I28" s="4"/>
      <c r="J28" s="4"/>
      <c r="K28" s="27">
        <f t="shared" si="1"/>
        <v>576000</v>
      </c>
      <c r="L28" s="29">
        <v>41827</v>
      </c>
      <c r="M28" s="26">
        <v>1000</v>
      </c>
      <c r="N28" s="34">
        <v>595</v>
      </c>
      <c r="O28" s="27">
        <f t="shared" si="6"/>
        <v>595000</v>
      </c>
      <c r="P28" s="4"/>
      <c r="Q28" s="4"/>
      <c r="R28" s="27">
        <f t="shared" si="7"/>
        <v>595000</v>
      </c>
      <c r="S28" s="27">
        <f t="shared" si="10"/>
        <v>19000</v>
      </c>
      <c r="T28" s="28">
        <f t="shared" si="2"/>
        <v>3.2986111111111112E-2</v>
      </c>
      <c r="W28" t="str">
        <f t="shared" si="3"/>
        <v>2014</v>
      </c>
      <c r="X28" t="str">
        <f t="shared" si="4"/>
        <v>201407</v>
      </c>
    </row>
    <row r="29" spans="2:24">
      <c r="B29" s="12">
        <f t="shared" si="5"/>
        <v>25</v>
      </c>
      <c r="C29" s="41">
        <v>41817</v>
      </c>
      <c r="D29" s="25" t="s">
        <v>8941</v>
      </c>
      <c r="E29" t="str">
        <f>IF(D29&lt;&gt;"",_xlfn.XLOOKUP($D29,銘柄リスト!$B$2:$B$10000,銘柄リスト!$C$2:$C$10000,"廃止",0,1),"")</f>
        <v>楽天グループ</v>
      </c>
      <c r="F29" s="26">
        <v>100</v>
      </c>
      <c r="G29" s="34">
        <v>1325</v>
      </c>
      <c r="H29" s="27">
        <f t="shared" si="8"/>
        <v>132500</v>
      </c>
      <c r="I29" s="4"/>
      <c r="J29" s="4"/>
      <c r="K29" s="27">
        <f t="shared" si="1"/>
        <v>132500</v>
      </c>
      <c r="L29" s="29">
        <v>41856</v>
      </c>
      <c r="M29" s="26">
        <v>100</v>
      </c>
      <c r="N29" s="34">
        <v>1305</v>
      </c>
      <c r="O29" s="27">
        <f t="shared" si="6"/>
        <v>130500</v>
      </c>
      <c r="P29" s="4"/>
      <c r="Q29" s="4"/>
      <c r="R29" s="27">
        <f t="shared" si="7"/>
        <v>130500</v>
      </c>
      <c r="S29" s="27">
        <f t="shared" si="10"/>
        <v>-2000</v>
      </c>
      <c r="T29" s="28">
        <f t="shared" si="2"/>
        <v>-1.509433962264151E-2</v>
      </c>
      <c r="W29" t="str">
        <f t="shared" si="3"/>
        <v>2014</v>
      </c>
      <c r="X29" t="str">
        <f t="shared" si="4"/>
        <v>201408</v>
      </c>
    </row>
    <row r="30" spans="2:24">
      <c r="B30" s="12">
        <f t="shared" si="5"/>
        <v>26</v>
      </c>
      <c r="C30" s="41">
        <v>41817</v>
      </c>
      <c r="D30" s="25" t="s">
        <v>47</v>
      </c>
      <c r="E30" t="str">
        <f>IF(D30&lt;&gt;"",_xlfn.XLOOKUP($D30,銘柄リスト!$B$2:$B$10000,銘柄リスト!$C$2:$C$10000,"廃止",0,1),"")</f>
        <v>住友電気工業</v>
      </c>
      <c r="F30" s="26">
        <v>100</v>
      </c>
      <c r="G30" s="34">
        <v>1448</v>
      </c>
      <c r="H30" s="27">
        <f t="shared" si="8"/>
        <v>144800</v>
      </c>
      <c r="I30" s="4"/>
      <c r="J30" s="4"/>
      <c r="K30" s="27">
        <f t="shared" si="1"/>
        <v>144800</v>
      </c>
      <c r="L30" s="29">
        <v>41891</v>
      </c>
      <c r="M30" s="26">
        <v>100</v>
      </c>
      <c r="N30" s="34">
        <v>1570</v>
      </c>
      <c r="O30" s="27">
        <f t="shared" si="6"/>
        <v>157000</v>
      </c>
      <c r="P30" s="4"/>
      <c r="Q30" s="4"/>
      <c r="R30" s="27">
        <f t="shared" si="7"/>
        <v>157000</v>
      </c>
      <c r="S30" s="27">
        <f t="shared" si="10"/>
        <v>12200</v>
      </c>
      <c r="T30" s="28">
        <f t="shared" si="2"/>
        <v>8.4254143646408847E-2</v>
      </c>
      <c r="W30" t="str">
        <f t="shared" si="3"/>
        <v>2014</v>
      </c>
      <c r="X30" t="str">
        <f t="shared" si="4"/>
        <v>201409</v>
      </c>
    </row>
    <row r="31" spans="2:24">
      <c r="B31" s="12">
        <f t="shared" si="5"/>
        <v>27</v>
      </c>
      <c r="C31" s="41">
        <v>41817</v>
      </c>
      <c r="D31" s="25" t="s">
        <v>48</v>
      </c>
      <c r="E31" t="str">
        <f>IF(D31&lt;&gt;"",_xlfn.XLOOKUP($D31,銘柄リスト!$B$2:$B$10000,銘柄リスト!$C$2:$C$10000,"廃止",0,1),"")</f>
        <v>アステリア</v>
      </c>
      <c r="F31" s="26">
        <v>100</v>
      </c>
      <c r="G31" s="34">
        <v>228</v>
      </c>
      <c r="H31" s="27">
        <f t="shared" si="8"/>
        <v>22800</v>
      </c>
      <c r="I31" s="4"/>
      <c r="J31" s="4"/>
      <c r="K31" s="27">
        <f t="shared" si="1"/>
        <v>22800</v>
      </c>
      <c r="L31" s="29">
        <v>41834</v>
      </c>
      <c r="M31" s="26">
        <v>100</v>
      </c>
      <c r="N31" s="34">
        <v>205</v>
      </c>
      <c r="O31" s="27">
        <f t="shared" si="6"/>
        <v>20500</v>
      </c>
      <c r="P31" s="4"/>
      <c r="Q31" s="4"/>
      <c r="R31" s="27">
        <f t="shared" si="7"/>
        <v>20500</v>
      </c>
      <c r="S31" s="27">
        <f t="shared" si="10"/>
        <v>-2300</v>
      </c>
      <c r="T31" s="28">
        <f t="shared" si="2"/>
        <v>-0.10087719298245613</v>
      </c>
      <c r="W31" t="str">
        <f t="shared" si="3"/>
        <v>2014</v>
      </c>
      <c r="X31" t="str">
        <f t="shared" si="4"/>
        <v>201407</v>
      </c>
    </row>
    <row r="32" spans="2:24">
      <c r="B32" s="12">
        <f t="shared" si="5"/>
        <v>28</v>
      </c>
      <c r="C32" s="41">
        <v>41834</v>
      </c>
      <c r="D32" s="25" t="s">
        <v>49</v>
      </c>
      <c r="E32" t="str">
        <f>IF(D32&lt;&gt;"",_xlfn.XLOOKUP($D32,銘柄リスト!$B$2:$B$10000,銘柄リスト!$C$2:$C$10000,"廃止",0,1),"")</f>
        <v>ツムラ</v>
      </c>
      <c r="F32" s="26">
        <v>100</v>
      </c>
      <c r="G32" s="34">
        <v>2420</v>
      </c>
      <c r="H32" s="27">
        <f t="shared" si="8"/>
        <v>242000</v>
      </c>
      <c r="I32" s="4"/>
      <c r="J32" s="4"/>
      <c r="K32" s="27">
        <f t="shared" si="1"/>
        <v>242000</v>
      </c>
      <c r="L32" s="29">
        <v>41876</v>
      </c>
      <c r="M32" s="26">
        <v>100</v>
      </c>
      <c r="N32" s="34">
        <v>2664</v>
      </c>
      <c r="O32" s="27">
        <f t="shared" si="6"/>
        <v>266400</v>
      </c>
      <c r="P32" s="4"/>
      <c r="Q32" s="4"/>
      <c r="R32" s="27">
        <f t="shared" si="7"/>
        <v>266400</v>
      </c>
      <c r="S32" s="27">
        <f t="shared" si="10"/>
        <v>24400</v>
      </c>
      <c r="T32" s="28">
        <f t="shared" si="2"/>
        <v>0.10082644628099173</v>
      </c>
      <c r="W32" t="str">
        <f t="shared" si="3"/>
        <v>2014</v>
      </c>
      <c r="X32" t="str">
        <f t="shared" si="4"/>
        <v>201408</v>
      </c>
    </row>
    <row r="33" spans="2:24">
      <c r="B33" s="12">
        <f t="shared" si="5"/>
        <v>29</v>
      </c>
      <c r="C33" s="41">
        <v>41834</v>
      </c>
      <c r="D33" s="25" t="s">
        <v>8942</v>
      </c>
      <c r="E33" t="str">
        <f>IF(D33&lt;&gt;"",_xlfn.XLOOKUP($D33,銘柄リスト!$B$2:$B$10000,銘柄リスト!$C$2:$C$10000,"廃止",0,1),"")</f>
        <v>廃止</v>
      </c>
      <c r="F33" s="26">
        <v>10000</v>
      </c>
      <c r="G33" s="34">
        <v>38</v>
      </c>
      <c r="H33" s="27">
        <f t="shared" si="8"/>
        <v>380000</v>
      </c>
      <c r="I33" s="4"/>
      <c r="J33" s="4"/>
      <c r="K33" s="27">
        <f t="shared" si="1"/>
        <v>380000</v>
      </c>
      <c r="L33" s="29">
        <v>41838</v>
      </c>
      <c r="M33" s="26">
        <v>10000</v>
      </c>
      <c r="N33" s="34">
        <v>37</v>
      </c>
      <c r="O33" s="27">
        <f t="shared" si="6"/>
        <v>370000</v>
      </c>
      <c r="P33" s="4"/>
      <c r="Q33" s="4"/>
      <c r="R33" s="27">
        <f t="shared" si="7"/>
        <v>370000</v>
      </c>
      <c r="S33" s="27">
        <f t="shared" si="10"/>
        <v>-10000</v>
      </c>
      <c r="T33" s="28">
        <f t="shared" si="2"/>
        <v>-2.6315789473684209E-2</v>
      </c>
      <c r="W33" t="str">
        <f t="shared" si="3"/>
        <v>2014</v>
      </c>
      <c r="X33" t="str">
        <f t="shared" si="4"/>
        <v>201407</v>
      </c>
    </row>
    <row r="34" spans="2:24">
      <c r="B34" s="12">
        <f t="shared" si="5"/>
        <v>30</v>
      </c>
      <c r="C34" s="41">
        <v>41836</v>
      </c>
      <c r="D34" s="25" t="s">
        <v>50</v>
      </c>
      <c r="E34" t="str">
        <f>IF(D34&lt;&gt;"",_xlfn.XLOOKUP($D34,銘柄リスト!$B$2:$B$10000,銘柄リスト!$C$2:$C$10000,"廃止",0,1),"")</f>
        <v>宮地エンジニアリンググループ</v>
      </c>
      <c r="F34" s="26">
        <v>1000</v>
      </c>
      <c r="G34" s="34">
        <v>215</v>
      </c>
      <c r="H34" s="27">
        <f t="shared" si="8"/>
        <v>215000</v>
      </c>
      <c r="I34" s="4"/>
      <c r="J34" s="4"/>
      <c r="K34" s="27">
        <f t="shared" si="1"/>
        <v>215000</v>
      </c>
      <c r="L34" s="29">
        <v>41856</v>
      </c>
      <c r="M34" s="26">
        <v>1000</v>
      </c>
      <c r="N34" s="34">
        <v>206</v>
      </c>
      <c r="O34" s="27">
        <f t="shared" si="6"/>
        <v>206000</v>
      </c>
      <c r="P34" s="4"/>
      <c r="Q34" s="4"/>
      <c r="R34" s="27">
        <f t="shared" si="7"/>
        <v>206000</v>
      </c>
      <c r="S34" s="27">
        <f t="shared" si="10"/>
        <v>-9000</v>
      </c>
      <c r="T34" s="28">
        <f t="shared" si="2"/>
        <v>-4.1860465116279069E-2</v>
      </c>
      <c r="W34" t="str">
        <f t="shared" si="3"/>
        <v>2014</v>
      </c>
      <c r="X34" t="str">
        <f t="shared" si="4"/>
        <v>201408</v>
      </c>
    </row>
    <row r="35" spans="2:24">
      <c r="B35" s="12">
        <f t="shared" si="5"/>
        <v>31</v>
      </c>
      <c r="C35" s="41">
        <v>41843</v>
      </c>
      <c r="D35" s="25" t="s">
        <v>8943</v>
      </c>
      <c r="E35" t="str">
        <f>IF(D35&lt;&gt;"",_xlfn.XLOOKUP($D35,銘柄リスト!$B$2:$B$10000,銘柄リスト!$C$2:$C$10000,"廃止",0,1),"")</f>
        <v>廃止</v>
      </c>
      <c r="F35" s="26">
        <v>200</v>
      </c>
      <c r="G35" s="34">
        <v>600</v>
      </c>
      <c r="H35" s="27">
        <f t="shared" si="8"/>
        <v>120000</v>
      </c>
      <c r="I35" s="4"/>
      <c r="J35" s="4"/>
      <c r="K35" s="27">
        <f t="shared" si="1"/>
        <v>120000</v>
      </c>
      <c r="L35" s="29">
        <v>41852</v>
      </c>
      <c r="M35" s="26">
        <v>200</v>
      </c>
      <c r="N35" s="34">
        <v>609</v>
      </c>
      <c r="O35" s="27">
        <f t="shared" si="6"/>
        <v>121800</v>
      </c>
      <c r="P35" s="4"/>
      <c r="Q35" s="4"/>
      <c r="R35" s="27">
        <f t="shared" si="7"/>
        <v>121800</v>
      </c>
      <c r="S35" s="27">
        <f t="shared" si="10"/>
        <v>1800</v>
      </c>
      <c r="T35" s="28">
        <f t="shared" si="2"/>
        <v>1.4999999999999999E-2</v>
      </c>
      <c r="W35" t="str">
        <f t="shared" si="3"/>
        <v>2014</v>
      </c>
      <c r="X35" t="str">
        <f t="shared" si="4"/>
        <v>201408</v>
      </c>
    </row>
    <row r="36" spans="2:24">
      <c r="B36" s="12">
        <f t="shared" si="5"/>
        <v>32</v>
      </c>
      <c r="C36" s="41">
        <v>41843</v>
      </c>
      <c r="D36" s="25" t="s">
        <v>9</v>
      </c>
      <c r="E36" t="str">
        <f>IF(D36&lt;&gt;"",_xlfn.XLOOKUP($D36,銘柄リスト!$B$2:$B$10000,銘柄リスト!$C$2:$C$10000,"廃止",0,1),"")</f>
        <v>エス・サイエンス</v>
      </c>
      <c r="F36" s="26">
        <v>2000</v>
      </c>
      <c r="G36" s="34">
        <v>49</v>
      </c>
      <c r="H36" s="27">
        <f t="shared" si="8"/>
        <v>98000</v>
      </c>
      <c r="I36" s="4"/>
      <c r="J36" s="4"/>
      <c r="K36" s="27">
        <f t="shared" si="1"/>
        <v>98000</v>
      </c>
      <c r="L36" s="29">
        <v>41856</v>
      </c>
      <c r="M36" s="26">
        <v>2000</v>
      </c>
      <c r="N36" s="34">
        <v>49</v>
      </c>
      <c r="O36" s="27">
        <f t="shared" si="6"/>
        <v>98000</v>
      </c>
      <c r="P36" s="4"/>
      <c r="Q36" s="4"/>
      <c r="R36" s="27">
        <f t="shared" si="7"/>
        <v>98000</v>
      </c>
      <c r="S36" s="27">
        <f t="shared" si="10"/>
        <v>0</v>
      </c>
      <c r="T36" s="28">
        <f t="shared" si="2"/>
        <v>0</v>
      </c>
      <c r="W36" t="str">
        <f t="shared" si="3"/>
        <v>2014</v>
      </c>
      <c r="X36" t="str">
        <f t="shared" si="4"/>
        <v>201408</v>
      </c>
    </row>
    <row r="37" spans="2:24">
      <c r="B37" s="12">
        <f t="shared" si="5"/>
        <v>33</v>
      </c>
      <c r="C37" s="41">
        <v>41843</v>
      </c>
      <c r="D37" s="25" t="s">
        <v>8944</v>
      </c>
      <c r="E37" t="str">
        <f>IF(D37&lt;&gt;"",_xlfn.XLOOKUP($D37,銘柄リスト!$B$2:$B$10000,銘柄リスト!$C$2:$C$10000,"廃止",0,1),"")</f>
        <v>廃止</v>
      </c>
      <c r="F37" s="26">
        <v>4000</v>
      </c>
      <c r="G37" s="34">
        <v>34</v>
      </c>
      <c r="H37" s="27">
        <f t="shared" si="8"/>
        <v>136000</v>
      </c>
      <c r="I37" s="4"/>
      <c r="J37" s="4"/>
      <c r="K37" s="27">
        <f t="shared" si="1"/>
        <v>136000</v>
      </c>
      <c r="L37" s="29">
        <v>41849</v>
      </c>
      <c r="M37" s="26">
        <v>4000</v>
      </c>
      <c r="N37" s="34">
        <v>60</v>
      </c>
      <c r="O37" s="27">
        <f t="shared" si="6"/>
        <v>240000</v>
      </c>
      <c r="P37" s="4"/>
      <c r="Q37" s="4"/>
      <c r="R37" s="27">
        <f t="shared" si="7"/>
        <v>240000</v>
      </c>
      <c r="S37" s="27">
        <f t="shared" si="10"/>
        <v>104000</v>
      </c>
      <c r="T37" s="28">
        <f t="shared" si="2"/>
        <v>0.76470588235294112</v>
      </c>
      <c r="W37" t="str">
        <f t="shared" si="3"/>
        <v>2014</v>
      </c>
      <c r="X37" t="str">
        <f t="shared" si="4"/>
        <v>201407</v>
      </c>
    </row>
    <row r="38" spans="2:24">
      <c r="B38" s="12">
        <f t="shared" si="5"/>
        <v>34</v>
      </c>
      <c r="C38" s="41">
        <v>41855</v>
      </c>
      <c r="D38" s="25" t="s">
        <v>10</v>
      </c>
      <c r="E38" t="str">
        <f>IF(D38&lt;&gt;"",_xlfn.XLOOKUP($D38,銘柄リスト!$B$2:$B$10000,銘柄リスト!$C$2:$C$10000,"廃止",0,1),"")</f>
        <v>住友ファーマ</v>
      </c>
      <c r="F38" s="26">
        <v>100</v>
      </c>
      <c r="G38" s="34">
        <v>1257</v>
      </c>
      <c r="H38" s="27">
        <f t="shared" si="8"/>
        <v>125700</v>
      </c>
      <c r="I38" s="4"/>
      <c r="J38" s="4"/>
      <c r="K38" s="27">
        <f t="shared" si="1"/>
        <v>125700</v>
      </c>
      <c r="L38" s="29">
        <v>41876</v>
      </c>
      <c r="M38" s="26">
        <v>100</v>
      </c>
      <c r="N38" s="34">
        <v>1399</v>
      </c>
      <c r="O38" s="27">
        <f t="shared" si="6"/>
        <v>139900</v>
      </c>
      <c r="P38" s="4"/>
      <c r="Q38" s="4"/>
      <c r="R38" s="27">
        <f t="shared" si="7"/>
        <v>139900</v>
      </c>
      <c r="S38" s="27">
        <f t="shared" si="10"/>
        <v>14200</v>
      </c>
      <c r="T38" s="28">
        <f t="shared" si="2"/>
        <v>0.11296738265712013</v>
      </c>
      <c r="W38" t="str">
        <f t="shared" si="3"/>
        <v>2014</v>
      </c>
      <c r="X38" t="str">
        <f t="shared" si="4"/>
        <v>201408</v>
      </c>
    </row>
    <row r="39" spans="2:24">
      <c r="B39" s="12">
        <f t="shared" si="5"/>
        <v>35</v>
      </c>
      <c r="C39" s="41">
        <v>41869</v>
      </c>
      <c r="D39" s="25" t="s">
        <v>11</v>
      </c>
      <c r="E39" t="str">
        <f>IF(D39&lt;&gt;"",_xlfn.XLOOKUP($D39,銘柄リスト!$B$2:$B$10000,銘柄リスト!$C$2:$C$10000,"廃止",0,1),"")</f>
        <v>ラウンドワン</v>
      </c>
      <c r="F39" s="26">
        <v>200</v>
      </c>
      <c r="G39" s="34">
        <v>653</v>
      </c>
      <c r="H39" s="27">
        <f t="shared" si="8"/>
        <v>130600</v>
      </c>
      <c r="I39" s="4"/>
      <c r="J39" s="4"/>
      <c r="K39" s="27">
        <f t="shared" si="1"/>
        <v>130600</v>
      </c>
      <c r="L39" s="29">
        <v>41900</v>
      </c>
      <c r="M39" s="26">
        <v>200</v>
      </c>
      <c r="N39" s="34">
        <v>680</v>
      </c>
      <c r="O39" s="27">
        <f t="shared" si="6"/>
        <v>136000</v>
      </c>
      <c r="P39" s="4"/>
      <c r="Q39" s="4"/>
      <c r="R39" s="27">
        <f t="shared" si="7"/>
        <v>136000</v>
      </c>
      <c r="S39" s="27">
        <f t="shared" si="10"/>
        <v>5400</v>
      </c>
      <c r="T39" s="28">
        <f t="shared" si="2"/>
        <v>4.1347626339969371E-2</v>
      </c>
      <c r="W39" t="str">
        <f t="shared" si="3"/>
        <v>2014</v>
      </c>
      <c r="X39" t="str">
        <f t="shared" si="4"/>
        <v>201409</v>
      </c>
    </row>
    <row r="40" spans="2:24">
      <c r="B40" s="12">
        <f t="shared" si="5"/>
        <v>36</v>
      </c>
      <c r="C40" s="41">
        <v>41883</v>
      </c>
      <c r="D40" s="25" t="s">
        <v>12</v>
      </c>
      <c r="E40" t="str">
        <f>IF(D40&lt;&gt;"",_xlfn.XLOOKUP($D40,銘柄リスト!$B$2:$B$10000,銘柄リスト!$C$2:$C$10000,"廃止",0,1),"")</f>
        <v>プレステージ・インターナショナル</v>
      </c>
      <c r="F40" s="26">
        <v>100</v>
      </c>
      <c r="G40" s="34">
        <v>904</v>
      </c>
      <c r="H40" s="27">
        <f t="shared" si="8"/>
        <v>90400</v>
      </c>
      <c r="I40" s="4"/>
      <c r="J40" s="4"/>
      <c r="K40" s="27">
        <f t="shared" si="1"/>
        <v>90400</v>
      </c>
      <c r="L40" s="29">
        <v>41935</v>
      </c>
      <c r="M40" s="26">
        <v>100</v>
      </c>
      <c r="N40" s="34">
        <v>999</v>
      </c>
      <c r="O40" s="27">
        <f t="shared" si="6"/>
        <v>99900</v>
      </c>
      <c r="P40" s="4"/>
      <c r="Q40" s="4"/>
      <c r="R40" s="27">
        <f t="shared" si="7"/>
        <v>99900</v>
      </c>
      <c r="S40" s="27">
        <f t="shared" si="10"/>
        <v>9500</v>
      </c>
      <c r="T40" s="28">
        <f t="shared" si="2"/>
        <v>0.10508849557522124</v>
      </c>
      <c r="W40" t="str">
        <f t="shared" si="3"/>
        <v>2014</v>
      </c>
      <c r="X40" t="str">
        <f t="shared" si="4"/>
        <v>201410</v>
      </c>
    </row>
    <row r="41" spans="2:24">
      <c r="B41" s="12">
        <f t="shared" si="5"/>
        <v>37</v>
      </c>
      <c r="C41" s="41">
        <v>41883</v>
      </c>
      <c r="D41" s="25" t="s">
        <v>13</v>
      </c>
      <c r="E41" t="str">
        <f>IF(D41&lt;&gt;"",_xlfn.XLOOKUP($D41,銘柄リスト!$B$2:$B$10000,銘柄リスト!$C$2:$C$10000,"廃止",0,1),"")</f>
        <v>ツガミ</v>
      </c>
      <c r="F41" s="26">
        <v>1000</v>
      </c>
      <c r="G41" s="34">
        <v>553</v>
      </c>
      <c r="H41" s="27">
        <f t="shared" ref="H41:H104" si="11">F41*G41</f>
        <v>553000</v>
      </c>
      <c r="I41" s="4"/>
      <c r="J41" s="4"/>
      <c r="K41" s="27">
        <f t="shared" ref="K41:K104" si="12">H41+I41+J41</f>
        <v>553000</v>
      </c>
      <c r="L41" s="29">
        <v>41911</v>
      </c>
      <c r="M41" s="26">
        <v>1000</v>
      </c>
      <c r="N41" s="34">
        <v>620</v>
      </c>
      <c r="O41" s="27">
        <f t="shared" ref="O41:O104" si="13">M41*N41</f>
        <v>620000</v>
      </c>
      <c r="P41" s="4"/>
      <c r="Q41" s="4"/>
      <c r="R41" s="27">
        <f t="shared" ref="R41:R104" si="14">O41-P41-Q41</f>
        <v>620000</v>
      </c>
      <c r="S41" s="27">
        <f t="shared" ref="S41:S104" si="15">IF(L41&lt;&gt;"",R41-K41,"")</f>
        <v>67000</v>
      </c>
      <c r="T41" s="28">
        <f t="shared" ref="T41:T104" si="16">IF(S41&lt;&gt;"",S41/K41,"")</f>
        <v>0.12115732368896925</v>
      </c>
      <c r="W41" t="str">
        <f t="shared" si="3"/>
        <v>2014</v>
      </c>
      <c r="X41" t="str">
        <f t="shared" si="4"/>
        <v>201409</v>
      </c>
    </row>
    <row r="42" spans="2:24">
      <c r="B42" s="12">
        <f t="shared" si="5"/>
        <v>38</v>
      </c>
      <c r="C42" s="41">
        <v>41891</v>
      </c>
      <c r="D42" s="25" t="s">
        <v>14</v>
      </c>
      <c r="E42" t="str">
        <f>IF(D42&lt;&gt;"",_xlfn.XLOOKUP($D42,銘柄リスト!$B$2:$B$10000,銘柄リスト!$C$2:$C$10000,"廃止",0,1),"")</f>
        <v>矢作建設工業</v>
      </c>
      <c r="F42" s="26">
        <v>200</v>
      </c>
      <c r="G42" s="34">
        <v>829</v>
      </c>
      <c r="H42" s="27">
        <f t="shared" si="11"/>
        <v>165800</v>
      </c>
      <c r="I42" s="4"/>
      <c r="J42" s="4"/>
      <c r="K42" s="27">
        <f t="shared" si="12"/>
        <v>165800</v>
      </c>
      <c r="L42" s="29">
        <v>41919</v>
      </c>
      <c r="M42" s="26">
        <v>200</v>
      </c>
      <c r="N42" s="34">
        <v>790</v>
      </c>
      <c r="O42" s="27">
        <f t="shared" si="13"/>
        <v>158000</v>
      </c>
      <c r="P42" s="4"/>
      <c r="Q42" s="4"/>
      <c r="R42" s="27">
        <f t="shared" si="14"/>
        <v>158000</v>
      </c>
      <c r="S42" s="27">
        <f t="shared" si="15"/>
        <v>-7800</v>
      </c>
      <c r="T42" s="28">
        <f t="shared" si="16"/>
        <v>-4.7044632086851626E-2</v>
      </c>
      <c r="W42" t="str">
        <f t="shared" si="3"/>
        <v>2014</v>
      </c>
      <c r="X42" t="str">
        <f t="shared" si="4"/>
        <v>201410</v>
      </c>
    </row>
    <row r="43" spans="2:24">
      <c r="B43" s="12">
        <f t="shared" si="5"/>
        <v>39</v>
      </c>
      <c r="C43" s="41">
        <v>41908</v>
      </c>
      <c r="D43" s="25" t="s">
        <v>15</v>
      </c>
      <c r="E43" t="str">
        <f>IF(D43&lt;&gt;"",_xlfn.XLOOKUP($D43,銘柄リスト!$B$2:$B$10000,銘柄リスト!$C$2:$C$10000,"廃止",0,1),"")</f>
        <v>サイバーエージェント</v>
      </c>
      <c r="F43" s="26">
        <v>100</v>
      </c>
      <c r="G43" s="34">
        <v>3839.5</v>
      </c>
      <c r="H43" s="27">
        <f t="shared" si="11"/>
        <v>383950</v>
      </c>
      <c r="I43" s="4"/>
      <c r="J43" s="4"/>
      <c r="K43" s="27">
        <f t="shared" si="12"/>
        <v>383950</v>
      </c>
      <c r="L43" s="29">
        <v>41943</v>
      </c>
      <c r="M43" s="26">
        <v>100</v>
      </c>
      <c r="N43" s="34">
        <v>4205</v>
      </c>
      <c r="O43" s="27">
        <f t="shared" si="13"/>
        <v>420500</v>
      </c>
      <c r="P43" s="4"/>
      <c r="Q43" s="4"/>
      <c r="R43" s="27">
        <f t="shared" si="14"/>
        <v>420500</v>
      </c>
      <c r="S43" s="27">
        <f t="shared" si="15"/>
        <v>36550</v>
      </c>
      <c r="T43" s="28">
        <f t="shared" si="16"/>
        <v>9.519468680817815E-2</v>
      </c>
      <c r="W43" t="str">
        <f t="shared" si="3"/>
        <v>2014</v>
      </c>
      <c r="X43" t="str">
        <f t="shared" si="4"/>
        <v>201410</v>
      </c>
    </row>
    <row r="44" spans="2:24">
      <c r="B44" s="12">
        <f t="shared" si="5"/>
        <v>40</v>
      </c>
      <c r="C44" s="41">
        <v>41911</v>
      </c>
      <c r="D44" s="25" t="s">
        <v>16</v>
      </c>
      <c r="E44" t="str">
        <f>IF(D44&lt;&gt;"",_xlfn.XLOOKUP($D44,銘柄リスト!$B$2:$B$10000,銘柄リスト!$C$2:$C$10000,"廃止",0,1),"")</f>
        <v>中山福</v>
      </c>
      <c r="F44" s="26">
        <v>100</v>
      </c>
      <c r="G44" s="34">
        <v>800</v>
      </c>
      <c r="H44" s="27">
        <f t="shared" si="11"/>
        <v>80000</v>
      </c>
      <c r="I44" s="4"/>
      <c r="J44" s="4"/>
      <c r="K44" s="27">
        <f t="shared" si="12"/>
        <v>80000</v>
      </c>
      <c r="L44" s="29">
        <v>41919</v>
      </c>
      <c r="M44" s="26">
        <v>100</v>
      </c>
      <c r="N44" s="34">
        <v>786</v>
      </c>
      <c r="O44" s="27">
        <f t="shared" si="13"/>
        <v>78600</v>
      </c>
      <c r="P44" s="4"/>
      <c r="Q44" s="4"/>
      <c r="R44" s="27">
        <f t="shared" si="14"/>
        <v>78600</v>
      </c>
      <c r="S44" s="27">
        <f t="shared" si="15"/>
        <v>-1400</v>
      </c>
      <c r="T44" s="28">
        <f t="shared" si="16"/>
        <v>-1.7500000000000002E-2</v>
      </c>
      <c r="W44" t="str">
        <f t="shared" si="3"/>
        <v>2014</v>
      </c>
      <c r="X44" t="str">
        <f t="shared" si="4"/>
        <v>201410</v>
      </c>
    </row>
    <row r="45" spans="2:24">
      <c r="B45" s="12">
        <f t="shared" si="5"/>
        <v>41</v>
      </c>
      <c r="C45" s="41">
        <v>41911</v>
      </c>
      <c r="D45" s="25" t="s">
        <v>8945</v>
      </c>
      <c r="E45" t="str">
        <f>IF(D45&lt;&gt;"",_xlfn.XLOOKUP($D45,銘柄リスト!$B$2:$B$10000,銘柄リスト!$C$2:$C$10000,"廃止",0,1),"")</f>
        <v>サムコ</v>
      </c>
      <c r="F45" s="26">
        <v>100</v>
      </c>
      <c r="G45" s="34">
        <v>1043</v>
      </c>
      <c r="H45" s="27">
        <f t="shared" si="11"/>
        <v>104300</v>
      </c>
      <c r="I45" s="4"/>
      <c r="J45" s="4"/>
      <c r="K45" s="27">
        <f t="shared" si="12"/>
        <v>104300</v>
      </c>
      <c r="L45" s="29">
        <v>41919</v>
      </c>
      <c r="M45" s="26">
        <v>100</v>
      </c>
      <c r="N45" s="34">
        <v>1027</v>
      </c>
      <c r="O45" s="27">
        <f t="shared" si="13"/>
        <v>102700</v>
      </c>
      <c r="P45" s="4"/>
      <c r="Q45" s="4"/>
      <c r="R45" s="27">
        <f t="shared" si="14"/>
        <v>102700</v>
      </c>
      <c r="S45" s="27">
        <f t="shared" si="15"/>
        <v>-1600</v>
      </c>
      <c r="T45" s="28">
        <f t="shared" si="16"/>
        <v>-1.5340364333652923E-2</v>
      </c>
      <c r="W45" t="str">
        <f t="shared" si="3"/>
        <v>2014</v>
      </c>
      <c r="X45" t="str">
        <f t="shared" si="4"/>
        <v>201410</v>
      </c>
    </row>
    <row r="46" spans="2:24">
      <c r="B46" s="12">
        <f t="shared" si="5"/>
        <v>42</v>
      </c>
      <c r="C46" s="41">
        <v>41929</v>
      </c>
      <c r="D46" s="25" t="s">
        <v>17</v>
      </c>
      <c r="E46" t="str">
        <f>IF(D46&lt;&gt;"",_xlfn.XLOOKUP($D46,銘柄リスト!$B$2:$B$10000,銘柄リスト!$C$2:$C$10000,"廃止",0,1),"")</f>
        <v>リクルートホールディングス</v>
      </c>
      <c r="F46" s="26">
        <v>100</v>
      </c>
      <c r="G46" s="34">
        <v>3420</v>
      </c>
      <c r="H46" s="27">
        <f t="shared" si="11"/>
        <v>342000</v>
      </c>
      <c r="I46" s="4"/>
      <c r="J46" s="4"/>
      <c r="K46" s="27">
        <f t="shared" si="12"/>
        <v>342000</v>
      </c>
      <c r="L46" s="29">
        <v>41932</v>
      </c>
      <c r="M46" s="26">
        <v>100</v>
      </c>
      <c r="N46" s="34">
        <v>3775</v>
      </c>
      <c r="O46" s="27">
        <f t="shared" si="13"/>
        <v>377500</v>
      </c>
      <c r="P46" s="4"/>
      <c r="Q46" s="4"/>
      <c r="R46" s="27">
        <f t="shared" si="14"/>
        <v>377500</v>
      </c>
      <c r="S46" s="27">
        <f t="shared" si="15"/>
        <v>35500</v>
      </c>
      <c r="T46" s="28">
        <f t="shared" si="16"/>
        <v>0.10380116959064327</v>
      </c>
      <c r="W46" t="str">
        <f t="shared" si="3"/>
        <v>2014</v>
      </c>
      <c r="X46" t="str">
        <f t="shared" si="4"/>
        <v>201410</v>
      </c>
    </row>
    <row r="47" spans="2:24">
      <c r="B47" s="12">
        <f t="shared" si="5"/>
        <v>43</v>
      </c>
      <c r="C47" s="41">
        <v>41953</v>
      </c>
      <c r="D47" s="25" t="s">
        <v>8946</v>
      </c>
      <c r="E47" t="str">
        <f>IF(D47&lt;&gt;"",_xlfn.XLOOKUP($D47,銘柄リスト!$B$2:$B$10000,銘柄リスト!$C$2:$C$10000,"廃止",0,1),"")</f>
        <v>廃止</v>
      </c>
      <c r="F47" s="26">
        <v>100</v>
      </c>
      <c r="G47" s="34">
        <v>1528</v>
      </c>
      <c r="H47" s="27">
        <f t="shared" si="11"/>
        <v>152800</v>
      </c>
      <c r="I47" s="4"/>
      <c r="J47" s="4"/>
      <c r="K47" s="27">
        <f t="shared" si="12"/>
        <v>152800</v>
      </c>
      <c r="L47" s="29">
        <v>41985</v>
      </c>
      <c r="M47" s="26">
        <v>100</v>
      </c>
      <c r="N47" s="34">
        <v>1446</v>
      </c>
      <c r="O47" s="27">
        <f t="shared" si="13"/>
        <v>144600</v>
      </c>
      <c r="P47" s="4"/>
      <c r="Q47" s="4"/>
      <c r="R47" s="27">
        <f t="shared" si="14"/>
        <v>144600</v>
      </c>
      <c r="S47" s="27">
        <f t="shared" si="15"/>
        <v>-8200</v>
      </c>
      <c r="T47" s="28">
        <f t="shared" si="16"/>
        <v>-5.3664921465968587E-2</v>
      </c>
      <c r="W47" t="str">
        <f t="shared" si="3"/>
        <v>2014</v>
      </c>
      <c r="X47" t="str">
        <f t="shared" si="4"/>
        <v>201412</v>
      </c>
    </row>
    <row r="48" spans="2:24">
      <c r="B48" s="12">
        <f t="shared" si="5"/>
        <v>44</v>
      </c>
      <c r="C48" s="41">
        <v>41953</v>
      </c>
      <c r="D48" s="25" t="s">
        <v>51</v>
      </c>
      <c r="E48" t="str">
        <f>IF(D48&lt;&gt;"",_xlfn.XLOOKUP($D48,銘柄リスト!$B$2:$B$10000,銘柄リスト!$C$2:$C$10000,"廃止",0,1),"")</f>
        <v>ネットワンシステムズ</v>
      </c>
      <c r="F48" s="26">
        <v>200</v>
      </c>
      <c r="G48" s="34">
        <v>678</v>
      </c>
      <c r="H48" s="27">
        <f t="shared" si="11"/>
        <v>135600</v>
      </c>
      <c r="I48" s="4"/>
      <c r="J48" s="4"/>
      <c r="K48" s="27">
        <f t="shared" si="12"/>
        <v>135600</v>
      </c>
      <c r="L48" s="29">
        <v>41992</v>
      </c>
      <c r="M48" s="26">
        <v>200</v>
      </c>
      <c r="N48" s="34">
        <v>692</v>
      </c>
      <c r="O48" s="27">
        <f t="shared" si="13"/>
        <v>138400</v>
      </c>
      <c r="P48" s="4"/>
      <c r="Q48" s="4"/>
      <c r="R48" s="27">
        <f t="shared" si="14"/>
        <v>138400</v>
      </c>
      <c r="S48" s="27">
        <f t="shared" si="15"/>
        <v>2800</v>
      </c>
      <c r="T48" s="28">
        <f t="shared" si="16"/>
        <v>2.0648967551622419E-2</v>
      </c>
      <c r="W48" t="str">
        <f t="shared" si="3"/>
        <v>2014</v>
      </c>
      <c r="X48" t="str">
        <f t="shared" si="4"/>
        <v>201412</v>
      </c>
    </row>
    <row r="49" spans="2:24">
      <c r="B49" s="12">
        <f t="shared" si="5"/>
        <v>45</v>
      </c>
      <c r="C49" s="41">
        <v>41953</v>
      </c>
      <c r="D49" s="25" t="s">
        <v>8947</v>
      </c>
      <c r="E49" t="str">
        <f>IF(D49&lt;&gt;"",_xlfn.XLOOKUP($D49,銘柄リスト!$B$2:$B$10000,銘柄リスト!$C$2:$C$10000,"廃止",0,1),"")</f>
        <v>廃止</v>
      </c>
      <c r="F49" s="26">
        <v>1000</v>
      </c>
      <c r="G49" s="34">
        <v>469</v>
      </c>
      <c r="H49" s="27">
        <f t="shared" si="11"/>
        <v>469000</v>
      </c>
      <c r="I49" s="4"/>
      <c r="J49" s="4"/>
      <c r="K49" s="27">
        <f t="shared" si="12"/>
        <v>469000</v>
      </c>
      <c r="L49" s="29">
        <v>41957</v>
      </c>
      <c r="M49" s="26">
        <v>1000</v>
      </c>
      <c r="N49" s="34">
        <v>426</v>
      </c>
      <c r="O49" s="27">
        <f t="shared" si="13"/>
        <v>426000</v>
      </c>
      <c r="P49" s="4"/>
      <c r="Q49" s="4"/>
      <c r="R49" s="27">
        <f t="shared" si="14"/>
        <v>426000</v>
      </c>
      <c r="S49" s="27">
        <f t="shared" si="15"/>
        <v>-43000</v>
      </c>
      <c r="T49" s="28">
        <f t="shared" si="16"/>
        <v>-9.1684434968017064E-2</v>
      </c>
      <c r="W49" t="str">
        <f t="shared" si="3"/>
        <v>2014</v>
      </c>
      <c r="X49" t="str">
        <f t="shared" si="4"/>
        <v>201411</v>
      </c>
    </row>
    <row r="50" spans="2:24">
      <c r="B50" s="12">
        <f t="shared" si="5"/>
        <v>46</v>
      </c>
      <c r="C50" s="41">
        <v>41953</v>
      </c>
      <c r="D50" s="25" t="s">
        <v>52</v>
      </c>
      <c r="E50" t="str">
        <f>IF(D50&lt;&gt;"",_xlfn.XLOOKUP($D50,銘柄リスト!$B$2:$B$10000,銘柄リスト!$C$2:$C$10000,"廃止",0,1),"")</f>
        <v>フィンテック　グローバル</v>
      </c>
      <c r="F50" s="26">
        <v>1300</v>
      </c>
      <c r="G50" s="34">
        <v>74</v>
      </c>
      <c r="H50" s="27">
        <f t="shared" si="11"/>
        <v>96200</v>
      </c>
      <c r="I50" s="4"/>
      <c r="J50" s="4"/>
      <c r="K50" s="27">
        <f t="shared" si="12"/>
        <v>96200</v>
      </c>
      <c r="L50" s="29">
        <v>41969</v>
      </c>
      <c r="M50" s="26">
        <v>1300</v>
      </c>
      <c r="N50" s="34">
        <v>96</v>
      </c>
      <c r="O50" s="27">
        <f t="shared" si="13"/>
        <v>124800</v>
      </c>
      <c r="P50" s="4"/>
      <c r="Q50" s="4"/>
      <c r="R50" s="27">
        <f t="shared" si="14"/>
        <v>124800</v>
      </c>
      <c r="S50" s="27">
        <f t="shared" si="15"/>
        <v>28600</v>
      </c>
      <c r="T50" s="28">
        <f t="shared" si="16"/>
        <v>0.29729729729729731</v>
      </c>
      <c r="W50" t="str">
        <f t="shared" si="3"/>
        <v>2014</v>
      </c>
      <c r="X50" t="str">
        <f t="shared" si="4"/>
        <v>201411</v>
      </c>
    </row>
    <row r="51" spans="2:24">
      <c r="B51" s="12">
        <f t="shared" si="5"/>
        <v>47</v>
      </c>
      <c r="C51" s="41">
        <v>41953</v>
      </c>
      <c r="D51" s="25" t="s">
        <v>53</v>
      </c>
      <c r="E51" t="str">
        <f>IF(D51&lt;&gt;"",_xlfn.XLOOKUP($D51,銘柄リスト!$B$2:$B$10000,銘柄リスト!$C$2:$C$10000,"廃止",0,1),"")</f>
        <v>サンテック</v>
      </c>
      <c r="F51" s="26">
        <v>1000</v>
      </c>
      <c r="G51" s="34">
        <v>494</v>
      </c>
      <c r="H51" s="27">
        <f t="shared" si="11"/>
        <v>494000</v>
      </c>
      <c r="I51" s="4"/>
      <c r="J51" s="4"/>
      <c r="K51" s="27">
        <f t="shared" si="12"/>
        <v>494000</v>
      </c>
      <c r="L51" s="29">
        <v>41992</v>
      </c>
      <c r="M51" s="26">
        <v>1000</v>
      </c>
      <c r="N51" s="34">
        <v>487</v>
      </c>
      <c r="O51" s="27">
        <f t="shared" si="13"/>
        <v>487000</v>
      </c>
      <c r="P51" s="4"/>
      <c r="Q51" s="4"/>
      <c r="R51" s="27">
        <f t="shared" si="14"/>
        <v>487000</v>
      </c>
      <c r="S51" s="27">
        <f t="shared" si="15"/>
        <v>-7000</v>
      </c>
      <c r="T51" s="28">
        <f t="shared" si="16"/>
        <v>-1.417004048582996E-2</v>
      </c>
      <c r="W51" t="str">
        <f t="shared" si="3"/>
        <v>2014</v>
      </c>
      <c r="X51" t="str">
        <f t="shared" si="4"/>
        <v>201412</v>
      </c>
    </row>
    <row r="52" spans="2:24">
      <c r="B52" s="12">
        <f t="shared" si="5"/>
        <v>48</v>
      </c>
      <c r="C52" s="41">
        <v>41968</v>
      </c>
      <c r="D52" s="25" t="s">
        <v>54</v>
      </c>
      <c r="E52" t="str">
        <f>IF(D52&lt;&gt;"",_xlfn.XLOOKUP($D52,銘柄リスト!$B$2:$B$10000,銘柄リスト!$C$2:$C$10000,"廃止",0,1),"")</f>
        <v>本田技研工業</v>
      </c>
      <c r="F52" s="26">
        <v>100</v>
      </c>
      <c r="G52" s="34">
        <v>3745.5</v>
      </c>
      <c r="H52" s="27">
        <f t="shared" si="11"/>
        <v>374550</v>
      </c>
      <c r="I52" s="4"/>
      <c r="J52" s="4"/>
      <c r="K52" s="27">
        <f t="shared" si="12"/>
        <v>374550</v>
      </c>
      <c r="L52" s="29">
        <v>41984</v>
      </c>
      <c r="M52" s="26">
        <v>100</v>
      </c>
      <c r="N52" s="34">
        <v>3540</v>
      </c>
      <c r="O52" s="27">
        <f t="shared" si="13"/>
        <v>354000</v>
      </c>
      <c r="P52" s="4"/>
      <c r="Q52" s="4"/>
      <c r="R52" s="27">
        <f t="shared" si="14"/>
        <v>354000</v>
      </c>
      <c r="S52" s="27">
        <f t="shared" si="15"/>
        <v>-20550</v>
      </c>
      <c r="T52" s="28">
        <f t="shared" si="16"/>
        <v>-5.4865839006808172E-2</v>
      </c>
      <c r="W52" t="str">
        <f t="shared" si="3"/>
        <v>2014</v>
      </c>
      <c r="X52" t="str">
        <f t="shared" si="4"/>
        <v>201412</v>
      </c>
    </row>
    <row r="53" spans="2:24">
      <c r="B53" s="12">
        <f t="shared" si="5"/>
        <v>49</v>
      </c>
      <c r="C53" s="41">
        <v>41989</v>
      </c>
      <c r="D53" s="25" t="s">
        <v>18</v>
      </c>
      <c r="E53" t="str">
        <f>IF(D53&lt;&gt;"",_xlfn.XLOOKUP($D53,銘柄リスト!$B$2:$B$10000,銘柄リスト!$C$2:$C$10000,"廃止",0,1),"")</f>
        <v>エイチ・アイ・エス</v>
      </c>
      <c r="F53" s="26">
        <v>100</v>
      </c>
      <c r="G53" s="34">
        <v>3380</v>
      </c>
      <c r="H53" s="27">
        <f t="shared" si="11"/>
        <v>338000</v>
      </c>
      <c r="I53" s="4"/>
      <c r="J53" s="4"/>
      <c r="K53" s="27">
        <f t="shared" si="12"/>
        <v>338000</v>
      </c>
      <c r="L53" s="29">
        <v>42019</v>
      </c>
      <c r="M53" s="26">
        <v>100</v>
      </c>
      <c r="N53" s="34">
        <v>3760</v>
      </c>
      <c r="O53" s="27">
        <f t="shared" si="13"/>
        <v>376000</v>
      </c>
      <c r="P53" s="4"/>
      <c r="Q53" s="4"/>
      <c r="R53" s="27">
        <f t="shared" si="14"/>
        <v>376000</v>
      </c>
      <c r="S53" s="27">
        <f t="shared" si="15"/>
        <v>38000</v>
      </c>
      <c r="T53" s="28">
        <f t="shared" si="16"/>
        <v>0.11242603550295859</v>
      </c>
      <c r="W53" t="str">
        <f t="shared" si="3"/>
        <v>2015</v>
      </c>
      <c r="X53" t="str">
        <f t="shared" si="4"/>
        <v>201501</v>
      </c>
    </row>
    <row r="54" spans="2:24">
      <c r="B54" s="12">
        <f t="shared" si="5"/>
        <v>50</v>
      </c>
      <c r="C54" s="41">
        <v>41989</v>
      </c>
      <c r="D54" s="25" t="s">
        <v>19</v>
      </c>
      <c r="E54" t="str">
        <f>IF(D54&lt;&gt;"",_xlfn.XLOOKUP($D54,銘柄リスト!$B$2:$B$10000,銘柄リスト!$C$2:$C$10000,"廃止",0,1),"")</f>
        <v>ドトール・日レスホールディングス</v>
      </c>
      <c r="F54" s="26">
        <v>100</v>
      </c>
      <c r="G54" s="34">
        <v>1690</v>
      </c>
      <c r="H54" s="27">
        <f t="shared" si="11"/>
        <v>169000</v>
      </c>
      <c r="I54" s="4"/>
      <c r="J54" s="4"/>
      <c r="K54" s="27">
        <f t="shared" si="12"/>
        <v>169000</v>
      </c>
      <c r="L54" s="29">
        <v>42032</v>
      </c>
      <c r="M54" s="26">
        <v>100</v>
      </c>
      <c r="N54" s="34">
        <v>1666</v>
      </c>
      <c r="O54" s="27">
        <f t="shared" si="13"/>
        <v>166600</v>
      </c>
      <c r="P54" s="4"/>
      <c r="Q54" s="4"/>
      <c r="R54" s="27">
        <f t="shared" si="14"/>
        <v>166600</v>
      </c>
      <c r="S54" s="27">
        <f t="shared" si="15"/>
        <v>-2400</v>
      </c>
      <c r="T54" s="28">
        <f t="shared" si="16"/>
        <v>-1.4201183431952662E-2</v>
      </c>
      <c r="W54" t="str">
        <f t="shared" si="3"/>
        <v>2015</v>
      </c>
      <c r="X54" t="str">
        <f t="shared" si="4"/>
        <v>201501</v>
      </c>
    </row>
    <row r="55" spans="2:24">
      <c r="B55" s="12">
        <f t="shared" si="5"/>
        <v>51</v>
      </c>
      <c r="C55" s="41">
        <v>41992</v>
      </c>
      <c r="D55" s="25" t="s">
        <v>20</v>
      </c>
      <c r="E55" t="str">
        <f>IF(D55&lt;&gt;"",_xlfn.XLOOKUP($D55,銘柄リスト!$B$2:$B$10000,銘柄リスト!$C$2:$C$10000,"廃止",0,1),"")</f>
        <v>ＩＢＪ</v>
      </c>
      <c r="F55" s="26">
        <v>100</v>
      </c>
      <c r="G55" s="34">
        <v>1523</v>
      </c>
      <c r="H55" s="27">
        <f t="shared" si="11"/>
        <v>152300</v>
      </c>
      <c r="I55" s="4"/>
      <c r="J55" s="4"/>
      <c r="K55" s="27">
        <f t="shared" si="12"/>
        <v>152300</v>
      </c>
      <c r="L55" s="29">
        <v>42020</v>
      </c>
      <c r="M55" s="26">
        <v>200</v>
      </c>
      <c r="N55" s="34">
        <v>750</v>
      </c>
      <c r="O55" s="27">
        <f t="shared" si="13"/>
        <v>150000</v>
      </c>
      <c r="P55" s="4"/>
      <c r="Q55" s="4"/>
      <c r="R55" s="27">
        <f t="shared" si="14"/>
        <v>150000</v>
      </c>
      <c r="S55" s="27">
        <f t="shared" si="15"/>
        <v>-2300</v>
      </c>
      <c r="T55" s="28">
        <f t="shared" si="16"/>
        <v>-1.5101772816808929E-2</v>
      </c>
      <c r="W55" t="str">
        <f t="shared" si="3"/>
        <v>2015</v>
      </c>
      <c r="X55" t="str">
        <f t="shared" si="4"/>
        <v>201501</v>
      </c>
    </row>
    <row r="56" spans="2:24">
      <c r="B56" s="12">
        <f t="shared" si="5"/>
        <v>52</v>
      </c>
      <c r="C56" s="41">
        <v>41995</v>
      </c>
      <c r="D56" s="25" t="s">
        <v>21</v>
      </c>
      <c r="E56" t="str">
        <f>IF(D56&lt;&gt;"",_xlfn.XLOOKUP($D56,銘柄リスト!$B$2:$B$10000,銘柄リスト!$C$2:$C$10000,"廃止",0,1),"")</f>
        <v>ＵＴグループ</v>
      </c>
      <c r="F56" s="26">
        <v>400</v>
      </c>
      <c r="G56" s="34">
        <v>509</v>
      </c>
      <c r="H56" s="27">
        <f t="shared" si="11"/>
        <v>203600</v>
      </c>
      <c r="I56" s="4"/>
      <c r="J56" s="4"/>
      <c r="K56" s="27">
        <f t="shared" si="12"/>
        <v>203600</v>
      </c>
      <c r="L56" s="29">
        <v>42017</v>
      </c>
      <c r="M56" s="26">
        <v>400</v>
      </c>
      <c r="N56" s="34">
        <v>490</v>
      </c>
      <c r="O56" s="27">
        <f t="shared" si="13"/>
        <v>196000</v>
      </c>
      <c r="P56" s="4"/>
      <c r="Q56" s="4"/>
      <c r="R56" s="27">
        <f t="shared" si="14"/>
        <v>196000</v>
      </c>
      <c r="S56" s="27">
        <f t="shared" si="15"/>
        <v>-7600</v>
      </c>
      <c r="T56" s="28">
        <f t="shared" si="16"/>
        <v>-3.732809430255403E-2</v>
      </c>
      <c r="W56" t="str">
        <f t="shared" si="3"/>
        <v>2015</v>
      </c>
      <c r="X56" t="str">
        <f t="shared" si="4"/>
        <v>201501</v>
      </c>
    </row>
    <row r="57" spans="2:24">
      <c r="B57" s="12">
        <f t="shared" si="5"/>
        <v>53</v>
      </c>
      <c r="C57" s="41">
        <v>42024</v>
      </c>
      <c r="D57" s="25" t="s">
        <v>54</v>
      </c>
      <c r="E57" t="str">
        <f>IF(D57&lt;&gt;"",_xlfn.XLOOKUP($D57,銘柄リスト!$B$2:$B$10000,銘柄リスト!$C$2:$C$10000,"廃止",0,1),"")</f>
        <v>本田技研工業</v>
      </c>
      <c r="F57" s="26">
        <v>100</v>
      </c>
      <c r="G57" s="34">
        <v>3626</v>
      </c>
      <c r="H57" s="27">
        <f t="shared" si="11"/>
        <v>362600</v>
      </c>
      <c r="I57" s="4"/>
      <c r="J57" s="4"/>
      <c r="K57" s="27">
        <f t="shared" si="12"/>
        <v>362600</v>
      </c>
      <c r="L57" s="29">
        <v>42037</v>
      </c>
      <c r="M57" s="26">
        <v>100</v>
      </c>
      <c r="N57" s="34">
        <v>3544</v>
      </c>
      <c r="O57" s="27">
        <f t="shared" si="13"/>
        <v>354400</v>
      </c>
      <c r="P57" s="4"/>
      <c r="Q57" s="4"/>
      <c r="R57" s="27">
        <f t="shared" si="14"/>
        <v>354400</v>
      </c>
      <c r="S57" s="27">
        <f t="shared" si="15"/>
        <v>-8200</v>
      </c>
      <c r="T57" s="28">
        <f t="shared" si="16"/>
        <v>-2.2614451185879757E-2</v>
      </c>
      <c r="W57" t="str">
        <f t="shared" si="3"/>
        <v>2015</v>
      </c>
      <c r="X57" t="str">
        <f t="shared" si="4"/>
        <v>201502</v>
      </c>
    </row>
    <row r="58" spans="2:24">
      <c r="B58" s="12">
        <f t="shared" si="5"/>
        <v>54</v>
      </c>
      <c r="C58" s="41">
        <v>42033</v>
      </c>
      <c r="D58" s="25" t="s">
        <v>55</v>
      </c>
      <c r="E58" t="str">
        <f>IF(D58&lt;&gt;"",_xlfn.XLOOKUP($D58,銘柄リスト!$B$2:$B$10000,銘柄リスト!$C$2:$C$10000,"廃止",0,1),"")</f>
        <v>富士フイルムホールディングス</v>
      </c>
      <c r="F58" s="26">
        <v>100</v>
      </c>
      <c r="G58" s="34">
        <v>3986</v>
      </c>
      <c r="H58" s="27">
        <f t="shared" si="11"/>
        <v>398600</v>
      </c>
      <c r="I58" s="4"/>
      <c r="J58" s="4"/>
      <c r="K58" s="27">
        <f t="shared" si="12"/>
        <v>398600</v>
      </c>
      <c r="L58" s="29">
        <v>42082</v>
      </c>
      <c r="M58" s="26">
        <v>100</v>
      </c>
      <c r="N58" s="34">
        <v>4241.5</v>
      </c>
      <c r="O58" s="27">
        <f t="shared" si="13"/>
        <v>424150</v>
      </c>
      <c r="P58" s="4"/>
      <c r="Q58" s="4"/>
      <c r="R58" s="27">
        <f t="shared" si="14"/>
        <v>424150</v>
      </c>
      <c r="S58" s="27">
        <f t="shared" si="15"/>
        <v>25550</v>
      </c>
      <c r="T58" s="28">
        <f t="shared" si="16"/>
        <v>6.4099347717009536E-2</v>
      </c>
      <c r="W58" t="str">
        <f t="shared" si="3"/>
        <v>2015</v>
      </c>
      <c r="X58" t="str">
        <f t="shared" si="4"/>
        <v>201503</v>
      </c>
    </row>
    <row r="59" spans="2:24">
      <c r="B59" s="12">
        <f t="shared" si="5"/>
        <v>55</v>
      </c>
      <c r="C59" s="41">
        <v>42037</v>
      </c>
      <c r="D59" s="25" t="s">
        <v>56</v>
      </c>
      <c r="E59" t="str">
        <f>IF(D59&lt;&gt;"",_xlfn.XLOOKUP($D59,銘柄リスト!$B$2:$B$10000,銘柄リスト!$C$2:$C$10000,"廃止",0,1),"")</f>
        <v>シンフォニアテクノロジー</v>
      </c>
      <c r="F59" s="26">
        <v>1000</v>
      </c>
      <c r="G59" s="34">
        <v>186</v>
      </c>
      <c r="H59" s="27">
        <f t="shared" si="11"/>
        <v>186000</v>
      </c>
      <c r="I59" s="4"/>
      <c r="J59" s="4"/>
      <c r="K59" s="27">
        <f t="shared" si="12"/>
        <v>186000</v>
      </c>
      <c r="L59" s="29">
        <v>42052</v>
      </c>
      <c r="M59" s="26">
        <v>1000</v>
      </c>
      <c r="N59" s="34">
        <v>206</v>
      </c>
      <c r="O59" s="27">
        <f t="shared" si="13"/>
        <v>206000</v>
      </c>
      <c r="P59" s="4"/>
      <c r="Q59" s="4"/>
      <c r="R59" s="27">
        <f t="shared" si="14"/>
        <v>206000</v>
      </c>
      <c r="S59" s="27">
        <f t="shared" si="15"/>
        <v>20000</v>
      </c>
      <c r="T59" s="28">
        <f t="shared" si="16"/>
        <v>0.10752688172043011</v>
      </c>
      <c r="W59" t="str">
        <f t="shared" si="3"/>
        <v>2015</v>
      </c>
      <c r="X59" t="str">
        <f t="shared" si="4"/>
        <v>201502</v>
      </c>
    </row>
    <row r="60" spans="2:24">
      <c r="B60" s="12">
        <f t="shared" si="5"/>
        <v>56</v>
      </c>
      <c r="C60" s="41">
        <v>42037</v>
      </c>
      <c r="D60" s="25" t="s">
        <v>57</v>
      </c>
      <c r="E60" t="str">
        <f>IF(D60&lt;&gt;"",_xlfn.XLOOKUP($D60,銘柄リスト!$B$2:$B$10000,銘柄リスト!$C$2:$C$10000,"廃止",0,1),"")</f>
        <v>ジーエス・ユアサ　コーポレーション</v>
      </c>
      <c r="F60" s="26">
        <v>1000</v>
      </c>
      <c r="G60" s="34">
        <v>530</v>
      </c>
      <c r="H60" s="27">
        <f t="shared" si="11"/>
        <v>530000</v>
      </c>
      <c r="I60" s="4"/>
      <c r="J60" s="4"/>
      <c r="K60" s="27">
        <f t="shared" si="12"/>
        <v>530000</v>
      </c>
      <c r="L60" s="29">
        <v>42055</v>
      </c>
      <c r="M60" s="26">
        <v>1000</v>
      </c>
      <c r="N60" s="34">
        <v>529</v>
      </c>
      <c r="O60" s="27">
        <f t="shared" si="13"/>
        <v>529000</v>
      </c>
      <c r="P60" s="4"/>
      <c r="Q60" s="4"/>
      <c r="R60" s="27">
        <f t="shared" si="14"/>
        <v>529000</v>
      </c>
      <c r="S60" s="27">
        <f t="shared" si="15"/>
        <v>-1000</v>
      </c>
      <c r="T60" s="28">
        <f t="shared" si="16"/>
        <v>-1.8867924528301887E-3</v>
      </c>
      <c r="W60" t="str">
        <f t="shared" si="3"/>
        <v>2015</v>
      </c>
      <c r="X60" t="str">
        <f t="shared" si="4"/>
        <v>201502</v>
      </c>
    </row>
    <row r="61" spans="2:24">
      <c r="B61" s="12">
        <f t="shared" si="5"/>
        <v>57</v>
      </c>
      <c r="C61" s="41">
        <v>42058</v>
      </c>
      <c r="D61" s="25" t="s">
        <v>18</v>
      </c>
      <c r="E61" t="str">
        <f>IF(D61&lt;&gt;"",_xlfn.XLOOKUP($D61,銘柄リスト!$B$2:$B$10000,銘柄リスト!$C$2:$C$10000,"廃止",0,1),"")</f>
        <v>エイチ・アイ・エス</v>
      </c>
      <c r="F61" s="26">
        <v>100</v>
      </c>
      <c r="G61" s="34">
        <v>3955</v>
      </c>
      <c r="H61" s="27">
        <f t="shared" si="11"/>
        <v>395500</v>
      </c>
      <c r="I61" s="4"/>
      <c r="J61" s="4"/>
      <c r="K61" s="27">
        <f t="shared" si="12"/>
        <v>395500</v>
      </c>
      <c r="L61" s="29">
        <v>42100</v>
      </c>
      <c r="M61" s="26">
        <v>100</v>
      </c>
      <c r="N61" s="34">
        <v>4350</v>
      </c>
      <c r="O61" s="27">
        <f t="shared" si="13"/>
        <v>435000</v>
      </c>
      <c r="P61" s="4"/>
      <c r="Q61" s="4"/>
      <c r="R61" s="27">
        <f t="shared" si="14"/>
        <v>435000</v>
      </c>
      <c r="S61" s="27">
        <f t="shared" si="15"/>
        <v>39500</v>
      </c>
      <c r="T61" s="28">
        <f t="shared" si="16"/>
        <v>9.9873577749683945E-2</v>
      </c>
      <c r="W61" t="str">
        <f t="shared" si="3"/>
        <v>2015</v>
      </c>
      <c r="X61" t="str">
        <f t="shared" si="4"/>
        <v>201504</v>
      </c>
    </row>
    <row r="62" spans="2:24">
      <c r="B62" s="12">
        <f t="shared" si="5"/>
        <v>58</v>
      </c>
      <c r="C62" s="41">
        <v>42058</v>
      </c>
      <c r="D62" s="25" t="s">
        <v>58</v>
      </c>
      <c r="E62" t="str">
        <f>IF(D62&lt;&gt;"",_xlfn.XLOOKUP($D62,銘柄リスト!$B$2:$B$10000,銘柄リスト!$C$2:$C$10000,"廃止",0,1),"")</f>
        <v>三菱重工業</v>
      </c>
      <c r="F62" s="26">
        <v>1000</v>
      </c>
      <c r="G62" s="34">
        <v>658</v>
      </c>
      <c r="H62" s="27">
        <f t="shared" si="11"/>
        <v>658000</v>
      </c>
      <c r="I62" s="4"/>
      <c r="J62" s="4"/>
      <c r="K62" s="27">
        <f t="shared" si="12"/>
        <v>658000</v>
      </c>
      <c r="L62" s="29">
        <v>42082</v>
      </c>
      <c r="M62" s="26">
        <v>1000</v>
      </c>
      <c r="N62" s="34">
        <v>692</v>
      </c>
      <c r="O62" s="27">
        <f t="shared" si="13"/>
        <v>692000</v>
      </c>
      <c r="P62" s="4"/>
      <c r="Q62" s="4"/>
      <c r="R62" s="27">
        <f t="shared" si="14"/>
        <v>692000</v>
      </c>
      <c r="S62" s="27">
        <f t="shared" si="15"/>
        <v>34000</v>
      </c>
      <c r="T62" s="28">
        <f t="shared" si="16"/>
        <v>5.1671732522796353E-2</v>
      </c>
      <c r="W62" t="str">
        <f t="shared" si="3"/>
        <v>2015</v>
      </c>
      <c r="X62" t="str">
        <f t="shared" si="4"/>
        <v>201503</v>
      </c>
    </row>
    <row r="63" spans="2:24">
      <c r="B63" s="12">
        <f t="shared" si="5"/>
        <v>59</v>
      </c>
      <c r="C63" s="41">
        <v>42087</v>
      </c>
      <c r="D63" s="25" t="s">
        <v>59</v>
      </c>
      <c r="E63" t="str">
        <f>IF(D63&lt;&gt;"",_xlfn.XLOOKUP($D63,銘柄リスト!$B$2:$B$10000,銘柄リスト!$C$2:$C$10000,"廃止",0,1),"")</f>
        <v>イメージ　ワン</v>
      </c>
      <c r="F63" s="26">
        <v>500</v>
      </c>
      <c r="G63" s="34">
        <v>499</v>
      </c>
      <c r="H63" s="27">
        <f t="shared" si="11"/>
        <v>249500</v>
      </c>
      <c r="I63" s="4"/>
      <c r="J63" s="4"/>
      <c r="K63" s="27">
        <f t="shared" si="12"/>
        <v>249500</v>
      </c>
      <c r="L63" s="29">
        <v>42100</v>
      </c>
      <c r="M63" s="26">
        <v>500</v>
      </c>
      <c r="N63" s="34">
        <v>479</v>
      </c>
      <c r="O63" s="27">
        <f t="shared" si="13"/>
        <v>239500</v>
      </c>
      <c r="P63" s="4"/>
      <c r="Q63" s="4"/>
      <c r="R63" s="27">
        <f t="shared" si="14"/>
        <v>239500</v>
      </c>
      <c r="S63" s="27">
        <f t="shared" si="15"/>
        <v>-10000</v>
      </c>
      <c r="T63" s="28">
        <f t="shared" si="16"/>
        <v>-4.0080160320641281E-2</v>
      </c>
      <c r="W63" t="str">
        <f t="shared" si="3"/>
        <v>2015</v>
      </c>
      <c r="X63" t="str">
        <f t="shared" si="4"/>
        <v>201504</v>
      </c>
    </row>
    <row r="64" spans="2:24">
      <c r="B64" s="12">
        <f t="shared" si="5"/>
        <v>60</v>
      </c>
      <c r="C64" s="41">
        <v>42087</v>
      </c>
      <c r="D64" s="25" t="s">
        <v>42</v>
      </c>
      <c r="E64" t="str">
        <f>IF(D64&lt;&gt;"",_xlfn.XLOOKUP($D64,銘柄リスト!$B$2:$B$10000,銘柄リスト!$C$2:$C$10000,"廃止",0,1),"")</f>
        <v>ガンホー・オンライン・エンターテイメント</v>
      </c>
      <c r="F64" s="26">
        <v>500</v>
      </c>
      <c r="G64" s="34">
        <v>414</v>
      </c>
      <c r="H64" s="27">
        <f t="shared" si="11"/>
        <v>207000</v>
      </c>
      <c r="I64" s="4"/>
      <c r="J64" s="4"/>
      <c r="K64" s="27">
        <f t="shared" si="12"/>
        <v>207000</v>
      </c>
      <c r="L64" s="29">
        <v>42094</v>
      </c>
      <c r="M64" s="26">
        <v>500</v>
      </c>
      <c r="N64" s="34">
        <v>464</v>
      </c>
      <c r="O64" s="27">
        <f t="shared" si="13"/>
        <v>232000</v>
      </c>
      <c r="P64" s="4"/>
      <c r="Q64" s="4"/>
      <c r="R64" s="27">
        <f t="shared" si="14"/>
        <v>232000</v>
      </c>
      <c r="S64" s="27">
        <f t="shared" si="15"/>
        <v>25000</v>
      </c>
      <c r="T64" s="28">
        <f t="shared" si="16"/>
        <v>0.12077294685990338</v>
      </c>
      <c r="W64" t="str">
        <f t="shared" si="3"/>
        <v>2015</v>
      </c>
      <c r="X64" t="str">
        <f t="shared" si="4"/>
        <v>201503</v>
      </c>
    </row>
    <row r="65" spans="2:24">
      <c r="B65" s="12">
        <f t="shared" si="5"/>
        <v>61</v>
      </c>
      <c r="C65" s="41">
        <v>42089</v>
      </c>
      <c r="D65" s="25" t="s">
        <v>60</v>
      </c>
      <c r="E65" t="str">
        <f>IF(D65&lt;&gt;"",_xlfn.XLOOKUP($D65,銘柄リスト!$B$2:$B$10000,銘柄リスト!$C$2:$C$10000,"廃止",0,1),"")</f>
        <v>東邦瓦斯</v>
      </c>
      <c r="F65" s="26">
        <v>1000</v>
      </c>
      <c r="G65" s="34">
        <v>674</v>
      </c>
      <c r="H65" s="27">
        <f t="shared" si="11"/>
        <v>674000</v>
      </c>
      <c r="I65" s="4"/>
      <c r="J65" s="4"/>
      <c r="K65" s="27">
        <f t="shared" si="12"/>
        <v>674000</v>
      </c>
      <c r="L65" s="29">
        <v>42125</v>
      </c>
      <c r="M65" s="26">
        <v>1000</v>
      </c>
      <c r="N65" s="34">
        <v>706</v>
      </c>
      <c r="O65" s="27">
        <f t="shared" si="13"/>
        <v>706000</v>
      </c>
      <c r="P65" s="4"/>
      <c r="Q65" s="4"/>
      <c r="R65" s="27">
        <f t="shared" si="14"/>
        <v>706000</v>
      </c>
      <c r="S65" s="27">
        <f t="shared" si="15"/>
        <v>32000</v>
      </c>
      <c r="T65" s="28">
        <f t="shared" si="16"/>
        <v>4.7477744807121663E-2</v>
      </c>
      <c r="W65" t="str">
        <f t="shared" si="3"/>
        <v>2015</v>
      </c>
      <c r="X65" t="str">
        <f t="shared" si="4"/>
        <v>201505</v>
      </c>
    </row>
    <row r="66" spans="2:24">
      <c r="B66" s="12">
        <f t="shared" si="5"/>
        <v>62</v>
      </c>
      <c r="C66" s="41">
        <v>42093</v>
      </c>
      <c r="D66" s="25" t="s">
        <v>8948</v>
      </c>
      <c r="E66" t="str">
        <f>IF(D66&lt;&gt;"",_xlfn.XLOOKUP($D66,銘柄リスト!$B$2:$B$10000,銘柄リスト!$C$2:$C$10000,"廃止",0,1),"")</f>
        <v>廃止</v>
      </c>
      <c r="F66" s="26">
        <v>100</v>
      </c>
      <c r="G66" s="34">
        <v>1526</v>
      </c>
      <c r="H66" s="27">
        <f t="shared" si="11"/>
        <v>152600</v>
      </c>
      <c r="I66" s="4"/>
      <c r="J66" s="4"/>
      <c r="K66" s="27">
        <f t="shared" si="12"/>
        <v>152600</v>
      </c>
      <c r="L66" s="29">
        <v>42100</v>
      </c>
      <c r="M66" s="26">
        <v>100</v>
      </c>
      <c r="N66" s="34">
        <v>1536</v>
      </c>
      <c r="O66" s="27">
        <f t="shared" si="13"/>
        <v>153600</v>
      </c>
      <c r="P66" s="4"/>
      <c r="Q66" s="4"/>
      <c r="R66" s="27">
        <f t="shared" si="14"/>
        <v>153600</v>
      </c>
      <c r="S66" s="27">
        <f t="shared" si="15"/>
        <v>1000</v>
      </c>
      <c r="T66" s="28">
        <f t="shared" si="16"/>
        <v>6.55307994757536E-3</v>
      </c>
      <c r="W66" t="str">
        <f t="shared" si="3"/>
        <v>2015</v>
      </c>
      <c r="X66" t="str">
        <f t="shared" si="4"/>
        <v>201504</v>
      </c>
    </row>
    <row r="67" spans="2:24">
      <c r="B67" s="12">
        <f t="shared" si="5"/>
        <v>63</v>
      </c>
      <c r="C67" s="41">
        <v>42114</v>
      </c>
      <c r="D67" s="25" t="s">
        <v>8949</v>
      </c>
      <c r="E67" t="str">
        <f>IF(D67&lt;&gt;"",_xlfn.XLOOKUP($D67,銘柄リスト!$B$2:$B$10000,銘柄リスト!$C$2:$C$10000,"廃止",0,1),"")</f>
        <v>廃止</v>
      </c>
      <c r="F67" s="26">
        <v>100</v>
      </c>
      <c r="G67" s="34">
        <v>8320</v>
      </c>
      <c r="H67" s="27">
        <f t="shared" si="11"/>
        <v>832000</v>
      </c>
      <c r="I67" s="4"/>
      <c r="J67" s="4"/>
      <c r="K67" s="27">
        <f t="shared" si="12"/>
        <v>832000</v>
      </c>
      <c r="L67" s="29">
        <v>42122</v>
      </c>
      <c r="M67" s="26">
        <v>100</v>
      </c>
      <c r="N67" s="34">
        <v>8720</v>
      </c>
      <c r="O67" s="27">
        <f t="shared" si="13"/>
        <v>872000</v>
      </c>
      <c r="P67" s="4"/>
      <c r="Q67" s="4"/>
      <c r="R67" s="27">
        <f t="shared" si="14"/>
        <v>872000</v>
      </c>
      <c r="S67" s="27">
        <f t="shared" si="15"/>
        <v>40000</v>
      </c>
      <c r="T67" s="28">
        <f t="shared" si="16"/>
        <v>4.807692307692308E-2</v>
      </c>
      <c r="W67" t="str">
        <f t="shared" si="3"/>
        <v>2015</v>
      </c>
      <c r="X67" t="str">
        <f t="shared" si="4"/>
        <v>201504</v>
      </c>
    </row>
    <row r="68" spans="2:24">
      <c r="B68" s="12">
        <f t="shared" si="5"/>
        <v>64</v>
      </c>
      <c r="C68" s="41">
        <v>42114</v>
      </c>
      <c r="D68" s="25" t="s">
        <v>61</v>
      </c>
      <c r="E68" t="str">
        <f>IF(D68&lt;&gt;"",_xlfn.XLOOKUP($D68,銘柄リスト!$B$2:$B$10000,銘柄リスト!$C$2:$C$10000,"廃止",0,1),"")</f>
        <v>大和工業</v>
      </c>
      <c r="F68" s="26">
        <v>100</v>
      </c>
      <c r="G68" s="34">
        <v>2995</v>
      </c>
      <c r="H68" s="27">
        <f t="shared" si="11"/>
        <v>299500</v>
      </c>
      <c r="I68" s="4"/>
      <c r="J68" s="4"/>
      <c r="K68" s="27">
        <f t="shared" si="12"/>
        <v>299500</v>
      </c>
      <c r="L68" s="29">
        <v>42125</v>
      </c>
      <c r="M68" s="26">
        <v>100</v>
      </c>
      <c r="N68" s="34">
        <v>2762.1</v>
      </c>
      <c r="O68" s="27">
        <f t="shared" si="13"/>
        <v>276210</v>
      </c>
      <c r="P68" s="4"/>
      <c r="Q68" s="4"/>
      <c r="R68" s="27">
        <f t="shared" si="14"/>
        <v>276210</v>
      </c>
      <c r="S68" s="27">
        <f t="shared" si="15"/>
        <v>-23290</v>
      </c>
      <c r="T68" s="28">
        <f t="shared" si="16"/>
        <v>-7.7762938230383979E-2</v>
      </c>
      <c r="W68" t="str">
        <f t="shared" si="3"/>
        <v>2015</v>
      </c>
      <c r="X68" t="str">
        <f t="shared" si="4"/>
        <v>201505</v>
      </c>
    </row>
    <row r="69" spans="2:24">
      <c r="B69" s="12">
        <f t="shared" si="5"/>
        <v>65</v>
      </c>
      <c r="C69" s="41">
        <v>42114</v>
      </c>
      <c r="D69" s="25" t="s">
        <v>62</v>
      </c>
      <c r="E69" t="str">
        <f>IF(D69&lt;&gt;"",_xlfn.XLOOKUP($D69,銘柄リスト!$B$2:$B$10000,銘柄リスト!$C$2:$C$10000,"廃止",0,1),"")</f>
        <v>メック</v>
      </c>
      <c r="F69" s="26">
        <v>100</v>
      </c>
      <c r="G69" s="34">
        <v>825</v>
      </c>
      <c r="H69" s="27">
        <f t="shared" si="11"/>
        <v>82500</v>
      </c>
      <c r="I69" s="4"/>
      <c r="J69" s="4"/>
      <c r="K69" s="27">
        <f t="shared" si="12"/>
        <v>82500</v>
      </c>
      <c r="L69" s="29">
        <v>42116</v>
      </c>
      <c r="M69" s="26">
        <v>100</v>
      </c>
      <c r="N69" s="34">
        <v>818</v>
      </c>
      <c r="O69" s="27">
        <f t="shared" si="13"/>
        <v>81800</v>
      </c>
      <c r="P69" s="4"/>
      <c r="Q69" s="4"/>
      <c r="R69" s="27">
        <f t="shared" si="14"/>
        <v>81800</v>
      </c>
      <c r="S69" s="27">
        <f t="shared" si="15"/>
        <v>-700</v>
      </c>
      <c r="T69" s="28">
        <f t="shared" si="16"/>
        <v>-8.4848484848484857E-3</v>
      </c>
      <c r="W69" t="str">
        <f t="shared" ref="W69:W132" si="17">IF($L69&lt;&gt;"",TEXT($L69,"yyyy"),"")</f>
        <v>2015</v>
      </c>
      <c r="X69" t="str">
        <f t="shared" ref="X69:X132" si="18">IF($L69&lt;&gt;"",TEXT($L69,"yyyymm"),"")</f>
        <v>201504</v>
      </c>
    </row>
    <row r="70" spans="2:24">
      <c r="B70" s="12">
        <f t="shared" ref="B70:B133" si="19">ROW()-4</f>
        <v>66</v>
      </c>
      <c r="C70" s="41">
        <v>42125</v>
      </c>
      <c r="D70" s="25" t="s">
        <v>63</v>
      </c>
      <c r="E70" t="str">
        <f>IF(D70&lt;&gt;"",_xlfn.XLOOKUP($D70,銘柄リスト!$B$2:$B$10000,銘柄リスト!$C$2:$C$10000,"廃止",0,1),"")</f>
        <v>スクウェア・エニックス・ホールディングス</v>
      </c>
      <c r="F70" s="26">
        <v>100</v>
      </c>
      <c r="G70" s="34">
        <v>2503</v>
      </c>
      <c r="H70" s="27">
        <f t="shared" si="11"/>
        <v>250300</v>
      </c>
      <c r="I70" s="4"/>
      <c r="J70" s="4"/>
      <c r="K70" s="27">
        <f t="shared" si="12"/>
        <v>250300</v>
      </c>
      <c r="L70" s="29">
        <v>42131</v>
      </c>
      <c r="M70" s="26">
        <v>100</v>
      </c>
      <c r="N70" s="34">
        <v>2500</v>
      </c>
      <c r="O70" s="27">
        <f t="shared" si="13"/>
        <v>250000</v>
      </c>
      <c r="P70" s="4"/>
      <c r="Q70" s="4"/>
      <c r="R70" s="27">
        <f t="shared" si="14"/>
        <v>250000</v>
      </c>
      <c r="S70" s="27">
        <f t="shared" si="15"/>
        <v>-300</v>
      </c>
      <c r="T70" s="28">
        <f t="shared" si="16"/>
        <v>-1.1985617259288853E-3</v>
      </c>
      <c r="W70" t="str">
        <f t="shared" si="17"/>
        <v>2015</v>
      </c>
      <c r="X70" t="str">
        <f t="shared" si="18"/>
        <v>201505</v>
      </c>
    </row>
    <row r="71" spans="2:24">
      <c r="B71" s="12">
        <f t="shared" si="19"/>
        <v>67</v>
      </c>
      <c r="C71" s="41">
        <v>42131</v>
      </c>
      <c r="D71" s="25" t="s">
        <v>55</v>
      </c>
      <c r="E71" t="str">
        <f>IF(D71&lt;&gt;"",_xlfn.XLOOKUP($D71,銘柄リスト!$B$2:$B$10000,銘柄リスト!$C$2:$C$10000,"廃止",0,1),"")</f>
        <v>富士フイルムホールディングス</v>
      </c>
      <c r="F71" s="26">
        <v>100</v>
      </c>
      <c r="G71" s="34">
        <v>4570</v>
      </c>
      <c r="H71" s="27">
        <f t="shared" si="11"/>
        <v>457000</v>
      </c>
      <c r="I71" s="4"/>
      <c r="J71" s="4"/>
      <c r="K71" s="27">
        <f t="shared" si="12"/>
        <v>457000</v>
      </c>
      <c r="L71" s="29">
        <v>42166</v>
      </c>
      <c r="M71" s="26">
        <v>100</v>
      </c>
      <c r="N71" s="34">
        <v>4600</v>
      </c>
      <c r="O71" s="27">
        <f t="shared" si="13"/>
        <v>460000</v>
      </c>
      <c r="P71" s="4"/>
      <c r="Q71" s="4"/>
      <c r="R71" s="27">
        <f t="shared" si="14"/>
        <v>460000</v>
      </c>
      <c r="S71" s="27">
        <f t="shared" si="15"/>
        <v>3000</v>
      </c>
      <c r="T71" s="28">
        <f t="shared" si="16"/>
        <v>6.5645514223194746E-3</v>
      </c>
      <c r="W71" t="str">
        <f t="shared" si="17"/>
        <v>2015</v>
      </c>
      <c r="X71" t="str">
        <f t="shared" si="18"/>
        <v>201506</v>
      </c>
    </row>
    <row r="72" spans="2:24">
      <c r="B72" s="12">
        <f t="shared" si="19"/>
        <v>68</v>
      </c>
      <c r="C72" s="41">
        <v>42131</v>
      </c>
      <c r="D72" s="25" t="s">
        <v>17</v>
      </c>
      <c r="E72" t="str">
        <f>IF(D72&lt;&gt;"",_xlfn.XLOOKUP($D72,銘柄リスト!$B$2:$B$10000,銘柄リスト!$C$2:$C$10000,"廃止",0,1),"")</f>
        <v>リクルートホールディングス</v>
      </c>
      <c r="F72" s="26">
        <v>100</v>
      </c>
      <c r="G72" s="34">
        <v>3935</v>
      </c>
      <c r="H72" s="27">
        <f t="shared" si="11"/>
        <v>393500</v>
      </c>
      <c r="I72" s="4"/>
      <c r="J72" s="4"/>
      <c r="K72" s="27">
        <f t="shared" si="12"/>
        <v>393500</v>
      </c>
      <c r="L72" s="29">
        <v>42145</v>
      </c>
      <c r="M72" s="26">
        <v>100</v>
      </c>
      <c r="N72" s="34">
        <v>3926</v>
      </c>
      <c r="O72" s="27">
        <f t="shared" si="13"/>
        <v>392600</v>
      </c>
      <c r="P72" s="4"/>
      <c r="Q72" s="4"/>
      <c r="R72" s="27">
        <f t="shared" si="14"/>
        <v>392600</v>
      </c>
      <c r="S72" s="27">
        <f t="shared" si="15"/>
        <v>-900</v>
      </c>
      <c r="T72" s="28">
        <f t="shared" si="16"/>
        <v>-2.2871664548919949E-3</v>
      </c>
      <c r="W72" t="str">
        <f t="shared" si="17"/>
        <v>2015</v>
      </c>
      <c r="X72" t="str">
        <f t="shared" si="18"/>
        <v>201505</v>
      </c>
    </row>
    <row r="73" spans="2:24">
      <c r="B73" s="12">
        <f t="shared" si="19"/>
        <v>69</v>
      </c>
      <c r="C73" s="41">
        <v>42153</v>
      </c>
      <c r="D73" s="25" t="s">
        <v>54</v>
      </c>
      <c r="E73" t="str">
        <f>IF(D73&lt;&gt;"",_xlfn.XLOOKUP($D73,銘柄リスト!$B$2:$B$10000,銘柄リスト!$C$2:$C$10000,"廃止",0,1),"")</f>
        <v>本田技研工業</v>
      </c>
      <c r="F73" s="26">
        <v>100</v>
      </c>
      <c r="G73" s="34">
        <v>4292.5</v>
      </c>
      <c r="H73" s="27">
        <f t="shared" si="11"/>
        <v>429250</v>
      </c>
      <c r="I73" s="4"/>
      <c r="J73" s="4"/>
      <c r="K73" s="27">
        <f t="shared" si="12"/>
        <v>429250</v>
      </c>
      <c r="L73" s="29">
        <v>42166</v>
      </c>
      <c r="M73" s="26">
        <v>100</v>
      </c>
      <c r="N73" s="34">
        <v>4154</v>
      </c>
      <c r="O73" s="27">
        <f t="shared" si="13"/>
        <v>415400</v>
      </c>
      <c r="P73" s="4"/>
      <c r="Q73" s="4"/>
      <c r="R73" s="27">
        <f t="shared" si="14"/>
        <v>415400</v>
      </c>
      <c r="S73" s="27">
        <f t="shared" si="15"/>
        <v>-13850</v>
      </c>
      <c r="T73" s="28">
        <f t="shared" si="16"/>
        <v>-3.2265579499126382E-2</v>
      </c>
      <c r="W73" t="str">
        <f t="shared" si="17"/>
        <v>2015</v>
      </c>
      <c r="X73" t="str">
        <f t="shared" si="18"/>
        <v>201506</v>
      </c>
    </row>
    <row r="74" spans="2:24">
      <c r="B74" s="12">
        <f t="shared" si="19"/>
        <v>70</v>
      </c>
      <c r="C74" s="41">
        <v>42166</v>
      </c>
      <c r="D74" s="25" t="s">
        <v>64</v>
      </c>
      <c r="E74" t="str">
        <f>IF(D74&lt;&gt;"",_xlfn.XLOOKUP($D74,銘柄リスト!$B$2:$B$10000,銘柄リスト!$C$2:$C$10000,"廃止",0,1),"")</f>
        <v>マツダ</v>
      </c>
      <c r="F74" s="26">
        <v>100</v>
      </c>
      <c r="G74" s="34">
        <v>2592.5</v>
      </c>
      <c r="H74" s="27">
        <f t="shared" si="11"/>
        <v>259250</v>
      </c>
      <c r="I74" s="4"/>
      <c r="J74" s="4"/>
      <c r="K74" s="27">
        <f t="shared" si="12"/>
        <v>259250</v>
      </c>
      <c r="L74" s="29">
        <v>42173</v>
      </c>
      <c r="M74" s="26">
        <v>100</v>
      </c>
      <c r="N74" s="34">
        <v>2484</v>
      </c>
      <c r="O74" s="27">
        <f t="shared" si="13"/>
        <v>248400</v>
      </c>
      <c r="P74" s="4"/>
      <c r="Q74" s="4"/>
      <c r="R74" s="27">
        <f t="shared" si="14"/>
        <v>248400</v>
      </c>
      <c r="S74" s="27">
        <f t="shared" si="15"/>
        <v>-10850</v>
      </c>
      <c r="T74" s="28">
        <f t="shared" si="16"/>
        <v>-4.1851494696239153E-2</v>
      </c>
      <c r="W74" t="str">
        <f t="shared" si="17"/>
        <v>2015</v>
      </c>
      <c r="X74" t="str">
        <f t="shared" si="18"/>
        <v>201506</v>
      </c>
    </row>
    <row r="75" spans="2:24">
      <c r="B75" s="12">
        <f t="shared" si="19"/>
        <v>71</v>
      </c>
      <c r="C75" s="41">
        <v>42166</v>
      </c>
      <c r="D75" s="25" t="s">
        <v>60</v>
      </c>
      <c r="E75" t="str">
        <f>IF(D75&lt;&gt;"",_xlfn.XLOOKUP($D75,銘柄リスト!$B$2:$B$10000,銘柄リスト!$C$2:$C$10000,"廃止",0,1),"")</f>
        <v>東邦瓦斯</v>
      </c>
      <c r="F75" s="26">
        <v>1000</v>
      </c>
      <c r="G75" s="34">
        <v>773</v>
      </c>
      <c r="H75" s="27">
        <f t="shared" si="11"/>
        <v>773000</v>
      </c>
      <c r="I75" s="4"/>
      <c r="J75" s="4"/>
      <c r="K75" s="27">
        <f t="shared" si="12"/>
        <v>773000</v>
      </c>
      <c r="L75" s="29">
        <v>42173</v>
      </c>
      <c r="M75" s="26">
        <v>1000</v>
      </c>
      <c r="N75" s="34">
        <v>747</v>
      </c>
      <c r="O75" s="27">
        <f t="shared" si="13"/>
        <v>747000</v>
      </c>
      <c r="P75" s="4"/>
      <c r="Q75" s="4"/>
      <c r="R75" s="27">
        <f t="shared" si="14"/>
        <v>747000</v>
      </c>
      <c r="S75" s="27">
        <f t="shared" si="15"/>
        <v>-26000</v>
      </c>
      <c r="T75" s="28">
        <f t="shared" si="16"/>
        <v>-3.3635187580853813E-2</v>
      </c>
      <c r="W75" t="str">
        <f t="shared" si="17"/>
        <v>2015</v>
      </c>
      <c r="X75" t="str">
        <f t="shared" si="18"/>
        <v>201506</v>
      </c>
    </row>
    <row r="76" spans="2:24">
      <c r="B76" s="12">
        <f t="shared" si="19"/>
        <v>72</v>
      </c>
      <c r="C76" s="41">
        <v>42174</v>
      </c>
      <c r="D76" s="25" t="s">
        <v>65</v>
      </c>
      <c r="E76" t="str">
        <f>IF(D76&lt;&gt;"",_xlfn.XLOOKUP($D76,銘柄リスト!$B$2:$B$10000,銘柄リスト!$C$2:$C$10000,"廃止",0,1),"")</f>
        <v>日本特殊陶業</v>
      </c>
      <c r="F76" s="26">
        <v>100</v>
      </c>
      <c r="G76" s="34">
        <v>3708.5</v>
      </c>
      <c r="H76" s="27">
        <f t="shared" si="11"/>
        <v>370850</v>
      </c>
      <c r="I76" s="4"/>
      <c r="J76" s="4"/>
      <c r="K76" s="27">
        <f t="shared" si="12"/>
        <v>370850</v>
      </c>
      <c r="L76" s="29">
        <v>42184</v>
      </c>
      <c r="M76" s="26">
        <v>100</v>
      </c>
      <c r="N76" s="34">
        <v>3390</v>
      </c>
      <c r="O76" s="27">
        <f t="shared" si="13"/>
        <v>339000</v>
      </c>
      <c r="P76" s="4"/>
      <c r="Q76" s="4"/>
      <c r="R76" s="27">
        <f t="shared" si="14"/>
        <v>339000</v>
      </c>
      <c r="S76" s="27">
        <f t="shared" si="15"/>
        <v>-31850</v>
      </c>
      <c r="T76" s="28">
        <f t="shared" si="16"/>
        <v>-8.5883780504246998E-2</v>
      </c>
      <c r="W76" t="str">
        <f t="shared" si="17"/>
        <v>2015</v>
      </c>
      <c r="X76" t="str">
        <f t="shared" si="18"/>
        <v>201506</v>
      </c>
    </row>
    <row r="77" spans="2:24">
      <c r="B77" s="12">
        <f t="shared" si="19"/>
        <v>73</v>
      </c>
      <c r="C77" s="41">
        <v>42174</v>
      </c>
      <c r="D77" s="25" t="s">
        <v>36</v>
      </c>
      <c r="E77" t="str">
        <f>IF(D77&lt;&gt;"",_xlfn.XLOOKUP($D77,銘柄リスト!$B$2:$B$10000,銘柄リスト!$C$2:$C$10000,"廃止",0,1),"")</f>
        <v>トヨタ自動車</v>
      </c>
      <c r="F77" s="26">
        <v>100</v>
      </c>
      <c r="G77" s="34">
        <v>8275</v>
      </c>
      <c r="H77" s="27">
        <f t="shared" si="11"/>
        <v>827500</v>
      </c>
      <c r="I77" s="4"/>
      <c r="J77" s="4"/>
      <c r="K77" s="27">
        <f t="shared" si="12"/>
        <v>827500</v>
      </c>
      <c r="L77" s="29">
        <v>42184</v>
      </c>
      <c r="M77" s="26">
        <v>100</v>
      </c>
      <c r="N77" s="34">
        <v>8100</v>
      </c>
      <c r="O77" s="27">
        <f t="shared" si="13"/>
        <v>810000</v>
      </c>
      <c r="P77" s="4"/>
      <c r="Q77" s="4"/>
      <c r="R77" s="27">
        <f t="shared" si="14"/>
        <v>810000</v>
      </c>
      <c r="S77" s="27">
        <f t="shared" si="15"/>
        <v>-17500</v>
      </c>
      <c r="T77" s="28">
        <f t="shared" si="16"/>
        <v>-2.1148036253776436E-2</v>
      </c>
      <c r="W77" t="str">
        <f t="shared" si="17"/>
        <v>2015</v>
      </c>
      <c r="X77" t="str">
        <f t="shared" si="18"/>
        <v>201506</v>
      </c>
    </row>
    <row r="78" spans="2:24">
      <c r="B78" s="12">
        <f t="shared" si="19"/>
        <v>74</v>
      </c>
      <c r="C78" s="41">
        <v>42177</v>
      </c>
      <c r="D78" s="25" t="s">
        <v>66</v>
      </c>
      <c r="E78" t="str">
        <f>IF(D78&lt;&gt;"",_xlfn.XLOOKUP($D78,銘柄リスト!$B$2:$B$10000,銘柄リスト!$C$2:$C$10000,"廃止",0,1),"")</f>
        <v>ＭＣＪ</v>
      </c>
      <c r="F78" s="26">
        <v>200</v>
      </c>
      <c r="G78" s="34">
        <v>553</v>
      </c>
      <c r="H78" s="27">
        <f t="shared" si="11"/>
        <v>110600</v>
      </c>
      <c r="I78" s="4"/>
      <c r="J78" s="4"/>
      <c r="K78" s="27">
        <f t="shared" si="12"/>
        <v>110600</v>
      </c>
      <c r="L78" s="29">
        <v>42184</v>
      </c>
      <c r="M78" s="26">
        <v>200</v>
      </c>
      <c r="N78" s="34">
        <v>500</v>
      </c>
      <c r="O78" s="27">
        <f t="shared" si="13"/>
        <v>100000</v>
      </c>
      <c r="P78" s="4"/>
      <c r="Q78" s="4"/>
      <c r="R78" s="27">
        <f t="shared" si="14"/>
        <v>100000</v>
      </c>
      <c r="S78" s="27">
        <f t="shared" si="15"/>
        <v>-10600</v>
      </c>
      <c r="T78" s="28">
        <f t="shared" si="16"/>
        <v>-9.5840867992766726E-2</v>
      </c>
      <c r="W78" t="str">
        <f t="shared" si="17"/>
        <v>2015</v>
      </c>
      <c r="X78" t="str">
        <f t="shared" si="18"/>
        <v>201506</v>
      </c>
    </row>
    <row r="79" spans="2:24">
      <c r="B79" s="12">
        <f t="shared" si="19"/>
        <v>75</v>
      </c>
      <c r="C79" s="41">
        <v>42200</v>
      </c>
      <c r="D79" s="25" t="s">
        <v>67</v>
      </c>
      <c r="E79" t="str">
        <f>IF(D79&lt;&gt;"",_xlfn.XLOOKUP($D79,銘柄リスト!$B$2:$B$10000,銘柄リスト!$C$2:$C$10000,"廃止",0,1),"")</f>
        <v>トヨタ紡織</v>
      </c>
      <c r="F79" s="26">
        <v>100</v>
      </c>
      <c r="G79" s="34">
        <v>2123</v>
      </c>
      <c r="H79" s="27">
        <f t="shared" si="11"/>
        <v>212300</v>
      </c>
      <c r="I79" s="4"/>
      <c r="J79" s="4"/>
      <c r="K79" s="27">
        <f t="shared" si="12"/>
        <v>212300</v>
      </c>
      <c r="L79" s="29">
        <v>42214</v>
      </c>
      <c r="M79" s="26">
        <v>100</v>
      </c>
      <c r="N79" s="34">
        <v>2053</v>
      </c>
      <c r="O79" s="27">
        <f t="shared" si="13"/>
        <v>205300</v>
      </c>
      <c r="P79" s="4"/>
      <c r="Q79" s="4"/>
      <c r="R79" s="27">
        <f t="shared" si="14"/>
        <v>205300</v>
      </c>
      <c r="S79" s="27">
        <f t="shared" si="15"/>
        <v>-7000</v>
      </c>
      <c r="T79" s="28">
        <f t="shared" si="16"/>
        <v>-3.297220913801225E-2</v>
      </c>
      <c r="W79" t="str">
        <f t="shared" si="17"/>
        <v>2015</v>
      </c>
      <c r="X79" t="str">
        <f t="shared" si="18"/>
        <v>201507</v>
      </c>
    </row>
    <row r="80" spans="2:24">
      <c r="B80" s="12">
        <f t="shared" si="19"/>
        <v>76</v>
      </c>
      <c r="C80" s="41">
        <v>42200</v>
      </c>
      <c r="D80" s="25" t="s">
        <v>46</v>
      </c>
      <c r="E80" t="str">
        <f>IF(D80&lt;&gt;"",_xlfn.XLOOKUP($D80,銘柄リスト!$B$2:$B$10000,銘柄リスト!$C$2:$C$10000,"廃止",0,1),"")</f>
        <v>トーエネック</v>
      </c>
      <c r="F80" s="26">
        <v>1000</v>
      </c>
      <c r="G80" s="34">
        <v>777</v>
      </c>
      <c r="H80" s="27">
        <f t="shared" si="11"/>
        <v>777000</v>
      </c>
      <c r="I80" s="4"/>
      <c r="J80" s="4"/>
      <c r="K80" s="27">
        <f t="shared" si="12"/>
        <v>777000</v>
      </c>
      <c r="L80" s="29">
        <v>42219</v>
      </c>
      <c r="M80" s="26">
        <v>1000</v>
      </c>
      <c r="N80" s="34">
        <v>791</v>
      </c>
      <c r="O80" s="27">
        <f t="shared" si="13"/>
        <v>791000</v>
      </c>
      <c r="P80" s="4"/>
      <c r="Q80" s="4"/>
      <c r="R80" s="27">
        <f t="shared" si="14"/>
        <v>791000</v>
      </c>
      <c r="S80" s="27">
        <f t="shared" si="15"/>
        <v>14000</v>
      </c>
      <c r="T80" s="28">
        <f t="shared" si="16"/>
        <v>1.8018018018018018E-2</v>
      </c>
      <c r="W80" t="str">
        <f t="shared" si="17"/>
        <v>2015</v>
      </c>
      <c r="X80" t="str">
        <f t="shared" si="18"/>
        <v>201508</v>
      </c>
    </row>
    <row r="81" spans="2:24">
      <c r="B81" s="12">
        <f t="shared" si="19"/>
        <v>77</v>
      </c>
      <c r="C81" s="41">
        <v>42333</v>
      </c>
      <c r="D81" s="25" t="s">
        <v>58</v>
      </c>
      <c r="E81" t="str">
        <f>IF(D81&lt;&gt;"",_xlfn.XLOOKUP($D81,銘柄リスト!$B$2:$B$10000,銘柄リスト!$C$2:$C$10000,"廃止",0,1),"")</f>
        <v>三菱重工業</v>
      </c>
      <c r="F81" s="26">
        <v>1000</v>
      </c>
      <c r="G81" s="34">
        <v>646.1</v>
      </c>
      <c r="H81" s="27">
        <f t="shared" si="11"/>
        <v>646100</v>
      </c>
      <c r="I81" s="4"/>
      <c r="J81" s="4"/>
      <c r="K81" s="27">
        <f t="shared" si="12"/>
        <v>646100</v>
      </c>
      <c r="L81" s="29">
        <v>42334</v>
      </c>
      <c r="M81" s="26">
        <v>1000</v>
      </c>
      <c r="N81" s="34">
        <v>645.29999999999995</v>
      </c>
      <c r="O81" s="27">
        <f t="shared" si="13"/>
        <v>645300</v>
      </c>
      <c r="P81" s="4"/>
      <c r="Q81" s="4"/>
      <c r="R81" s="27">
        <f t="shared" si="14"/>
        <v>645300</v>
      </c>
      <c r="S81" s="27">
        <f t="shared" si="15"/>
        <v>-800</v>
      </c>
      <c r="T81" s="28">
        <f t="shared" si="16"/>
        <v>-1.2381984212970129E-3</v>
      </c>
      <c r="W81" t="str">
        <f t="shared" si="17"/>
        <v>2015</v>
      </c>
      <c r="X81" t="str">
        <f t="shared" si="18"/>
        <v>201511</v>
      </c>
    </row>
    <row r="82" spans="2:24">
      <c r="B82" s="12">
        <f t="shared" si="19"/>
        <v>78</v>
      </c>
      <c r="C82" s="41">
        <v>42942</v>
      </c>
      <c r="D82" s="25" t="s">
        <v>68</v>
      </c>
      <c r="E82" t="str">
        <f>IF(D82&lt;&gt;"",_xlfn.XLOOKUP($D82,銘柄リスト!$B$2:$B$10000,銘柄リスト!$C$2:$C$10000,"廃止",0,1),"")</f>
        <v>三菱自動車工業</v>
      </c>
      <c r="F82" s="26">
        <v>100</v>
      </c>
      <c r="G82" s="34">
        <v>839</v>
      </c>
      <c r="H82" s="27">
        <f t="shared" si="11"/>
        <v>83900</v>
      </c>
      <c r="I82" s="4"/>
      <c r="J82" s="4"/>
      <c r="K82" s="27">
        <f t="shared" si="12"/>
        <v>83900</v>
      </c>
      <c r="L82" s="29">
        <v>44245</v>
      </c>
      <c r="M82" s="26">
        <v>100</v>
      </c>
      <c r="N82" s="34">
        <v>318</v>
      </c>
      <c r="O82" s="27">
        <f t="shared" si="13"/>
        <v>31800</v>
      </c>
      <c r="P82" s="4"/>
      <c r="Q82" s="4"/>
      <c r="R82" s="27">
        <f t="shared" si="14"/>
        <v>31800</v>
      </c>
      <c r="S82" s="27">
        <f t="shared" si="15"/>
        <v>-52100</v>
      </c>
      <c r="T82" s="28">
        <f t="shared" si="16"/>
        <v>-0.62097735399284859</v>
      </c>
      <c r="W82" t="str">
        <f t="shared" si="17"/>
        <v>2021</v>
      </c>
      <c r="X82" t="str">
        <f t="shared" si="18"/>
        <v>202102</v>
      </c>
    </row>
    <row r="83" spans="2:24">
      <c r="B83" s="12">
        <f t="shared" si="19"/>
        <v>79</v>
      </c>
      <c r="C83" s="41">
        <v>44333</v>
      </c>
      <c r="D83" s="25" t="s">
        <v>25</v>
      </c>
      <c r="E83" t="str">
        <f>IF(D83&lt;&gt;"",_xlfn.XLOOKUP($D83,銘柄リスト!$B$2:$B$10000,銘柄リスト!$C$2:$C$10000,"廃止",0,1),"")</f>
        <v>バンダイナムコホールディングス</v>
      </c>
      <c r="F83" s="26">
        <v>100</v>
      </c>
      <c r="G83" s="34">
        <v>7845</v>
      </c>
      <c r="H83" s="27">
        <f t="shared" si="11"/>
        <v>784500</v>
      </c>
      <c r="I83" s="4">
        <v>487</v>
      </c>
      <c r="J83" s="4">
        <v>48</v>
      </c>
      <c r="K83" s="27">
        <f t="shared" si="12"/>
        <v>785035</v>
      </c>
      <c r="L83" s="29">
        <v>44446</v>
      </c>
      <c r="M83" s="26">
        <v>100</v>
      </c>
      <c r="N83" s="34">
        <v>8444</v>
      </c>
      <c r="O83" s="27">
        <f t="shared" si="13"/>
        <v>844400</v>
      </c>
      <c r="P83" s="4"/>
      <c r="Q83" s="4"/>
      <c r="R83" s="27">
        <f t="shared" si="14"/>
        <v>844400</v>
      </c>
      <c r="S83" s="27">
        <f t="shared" si="15"/>
        <v>59365</v>
      </c>
      <c r="T83" s="28">
        <f t="shared" si="16"/>
        <v>7.5620832192195259E-2</v>
      </c>
      <c r="W83" t="str">
        <f t="shared" si="17"/>
        <v>2021</v>
      </c>
      <c r="X83" t="str">
        <f t="shared" si="18"/>
        <v>202109</v>
      </c>
    </row>
    <row r="84" spans="2:24">
      <c r="B84" s="12">
        <f t="shared" si="19"/>
        <v>80</v>
      </c>
      <c r="C84" s="41">
        <v>44384</v>
      </c>
      <c r="D84" s="25" t="s">
        <v>25</v>
      </c>
      <c r="E84" t="str">
        <f>IF(D84&lt;&gt;"",_xlfn.XLOOKUP($D84,銘柄リスト!$B$2:$B$10000,銘柄リスト!$C$2:$C$10000,"廃止",0,1),"")</f>
        <v>バンダイナムコホールディングス</v>
      </c>
      <c r="F84" s="26">
        <v>100</v>
      </c>
      <c r="G84" s="34">
        <v>7580</v>
      </c>
      <c r="H84" s="27">
        <f t="shared" si="11"/>
        <v>758000</v>
      </c>
      <c r="I84" s="4">
        <v>487</v>
      </c>
      <c r="J84" s="4">
        <v>48</v>
      </c>
      <c r="K84" s="27">
        <f t="shared" si="12"/>
        <v>758535</v>
      </c>
      <c r="L84" s="29">
        <v>44446</v>
      </c>
      <c r="M84" s="26">
        <v>100</v>
      </c>
      <c r="N84" s="34">
        <v>8444</v>
      </c>
      <c r="O84" s="27">
        <f t="shared" si="13"/>
        <v>844400</v>
      </c>
      <c r="P84" s="4"/>
      <c r="Q84" s="4"/>
      <c r="R84" s="27">
        <f t="shared" si="14"/>
        <v>844400</v>
      </c>
      <c r="S84" s="27">
        <f t="shared" si="15"/>
        <v>85865</v>
      </c>
      <c r="T84" s="28">
        <f t="shared" si="16"/>
        <v>0.11319846809969217</v>
      </c>
      <c r="W84" t="str">
        <f t="shared" si="17"/>
        <v>2021</v>
      </c>
      <c r="X84" t="str">
        <f t="shared" si="18"/>
        <v>202109</v>
      </c>
    </row>
    <row r="85" spans="2:24">
      <c r="B85" s="12">
        <f t="shared" si="19"/>
        <v>81</v>
      </c>
      <c r="C85" s="41">
        <v>44424</v>
      </c>
      <c r="D85" s="25" t="s">
        <v>26</v>
      </c>
      <c r="E85" t="str">
        <f>IF(D85&lt;&gt;"",_xlfn.XLOOKUP($D85,銘柄リスト!$B$2:$B$10000,銘柄リスト!$C$2:$C$10000,"廃止",0,1),"")</f>
        <v>壽屋</v>
      </c>
      <c r="F85" s="26">
        <v>100</v>
      </c>
      <c r="G85" s="34">
        <v>2656</v>
      </c>
      <c r="H85" s="27">
        <f t="shared" si="11"/>
        <v>265600</v>
      </c>
      <c r="I85" s="4">
        <v>250</v>
      </c>
      <c r="J85" s="4">
        <v>25</v>
      </c>
      <c r="K85" s="27">
        <f t="shared" si="12"/>
        <v>265875</v>
      </c>
      <c r="L85" s="29">
        <v>44439</v>
      </c>
      <c r="M85" s="26">
        <v>100</v>
      </c>
      <c r="N85" s="34">
        <v>2921</v>
      </c>
      <c r="O85" s="27">
        <f t="shared" si="13"/>
        <v>292100</v>
      </c>
      <c r="P85" s="4"/>
      <c r="Q85" s="4"/>
      <c r="R85" s="27">
        <f>O85-P85-Q85</f>
        <v>292100</v>
      </c>
      <c r="S85" s="27">
        <f t="shared" si="15"/>
        <v>26225</v>
      </c>
      <c r="T85" s="28">
        <f t="shared" si="16"/>
        <v>9.8636577338975087E-2</v>
      </c>
      <c r="W85" t="str">
        <f t="shared" si="17"/>
        <v>2021</v>
      </c>
      <c r="X85" t="str">
        <f t="shared" si="18"/>
        <v>202108</v>
      </c>
    </row>
    <row r="86" spans="2:24">
      <c r="B86" s="12">
        <f t="shared" si="19"/>
        <v>82</v>
      </c>
      <c r="C86" s="41">
        <v>44475</v>
      </c>
      <c r="D86" s="25" t="s">
        <v>25</v>
      </c>
      <c r="E86" t="str">
        <f>IF(D86&lt;&gt;"",_xlfn.XLOOKUP($D86,銘柄リスト!$B$2:$B$10000,銘柄リスト!$C$2:$C$10000,"廃止",0,1),"")</f>
        <v>バンダイナムコホールディングス</v>
      </c>
      <c r="F86" s="26">
        <v>200</v>
      </c>
      <c r="G86" s="34">
        <v>7930</v>
      </c>
      <c r="H86" s="27">
        <f t="shared" si="11"/>
        <v>1586000</v>
      </c>
      <c r="I86" s="4">
        <v>921</v>
      </c>
      <c r="J86" s="4">
        <v>92</v>
      </c>
      <c r="K86" s="27">
        <f t="shared" si="12"/>
        <v>1587013</v>
      </c>
      <c r="L86" s="29">
        <v>44483</v>
      </c>
      <c r="M86" s="26">
        <v>200</v>
      </c>
      <c r="N86" s="34">
        <v>8420</v>
      </c>
      <c r="O86" s="27">
        <f t="shared" si="13"/>
        <v>1684000</v>
      </c>
      <c r="P86" s="4"/>
      <c r="Q86" s="4"/>
      <c r="R86" s="27">
        <f t="shared" si="14"/>
        <v>1684000</v>
      </c>
      <c r="S86" s="27">
        <f t="shared" si="15"/>
        <v>96987</v>
      </c>
      <c r="T86" s="28">
        <f t="shared" si="16"/>
        <v>6.1112920940156128E-2</v>
      </c>
      <c r="W86" t="str">
        <f t="shared" si="17"/>
        <v>2021</v>
      </c>
      <c r="X86" t="str">
        <f t="shared" si="18"/>
        <v>202110</v>
      </c>
    </row>
    <row r="87" spans="2:24">
      <c r="B87" s="12">
        <f t="shared" si="19"/>
        <v>83</v>
      </c>
      <c r="C87" s="41">
        <v>44550</v>
      </c>
      <c r="D87" s="25" t="s">
        <v>25</v>
      </c>
      <c r="E87" t="str">
        <f>IF(D87&lt;&gt;"",_xlfn.XLOOKUP($D87,銘柄リスト!$B$2:$B$10000,銘柄リスト!$C$2:$C$10000,"廃止",0,1),"")</f>
        <v>バンダイナムコホールディングス</v>
      </c>
      <c r="F87" s="26">
        <v>100</v>
      </c>
      <c r="G87" s="34">
        <v>9000</v>
      </c>
      <c r="H87" s="27">
        <f t="shared" si="11"/>
        <v>900000</v>
      </c>
      <c r="I87" s="4">
        <v>487</v>
      </c>
      <c r="J87" s="4">
        <v>48</v>
      </c>
      <c r="K87" s="27">
        <f t="shared" si="12"/>
        <v>900535</v>
      </c>
      <c r="L87" s="29">
        <v>44645</v>
      </c>
      <c r="M87" s="26">
        <v>100</v>
      </c>
      <c r="N87" s="34">
        <v>9313</v>
      </c>
      <c r="O87" s="27">
        <f t="shared" si="13"/>
        <v>931300</v>
      </c>
      <c r="P87" s="4"/>
      <c r="Q87" s="4"/>
      <c r="R87" s="27">
        <f t="shared" si="14"/>
        <v>931300</v>
      </c>
      <c r="S87" s="27">
        <f t="shared" si="15"/>
        <v>30765</v>
      </c>
      <c r="T87" s="28">
        <f t="shared" si="16"/>
        <v>3.4163025312730765E-2</v>
      </c>
      <c r="W87" t="str">
        <f t="shared" si="17"/>
        <v>2022</v>
      </c>
      <c r="X87" t="str">
        <f t="shared" si="18"/>
        <v>202203</v>
      </c>
    </row>
    <row r="88" spans="2:24">
      <c r="B88" s="12">
        <f t="shared" si="19"/>
        <v>84</v>
      </c>
      <c r="C88" s="41">
        <v>44568</v>
      </c>
      <c r="D88" s="25" t="s">
        <v>25</v>
      </c>
      <c r="E88" t="str">
        <f>IF(D88&lt;&gt;"",_xlfn.XLOOKUP($D88,銘柄リスト!$B$2:$B$10000,銘柄リスト!$C$2:$C$10000,"廃止",0,1),"")</f>
        <v>バンダイナムコホールディングス</v>
      </c>
      <c r="F88" s="26">
        <v>100</v>
      </c>
      <c r="G88" s="34">
        <v>8600</v>
      </c>
      <c r="H88" s="27">
        <f t="shared" si="11"/>
        <v>860000</v>
      </c>
      <c r="I88" s="4">
        <v>487</v>
      </c>
      <c r="J88" s="4">
        <v>48</v>
      </c>
      <c r="K88" s="27">
        <f t="shared" si="12"/>
        <v>860535</v>
      </c>
      <c r="L88" s="29">
        <v>44645</v>
      </c>
      <c r="M88" s="26">
        <v>100</v>
      </c>
      <c r="N88" s="34">
        <v>9313</v>
      </c>
      <c r="O88" s="27">
        <f t="shared" si="13"/>
        <v>931300</v>
      </c>
      <c r="P88" s="4"/>
      <c r="Q88" s="4"/>
      <c r="R88" s="27">
        <f t="shared" si="14"/>
        <v>931300</v>
      </c>
      <c r="S88" s="27">
        <f>IF(L88&lt;&gt;"",R88-K88,"")</f>
        <v>70765</v>
      </c>
      <c r="T88" s="28">
        <f t="shared" si="16"/>
        <v>8.2233726693278025E-2</v>
      </c>
      <c r="W88" t="str">
        <f t="shared" si="17"/>
        <v>2022</v>
      </c>
      <c r="X88" t="str">
        <f t="shared" si="18"/>
        <v>202203</v>
      </c>
    </row>
    <row r="89" spans="2:24">
      <c r="B89" s="12">
        <f t="shared" si="19"/>
        <v>85</v>
      </c>
      <c r="C89" s="41">
        <v>44876</v>
      </c>
      <c r="D89" s="25" t="s">
        <v>25</v>
      </c>
      <c r="E89" t="str">
        <f>IF(D89&lt;&gt;"",_xlfn.XLOOKUP($D89,銘柄リスト!$B$2:$B$10000,銘柄リスト!$C$2:$C$10000,"廃止",0,1),"")</f>
        <v>バンダイナムコホールディングス</v>
      </c>
      <c r="F89" s="26">
        <v>100</v>
      </c>
      <c r="G89" s="34">
        <v>9150</v>
      </c>
      <c r="H89" s="27">
        <f t="shared" si="11"/>
        <v>915000</v>
      </c>
      <c r="I89" s="4">
        <v>487</v>
      </c>
      <c r="J89" s="4">
        <v>48</v>
      </c>
      <c r="K89" s="27">
        <f t="shared" si="12"/>
        <v>915535</v>
      </c>
      <c r="L89" s="29">
        <v>45084</v>
      </c>
      <c r="M89" s="26">
        <v>300</v>
      </c>
      <c r="N89" s="34">
        <v>3482</v>
      </c>
      <c r="O89" s="27">
        <f t="shared" si="13"/>
        <v>1044600</v>
      </c>
      <c r="P89" s="4"/>
      <c r="Q89" s="4"/>
      <c r="R89" s="27">
        <f t="shared" si="14"/>
        <v>1044600</v>
      </c>
      <c r="S89" s="27">
        <f>IF(L89&lt;&gt;"",R89-K89,"")</f>
        <v>129065</v>
      </c>
      <c r="T89" s="28">
        <f t="shared" si="16"/>
        <v>0.14097221842966134</v>
      </c>
      <c r="U89" t="s">
        <v>70</v>
      </c>
      <c r="W89" t="str">
        <f t="shared" si="17"/>
        <v>2023</v>
      </c>
      <c r="X89" t="str">
        <f t="shared" si="18"/>
        <v>202306</v>
      </c>
    </row>
    <row r="90" spans="2:24">
      <c r="B90" s="12">
        <f t="shared" si="19"/>
        <v>86</v>
      </c>
      <c r="C90" s="41">
        <v>44923</v>
      </c>
      <c r="D90" s="25" t="s">
        <v>25</v>
      </c>
      <c r="E90" t="str">
        <f>IF(D90&lt;&gt;"",_xlfn.XLOOKUP($D90,銘柄リスト!$B$2:$B$10000,銘柄リスト!$C$2:$C$10000,"廃止",0,1),"")</f>
        <v>バンダイナムコホールディングス</v>
      </c>
      <c r="F90" s="26">
        <v>100</v>
      </c>
      <c r="G90" s="34">
        <v>8250</v>
      </c>
      <c r="H90" s="27">
        <f t="shared" si="11"/>
        <v>825000</v>
      </c>
      <c r="I90" s="4">
        <v>487</v>
      </c>
      <c r="J90" s="4">
        <v>48</v>
      </c>
      <c r="K90" s="27">
        <f t="shared" si="12"/>
        <v>825535</v>
      </c>
      <c r="L90" s="29">
        <v>45084</v>
      </c>
      <c r="M90" s="26">
        <v>300</v>
      </c>
      <c r="N90" s="34">
        <v>3482</v>
      </c>
      <c r="O90" s="27">
        <f t="shared" si="13"/>
        <v>1044600</v>
      </c>
      <c r="P90" s="4"/>
      <c r="Q90" s="4"/>
      <c r="R90" s="27">
        <f t="shared" si="14"/>
        <v>1044600</v>
      </c>
      <c r="S90" s="27">
        <f t="shared" si="15"/>
        <v>219065</v>
      </c>
      <c r="T90" s="28">
        <f t="shared" si="16"/>
        <v>0.26536125058295529</v>
      </c>
      <c r="W90" t="str">
        <f t="shared" si="17"/>
        <v>2023</v>
      </c>
      <c r="X90" t="str">
        <f t="shared" si="18"/>
        <v>202306</v>
      </c>
    </row>
    <row r="91" spans="2:24">
      <c r="B91" s="12">
        <f t="shared" si="19"/>
        <v>87</v>
      </c>
      <c r="C91" s="41">
        <v>44942</v>
      </c>
      <c r="D91" s="25" t="s">
        <v>69</v>
      </c>
      <c r="E91" t="str">
        <f>IF(D91&lt;&gt;"",_xlfn.XLOOKUP($D91,銘柄リスト!$B$2:$B$10000,銘柄リスト!$C$2:$C$10000,"廃止",0,1),"")</f>
        <v>イオン</v>
      </c>
      <c r="F91" s="26">
        <v>100</v>
      </c>
      <c r="G91" s="34">
        <v>2580</v>
      </c>
      <c r="H91" s="27">
        <f t="shared" si="11"/>
        <v>258000</v>
      </c>
      <c r="I91" s="4">
        <v>250</v>
      </c>
      <c r="J91" s="4">
        <v>25</v>
      </c>
      <c r="K91" s="27">
        <f t="shared" si="12"/>
        <v>258275</v>
      </c>
      <c r="L91" s="29">
        <v>45687</v>
      </c>
      <c r="M91" s="26">
        <v>100</v>
      </c>
      <c r="N91" s="34">
        <v>3735</v>
      </c>
      <c r="O91" s="27">
        <f t="shared" si="13"/>
        <v>373500</v>
      </c>
      <c r="P91" s="4"/>
      <c r="Q91" s="4"/>
      <c r="R91" s="27">
        <f t="shared" si="14"/>
        <v>373500</v>
      </c>
      <c r="S91" s="27">
        <f t="shared" si="15"/>
        <v>115225</v>
      </c>
      <c r="T91" s="28">
        <f t="shared" si="16"/>
        <v>0.44613299777369081</v>
      </c>
      <c r="W91" t="str">
        <f t="shared" si="17"/>
        <v>2025</v>
      </c>
      <c r="X91" t="str">
        <f t="shared" si="18"/>
        <v>202501</v>
      </c>
    </row>
    <row r="92" spans="2:24">
      <c r="B92" s="12">
        <f t="shared" si="19"/>
        <v>88</v>
      </c>
      <c r="C92" s="41">
        <v>45278</v>
      </c>
      <c r="D92" s="25" t="s">
        <v>25</v>
      </c>
      <c r="E92" t="str">
        <f>IF(D92&lt;&gt;"",_xlfn.XLOOKUP($D92,銘柄リスト!$B$2:$B$10000,銘柄リスト!$C$2:$C$10000,"廃止",0,1),"")</f>
        <v>バンダイナムコホールディングス</v>
      </c>
      <c r="F92" s="26">
        <v>100</v>
      </c>
      <c r="G92" s="34">
        <v>2701</v>
      </c>
      <c r="H92" s="27">
        <f t="shared" si="11"/>
        <v>270100</v>
      </c>
      <c r="I92" s="4">
        <v>0</v>
      </c>
      <c r="J92" s="4">
        <v>0</v>
      </c>
      <c r="K92" s="27">
        <f t="shared" si="12"/>
        <v>270100</v>
      </c>
      <c r="L92" s="29">
        <v>45425</v>
      </c>
      <c r="M92" s="26">
        <v>100</v>
      </c>
      <c r="N92" s="34">
        <v>3141</v>
      </c>
      <c r="O92" s="27">
        <f t="shared" si="13"/>
        <v>314100</v>
      </c>
      <c r="P92" s="4"/>
      <c r="Q92" s="4"/>
      <c r="R92" s="27">
        <f t="shared" si="14"/>
        <v>314100</v>
      </c>
      <c r="S92" s="27">
        <f t="shared" si="15"/>
        <v>44000</v>
      </c>
      <c r="T92" s="28">
        <f t="shared" si="16"/>
        <v>0.16290262865605332</v>
      </c>
      <c r="W92" t="str">
        <f t="shared" si="17"/>
        <v>2024</v>
      </c>
      <c r="X92" t="str">
        <f t="shared" si="18"/>
        <v>202405</v>
      </c>
    </row>
    <row r="93" spans="2:24">
      <c r="B93" s="12">
        <f t="shared" si="19"/>
        <v>89</v>
      </c>
      <c r="C93" s="41">
        <v>45313</v>
      </c>
      <c r="D93" s="25" t="s">
        <v>71</v>
      </c>
      <c r="E93" t="str">
        <f>IF(D93&lt;&gt;"",_xlfn.XLOOKUP($D93,銘柄リスト!$B$2:$B$10000,銘柄リスト!$C$2:$C$10000,"廃止",0,1),"")</f>
        <v>ＳＦＰホールディングス</v>
      </c>
      <c r="F93" s="26">
        <v>100</v>
      </c>
      <c r="G93" s="34">
        <v>2099</v>
      </c>
      <c r="H93" s="27">
        <f t="shared" si="11"/>
        <v>209900</v>
      </c>
      <c r="I93" s="4">
        <v>0</v>
      </c>
      <c r="J93" s="4">
        <v>0</v>
      </c>
      <c r="K93" s="27">
        <f t="shared" si="12"/>
        <v>209900</v>
      </c>
      <c r="L93" s="29">
        <v>45672</v>
      </c>
      <c r="M93" s="26">
        <v>100</v>
      </c>
      <c r="N93" s="34">
        <v>2105.1</v>
      </c>
      <c r="O93" s="27">
        <f t="shared" si="13"/>
        <v>210510</v>
      </c>
      <c r="P93" s="4"/>
      <c r="Q93" s="4"/>
      <c r="R93" s="27">
        <f t="shared" si="14"/>
        <v>210510</v>
      </c>
      <c r="S93" s="27">
        <f t="shared" si="15"/>
        <v>610</v>
      </c>
      <c r="T93" s="28">
        <f t="shared" si="16"/>
        <v>2.9061457837065269E-3</v>
      </c>
      <c r="W93" t="str">
        <f t="shared" si="17"/>
        <v>2025</v>
      </c>
      <c r="X93" t="str">
        <f t="shared" si="18"/>
        <v>202501</v>
      </c>
    </row>
    <row r="94" spans="2:24">
      <c r="B94" s="12">
        <f t="shared" si="19"/>
        <v>90</v>
      </c>
      <c r="C94" s="41">
        <v>45327</v>
      </c>
      <c r="D94" s="25" t="s">
        <v>72</v>
      </c>
      <c r="E94" t="str">
        <f>IF(D94&lt;&gt;"",_xlfn.XLOOKUP($D94,銘柄リスト!$B$2:$B$10000,銘柄リスト!$C$2:$C$10000,"廃止",0,1),"")</f>
        <v>パナソニック　ホールディングス</v>
      </c>
      <c r="F94" s="26">
        <v>100</v>
      </c>
      <c r="G94" s="34">
        <v>1450</v>
      </c>
      <c r="H94" s="27">
        <f t="shared" si="11"/>
        <v>145000</v>
      </c>
      <c r="I94" s="4">
        <v>0</v>
      </c>
      <c r="J94" s="4">
        <v>0</v>
      </c>
      <c r="K94" s="27">
        <f t="shared" si="12"/>
        <v>145000</v>
      </c>
      <c r="L94" s="29">
        <v>45341</v>
      </c>
      <c r="M94" s="26">
        <v>100</v>
      </c>
      <c r="N94" s="34">
        <v>1417</v>
      </c>
      <c r="O94" s="27">
        <f t="shared" si="13"/>
        <v>141700</v>
      </c>
      <c r="P94" s="4"/>
      <c r="Q94" s="4"/>
      <c r="R94" s="27">
        <f t="shared" si="14"/>
        <v>141700</v>
      </c>
      <c r="S94" s="27">
        <f t="shared" si="15"/>
        <v>-3300</v>
      </c>
      <c r="T94" s="28">
        <f t="shared" si="16"/>
        <v>-2.2758620689655173E-2</v>
      </c>
      <c r="W94" t="str">
        <f t="shared" si="17"/>
        <v>2024</v>
      </c>
      <c r="X94" t="str">
        <f t="shared" si="18"/>
        <v>202402</v>
      </c>
    </row>
    <row r="95" spans="2:24">
      <c r="B95" s="12">
        <f t="shared" si="19"/>
        <v>91</v>
      </c>
      <c r="C95" s="41">
        <v>45335</v>
      </c>
      <c r="D95" s="25" t="s">
        <v>73</v>
      </c>
      <c r="E95" t="str">
        <f>IF(D95&lt;&gt;"",_xlfn.XLOOKUP($D95,銘柄リスト!$B$2:$B$10000,銘柄リスト!$C$2:$C$10000,"廃止",0,1),"")</f>
        <v>ツルハホールディングス</v>
      </c>
      <c r="F95" s="26">
        <v>100</v>
      </c>
      <c r="G95" s="34">
        <v>11040</v>
      </c>
      <c r="H95" s="27">
        <f t="shared" si="11"/>
        <v>1104000</v>
      </c>
      <c r="I95" s="4">
        <v>0</v>
      </c>
      <c r="J95" s="4">
        <v>0</v>
      </c>
      <c r="K95" s="27">
        <f t="shared" si="12"/>
        <v>1104000</v>
      </c>
      <c r="L95" s="29">
        <v>45349</v>
      </c>
      <c r="M95" s="26">
        <v>100</v>
      </c>
      <c r="N95" s="34">
        <v>11965</v>
      </c>
      <c r="O95" s="27">
        <f t="shared" si="13"/>
        <v>1196500</v>
      </c>
      <c r="P95" s="4"/>
      <c r="Q95" s="4"/>
      <c r="R95" s="27">
        <f t="shared" si="14"/>
        <v>1196500</v>
      </c>
      <c r="S95" s="27">
        <f t="shared" si="15"/>
        <v>92500</v>
      </c>
      <c r="T95" s="28">
        <f t="shared" si="16"/>
        <v>8.3786231884057968E-2</v>
      </c>
      <c r="U95" t="s">
        <v>76</v>
      </c>
      <c r="W95" t="str">
        <f t="shared" si="17"/>
        <v>2024</v>
      </c>
      <c r="X95" t="str">
        <f t="shared" si="18"/>
        <v>202402</v>
      </c>
    </row>
    <row r="96" spans="2:24">
      <c r="B96" s="12">
        <f t="shared" si="19"/>
        <v>92</v>
      </c>
      <c r="C96" s="41">
        <v>45341</v>
      </c>
      <c r="D96" s="25" t="s">
        <v>74</v>
      </c>
      <c r="E96" t="str">
        <f>IF(D96&lt;&gt;"",_xlfn.XLOOKUP($D96,銘柄リスト!$B$2:$B$10000,銘柄リスト!$C$2:$C$10000,"廃止",0,1),"")</f>
        <v>壱番屋</v>
      </c>
      <c r="F96" s="26">
        <v>100</v>
      </c>
      <c r="G96" s="34">
        <v>6040</v>
      </c>
      <c r="H96" s="27">
        <f t="shared" si="11"/>
        <v>604000</v>
      </c>
      <c r="I96" s="4">
        <v>0</v>
      </c>
      <c r="J96" s="4">
        <v>0</v>
      </c>
      <c r="K96" s="27">
        <f t="shared" si="12"/>
        <v>604000</v>
      </c>
      <c r="L96" s="29">
        <v>45649</v>
      </c>
      <c r="M96" s="26">
        <v>500</v>
      </c>
      <c r="N96" s="34">
        <v>1000</v>
      </c>
      <c r="O96" s="27">
        <f t="shared" si="13"/>
        <v>500000</v>
      </c>
      <c r="P96" s="4"/>
      <c r="Q96" s="4"/>
      <c r="R96" s="27">
        <f t="shared" si="14"/>
        <v>500000</v>
      </c>
      <c r="S96" s="27">
        <f t="shared" si="15"/>
        <v>-104000</v>
      </c>
      <c r="T96" s="28">
        <f t="shared" si="16"/>
        <v>-0.17218543046357615</v>
      </c>
      <c r="W96" t="str">
        <f t="shared" si="17"/>
        <v>2024</v>
      </c>
      <c r="X96" t="str">
        <f t="shared" si="18"/>
        <v>202412</v>
      </c>
    </row>
    <row r="97" spans="2:24">
      <c r="B97" s="12">
        <f t="shared" si="19"/>
        <v>93</v>
      </c>
      <c r="C97" s="41">
        <v>45341</v>
      </c>
      <c r="D97" s="25" t="s">
        <v>75</v>
      </c>
      <c r="E97" t="str">
        <f>IF(D97&lt;&gt;"",_xlfn.XLOOKUP($D97,銘柄リスト!$B$2:$B$10000,銘柄リスト!$C$2:$C$10000,"廃止",0,1),"")</f>
        <v>ゼンショーホールディングス</v>
      </c>
      <c r="F97" s="26">
        <v>100</v>
      </c>
      <c r="G97" s="34">
        <v>6610</v>
      </c>
      <c r="H97" s="27">
        <f t="shared" si="11"/>
        <v>661000</v>
      </c>
      <c r="I97" s="4">
        <v>0</v>
      </c>
      <c r="J97" s="4">
        <v>0</v>
      </c>
      <c r="K97" s="27">
        <f t="shared" si="12"/>
        <v>661000</v>
      </c>
      <c r="L97" s="29">
        <v>45519</v>
      </c>
      <c r="M97" s="26">
        <v>100</v>
      </c>
      <c r="N97" s="34">
        <v>6660</v>
      </c>
      <c r="O97" s="27">
        <f t="shared" si="13"/>
        <v>666000</v>
      </c>
      <c r="P97" s="4"/>
      <c r="Q97" s="4"/>
      <c r="R97" s="27">
        <f t="shared" si="14"/>
        <v>666000</v>
      </c>
      <c r="S97" s="27">
        <f t="shared" si="15"/>
        <v>5000</v>
      </c>
      <c r="T97" s="28">
        <f t="shared" si="16"/>
        <v>7.5642965204236008E-3</v>
      </c>
      <c r="W97" t="str">
        <f t="shared" si="17"/>
        <v>2024</v>
      </c>
      <c r="X97" t="str">
        <f t="shared" si="18"/>
        <v>202408</v>
      </c>
    </row>
    <row r="98" spans="2:24">
      <c r="B98" s="12">
        <f t="shared" si="19"/>
        <v>94</v>
      </c>
      <c r="C98" s="41">
        <v>45362</v>
      </c>
      <c r="D98" s="25" t="s">
        <v>77</v>
      </c>
      <c r="E98" t="str">
        <f>IF(D98&lt;&gt;"",_xlfn.XLOOKUP($D98,銘柄リスト!$B$2:$B$10000,銘柄リスト!$C$2:$C$10000,"廃止",0,1),"")</f>
        <v>マツキヨココカラ＆カンパニー</v>
      </c>
      <c r="F98" s="26">
        <v>100</v>
      </c>
      <c r="G98" s="34">
        <v>2337.5</v>
      </c>
      <c r="H98" s="27">
        <f t="shared" si="11"/>
        <v>233750</v>
      </c>
      <c r="I98" s="4">
        <v>0</v>
      </c>
      <c r="J98" s="4">
        <v>0</v>
      </c>
      <c r="K98" s="27">
        <f t="shared" si="12"/>
        <v>233750</v>
      </c>
      <c r="L98" s="29">
        <v>45492</v>
      </c>
      <c r="M98" s="26">
        <v>100</v>
      </c>
      <c r="N98" s="34">
        <v>2480.5</v>
      </c>
      <c r="O98" s="27">
        <f t="shared" si="13"/>
        <v>248050</v>
      </c>
      <c r="P98" s="4"/>
      <c r="Q98" s="4"/>
      <c r="R98" s="27">
        <f t="shared" si="14"/>
        <v>248050</v>
      </c>
      <c r="S98" s="27">
        <f t="shared" si="15"/>
        <v>14300</v>
      </c>
      <c r="T98" s="28">
        <f t="shared" si="16"/>
        <v>6.1176470588235297E-2</v>
      </c>
      <c r="W98" t="str">
        <f t="shared" si="17"/>
        <v>2024</v>
      </c>
      <c r="X98" t="str">
        <f t="shared" si="18"/>
        <v>202407</v>
      </c>
    </row>
    <row r="99" spans="2:24">
      <c r="B99" s="12">
        <f t="shared" si="19"/>
        <v>95</v>
      </c>
      <c r="C99" s="41">
        <v>45397</v>
      </c>
      <c r="D99" s="25" t="s">
        <v>78</v>
      </c>
      <c r="E99" t="str">
        <f>IF(D99&lt;&gt;"",_xlfn.XLOOKUP($D99,銘柄リスト!$B$2:$B$10000,銘柄リスト!$C$2:$C$10000,"廃止",0,1),"")</f>
        <v>吉野家ホールディングス</v>
      </c>
      <c r="F99" s="26">
        <v>100</v>
      </c>
      <c r="G99" s="34">
        <v>2902</v>
      </c>
      <c r="H99" s="27">
        <f t="shared" si="11"/>
        <v>290200</v>
      </c>
      <c r="I99" s="4">
        <v>0</v>
      </c>
      <c r="J99" s="4">
        <v>0</v>
      </c>
      <c r="K99" s="27">
        <f t="shared" si="12"/>
        <v>290200</v>
      </c>
      <c r="L99" s="29">
        <v>45538</v>
      </c>
      <c r="M99" s="26">
        <v>100</v>
      </c>
      <c r="N99" s="34">
        <v>3088</v>
      </c>
      <c r="O99" s="27">
        <f t="shared" si="13"/>
        <v>308800</v>
      </c>
      <c r="P99" s="4"/>
      <c r="Q99" s="4"/>
      <c r="R99" s="27">
        <f t="shared" si="14"/>
        <v>308800</v>
      </c>
      <c r="S99" s="27">
        <f t="shared" si="15"/>
        <v>18600</v>
      </c>
      <c r="T99" s="28">
        <f t="shared" si="16"/>
        <v>6.4093728463128871E-2</v>
      </c>
      <c r="W99" t="str">
        <f t="shared" si="17"/>
        <v>2024</v>
      </c>
      <c r="X99" t="str">
        <f t="shared" si="18"/>
        <v>202409</v>
      </c>
    </row>
    <row r="100" spans="2:24">
      <c r="B100" s="12">
        <f t="shared" si="19"/>
        <v>96</v>
      </c>
      <c r="C100" s="41">
        <v>45398</v>
      </c>
      <c r="D100" s="25" t="s">
        <v>74</v>
      </c>
      <c r="E100" t="str">
        <f>IF(D100&lt;&gt;"",_xlfn.XLOOKUP($D100,銘柄リスト!$B$2:$B$10000,銘柄リスト!$C$2:$C$10000,"廃止",0,1),"")</f>
        <v>壱番屋</v>
      </c>
      <c r="F100" s="26">
        <v>200</v>
      </c>
      <c r="G100" s="34">
        <v>1107</v>
      </c>
      <c r="H100" s="27">
        <f t="shared" si="11"/>
        <v>221400</v>
      </c>
      <c r="I100" s="4">
        <v>0</v>
      </c>
      <c r="J100" s="4">
        <v>0</v>
      </c>
      <c r="K100" s="27">
        <f t="shared" si="12"/>
        <v>221400</v>
      </c>
      <c r="L100" s="29">
        <v>45649</v>
      </c>
      <c r="M100" s="26">
        <v>200</v>
      </c>
      <c r="N100" s="34">
        <v>1000</v>
      </c>
      <c r="O100" s="27">
        <f t="shared" si="13"/>
        <v>200000</v>
      </c>
      <c r="P100" s="4"/>
      <c r="Q100" s="4"/>
      <c r="R100" s="27">
        <f t="shared" si="14"/>
        <v>200000</v>
      </c>
      <c r="S100" s="27">
        <f t="shared" si="15"/>
        <v>-21400</v>
      </c>
      <c r="T100" s="28">
        <f t="shared" si="16"/>
        <v>-9.66576332429991E-2</v>
      </c>
      <c r="W100" t="str">
        <f t="shared" si="17"/>
        <v>2024</v>
      </c>
      <c r="X100" t="str">
        <f t="shared" si="18"/>
        <v>202412</v>
      </c>
    </row>
    <row r="101" spans="2:24">
      <c r="B101" s="12">
        <f t="shared" si="19"/>
        <v>97</v>
      </c>
      <c r="C101" s="41">
        <v>45408</v>
      </c>
      <c r="D101" s="25" t="s">
        <v>77</v>
      </c>
      <c r="E101" t="str">
        <f>IF(D101&lt;&gt;"",_xlfn.XLOOKUP($D101,銘柄リスト!$B$2:$B$10000,銘柄リスト!$C$2:$C$10000,"廃止",0,1),"")</f>
        <v>マツキヨココカラ＆カンパニー</v>
      </c>
      <c r="F101" s="26">
        <v>100</v>
      </c>
      <c r="G101" s="34">
        <v>2200</v>
      </c>
      <c r="H101" s="27">
        <f t="shared" si="11"/>
        <v>220000</v>
      </c>
      <c r="I101" s="4">
        <v>0</v>
      </c>
      <c r="J101" s="4">
        <v>0</v>
      </c>
      <c r="K101" s="27">
        <f t="shared" si="12"/>
        <v>220000</v>
      </c>
      <c r="L101" s="29">
        <v>45492</v>
      </c>
      <c r="M101" s="26">
        <v>100</v>
      </c>
      <c r="N101" s="34">
        <v>2480.5</v>
      </c>
      <c r="O101" s="27">
        <f t="shared" si="13"/>
        <v>248050</v>
      </c>
      <c r="P101" s="4"/>
      <c r="Q101" s="4"/>
      <c r="R101" s="27">
        <f t="shared" si="14"/>
        <v>248050</v>
      </c>
      <c r="S101" s="27">
        <f t="shared" si="15"/>
        <v>28050</v>
      </c>
      <c r="T101" s="28">
        <f t="shared" si="16"/>
        <v>0.1275</v>
      </c>
      <c r="W101" t="str">
        <f t="shared" si="17"/>
        <v>2024</v>
      </c>
      <c r="X101" t="str">
        <f t="shared" si="18"/>
        <v>202407</v>
      </c>
    </row>
    <row r="102" spans="2:24">
      <c r="B102" s="12">
        <f t="shared" si="19"/>
        <v>98</v>
      </c>
      <c r="C102" s="41">
        <v>45426</v>
      </c>
      <c r="D102" s="25" t="s">
        <v>79</v>
      </c>
      <c r="E102" t="str">
        <f>IF(D102&lt;&gt;"",_xlfn.XLOOKUP($D102,銘柄リスト!$B$2:$B$10000,銘柄リスト!$C$2:$C$10000,"廃止",0,1),"")</f>
        <v>力の源ホールディングス</v>
      </c>
      <c r="F102" s="26">
        <v>100</v>
      </c>
      <c r="G102" s="34">
        <v>1540</v>
      </c>
      <c r="H102" s="27">
        <f t="shared" si="11"/>
        <v>154000</v>
      </c>
      <c r="I102" s="4">
        <v>0</v>
      </c>
      <c r="J102" s="4">
        <v>0</v>
      </c>
      <c r="K102" s="27">
        <f t="shared" si="12"/>
        <v>154000</v>
      </c>
      <c r="L102" s="29">
        <v>45649</v>
      </c>
      <c r="M102" s="26">
        <v>100</v>
      </c>
      <c r="N102" s="34">
        <v>967</v>
      </c>
      <c r="O102" s="27">
        <f t="shared" si="13"/>
        <v>96700</v>
      </c>
      <c r="P102" s="4"/>
      <c r="Q102" s="4"/>
      <c r="R102" s="27">
        <f t="shared" si="14"/>
        <v>96700</v>
      </c>
      <c r="S102" s="27">
        <f t="shared" si="15"/>
        <v>-57300</v>
      </c>
      <c r="T102" s="28">
        <f t="shared" si="16"/>
        <v>-0.37207792207792206</v>
      </c>
      <c r="W102" t="str">
        <f t="shared" si="17"/>
        <v>2024</v>
      </c>
      <c r="X102" t="str">
        <f t="shared" si="18"/>
        <v>202412</v>
      </c>
    </row>
    <row r="103" spans="2:24">
      <c r="B103" s="12">
        <f t="shared" si="19"/>
        <v>99</v>
      </c>
      <c r="C103" s="41">
        <v>45432</v>
      </c>
      <c r="D103" s="25" t="s">
        <v>80</v>
      </c>
      <c r="E103" t="str">
        <f>IF(D103&lt;&gt;"",_xlfn.XLOOKUP($D103,銘柄リスト!$B$2:$B$10000,銘柄リスト!$C$2:$C$10000,"廃止",0,1),"")</f>
        <v>物語コーポレーション</v>
      </c>
      <c r="F103" s="26">
        <v>100</v>
      </c>
      <c r="G103" s="34">
        <v>3690</v>
      </c>
      <c r="H103" s="27">
        <f t="shared" si="11"/>
        <v>369000</v>
      </c>
      <c r="I103" s="4">
        <v>0</v>
      </c>
      <c r="J103" s="4">
        <v>0</v>
      </c>
      <c r="K103" s="27">
        <f t="shared" si="12"/>
        <v>369000</v>
      </c>
      <c r="L103" s="29">
        <v>45538</v>
      </c>
      <c r="M103" s="26">
        <v>100</v>
      </c>
      <c r="N103" s="34">
        <v>3560</v>
      </c>
      <c r="O103" s="27">
        <f t="shared" si="13"/>
        <v>356000</v>
      </c>
      <c r="P103" s="4"/>
      <c r="Q103" s="4"/>
      <c r="R103" s="27">
        <f t="shared" si="14"/>
        <v>356000</v>
      </c>
      <c r="S103" s="27">
        <f t="shared" si="15"/>
        <v>-13000</v>
      </c>
      <c r="T103" s="28">
        <f t="shared" si="16"/>
        <v>-3.5230352303523033E-2</v>
      </c>
      <c r="W103" t="str">
        <f t="shared" si="17"/>
        <v>2024</v>
      </c>
      <c r="X103" t="str">
        <f t="shared" si="18"/>
        <v>202409</v>
      </c>
    </row>
    <row r="104" spans="2:24">
      <c r="B104" s="12">
        <f t="shared" si="19"/>
        <v>100</v>
      </c>
      <c r="C104" s="41">
        <v>45432</v>
      </c>
      <c r="D104" s="25" t="s">
        <v>81</v>
      </c>
      <c r="E104" t="str">
        <f>IF(D104&lt;&gt;"",_xlfn.XLOOKUP($D104,銘柄リスト!$B$2:$B$10000,銘柄リスト!$C$2:$C$10000,"廃止",0,1),"")</f>
        <v>日本電信電話</v>
      </c>
      <c r="F104" s="26">
        <v>100</v>
      </c>
      <c r="G104" s="34">
        <v>151.80000000000001</v>
      </c>
      <c r="H104" s="27">
        <f t="shared" si="11"/>
        <v>15180.000000000002</v>
      </c>
      <c r="I104" s="4">
        <v>0</v>
      </c>
      <c r="J104" s="4">
        <v>0</v>
      </c>
      <c r="K104" s="27">
        <f t="shared" si="12"/>
        <v>15180.000000000002</v>
      </c>
      <c r="L104" s="29">
        <v>45645</v>
      </c>
      <c r="M104" s="26">
        <v>100</v>
      </c>
      <c r="N104" s="34">
        <v>153.9</v>
      </c>
      <c r="O104" s="27">
        <f t="shared" si="13"/>
        <v>15390</v>
      </c>
      <c r="P104" s="4"/>
      <c r="Q104" s="4"/>
      <c r="R104" s="27">
        <f t="shared" si="14"/>
        <v>15390</v>
      </c>
      <c r="S104" s="27">
        <f t="shared" si="15"/>
        <v>209.99999999999818</v>
      </c>
      <c r="T104" s="28">
        <f t="shared" si="16"/>
        <v>1.3833992094861539E-2</v>
      </c>
      <c r="W104" t="str">
        <f t="shared" si="17"/>
        <v>2024</v>
      </c>
      <c r="X104" t="str">
        <f t="shared" si="18"/>
        <v>202412</v>
      </c>
    </row>
    <row r="105" spans="2:24">
      <c r="B105" s="12">
        <f t="shared" si="19"/>
        <v>101</v>
      </c>
      <c r="C105" s="41">
        <v>45432</v>
      </c>
      <c r="D105" s="25" t="s">
        <v>81</v>
      </c>
      <c r="E105" t="str">
        <f>IF(D105&lt;&gt;"",_xlfn.XLOOKUP($D105,銘柄リスト!$B$2:$B$10000,銘柄リスト!$C$2:$C$10000,"廃止",0,1),"")</f>
        <v>日本電信電話</v>
      </c>
      <c r="F105" s="26">
        <v>400</v>
      </c>
      <c r="G105" s="34">
        <v>151.80000000000001</v>
      </c>
      <c r="H105" s="27">
        <f>F105*G105</f>
        <v>60720.000000000007</v>
      </c>
      <c r="I105" s="4">
        <v>0</v>
      </c>
      <c r="J105" s="4">
        <v>0</v>
      </c>
      <c r="K105" s="27">
        <f>H105+I105+J105</f>
        <v>60720.000000000007</v>
      </c>
      <c r="L105" s="29">
        <v>45645</v>
      </c>
      <c r="M105" s="26">
        <v>400</v>
      </c>
      <c r="N105" s="34">
        <v>154.80000000000001</v>
      </c>
      <c r="O105" s="27">
        <f>M105*N105</f>
        <v>61920.000000000007</v>
      </c>
      <c r="P105" s="4"/>
      <c r="Q105" s="4"/>
      <c r="R105" s="27">
        <f>O105-P105-Q105</f>
        <v>61920.000000000007</v>
      </c>
      <c r="S105" s="27">
        <f>IF(L105&lt;&gt;"",R105-K105,"")</f>
        <v>1200</v>
      </c>
      <c r="T105" s="28">
        <f>IF(S105&lt;&gt;"",S105/K105,"")</f>
        <v>1.9762845849802368E-2</v>
      </c>
      <c r="W105" t="str">
        <f t="shared" si="17"/>
        <v>2024</v>
      </c>
      <c r="X105" t="str">
        <f t="shared" si="18"/>
        <v>202412</v>
      </c>
    </row>
    <row r="106" spans="2:24">
      <c r="B106" s="12">
        <f t="shared" si="19"/>
        <v>102</v>
      </c>
      <c r="C106" s="41">
        <v>45439</v>
      </c>
      <c r="D106" s="25" t="s">
        <v>82</v>
      </c>
      <c r="E106" t="str">
        <f>IF(D106&lt;&gt;"",_xlfn.XLOOKUP($D106,銘柄リスト!$B$2:$B$10000,銘柄リスト!$C$2:$C$10000,"廃止",0,1),"")</f>
        <v>大王製紙</v>
      </c>
      <c r="F106" s="26">
        <v>100</v>
      </c>
      <c r="G106" s="34">
        <v>898</v>
      </c>
      <c r="H106" s="27">
        <f t="shared" ref="H106:H170" si="20">F106*G106</f>
        <v>89800</v>
      </c>
      <c r="I106" s="4">
        <v>0</v>
      </c>
      <c r="J106" s="4">
        <v>0</v>
      </c>
      <c r="K106" s="27">
        <f t="shared" ref="K106:K170" si="21">H106+I106+J106</f>
        <v>89800</v>
      </c>
      <c r="L106" s="29">
        <v>45562</v>
      </c>
      <c r="M106" s="26">
        <v>100</v>
      </c>
      <c r="N106" s="34">
        <v>920</v>
      </c>
      <c r="O106" s="27">
        <f t="shared" ref="O106:O170" si="22">M106*N106</f>
        <v>92000</v>
      </c>
      <c r="P106" s="4"/>
      <c r="Q106" s="4"/>
      <c r="R106" s="27">
        <f t="shared" ref="R106:R170" si="23">O106-P106-Q106</f>
        <v>92000</v>
      </c>
      <c r="S106" s="27">
        <f t="shared" ref="S106:S170" si="24">IF(L106&lt;&gt;"",R106-K106,"")</f>
        <v>2200</v>
      </c>
      <c r="T106" s="28">
        <f t="shared" ref="T106:T170" si="25">IF(S106&lt;&gt;"",S106/K106,"")</f>
        <v>2.4498886414253896E-2</v>
      </c>
      <c r="W106" t="str">
        <f t="shared" si="17"/>
        <v>2024</v>
      </c>
      <c r="X106" t="str">
        <f t="shared" si="18"/>
        <v>202409</v>
      </c>
    </row>
    <row r="107" spans="2:24">
      <c r="B107" s="12">
        <f t="shared" si="19"/>
        <v>103</v>
      </c>
      <c r="C107" s="41">
        <v>45439</v>
      </c>
      <c r="D107" s="25" t="s">
        <v>82</v>
      </c>
      <c r="E107" t="str">
        <f>IF(D107&lt;&gt;"",_xlfn.XLOOKUP($D107,銘柄リスト!$B$2:$B$10000,銘柄リスト!$C$2:$C$10000,"廃止",0,1),"")</f>
        <v>大王製紙</v>
      </c>
      <c r="F107" s="26">
        <v>100</v>
      </c>
      <c r="G107" s="34">
        <v>898</v>
      </c>
      <c r="H107" s="27">
        <f t="shared" ref="H107" si="26">F107*G107</f>
        <v>89800</v>
      </c>
      <c r="I107" s="4">
        <v>0</v>
      </c>
      <c r="J107" s="4">
        <v>0</v>
      </c>
      <c r="K107" s="27">
        <f t="shared" ref="K107" si="27">H107+I107+J107</f>
        <v>89800</v>
      </c>
      <c r="L107" s="29">
        <v>45565</v>
      </c>
      <c r="M107" s="26">
        <v>100</v>
      </c>
      <c r="N107" s="34">
        <v>914.8</v>
      </c>
      <c r="O107" s="27">
        <f t="shared" ref="O107" si="28">M107*N107</f>
        <v>91480</v>
      </c>
      <c r="P107" s="4"/>
      <c r="Q107" s="4"/>
      <c r="R107" s="27">
        <f t="shared" ref="R107" si="29">O107-P107-Q107</f>
        <v>91480</v>
      </c>
      <c r="S107" s="27">
        <f t="shared" ref="S107" si="30">IF(L107&lt;&gt;"",R107-K107,"")</f>
        <v>1680</v>
      </c>
      <c r="T107" s="28">
        <f t="shared" ref="T107" si="31">IF(S107&lt;&gt;"",S107/K107,"")</f>
        <v>1.8708240534521157E-2</v>
      </c>
      <c r="W107" t="str">
        <f t="shared" si="17"/>
        <v>2024</v>
      </c>
      <c r="X107" t="str">
        <f t="shared" si="18"/>
        <v>202409</v>
      </c>
    </row>
    <row r="108" spans="2:24">
      <c r="B108" s="12">
        <f t="shared" si="19"/>
        <v>104</v>
      </c>
      <c r="C108" s="41">
        <v>45460</v>
      </c>
      <c r="D108" s="25" t="s">
        <v>83</v>
      </c>
      <c r="E108" t="str">
        <f>IF(D108&lt;&gt;"",_xlfn.XLOOKUP($D108,銘柄リスト!$B$2:$B$10000,銘柄リスト!$C$2:$C$10000,"廃止",0,1),"")</f>
        <v>オロ</v>
      </c>
      <c r="F108" s="26">
        <v>100</v>
      </c>
      <c r="G108" s="34">
        <v>2445</v>
      </c>
      <c r="H108" s="27">
        <f t="shared" si="20"/>
        <v>244500</v>
      </c>
      <c r="I108" s="4">
        <v>0</v>
      </c>
      <c r="J108" s="4">
        <v>0</v>
      </c>
      <c r="K108" s="27">
        <f t="shared" si="21"/>
        <v>244500</v>
      </c>
      <c r="L108" s="29">
        <v>45481</v>
      </c>
      <c r="M108" s="26">
        <v>100</v>
      </c>
      <c r="N108" s="34">
        <v>2725</v>
      </c>
      <c r="O108" s="27">
        <f t="shared" si="22"/>
        <v>272500</v>
      </c>
      <c r="P108" s="4"/>
      <c r="Q108" s="4"/>
      <c r="R108" s="27">
        <f t="shared" si="23"/>
        <v>272500</v>
      </c>
      <c r="S108" s="27">
        <f t="shared" si="24"/>
        <v>28000</v>
      </c>
      <c r="T108" s="28">
        <f t="shared" si="25"/>
        <v>0.11451942740286299</v>
      </c>
      <c r="W108" t="str">
        <f t="shared" si="17"/>
        <v>2024</v>
      </c>
      <c r="X108" t="str">
        <f t="shared" si="18"/>
        <v>202407</v>
      </c>
    </row>
    <row r="109" spans="2:24">
      <c r="B109" s="12">
        <f t="shared" si="19"/>
        <v>105</v>
      </c>
      <c r="C109" s="41">
        <v>45460</v>
      </c>
      <c r="D109" s="25" t="s">
        <v>84</v>
      </c>
      <c r="E109" t="str">
        <f>IF(D109&lt;&gt;"",_xlfn.XLOOKUP($D109,銘柄リスト!$B$2:$B$10000,銘柄リスト!$C$2:$C$10000,"廃止",0,1),"")</f>
        <v>ＦＰパートナー</v>
      </c>
      <c r="F109" s="26">
        <v>100</v>
      </c>
      <c r="G109" s="34">
        <v>3380</v>
      </c>
      <c r="H109" s="27">
        <f t="shared" si="20"/>
        <v>338000</v>
      </c>
      <c r="I109" s="4">
        <v>0</v>
      </c>
      <c r="J109" s="4">
        <v>0</v>
      </c>
      <c r="K109" s="27">
        <f t="shared" si="21"/>
        <v>338000</v>
      </c>
      <c r="L109" s="29">
        <v>45492</v>
      </c>
      <c r="M109" s="26">
        <v>100</v>
      </c>
      <c r="N109" s="34">
        <v>3250</v>
      </c>
      <c r="O109" s="27">
        <f t="shared" si="22"/>
        <v>325000</v>
      </c>
      <c r="P109" s="4"/>
      <c r="Q109" s="4"/>
      <c r="R109" s="27">
        <f t="shared" si="23"/>
        <v>325000</v>
      </c>
      <c r="S109" s="27">
        <f>IF(L109&lt;&gt;"",R109-K109,"")</f>
        <v>-13000</v>
      </c>
      <c r="T109" s="28">
        <f t="shared" si="25"/>
        <v>-3.8461538461538464E-2</v>
      </c>
      <c r="W109" t="str">
        <f t="shared" si="17"/>
        <v>2024</v>
      </c>
      <c r="X109" t="str">
        <f t="shared" si="18"/>
        <v>202407</v>
      </c>
    </row>
    <row r="110" spans="2:24">
      <c r="B110" s="12">
        <f t="shared" si="19"/>
        <v>106</v>
      </c>
      <c r="C110" s="41">
        <v>45467</v>
      </c>
      <c r="D110" s="25" t="s">
        <v>85</v>
      </c>
      <c r="E110" t="str">
        <f>IF(D110&lt;&gt;"",_xlfn.XLOOKUP($D110,銘柄リスト!$B$2:$B$10000,銘柄リスト!$C$2:$C$10000,"廃止",0,1),"")</f>
        <v>カゴメ</v>
      </c>
      <c r="F110" s="26">
        <v>100</v>
      </c>
      <c r="G110" s="34">
        <v>3300</v>
      </c>
      <c r="H110" s="27">
        <f t="shared" si="20"/>
        <v>330000</v>
      </c>
      <c r="I110" s="4">
        <v>0</v>
      </c>
      <c r="J110" s="4">
        <v>0</v>
      </c>
      <c r="K110" s="27">
        <f t="shared" si="21"/>
        <v>330000</v>
      </c>
      <c r="L110" s="29">
        <v>45649</v>
      </c>
      <c r="M110" s="26">
        <v>100</v>
      </c>
      <c r="N110" s="34">
        <v>2937</v>
      </c>
      <c r="O110" s="27">
        <f t="shared" si="22"/>
        <v>293700</v>
      </c>
      <c r="P110" s="4"/>
      <c r="Q110" s="4"/>
      <c r="R110" s="27">
        <f t="shared" si="23"/>
        <v>293700</v>
      </c>
      <c r="S110" s="27">
        <f t="shared" si="24"/>
        <v>-36300</v>
      </c>
      <c r="T110" s="28">
        <f t="shared" si="25"/>
        <v>-0.11</v>
      </c>
      <c r="U110" t="s">
        <v>99</v>
      </c>
      <c r="W110" t="str">
        <f t="shared" si="17"/>
        <v>2024</v>
      </c>
      <c r="X110" t="str">
        <f t="shared" si="18"/>
        <v>202412</v>
      </c>
    </row>
    <row r="111" spans="2:24">
      <c r="B111" s="12">
        <f t="shared" si="19"/>
        <v>107</v>
      </c>
      <c r="C111" s="41">
        <v>45476</v>
      </c>
      <c r="D111" s="25" t="s">
        <v>84</v>
      </c>
      <c r="E111" t="str">
        <f>IF(D111&lt;&gt;"",_xlfn.XLOOKUP($D111,銘柄リスト!$B$2:$B$10000,銘柄リスト!$C$2:$C$10000,"廃止",0,1),"")</f>
        <v>ＦＰパートナー</v>
      </c>
      <c r="F111" s="26">
        <v>100</v>
      </c>
      <c r="G111" s="34">
        <v>2712</v>
      </c>
      <c r="H111" s="27">
        <f t="shared" si="20"/>
        <v>271200</v>
      </c>
      <c r="I111" s="4">
        <v>0</v>
      </c>
      <c r="J111" s="4">
        <v>0</v>
      </c>
      <c r="K111" s="27">
        <f t="shared" si="21"/>
        <v>271200</v>
      </c>
      <c r="L111" s="29">
        <v>45492</v>
      </c>
      <c r="M111" s="26">
        <v>100</v>
      </c>
      <c r="N111" s="34">
        <v>3250</v>
      </c>
      <c r="O111" s="27">
        <f t="shared" si="22"/>
        <v>325000</v>
      </c>
      <c r="P111" s="4"/>
      <c r="Q111" s="4"/>
      <c r="R111" s="27">
        <f t="shared" si="23"/>
        <v>325000</v>
      </c>
      <c r="S111" s="27">
        <f>IF(L111&lt;&gt;"",R111-K111,"")</f>
        <v>53800</v>
      </c>
      <c r="T111" s="28">
        <f t="shared" si="25"/>
        <v>0.19837758112094395</v>
      </c>
      <c r="U111" t="s">
        <v>96</v>
      </c>
      <c r="W111" t="str">
        <f t="shared" si="17"/>
        <v>2024</v>
      </c>
      <c r="X111" t="str">
        <f t="shared" si="18"/>
        <v>202407</v>
      </c>
    </row>
    <row r="112" spans="2:24">
      <c r="B112" s="12">
        <f t="shared" si="19"/>
        <v>108</v>
      </c>
      <c r="C112" s="41">
        <v>45489</v>
      </c>
      <c r="D112" s="25" t="s">
        <v>86</v>
      </c>
      <c r="E112" t="str">
        <f>IF(D112&lt;&gt;"",_xlfn.XLOOKUP($D112,銘柄リスト!$B$2:$B$10000,銘柄リスト!$C$2:$C$10000,"廃止",0,1),"")</f>
        <v>セブン＆アイ・ホールディングス</v>
      </c>
      <c r="F112" s="26">
        <v>100</v>
      </c>
      <c r="G112" s="34">
        <v>1814</v>
      </c>
      <c r="H112" s="27">
        <f t="shared" si="20"/>
        <v>181400</v>
      </c>
      <c r="I112" s="4">
        <v>0</v>
      </c>
      <c r="J112" s="4">
        <v>0</v>
      </c>
      <c r="K112" s="27">
        <f t="shared" si="21"/>
        <v>181400</v>
      </c>
      <c r="L112" s="29">
        <v>45533</v>
      </c>
      <c r="M112" s="26">
        <v>100</v>
      </c>
      <c r="N112" s="34">
        <v>2100</v>
      </c>
      <c r="O112" s="27">
        <f t="shared" si="22"/>
        <v>210000</v>
      </c>
      <c r="P112" s="4"/>
      <c r="Q112" s="4"/>
      <c r="R112" s="27">
        <f t="shared" si="23"/>
        <v>210000</v>
      </c>
      <c r="S112" s="27">
        <f t="shared" si="24"/>
        <v>28600</v>
      </c>
      <c r="T112" s="28">
        <f t="shared" si="25"/>
        <v>0.15766262403528114</v>
      </c>
      <c r="U112" t="s">
        <v>100</v>
      </c>
      <c r="W112" t="str">
        <f t="shared" si="17"/>
        <v>2024</v>
      </c>
      <c r="X112" t="str">
        <f t="shared" si="18"/>
        <v>202408</v>
      </c>
    </row>
    <row r="113" spans="2:24">
      <c r="B113" s="12">
        <f t="shared" si="19"/>
        <v>109</v>
      </c>
      <c r="C113" s="41">
        <v>45495</v>
      </c>
      <c r="D113" s="25" t="s">
        <v>78</v>
      </c>
      <c r="E113" t="str">
        <f>IF(D113&lt;&gt;"",_xlfn.XLOOKUP($D113,銘柄リスト!$B$2:$B$10000,銘柄リスト!$C$2:$C$10000,"廃止",0,1),"")</f>
        <v>吉野家ホールディングス</v>
      </c>
      <c r="F113" s="26">
        <v>100</v>
      </c>
      <c r="G113" s="34">
        <v>2794</v>
      </c>
      <c r="H113" s="27">
        <f t="shared" si="20"/>
        <v>279400</v>
      </c>
      <c r="I113" s="4">
        <v>0</v>
      </c>
      <c r="J113" s="4">
        <v>0</v>
      </c>
      <c r="K113" s="27">
        <f t="shared" si="21"/>
        <v>279400</v>
      </c>
      <c r="L113" s="29">
        <v>45538</v>
      </c>
      <c r="M113" s="26">
        <v>100</v>
      </c>
      <c r="N113" s="34">
        <v>3088</v>
      </c>
      <c r="O113" s="27">
        <f t="shared" si="22"/>
        <v>308800</v>
      </c>
      <c r="P113" s="4"/>
      <c r="Q113" s="4"/>
      <c r="R113" s="27">
        <f t="shared" si="23"/>
        <v>308800</v>
      </c>
      <c r="S113" s="27">
        <f t="shared" si="24"/>
        <v>29400</v>
      </c>
      <c r="T113" s="28">
        <f t="shared" si="25"/>
        <v>0.10522548317823908</v>
      </c>
      <c r="U113" t="s">
        <v>95</v>
      </c>
      <c r="W113" t="str">
        <f t="shared" si="17"/>
        <v>2024</v>
      </c>
      <c r="X113" t="str">
        <f t="shared" si="18"/>
        <v>202409</v>
      </c>
    </row>
    <row r="114" spans="2:24">
      <c r="B114" s="12">
        <f t="shared" si="19"/>
        <v>110</v>
      </c>
      <c r="C114" s="41">
        <v>45495</v>
      </c>
      <c r="D114" s="25" t="s">
        <v>87</v>
      </c>
      <c r="E114" t="str">
        <f>IF(D114&lt;&gt;"",_xlfn.XLOOKUP($D114,銘柄リスト!$B$2:$B$10000,銘柄リスト!$C$2:$C$10000,"廃止",0,1),"")</f>
        <v>ブロンコビリー</v>
      </c>
      <c r="F114" s="26">
        <v>100</v>
      </c>
      <c r="G114" s="34">
        <v>3520</v>
      </c>
      <c r="H114" s="27">
        <f t="shared" si="20"/>
        <v>352000</v>
      </c>
      <c r="I114" s="4">
        <v>0</v>
      </c>
      <c r="J114" s="4">
        <v>0</v>
      </c>
      <c r="K114" s="27">
        <f t="shared" si="21"/>
        <v>352000</v>
      </c>
      <c r="L114" s="29">
        <v>45539</v>
      </c>
      <c r="M114" s="26">
        <v>100</v>
      </c>
      <c r="N114" s="34">
        <v>3600</v>
      </c>
      <c r="O114" s="27">
        <f t="shared" si="22"/>
        <v>360000</v>
      </c>
      <c r="P114" s="4"/>
      <c r="Q114" s="4"/>
      <c r="R114" s="27">
        <f t="shared" si="23"/>
        <v>360000</v>
      </c>
      <c r="S114" s="27">
        <f t="shared" si="24"/>
        <v>8000</v>
      </c>
      <c r="T114" s="28">
        <f t="shared" si="25"/>
        <v>2.2727272727272728E-2</v>
      </c>
      <c r="U114" t="s">
        <v>95</v>
      </c>
      <c r="W114" t="str">
        <f t="shared" si="17"/>
        <v>2024</v>
      </c>
      <c r="X114" t="str">
        <f t="shared" si="18"/>
        <v>202409</v>
      </c>
    </row>
    <row r="115" spans="2:24">
      <c r="B115" s="12">
        <f t="shared" si="19"/>
        <v>111</v>
      </c>
      <c r="C115" s="41">
        <v>45505</v>
      </c>
      <c r="D115" s="25" t="s">
        <v>88</v>
      </c>
      <c r="E115" t="str">
        <f>IF(D115&lt;&gt;"",_xlfn.XLOOKUP($D115,銘柄リスト!$B$2:$B$10000,銘柄リスト!$C$2:$C$10000,"廃止",0,1),"")</f>
        <v>ＮＥＸＴ　ＦＵＮＤＳ　日経平均高配当株５０指数連動型上場投信</v>
      </c>
      <c r="F115" s="26">
        <v>100</v>
      </c>
      <c r="G115" s="34">
        <v>2318</v>
      </c>
      <c r="H115" s="27">
        <f t="shared" si="20"/>
        <v>231800</v>
      </c>
      <c r="I115" s="4">
        <v>0</v>
      </c>
      <c r="J115" s="4">
        <v>0</v>
      </c>
      <c r="K115" s="27">
        <f t="shared" si="21"/>
        <v>231800</v>
      </c>
      <c r="L115" s="29">
        <v>45734</v>
      </c>
      <c r="M115" s="26">
        <v>100</v>
      </c>
      <c r="N115" s="34">
        <v>2402</v>
      </c>
      <c r="O115" s="27">
        <f t="shared" si="22"/>
        <v>240200</v>
      </c>
      <c r="P115" s="4"/>
      <c r="Q115" s="4"/>
      <c r="R115" s="27">
        <f t="shared" si="23"/>
        <v>240200</v>
      </c>
      <c r="S115" s="27">
        <f t="shared" si="24"/>
        <v>8400</v>
      </c>
      <c r="T115" s="28">
        <f t="shared" si="25"/>
        <v>3.6238136324417601E-2</v>
      </c>
      <c r="W115" t="str">
        <f t="shared" si="17"/>
        <v>2025</v>
      </c>
      <c r="X115" t="str">
        <f t="shared" si="18"/>
        <v>202503</v>
      </c>
    </row>
    <row r="116" spans="2:24">
      <c r="B116" s="12">
        <f t="shared" si="19"/>
        <v>112</v>
      </c>
      <c r="C116" s="41">
        <v>45506</v>
      </c>
      <c r="D116" s="25" t="s">
        <v>84</v>
      </c>
      <c r="E116" t="str">
        <f>IF(D116&lt;&gt;"",_xlfn.XLOOKUP($D116,銘柄リスト!$B$2:$B$10000,銘柄リスト!$C$2:$C$10000,"廃止",0,1),"")</f>
        <v>ＦＰパートナー</v>
      </c>
      <c r="F116" s="26">
        <v>100</v>
      </c>
      <c r="G116" s="34">
        <v>2867</v>
      </c>
      <c r="H116" s="27">
        <f t="shared" si="20"/>
        <v>286700</v>
      </c>
      <c r="I116" s="4">
        <v>0</v>
      </c>
      <c r="J116" s="4">
        <v>0</v>
      </c>
      <c r="K116" s="27">
        <f t="shared" si="21"/>
        <v>286700</v>
      </c>
      <c r="L116" s="29">
        <v>45649</v>
      </c>
      <c r="M116" s="26">
        <v>100</v>
      </c>
      <c r="N116" s="34">
        <v>2080</v>
      </c>
      <c r="O116" s="27">
        <f t="shared" si="22"/>
        <v>208000</v>
      </c>
      <c r="P116" s="4"/>
      <c r="Q116" s="4"/>
      <c r="R116" s="27">
        <f t="shared" si="23"/>
        <v>208000</v>
      </c>
      <c r="S116" s="27">
        <f t="shared" si="24"/>
        <v>-78700</v>
      </c>
      <c r="T116" s="28">
        <f t="shared" si="25"/>
        <v>-0.27450296477153818</v>
      </c>
      <c r="U116" t="s">
        <v>101</v>
      </c>
      <c r="W116" t="str">
        <f t="shared" si="17"/>
        <v>2024</v>
      </c>
      <c r="X116" t="str">
        <f t="shared" si="18"/>
        <v>202412</v>
      </c>
    </row>
    <row r="117" spans="2:24">
      <c r="B117" s="12">
        <f t="shared" si="19"/>
        <v>113</v>
      </c>
      <c r="C117" s="41">
        <v>45512</v>
      </c>
      <c r="D117" s="25" t="s">
        <v>89</v>
      </c>
      <c r="E117" t="str">
        <f>IF(D117&lt;&gt;"",_xlfn.XLOOKUP($D117,銘柄リスト!$B$2:$B$10000,銘柄リスト!$C$2:$C$10000,"廃止",0,1),"")</f>
        <v>王将フードサービス</v>
      </c>
      <c r="F117" s="26">
        <v>100</v>
      </c>
      <c r="G117" s="34">
        <v>7340</v>
      </c>
      <c r="H117" s="27">
        <f t="shared" si="20"/>
        <v>734000</v>
      </c>
      <c r="I117" s="4">
        <v>0</v>
      </c>
      <c r="J117" s="4">
        <v>0</v>
      </c>
      <c r="K117" s="27">
        <f t="shared" si="21"/>
        <v>734000</v>
      </c>
      <c r="L117" s="29">
        <v>45532</v>
      </c>
      <c r="M117" s="26">
        <v>100</v>
      </c>
      <c r="N117" s="34">
        <v>8100</v>
      </c>
      <c r="O117" s="27">
        <f t="shared" si="22"/>
        <v>810000</v>
      </c>
      <c r="P117" s="4"/>
      <c r="Q117" s="4"/>
      <c r="R117" s="27">
        <f t="shared" si="23"/>
        <v>810000</v>
      </c>
      <c r="S117" s="27">
        <f t="shared" si="24"/>
        <v>76000</v>
      </c>
      <c r="T117" s="28">
        <f t="shared" si="25"/>
        <v>0.10354223433242507</v>
      </c>
      <c r="U117" t="s">
        <v>92</v>
      </c>
      <c r="W117" t="str">
        <f t="shared" si="17"/>
        <v>2024</v>
      </c>
      <c r="X117" t="str">
        <f t="shared" si="18"/>
        <v>202408</v>
      </c>
    </row>
    <row r="118" spans="2:24">
      <c r="B118" s="12">
        <f t="shared" si="19"/>
        <v>114</v>
      </c>
      <c r="C118" s="41">
        <v>45512</v>
      </c>
      <c r="D118" s="25" t="s">
        <v>88</v>
      </c>
      <c r="E118" t="str">
        <f>IF(D118&lt;&gt;"",_xlfn.XLOOKUP($D118,銘柄リスト!$B$2:$B$10000,銘柄リスト!$C$2:$C$10000,"廃止",0,1),"")</f>
        <v>ＮＥＸＴ　ＦＵＮＤＳ　日経平均高配当株５０指数連動型上場投信</v>
      </c>
      <c r="F118" s="26">
        <v>46</v>
      </c>
      <c r="G118" s="34">
        <v>2098</v>
      </c>
      <c r="H118" s="27">
        <f t="shared" si="20"/>
        <v>96508</v>
      </c>
      <c r="I118" s="4">
        <v>0</v>
      </c>
      <c r="J118" s="4">
        <v>0</v>
      </c>
      <c r="K118" s="27">
        <f t="shared" si="21"/>
        <v>96508</v>
      </c>
      <c r="L118" s="29">
        <v>45734</v>
      </c>
      <c r="M118" s="26">
        <v>46</v>
      </c>
      <c r="N118" s="34">
        <v>2402</v>
      </c>
      <c r="O118" s="27">
        <f t="shared" si="22"/>
        <v>110492</v>
      </c>
      <c r="P118" s="4"/>
      <c r="Q118" s="4"/>
      <c r="R118" s="27">
        <f t="shared" si="23"/>
        <v>110492</v>
      </c>
      <c r="S118" s="27">
        <f t="shared" si="24"/>
        <v>13984</v>
      </c>
      <c r="T118" s="28">
        <f t="shared" si="25"/>
        <v>0.14489990467111535</v>
      </c>
      <c r="W118" t="str">
        <f t="shared" si="17"/>
        <v>2025</v>
      </c>
      <c r="X118" t="str">
        <f t="shared" si="18"/>
        <v>202503</v>
      </c>
    </row>
    <row r="119" spans="2:24">
      <c r="B119" s="12">
        <f t="shared" si="19"/>
        <v>115</v>
      </c>
      <c r="C119" s="41">
        <v>45512</v>
      </c>
      <c r="D119" s="25" t="s">
        <v>90</v>
      </c>
      <c r="E119" t="str">
        <f>IF(D119&lt;&gt;"",_xlfn.XLOOKUP($D119,銘柄リスト!$B$2:$B$10000,銘柄リスト!$C$2:$C$10000,"廃止",0,1),"")</f>
        <v>楽天グループ</v>
      </c>
      <c r="F119" s="26">
        <v>100</v>
      </c>
      <c r="G119" s="34">
        <v>768</v>
      </c>
      <c r="H119" s="27">
        <f t="shared" si="20"/>
        <v>76800</v>
      </c>
      <c r="I119" s="4">
        <v>0</v>
      </c>
      <c r="J119" s="4">
        <v>0</v>
      </c>
      <c r="K119" s="27">
        <f t="shared" si="21"/>
        <v>76800</v>
      </c>
      <c r="L119" s="29">
        <v>45653</v>
      </c>
      <c r="M119" s="26">
        <v>100</v>
      </c>
      <c r="N119" s="34">
        <v>870.3</v>
      </c>
      <c r="O119" s="27">
        <f t="shared" si="22"/>
        <v>87030</v>
      </c>
      <c r="P119" s="4"/>
      <c r="Q119" s="4"/>
      <c r="R119" s="27">
        <f t="shared" si="23"/>
        <v>87030</v>
      </c>
      <c r="S119" s="27">
        <f t="shared" si="24"/>
        <v>10230</v>
      </c>
      <c r="T119" s="28">
        <f t="shared" si="25"/>
        <v>0.13320312500000001</v>
      </c>
      <c r="U119" t="s">
        <v>94</v>
      </c>
      <c r="W119" t="str">
        <f t="shared" si="17"/>
        <v>2024</v>
      </c>
      <c r="X119" t="str">
        <f t="shared" si="18"/>
        <v>202412</v>
      </c>
    </row>
    <row r="120" spans="2:24">
      <c r="B120" s="12">
        <f t="shared" si="19"/>
        <v>116</v>
      </c>
      <c r="C120" s="41">
        <v>45512</v>
      </c>
      <c r="D120" s="25" t="s">
        <v>91</v>
      </c>
      <c r="E120" t="str">
        <f>IF(D120&lt;&gt;"",_xlfn.XLOOKUP($D120,銘柄リスト!$B$2:$B$10000,銘柄リスト!$C$2:$C$10000,"廃止",0,1),"")</f>
        <v>日本エスコン</v>
      </c>
      <c r="F120" s="26">
        <v>200</v>
      </c>
      <c r="G120" s="34">
        <v>969</v>
      </c>
      <c r="H120" s="27">
        <f t="shared" si="20"/>
        <v>193800</v>
      </c>
      <c r="I120" s="4">
        <v>0</v>
      </c>
      <c r="J120" s="4">
        <v>0</v>
      </c>
      <c r="K120" s="27">
        <f t="shared" si="21"/>
        <v>193800</v>
      </c>
      <c r="L120" s="29">
        <v>45649</v>
      </c>
      <c r="M120" s="26">
        <v>200</v>
      </c>
      <c r="N120" s="34">
        <v>934</v>
      </c>
      <c r="O120" s="27">
        <f t="shared" si="22"/>
        <v>186800</v>
      </c>
      <c r="P120" s="4"/>
      <c r="Q120" s="4"/>
      <c r="R120" s="27">
        <f t="shared" si="23"/>
        <v>186800</v>
      </c>
      <c r="S120" s="27">
        <f t="shared" si="24"/>
        <v>-7000</v>
      </c>
      <c r="T120" s="28">
        <f t="shared" si="25"/>
        <v>-3.611971104231166E-2</v>
      </c>
      <c r="U120" t="s">
        <v>93</v>
      </c>
      <c r="W120" t="str">
        <f t="shared" si="17"/>
        <v>2024</v>
      </c>
      <c r="X120" t="str">
        <f t="shared" si="18"/>
        <v>202412</v>
      </c>
    </row>
    <row r="121" spans="2:24">
      <c r="B121" s="12">
        <f t="shared" si="19"/>
        <v>117</v>
      </c>
      <c r="C121" s="41">
        <v>45513</v>
      </c>
      <c r="D121" s="25" t="s">
        <v>97</v>
      </c>
      <c r="E121" t="str">
        <f>IF(D121&lt;&gt;"",_xlfn.XLOOKUP($D121,銘柄リスト!$B$2:$B$10000,銘柄リスト!$C$2:$C$10000,"廃止",0,1),"")</f>
        <v>東京鐵鋼</v>
      </c>
      <c r="F121" s="26">
        <v>100</v>
      </c>
      <c r="G121" s="34">
        <v>4470</v>
      </c>
      <c r="H121" s="27">
        <f t="shared" si="20"/>
        <v>447000</v>
      </c>
      <c r="I121" s="4">
        <v>0</v>
      </c>
      <c r="J121" s="4">
        <v>0</v>
      </c>
      <c r="K121" s="27">
        <f t="shared" si="21"/>
        <v>447000</v>
      </c>
      <c r="L121" s="29">
        <v>45523</v>
      </c>
      <c r="M121" s="26">
        <v>100</v>
      </c>
      <c r="N121" s="34">
        <v>4970</v>
      </c>
      <c r="O121" s="27">
        <f t="shared" si="22"/>
        <v>497000</v>
      </c>
      <c r="P121" s="4"/>
      <c r="Q121" s="4"/>
      <c r="R121" s="27">
        <f t="shared" si="23"/>
        <v>497000</v>
      </c>
      <c r="S121" s="27">
        <f t="shared" si="24"/>
        <v>50000</v>
      </c>
      <c r="T121" s="28">
        <f t="shared" si="25"/>
        <v>0.11185682326621924</v>
      </c>
      <c r="U121" t="s">
        <v>98</v>
      </c>
      <c r="W121" t="str">
        <f t="shared" si="17"/>
        <v>2024</v>
      </c>
      <c r="X121" t="str">
        <f t="shared" si="18"/>
        <v>202408</v>
      </c>
    </row>
    <row r="122" spans="2:24">
      <c r="B122" s="12">
        <f t="shared" si="19"/>
        <v>118</v>
      </c>
      <c r="C122" s="41">
        <v>45517</v>
      </c>
      <c r="D122" s="25" t="s">
        <v>102</v>
      </c>
      <c r="E122" t="str">
        <f>IF(D122&lt;&gt;"",_xlfn.XLOOKUP($D122,銘柄リスト!$B$2:$B$10000,銘柄リスト!$C$2:$C$10000,"廃止",0,1),"")</f>
        <v>コーナン商事</v>
      </c>
      <c r="F122" s="26">
        <v>100</v>
      </c>
      <c r="G122" s="34">
        <v>3545</v>
      </c>
      <c r="H122" s="27">
        <f t="shared" si="20"/>
        <v>354500</v>
      </c>
      <c r="I122" s="4">
        <v>0</v>
      </c>
      <c r="J122" s="4">
        <v>0</v>
      </c>
      <c r="K122" s="27">
        <f t="shared" si="21"/>
        <v>354500</v>
      </c>
      <c r="L122" s="29">
        <v>45532</v>
      </c>
      <c r="M122" s="26">
        <v>100</v>
      </c>
      <c r="N122" s="34">
        <v>3905</v>
      </c>
      <c r="O122" s="27">
        <f t="shared" si="22"/>
        <v>390500</v>
      </c>
      <c r="P122" s="4"/>
      <c r="Q122" s="4"/>
      <c r="R122" s="27">
        <f t="shared" si="23"/>
        <v>390500</v>
      </c>
      <c r="S122" s="27">
        <f t="shared" si="24"/>
        <v>36000</v>
      </c>
      <c r="T122" s="28">
        <f t="shared" si="25"/>
        <v>0.10155148095909731</v>
      </c>
      <c r="U122" t="s">
        <v>103</v>
      </c>
      <c r="W122" t="str">
        <f t="shared" si="17"/>
        <v>2024</v>
      </c>
      <c r="X122" t="str">
        <f t="shared" si="18"/>
        <v>202408</v>
      </c>
    </row>
    <row r="123" spans="2:24">
      <c r="B123" s="12">
        <f t="shared" si="19"/>
        <v>119</v>
      </c>
      <c r="C123" s="41">
        <v>45523</v>
      </c>
      <c r="D123" s="25" t="s">
        <v>104</v>
      </c>
      <c r="E123" t="str">
        <f>IF(D123&lt;&gt;"",_xlfn.XLOOKUP($D123,銘柄リスト!$B$2:$B$10000,銘柄リスト!$C$2:$C$10000,"廃止",0,1),"")</f>
        <v>バローホールディングス</v>
      </c>
      <c r="F123" s="26">
        <v>100</v>
      </c>
      <c r="G123" s="34">
        <v>2249</v>
      </c>
      <c r="H123" s="27">
        <f t="shared" si="20"/>
        <v>224900</v>
      </c>
      <c r="I123" s="4">
        <v>0</v>
      </c>
      <c r="J123" s="4">
        <v>0</v>
      </c>
      <c r="K123" s="27">
        <f t="shared" si="21"/>
        <v>224900</v>
      </c>
      <c r="L123" s="29">
        <v>45649</v>
      </c>
      <c r="M123" s="26">
        <v>100</v>
      </c>
      <c r="N123" s="34">
        <v>2142</v>
      </c>
      <c r="O123" s="27">
        <f t="shared" si="22"/>
        <v>214200</v>
      </c>
      <c r="P123" s="4"/>
      <c r="Q123" s="4"/>
      <c r="R123" s="27">
        <f t="shared" si="23"/>
        <v>214200</v>
      </c>
      <c r="S123" s="27">
        <f t="shared" si="24"/>
        <v>-10700</v>
      </c>
      <c r="T123" s="28">
        <f t="shared" si="25"/>
        <v>-4.7576700755891509E-2</v>
      </c>
      <c r="U123" t="s">
        <v>107</v>
      </c>
      <c r="W123" t="str">
        <f t="shared" si="17"/>
        <v>2024</v>
      </c>
      <c r="X123" t="str">
        <f t="shared" si="18"/>
        <v>202412</v>
      </c>
    </row>
    <row r="124" spans="2:24">
      <c r="B124" s="12">
        <f t="shared" si="19"/>
        <v>120</v>
      </c>
      <c r="C124" s="41">
        <v>45523</v>
      </c>
      <c r="D124" s="25" t="s">
        <v>77</v>
      </c>
      <c r="E124" t="str">
        <f>IF(D124&lt;&gt;"",_xlfn.XLOOKUP($D124,銘柄リスト!$B$2:$B$10000,銘柄リスト!$C$2:$C$10000,"廃止",0,1),"")</f>
        <v>マツキヨココカラ＆カンパニー</v>
      </c>
      <c r="F124" s="26">
        <v>100</v>
      </c>
      <c r="G124" s="34">
        <v>2185.5</v>
      </c>
      <c r="H124" s="27">
        <f t="shared" si="20"/>
        <v>218550</v>
      </c>
      <c r="I124" s="4">
        <v>0</v>
      </c>
      <c r="J124" s="4">
        <v>0</v>
      </c>
      <c r="K124" s="27">
        <f t="shared" si="21"/>
        <v>218550</v>
      </c>
      <c r="L124" s="29">
        <v>45632</v>
      </c>
      <c r="M124" s="26">
        <v>100</v>
      </c>
      <c r="N124" s="34">
        <v>2266</v>
      </c>
      <c r="O124" s="27">
        <f t="shared" si="22"/>
        <v>226600</v>
      </c>
      <c r="P124" s="4"/>
      <c r="Q124" s="4"/>
      <c r="R124" s="27">
        <f t="shared" si="23"/>
        <v>226600</v>
      </c>
      <c r="S124" s="27">
        <f t="shared" si="24"/>
        <v>8050</v>
      </c>
      <c r="T124" s="28">
        <f t="shared" si="25"/>
        <v>3.6833676504232443E-2</v>
      </c>
      <c r="U124" t="s">
        <v>108</v>
      </c>
      <c r="W124" t="str">
        <f t="shared" si="17"/>
        <v>2024</v>
      </c>
      <c r="X124" t="str">
        <f t="shared" si="18"/>
        <v>202412</v>
      </c>
    </row>
    <row r="125" spans="2:24">
      <c r="B125" s="12">
        <f t="shared" si="19"/>
        <v>121</v>
      </c>
      <c r="C125" s="41">
        <v>45523</v>
      </c>
      <c r="D125" s="25" t="s">
        <v>80</v>
      </c>
      <c r="E125" t="str">
        <f>IF(D125&lt;&gt;"",_xlfn.XLOOKUP($D125,銘柄リスト!$B$2:$B$10000,銘柄リスト!$C$2:$C$10000,"廃止",0,1),"")</f>
        <v>物語コーポレーション</v>
      </c>
      <c r="F125" s="26">
        <v>100</v>
      </c>
      <c r="G125" s="34">
        <v>3350</v>
      </c>
      <c r="H125" s="27">
        <f t="shared" si="20"/>
        <v>335000</v>
      </c>
      <c r="I125" s="4">
        <v>0</v>
      </c>
      <c r="J125" s="4">
        <v>0</v>
      </c>
      <c r="K125" s="27">
        <f t="shared" si="21"/>
        <v>335000</v>
      </c>
      <c r="L125" s="29">
        <v>45538</v>
      </c>
      <c r="M125" s="26">
        <v>100</v>
      </c>
      <c r="N125" s="34">
        <v>3560</v>
      </c>
      <c r="O125" s="27">
        <f t="shared" si="22"/>
        <v>356000</v>
      </c>
      <c r="P125" s="4"/>
      <c r="Q125" s="4"/>
      <c r="R125" s="27">
        <f t="shared" si="23"/>
        <v>356000</v>
      </c>
      <c r="S125" s="27">
        <f t="shared" si="24"/>
        <v>21000</v>
      </c>
      <c r="T125" s="28">
        <f t="shared" si="25"/>
        <v>6.2686567164179099E-2</v>
      </c>
      <c r="U125" t="s">
        <v>109</v>
      </c>
      <c r="W125" t="str">
        <f t="shared" si="17"/>
        <v>2024</v>
      </c>
      <c r="X125" t="str">
        <f t="shared" si="18"/>
        <v>202409</v>
      </c>
    </row>
    <row r="126" spans="2:24">
      <c r="B126" s="12">
        <f t="shared" si="19"/>
        <v>122</v>
      </c>
      <c r="C126" s="41">
        <v>45523</v>
      </c>
      <c r="D126" s="25" t="s">
        <v>79</v>
      </c>
      <c r="E126" t="str">
        <f>IF(D126&lt;&gt;"",_xlfn.XLOOKUP($D126,銘柄リスト!$B$2:$B$10000,銘柄リスト!$C$2:$C$10000,"廃止",0,1),"")</f>
        <v>力の源ホールディングス</v>
      </c>
      <c r="F126" s="26">
        <v>100</v>
      </c>
      <c r="G126" s="34">
        <v>1199</v>
      </c>
      <c r="H126" s="27">
        <f t="shared" si="20"/>
        <v>119900</v>
      </c>
      <c r="I126" s="4">
        <v>0</v>
      </c>
      <c r="J126" s="4">
        <v>0</v>
      </c>
      <c r="K126" s="27">
        <f t="shared" si="21"/>
        <v>119900</v>
      </c>
      <c r="L126" s="29">
        <v>45649</v>
      </c>
      <c r="M126" s="26">
        <v>100</v>
      </c>
      <c r="N126" s="34">
        <v>967</v>
      </c>
      <c r="O126" s="27">
        <f t="shared" si="22"/>
        <v>96700</v>
      </c>
      <c r="P126" s="4"/>
      <c r="Q126" s="4"/>
      <c r="R126" s="27">
        <f t="shared" si="23"/>
        <v>96700</v>
      </c>
      <c r="S126" s="27">
        <f t="shared" si="24"/>
        <v>-23200</v>
      </c>
      <c r="T126" s="28">
        <f t="shared" si="25"/>
        <v>-0.19349457881567975</v>
      </c>
      <c r="U126" t="s">
        <v>110</v>
      </c>
      <c r="W126" t="str">
        <f t="shared" si="17"/>
        <v>2024</v>
      </c>
      <c r="X126" t="str">
        <f t="shared" si="18"/>
        <v>202412</v>
      </c>
    </row>
    <row r="127" spans="2:24">
      <c r="B127" s="12">
        <f t="shared" si="19"/>
        <v>123</v>
      </c>
      <c r="C127" s="41">
        <v>45523</v>
      </c>
      <c r="D127" s="25" t="s">
        <v>105</v>
      </c>
      <c r="E127" t="str">
        <f>IF(D127&lt;&gt;"",_xlfn.XLOOKUP($D127,銘柄リスト!$B$2:$B$10000,銘柄リスト!$C$2:$C$10000,"廃止",0,1),"")</f>
        <v>日清食品ホールディングス</v>
      </c>
      <c r="F127" s="26">
        <v>100</v>
      </c>
      <c r="G127" s="34">
        <v>3818</v>
      </c>
      <c r="H127" s="27">
        <f t="shared" si="20"/>
        <v>381800</v>
      </c>
      <c r="I127" s="4">
        <v>0</v>
      </c>
      <c r="J127" s="4">
        <v>0</v>
      </c>
      <c r="K127" s="27">
        <f t="shared" si="21"/>
        <v>381800</v>
      </c>
      <c r="L127" s="29">
        <v>45569</v>
      </c>
      <c r="M127" s="26">
        <v>100</v>
      </c>
      <c r="N127" s="34">
        <v>4109</v>
      </c>
      <c r="O127" s="27">
        <f t="shared" si="22"/>
        <v>410900</v>
      </c>
      <c r="P127" s="4"/>
      <c r="Q127" s="4"/>
      <c r="R127" s="27">
        <f t="shared" si="23"/>
        <v>410900</v>
      </c>
      <c r="S127" s="27">
        <f t="shared" si="24"/>
        <v>29100</v>
      </c>
      <c r="T127" s="28">
        <f t="shared" si="25"/>
        <v>7.6217915138816136E-2</v>
      </c>
      <c r="U127" t="s">
        <v>111</v>
      </c>
      <c r="W127" t="str">
        <f t="shared" si="17"/>
        <v>2024</v>
      </c>
      <c r="X127" t="str">
        <f t="shared" si="18"/>
        <v>202410</v>
      </c>
    </row>
    <row r="128" spans="2:24">
      <c r="B128" s="12">
        <f t="shared" si="19"/>
        <v>124</v>
      </c>
      <c r="C128" s="41">
        <v>45523</v>
      </c>
      <c r="D128" s="25" t="s">
        <v>106</v>
      </c>
      <c r="E128" t="str">
        <f>IF(D128&lt;&gt;"",_xlfn.XLOOKUP($D128,銘柄リスト!$B$2:$B$10000,銘柄リスト!$C$2:$C$10000,"廃止",0,1),"")</f>
        <v>明治ホールディングス</v>
      </c>
      <c r="F128" s="26">
        <v>100</v>
      </c>
      <c r="G128" s="34">
        <v>3448</v>
      </c>
      <c r="H128" s="27">
        <f t="shared" si="20"/>
        <v>344800</v>
      </c>
      <c r="I128" s="4">
        <v>0</v>
      </c>
      <c r="J128" s="4">
        <v>0</v>
      </c>
      <c r="K128" s="27">
        <f t="shared" si="21"/>
        <v>344800</v>
      </c>
      <c r="L128" s="29">
        <v>45650</v>
      </c>
      <c r="M128" s="26">
        <v>100</v>
      </c>
      <c r="N128" s="34">
        <v>3137</v>
      </c>
      <c r="O128" s="27">
        <f t="shared" si="22"/>
        <v>313700</v>
      </c>
      <c r="P128" s="4"/>
      <c r="Q128" s="4"/>
      <c r="R128" s="27">
        <f t="shared" si="23"/>
        <v>313700</v>
      </c>
      <c r="S128" s="27">
        <f t="shared" si="24"/>
        <v>-31100</v>
      </c>
      <c r="T128" s="28">
        <f t="shared" si="25"/>
        <v>-9.0197215777262182E-2</v>
      </c>
      <c r="U128" t="s">
        <v>112</v>
      </c>
      <c r="W128" t="str">
        <f t="shared" si="17"/>
        <v>2024</v>
      </c>
      <c r="X128" t="str">
        <f t="shared" si="18"/>
        <v>202412</v>
      </c>
    </row>
    <row r="129" spans="2:24">
      <c r="B129" s="12">
        <f t="shared" si="19"/>
        <v>125</v>
      </c>
      <c r="C129" s="41">
        <v>45537</v>
      </c>
      <c r="D129" s="25" t="s">
        <v>113</v>
      </c>
      <c r="E129" t="str">
        <f>IF(D129&lt;&gt;"",_xlfn.XLOOKUP($D129,銘柄リスト!$B$2:$B$10000,銘柄リスト!$C$2:$C$10000,"廃止",0,1),"")</f>
        <v>ジェイグループホールディングス</v>
      </c>
      <c r="F129" s="26">
        <v>100</v>
      </c>
      <c r="G129" s="34">
        <v>638</v>
      </c>
      <c r="H129" s="27">
        <f t="shared" si="20"/>
        <v>63800</v>
      </c>
      <c r="I129" s="4">
        <v>0</v>
      </c>
      <c r="J129" s="4">
        <v>0</v>
      </c>
      <c r="K129" s="27">
        <f t="shared" si="21"/>
        <v>63800</v>
      </c>
      <c r="L129" s="29">
        <v>45645</v>
      </c>
      <c r="M129" s="26">
        <v>100</v>
      </c>
      <c r="N129" s="34">
        <v>693</v>
      </c>
      <c r="O129" s="27">
        <f t="shared" si="22"/>
        <v>69300</v>
      </c>
      <c r="P129" s="4"/>
      <c r="Q129" s="4"/>
      <c r="R129" s="27">
        <f t="shared" si="23"/>
        <v>69300</v>
      </c>
      <c r="S129" s="27">
        <f t="shared" si="24"/>
        <v>5500</v>
      </c>
      <c r="T129" s="28">
        <f t="shared" si="25"/>
        <v>8.6206896551724144E-2</v>
      </c>
      <c r="W129" t="str">
        <f t="shared" si="17"/>
        <v>2024</v>
      </c>
      <c r="X129" t="str">
        <f t="shared" si="18"/>
        <v>202412</v>
      </c>
    </row>
    <row r="130" spans="2:24">
      <c r="B130" s="12">
        <f t="shared" si="19"/>
        <v>126</v>
      </c>
      <c r="C130" s="41">
        <v>45544</v>
      </c>
      <c r="D130" s="25" t="s">
        <v>71</v>
      </c>
      <c r="E130" t="str">
        <f>IF(D130&lt;&gt;"",_xlfn.XLOOKUP($D130,銘柄リスト!$B$2:$B$10000,銘柄リスト!$C$2:$C$10000,"廃止",0,1),"")</f>
        <v>ＳＦＰホールディングス</v>
      </c>
      <c r="F130" s="26">
        <v>100</v>
      </c>
      <c r="G130" s="34">
        <v>1950</v>
      </c>
      <c r="H130" s="27">
        <f t="shared" si="20"/>
        <v>195000</v>
      </c>
      <c r="I130" s="4">
        <v>0</v>
      </c>
      <c r="J130" s="4">
        <v>0</v>
      </c>
      <c r="K130" s="27">
        <f t="shared" si="21"/>
        <v>195000</v>
      </c>
      <c r="L130" s="29">
        <v>45645</v>
      </c>
      <c r="M130" s="26">
        <v>100</v>
      </c>
      <c r="N130" s="34">
        <v>1958</v>
      </c>
      <c r="O130" s="27">
        <f t="shared" si="22"/>
        <v>195800</v>
      </c>
      <c r="P130" s="4"/>
      <c r="Q130" s="4"/>
      <c r="R130" s="27">
        <f t="shared" si="23"/>
        <v>195800</v>
      </c>
      <c r="S130" s="27">
        <f t="shared" si="24"/>
        <v>800</v>
      </c>
      <c r="T130" s="28">
        <f t="shared" si="25"/>
        <v>4.1025641025641026E-3</v>
      </c>
      <c r="W130" t="str">
        <f t="shared" si="17"/>
        <v>2024</v>
      </c>
      <c r="X130" t="str">
        <f t="shared" si="18"/>
        <v>202412</v>
      </c>
    </row>
    <row r="131" spans="2:24">
      <c r="B131" s="12">
        <f t="shared" si="19"/>
        <v>127</v>
      </c>
      <c r="C131" s="41">
        <v>45544</v>
      </c>
      <c r="D131" s="25" t="s">
        <v>114</v>
      </c>
      <c r="E131" t="str">
        <f>IF(D131&lt;&gt;"",_xlfn.XLOOKUP($D131,銘柄リスト!$B$2:$B$10000,銘柄リスト!$C$2:$C$10000,"廃止",0,1),"")</f>
        <v>日本郵船</v>
      </c>
      <c r="F131" s="26">
        <v>100</v>
      </c>
      <c r="G131" s="34">
        <v>4657</v>
      </c>
      <c r="H131" s="27">
        <f t="shared" si="20"/>
        <v>465700</v>
      </c>
      <c r="I131" s="4">
        <v>0</v>
      </c>
      <c r="J131" s="4">
        <v>0</v>
      </c>
      <c r="K131" s="27">
        <f t="shared" si="21"/>
        <v>465700</v>
      </c>
      <c r="L131" s="29">
        <v>45630</v>
      </c>
      <c r="M131" s="26">
        <v>100</v>
      </c>
      <c r="N131" s="34">
        <v>5020</v>
      </c>
      <c r="O131" s="27">
        <f t="shared" si="22"/>
        <v>502000</v>
      </c>
      <c r="P131" s="4"/>
      <c r="Q131" s="4"/>
      <c r="R131" s="27">
        <f t="shared" si="23"/>
        <v>502000</v>
      </c>
      <c r="S131" s="27">
        <f t="shared" si="24"/>
        <v>36300</v>
      </c>
      <c r="T131" s="28">
        <f t="shared" si="25"/>
        <v>7.7947176293751336E-2</v>
      </c>
      <c r="W131" t="str">
        <f t="shared" si="17"/>
        <v>2024</v>
      </c>
      <c r="X131" t="str">
        <f t="shared" si="18"/>
        <v>202412</v>
      </c>
    </row>
    <row r="132" spans="2:24">
      <c r="B132" s="12">
        <f t="shared" si="19"/>
        <v>128</v>
      </c>
      <c r="C132" s="41">
        <v>45544</v>
      </c>
      <c r="D132" s="25" t="s">
        <v>115</v>
      </c>
      <c r="E132" t="str">
        <f>IF(D132&lt;&gt;"",_xlfn.XLOOKUP($D132,銘柄リスト!$B$2:$B$10000,銘柄リスト!$C$2:$C$10000,"廃止",0,1),"")</f>
        <v>ＩＮＰＥＸ</v>
      </c>
      <c r="F132" s="26">
        <v>100</v>
      </c>
      <c r="G132" s="34">
        <v>1910</v>
      </c>
      <c r="H132" s="27">
        <f t="shared" si="20"/>
        <v>191000</v>
      </c>
      <c r="I132" s="4">
        <v>0</v>
      </c>
      <c r="J132" s="4">
        <v>0</v>
      </c>
      <c r="K132" s="27">
        <f t="shared" si="21"/>
        <v>191000</v>
      </c>
      <c r="L132" s="29">
        <v>45608</v>
      </c>
      <c r="M132" s="26">
        <v>100</v>
      </c>
      <c r="N132" s="34">
        <v>2033.5</v>
      </c>
      <c r="O132" s="27">
        <f t="shared" si="22"/>
        <v>203350</v>
      </c>
      <c r="P132" s="4"/>
      <c r="Q132" s="4"/>
      <c r="R132" s="27">
        <f t="shared" si="23"/>
        <v>203350</v>
      </c>
      <c r="S132" s="27">
        <f t="shared" si="24"/>
        <v>12350</v>
      </c>
      <c r="T132" s="28">
        <f t="shared" si="25"/>
        <v>6.4659685863874342E-2</v>
      </c>
      <c r="W132" t="str">
        <f t="shared" si="17"/>
        <v>2024</v>
      </c>
      <c r="X132" t="str">
        <f t="shared" si="18"/>
        <v>202411</v>
      </c>
    </row>
    <row r="133" spans="2:24">
      <c r="B133" s="12">
        <f t="shared" si="19"/>
        <v>129</v>
      </c>
      <c r="C133" s="41">
        <v>45546</v>
      </c>
      <c r="D133" s="25" t="s">
        <v>116</v>
      </c>
      <c r="E133" t="str">
        <f>IF(D133&lt;&gt;"",_xlfn.XLOOKUP($D133,銘柄リスト!$B$2:$B$10000,銘柄リスト!$C$2:$C$10000,"廃止",0,1),"")</f>
        <v>Vanguard High Dividend Yield ETF</v>
      </c>
      <c r="F133" s="26">
        <v>10</v>
      </c>
      <c r="G133" s="34">
        <f>123.08*142.79</f>
        <v>17574.593199999999</v>
      </c>
      <c r="H133" s="27">
        <f t="shared" si="20"/>
        <v>175745.932</v>
      </c>
      <c r="I133" s="4">
        <v>867</v>
      </c>
      <c r="J133" s="4">
        <v>0</v>
      </c>
      <c r="K133" s="27">
        <f t="shared" si="21"/>
        <v>176612.932</v>
      </c>
      <c r="L133" s="29"/>
      <c r="M133" s="26"/>
      <c r="O133" s="27">
        <f t="shared" si="22"/>
        <v>0</v>
      </c>
      <c r="P133" s="4"/>
      <c r="Q133" s="4"/>
      <c r="R133" s="27">
        <f t="shared" si="23"/>
        <v>0</v>
      </c>
      <c r="S133" s="27" t="str">
        <f t="shared" si="24"/>
        <v/>
      </c>
      <c r="T133" s="28" t="str">
        <f t="shared" si="25"/>
        <v/>
      </c>
      <c r="W133" t="str">
        <f t="shared" ref="W133:W196" si="32">IF($L133&lt;&gt;"",TEXT($L133,"yyyy"),"")</f>
        <v/>
      </c>
      <c r="X133" t="str">
        <f t="shared" ref="X133:X196" si="33">IF($L133&lt;&gt;"",TEXT($L133,"yyyymm"),"")</f>
        <v/>
      </c>
    </row>
    <row r="134" spans="2:24">
      <c r="B134" s="12">
        <f t="shared" ref="B134:B197" si="34">ROW()-4</f>
        <v>130</v>
      </c>
      <c r="C134" s="41">
        <v>45552</v>
      </c>
      <c r="D134" s="25" t="s">
        <v>115</v>
      </c>
      <c r="E134" t="str">
        <f>IF(D134&lt;&gt;"",_xlfn.XLOOKUP($D134,銘柄リスト!$B$2:$B$10000,銘柄リスト!$C$2:$C$10000,"廃止",0,1),"")</f>
        <v>ＩＮＰＥＸ</v>
      </c>
      <c r="F134" s="26">
        <v>100</v>
      </c>
      <c r="G134" s="34">
        <v>1858.5</v>
      </c>
      <c r="H134" s="27">
        <f t="shared" si="20"/>
        <v>185850</v>
      </c>
      <c r="I134" s="4">
        <v>0</v>
      </c>
      <c r="J134" s="4">
        <v>0</v>
      </c>
      <c r="K134" s="27">
        <f t="shared" si="21"/>
        <v>185850</v>
      </c>
      <c r="L134" s="29">
        <v>45608</v>
      </c>
      <c r="M134" s="26">
        <v>100</v>
      </c>
      <c r="N134" s="34">
        <v>2033.5</v>
      </c>
      <c r="O134" s="27">
        <f t="shared" si="22"/>
        <v>203350</v>
      </c>
      <c r="P134" s="4"/>
      <c r="Q134" s="4"/>
      <c r="R134" s="27">
        <f t="shared" si="23"/>
        <v>203350</v>
      </c>
      <c r="S134" s="27">
        <f t="shared" si="24"/>
        <v>17500</v>
      </c>
      <c r="T134" s="28">
        <f t="shared" si="25"/>
        <v>9.4161958568738227E-2</v>
      </c>
      <c r="W134" t="str">
        <f t="shared" si="32"/>
        <v>2024</v>
      </c>
      <c r="X134" t="str">
        <f t="shared" si="33"/>
        <v>202411</v>
      </c>
    </row>
    <row r="135" spans="2:24">
      <c r="B135" s="12">
        <f t="shared" si="34"/>
        <v>131</v>
      </c>
      <c r="C135" s="41">
        <v>45552</v>
      </c>
      <c r="D135" s="25" t="s">
        <v>84</v>
      </c>
      <c r="E135" t="str">
        <f>IF(D135&lt;&gt;"",_xlfn.XLOOKUP($D135,銘柄リスト!$B$2:$B$10000,銘柄リスト!$C$2:$C$10000,"廃止",0,1),"")</f>
        <v>ＦＰパートナー</v>
      </c>
      <c r="F135" s="26">
        <v>100</v>
      </c>
      <c r="G135" s="34">
        <v>2705</v>
      </c>
      <c r="H135" s="27">
        <f t="shared" si="20"/>
        <v>270500</v>
      </c>
      <c r="I135" s="4">
        <v>0</v>
      </c>
      <c r="J135" s="4">
        <v>0</v>
      </c>
      <c r="K135" s="27">
        <f t="shared" si="21"/>
        <v>270500</v>
      </c>
      <c r="L135" s="29">
        <v>45649</v>
      </c>
      <c r="M135" s="26">
        <v>100</v>
      </c>
      <c r="N135" s="34">
        <v>2080</v>
      </c>
      <c r="O135" s="27">
        <f t="shared" si="22"/>
        <v>208000</v>
      </c>
      <c r="P135" s="4"/>
      <c r="Q135" s="4"/>
      <c r="R135" s="27">
        <f t="shared" si="23"/>
        <v>208000</v>
      </c>
      <c r="S135" s="27">
        <f t="shared" si="24"/>
        <v>-62500</v>
      </c>
      <c r="T135" s="28">
        <f t="shared" si="25"/>
        <v>-0.23105360443622922</v>
      </c>
      <c r="W135" t="str">
        <f t="shared" si="32"/>
        <v>2024</v>
      </c>
      <c r="X135" t="str">
        <f t="shared" si="33"/>
        <v>202412</v>
      </c>
    </row>
    <row r="136" spans="2:24">
      <c r="B136" s="12">
        <f t="shared" si="34"/>
        <v>132</v>
      </c>
      <c r="C136" s="41">
        <v>45552</v>
      </c>
      <c r="D136" s="25" t="s">
        <v>88</v>
      </c>
      <c r="E136" t="str">
        <f>IF(D136&lt;&gt;"",_xlfn.XLOOKUP($D136,銘柄リスト!$B$2:$B$10000,銘柄リスト!$C$2:$C$10000,"廃止",0,1),"")</f>
        <v>ＮＥＸＴ　ＦＵＮＤＳ　日経平均高配当株５０指数連動型上場投信</v>
      </c>
      <c r="F136" s="26">
        <v>92</v>
      </c>
      <c r="G136" s="34">
        <v>2157</v>
      </c>
      <c r="H136" s="27">
        <f t="shared" si="20"/>
        <v>198444</v>
      </c>
      <c r="I136" s="4">
        <v>0</v>
      </c>
      <c r="J136" s="4">
        <v>0</v>
      </c>
      <c r="K136" s="27">
        <f t="shared" si="21"/>
        <v>198444</v>
      </c>
      <c r="L136" s="29">
        <v>45734</v>
      </c>
      <c r="M136" s="26">
        <v>92</v>
      </c>
      <c r="N136" s="34">
        <v>2402</v>
      </c>
      <c r="O136" s="27">
        <f t="shared" si="22"/>
        <v>220984</v>
      </c>
      <c r="P136" s="4"/>
      <c r="Q136" s="4"/>
      <c r="R136" s="27">
        <f t="shared" si="23"/>
        <v>220984</v>
      </c>
      <c r="S136" s="27">
        <f t="shared" si="24"/>
        <v>22540</v>
      </c>
      <c r="T136" s="28">
        <f t="shared" si="25"/>
        <v>0.11358368103847936</v>
      </c>
      <c r="W136" t="str">
        <f t="shared" si="32"/>
        <v>2025</v>
      </c>
      <c r="X136" t="str">
        <f t="shared" si="33"/>
        <v>202503</v>
      </c>
    </row>
    <row r="137" spans="2:24">
      <c r="B137" s="12">
        <f t="shared" si="34"/>
        <v>133</v>
      </c>
      <c r="C137" s="41">
        <v>45552</v>
      </c>
      <c r="D137" s="25" t="s">
        <v>117</v>
      </c>
      <c r="E137" t="str">
        <f>IF(D137&lt;&gt;"",_xlfn.XLOOKUP($D137,銘柄リスト!$B$2:$B$10000,銘柄リスト!$C$2:$C$10000,"廃止",0,1),"")</f>
        <v>ＪＦＥホールディングス</v>
      </c>
      <c r="F137" s="26">
        <v>100</v>
      </c>
      <c r="G137" s="34">
        <v>1846</v>
      </c>
      <c r="H137" s="27">
        <f t="shared" si="20"/>
        <v>184600</v>
      </c>
      <c r="I137" s="4">
        <v>0</v>
      </c>
      <c r="J137" s="4">
        <v>0</v>
      </c>
      <c r="K137" s="27">
        <f t="shared" si="21"/>
        <v>184600</v>
      </c>
      <c r="L137" s="29">
        <v>45649</v>
      </c>
      <c r="M137" s="26">
        <v>100</v>
      </c>
      <c r="N137" s="34">
        <v>1673</v>
      </c>
      <c r="O137" s="27">
        <f t="shared" si="22"/>
        <v>167300</v>
      </c>
      <c r="P137" s="4"/>
      <c r="Q137" s="4"/>
      <c r="R137" s="27">
        <f t="shared" si="23"/>
        <v>167300</v>
      </c>
      <c r="S137" s="27">
        <f t="shared" si="24"/>
        <v>-17300</v>
      </c>
      <c r="T137" s="28">
        <f t="shared" si="25"/>
        <v>-9.3716143011917663E-2</v>
      </c>
      <c r="W137" t="str">
        <f t="shared" si="32"/>
        <v>2024</v>
      </c>
      <c r="X137" t="str">
        <f t="shared" si="33"/>
        <v>202412</v>
      </c>
    </row>
    <row r="138" spans="2:24">
      <c r="B138" s="12">
        <f t="shared" si="34"/>
        <v>134</v>
      </c>
      <c r="C138" s="41">
        <v>45552</v>
      </c>
      <c r="D138" s="25" t="s">
        <v>118</v>
      </c>
      <c r="E138" t="str">
        <f>IF(D138&lt;&gt;"",_xlfn.XLOOKUP($D138,銘柄リスト!$B$2:$B$10000,銘柄リスト!$C$2:$C$10000,"廃止",0,1),"")</f>
        <v>マースグループホールディングス</v>
      </c>
      <c r="F138" s="26">
        <v>100</v>
      </c>
      <c r="G138" s="34">
        <v>3425</v>
      </c>
      <c r="H138" s="27">
        <f t="shared" si="20"/>
        <v>342500</v>
      </c>
      <c r="I138" s="4">
        <v>0</v>
      </c>
      <c r="J138" s="4">
        <v>0</v>
      </c>
      <c r="K138" s="27">
        <f t="shared" si="21"/>
        <v>342500</v>
      </c>
      <c r="L138" s="29">
        <v>45650</v>
      </c>
      <c r="M138" s="26">
        <v>100</v>
      </c>
      <c r="N138" s="34">
        <v>3265</v>
      </c>
      <c r="O138" s="27">
        <f t="shared" si="22"/>
        <v>326500</v>
      </c>
      <c r="P138" s="4"/>
      <c r="Q138" s="4"/>
      <c r="R138" s="27">
        <f t="shared" si="23"/>
        <v>326500</v>
      </c>
      <c r="S138" s="27">
        <f t="shared" si="24"/>
        <v>-16000</v>
      </c>
      <c r="T138" s="28">
        <f t="shared" si="25"/>
        <v>-4.6715328467153282E-2</v>
      </c>
      <c r="W138" t="str">
        <f t="shared" si="32"/>
        <v>2024</v>
      </c>
      <c r="X138" t="str">
        <f t="shared" si="33"/>
        <v>202412</v>
      </c>
    </row>
    <row r="139" spans="2:24">
      <c r="B139" s="12">
        <f t="shared" si="34"/>
        <v>135</v>
      </c>
      <c r="C139" s="41">
        <v>45552</v>
      </c>
      <c r="D139" s="25" t="s">
        <v>119</v>
      </c>
      <c r="E139" t="str">
        <f>IF(D139&lt;&gt;"",_xlfn.XLOOKUP($D139,銘柄リスト!$B$2:$B$10000,銘柄リスト!$C$2:$C$10000,"廃止",0,1),"")</f>
        <v>商船三井</v>
      </c>
      <c r="F139" s="26">
        <v>100</v>
      </c>
      <c r="G139" s="34">
        <v>4753</v>
      </c>
      <c r="H139" s="27">
        <f t="shared" si="20"/>
        <v>475300</v>
      </c>
      <c r="I139" s="4">
        <v>0</v>
      </c>
      <c r="J139" s="4">
        <v>0</v>
      </c>
      <c r="K139" s="27">
        <f t="shared" si="21"/>
        <v>475300</v>
      </c>
      <c r="L139" s="29">
        <v>45604</v>
      </c>
      <c r="M139" s="26">
        <v>100</v>
      </c>
      <c r="N139" s="34">
        <v>5289</v>
      </c>
      <c r="O139" s="27">
        <f t="shared" si="22"/>
        <v>528900</v>
      </c>
      <c r="P139" s="4"/>
      <c r="Q139" s="4"/>
      <c r="R139" s="27">
        <f t="shared" si="23"/>
        <v>528900</v>
      </c>
      <c r="S139" s="27">
        <f t="shared" si="24"/>
        <v>53600</v>
      </c>
      <c r="T139" s="28">
        <f t="shared" si="25"/>
        <v>0.11277088154849568</v>
      </c>
      <c r="W139" t="str">
        <f t="shared" si="32"/>
        <v>2024</v>
      </c>
      <c r="X139" t="str">
        <f t="shared" si="33"/>
        <v>202411</v>
      </c>
    </row>
    <row r="140" spans="2:24">
      <c r="B140" s="12">
        <f t="shared" si="34"/>
        <v>136</v>
      </c>
      <c r="C140" s="41">
        <v>45553</v>
      </c>
      <c r="D140" s="25" t="s">
        <v>120</v>
      </c>
      <c r="E140" t="str">
        <f>IF(D140&lt;&gt;"",_xlfn.XLOOKUP($D140,銘柄リスト!$B$2:$B$10000,銘柄リスト!$C$2:$C$10000,"廃止",0,1),"")</f>
        <v>ダイキョーニシカワ</v>
      </c>
      <c r="F140" s="26">
        <v>100</v>
      </c>
      <c r="G140" s="34">
        <v>646</v>
      </c>
      <c r="H140" s="27">
        <f t="shared" si="20"/>
        <v>64600</v>
      </c>
      <c r="I140" s="4">
        <v>0</v>
      </c>
      <c r="J140" s="4">
        <v>0</v>
      </c>
      <c r="K140" s="27">
        <f t="shared" si="21"/>
        <v>64600</v>
      </c>
      <c r="L140" s="29">
        <v>45650</v>
      </c>
      <c r="M140" s="26">
        <v>100</v>
      </c>
      <c r="N140" s="34">
        <v>617</v>
      </c>
      <c r="O140" s="27">
        <f t="shared" si="22"/>
        <v>61700</v>
      </c>
      <c r="P140" s="4"/>
      <c r="Q140" s="4"/>
      <c r="R140" s="27">
        <f t="shared" si="23"/>
        <v>61700</v>
      </c>
      <c r="S140" s="27">
        <f t="shared" si="24"/>
        <v>-2900</v>
      </c>
      <c r="T140" s="28">
        <f t="shared" si="25"/>
        <v>-4.4891640866873063E-2</v>
      </c>
      <c r="W140" t="str">
        <f t="shared" si="32"/>
        <v>2024</v>
      </c>
      <c r="X140" t="str">
        <f t="shared" si="33"/>
        <v>202412</v>
      </c>
    </row>
    <row r="141" spans="2:24">
      <c r="B141" s="12">
        <f t="shared" si="34"/>
        <v>137</v>
      </c>
      <c r="C141" s="41">
        <v>45580</v>
      </c>
      <c r="D141" s="25" t="s">
        <v>121</v>
      </c>
      <c r="E141" t="str">
        <f>IF(D141&lt;&gt;"",_xlfn.XLOOKUP($D141,銘柄リスト!$B$2:$B$10000,銘柄リスト!$C$2:$C$10000,"廃止",0,1),"")</f>
        <v>積水ハウス</v>
      </c>
      <c r="F141" s="26">
        <v>100</v>
      </c>
      <c r="G141" s="34">
        <v>3811</v>
      </c>
      <c r="H141" s="27">
        <f t="shared" si="20"/>
        <v>381100</v>
      </c>
      <c r="I141" s="4">
        <v>0</v>
      </c>
      <c r="J141" s="4">
        <v>0</v>
      </c>
      <c r="K141" s="27">
        <f t="shared" si="21"/>
        <v>381100</v>
      </c>
      <c r="L141" s="29">
        <v>45650</v>
      </c>
      <c r="M141" s="26">
        <v>100</v>
      </c>
      <c r="N141" s="34">
        <v>3629</v>
      </c>
      <c r="O141" s="27">
        <f t="shared" si="22"/>
        <v>362900</v>
      </c>
      <c r="P141" s="4"/>
      <c r="Q141" s="4"/>
      <c r="R141" s="27">
        <f t="shared" si="23"/>
        <v>362900</v>
      </c>
      <c r="S141" s="27">
        <f t="shared" si="24"/>
        <v>-18200</v>
      </c>
      <c r="T141" s="28">
        <f t="shared" si="25"/>
        <v>-4.7756494358436104E-2</v>
      </c>
      <c r="W141" t="str">
        <f t="shared" si="32"/>
        <v>2024</v>
      </c>
      <c r="X141" t="str">
        <f t="shared" si="33"/>
        <v>202412</v>
      </c>
    </row>
    <row r="142" spans="2:24">
      <c r="B142" s="12">
        <f t="shared" si="34"/>
        <v>138</v>
      </c>
      <c r="C142" s="41">
        <v>45581</v>
      </c>
      <c r="D142" s="25" t="s">
        <v>77</v>
      </c>
      <c r="E142" t="str">
        <f>IF(D142&lt;&gt;"",_xlfn.XLOOKUP($D142,銘柄リスト!$B$2:$B$10000,銘柄リスト!$C$2:$C$10000,"廃止",0,1),"")</f>
        <v>マツキヨココカラ＆カンパニー</v>
      </c>
      <c r="F142" s="26">
        <v>100</v>
      </c>
      <c r="G142" s="34">
        <v>2207</v>
      </c>
      <c r="H142" s="27">
        <f t="shared" si="20"/>
        <v>220700</v>
      </c>
      <c r="I142" s="4">
        <v>0</v>
      </c>
      <c r="J142" s="4">
        <v>0</v>
      </c>
      <c r="K142" s="27">
        <f t="shared" si="21"/>
        <v>220700</v>
      </c>
      <c r="L142" s="29">
        <v>45632</v>
      </c>
      <c r="M142" s="26">
        <v>100</v>
      </c>
      <c r="N142" s="34">
        <v>2266</v>
      </c>
      <c r="O142" s="27">
        <f t="shared" si="22"/>
        <v>226600</v>
      </c>
      <c r="P142" s="4"/>
      <c r="Q142" s="4"/>
      <c r="R142" s="27">
        <f t="shared" si="23"/>
        <v>226600</v>
      </c>
      <c r="S142" s="27">
        <f t="shared" si="24"/>
        <v>5900</v>
      </c>
      <c r="T142" s="28">
        <f t="shared" si="25"/>
        <v>2.6733121884911646E-2</v>
      </c>
      <c r="W142" t="str">
        <f t="shared" si="32"/>
        <v>2024</v>
      </c>
      <c r="X142" t="str">
        <f t="shared" si="33"/>
        <v>202412</v>
      </c>
    </row>
    <row r="143" spans="2:24">
      <c r="B143" s="12">
        <f t="shared" si="34"/>
        <v>139</v>
      </c>
      <c r="C143" s="41">
        <v>45582</v>
      </c>
      <c r="D143" s="25" t="s">
        <v>21</v>
      </c>
      <c r="E143" t="str">
        <f>IF(D143&lt;&gt;"",_xlfn.XLOOKUP($D143,銘柄リスト!$B$2:$B$10000,銘柄リスト!$C$2:$C$10000,"廃止",0,1),"")</f>
        <v>ＵＴグループ</v>
      </c>
      <c r="F143" s="26">
        <v>100</v>
      </c>
      <c r="G143" s="34">
        <v>2626</v>
      </c>
      <c r="H143" s="27">
        <f t="shared" si="20"/>
        <v>262600</v>
      </c>
      <c r="I143" s="4">
        <v>0</v>
      </c>
      <c r="J143" s="4">
        <v>0</v>
      </c>
      <c r="K143" s="27">
        <f t="shared" si="21"/>
        <v>262600</v>
      </c>
      <c r="L143" s="29">
        <v>45649</v>
      </c>
      <c r="M143" s="26">
        <v>100</v>
      </c>
      <c r="N143" s="34">
        <v>2129</v>
      </c>
      <c r="O143" s="27">
        <f t="shared" si="22"/>
        <v>212900</v>
      </c>
      <c r="P143" s="4"/>
      <c r="Q143" s="4"/>
      <c r="R143" s="27">
        <f t="shared" si="23"/>
        <v>212900</v>
      </c>
      <c r="S143" s="27">
        <f t="shared" si="24"/>
        <v>-49700</v>
      </c>
      <c r="T143" s="28">
        <f t="shared" si="25"/>
        <v>-0.18926123381568927</v>
      </c>
      <c r="W143" t="str">
        <f t="shared" si="32"/>
        <v>2024</v>
      </c>
      <c r="X143" t="str">
        <f t="shared" si="33"/>
        <v>202412</v>
      </c>
    </row>
    <row r="144" spans="2:24">
      <c r="B144" s="12">
        <f t="shared" si="34"/>
        <v>140</v>
      </c>
      <c r="C144" s="41">
        <v>45586</v>
      </c>
      <c r="D144" s="25" t="s">
        <v>77</v>
      </c>
      <c r="E144" t="str">
        <f>IF(D144&lt;&gt;"",_xlfn.XLOOKUP($D144,銘柄リスト!$B$2:$B$10000,銘柄リスト!$C$2:$C$10000,"廃止",0,1),"")</f>
        <v>マツキヨココカラ＆カンパニー</v>
      </c>
      <c r="F144" s="26">
        <v>100</v>
      </c>
      <c r="G144" s="34">
        <v>2105</v>
      </c>
      <c r="H144" s="27">
        <f t="shared" si="20"/>
        <v>210500</v>
      </c>
      <c r="I144" s="4">
        <v>0</v>
      </c>
      <c r="J144" s="4">
        <v>0</v>
      </c>
      <c r="K144" s="27">
        <f t="shared" si="21"/>
        <v>210500</v>
      </c>
      <c r="L144" s="29">
        <v>45632</v>
      </c>
      <c r="M144" s="26">
        <v>100</v>
      </c>
      <c r="N144" s="34">
        <v>2266</v>
      </c>
      <c r="O144" s="27">
        <f t="shared" si="22"/>
        <v>226600</v>
      </c>
      <c r="P144" s="4"/>
      <c r="Q144" s="4"/>
      <c r="R144" s="27">
        <f t="shared" si="23"/>
        <v>226600</v>
      </c>
      <c r="S144" s="27">
        <f t="shared" si="24"/>
        <v>16100</v>
      </c>
      <c r="T144" s="28">
        <f t="shared" si="25"/>
        <v>7.6484560570071261E-2</v>
      </c>
      <c r="W144" t="str">
        <f t="shared" si="32"/>
        <v>2024</v>
      </c>
      <c r="X144" t="str">
        <f t="shared" si="33"/>
        <v>202412</v>
      </c>
    </row>
    <row r="145" spans="2:24">
      <c r="B145" s="12">
        <f t="shared" si="34"/>
        <v>141</v>
      </c>
      <c r="C145" s="41">
        <v>45586</v>
      </c>
      <c r="D145" s="25" t="s">
        <v>115</v>
      </c>
      <c r="E145" t="str">
        <f>IF(D145&lt;&gt;"",_xlfn.XLOOKUP($D145,銘柄リスト!$B$2:$B$10000,銘柄リスト!$C$2:$C$10000,"廃止",0,1),"")</f>
        <v>ＩＮＰＥＸ</v>
      </c>
      <c r="F145" s="26">
        <v>100</v>
      </c>
      <c r="G145" s="34">
        <v>1999</v>
      </c>
      <c r="H145" s="27">
        <f t="shared" si="20"/>
        <v>199900</v>
      </c>
      <c r="I145" s="4">
        <v>0</v>
      </c>
      <c r="J145" s="4">
        <v>0</v>
      </c>
      <c r="K145" s="27">
        <f t="shared" si="21"/>
        <v>199900</v>
      </c>
      <c r="L145" s="29">
        <v>45608</v>
      </c>
      <c r="M145" s="26">
        <v>100</v>
      </c>
      <c r="N145" s="34">
        <v>2033.5</v>
      </c>
      <c r="O145" s="27">
        <f t="shared" si="22"/>
        <v>203350</v>
      </c>
      <c r="P145" s="4"/>
      <c r="Q145" s="4"/>
      <c r="R145" s="27">
        <f t="shared" si="23"/>
        <v>203350</v>
      </c>
      <c r="S145" s="27">
        <f t="shared" si="24"/>
        <v>3450</v>
      </c>
      <c r="T145" s="28">
        <f t="shared" si="25"/>
        <v>1.7258629314657329E-2</v>
      </c>
      <c r="W145" t="str">
        <f t="shared" si="32"/>
        <v>2024</v>
      </c>
      <c r="X145" t="str">
        <f t="shared" si="33"/>
        <v>202411</v>
      </c>
    </row>
    <row r="146" spans="2:24">
      <c r="B146" s="12">
        <f t="shared" si="34"/>
        <v>142</v>
      </c>
      <c r="C146" s="41">
        <v>45590</v>
      </c>
      <c r="D146" s="25" t="s">
        <v>122</v>
      </c>
      <c r="E146" t="str">
        <f>IF(D146&lt;&gt;"",_xlfn.XLOOKUP($D146,銘柄リスト!$B$2:$B$10000,銘柄リスト!$C$2:$C$10000,"廃止",0,1),"")</f>
        <v>イオン</v>
      </c>
      <c r="F146" s="26">
        <v>100</v>
      </c>
      <c r="G146" s="34">
        <v>3690</v>
      </c>
      <c r="H146" s="27">
        <f t="shared" si="20"/>
        <v>369000</v>
      </c>
      <c r="I146" s="4">
        <v>0</v>
      </c>
      <c r="J146" s="4">
        <v>0</v>
      </c>
      <c r="K146" s="27">
        <f t="shared" si="21"/>
        <v>369000</v>
      </c>
      <c r="L146" s="29">
        <v>45645</v>
      </c>
      <c r="M146" s="26">
        <v>100</v>
      </c>
      <c r="N146" s="34">
        <v>3690</v>
      </c>
      <c r="O146" s="27">
        <f t="shared" si="22"/>
        <v>369000</v>
      </c>
      <c r="P146" s="4"/>
      <c r="Q146" s="4"/>
      <c r="R146" s="27">
        <f t="shared" si="23"/>
        <v>369000</v>
      </c>
      <c r="S146" s="27">
        <f t="shared" si="24"/>
        <v>0</v>
      </c>
      <c r="T146" s="28">
        <f t="shared" si="25"/>
        <v>0</v>
      </c>
      <c r="W146" t="str">
        <f t="shared" si="32"/>
        <v>2024</v>
      </c>
      <c r="X146" t="str">
        <f t="shared" si="33"/>
        <v>202412</v>
      </c>
    </row>
    <row r="147" spans="2:24">
      <c r="B147" s="12">
        <f t="shared" si="34"/>
        <v>143</v>
      </c>
      <c r="C147" s="41">
        <v>45596</v>
      </c>
      <c r="D147" s="25" t="s">
        <v>123</v>
      </c>
      <c r="E147" t="str">
        <f>IF(D147&lt;&gt;"",_xlfn.XLOOKUP($D147,銘柄リスト!$B$2:$B$10000,銘柄リスト!$C$2:$C$10000,"廃止",0,1),"")</f>
        <v>エスリード</v>
      </c>
      <c r="F147" s="26">
        <v>100</v>
      </c>
      <c r="G147" s="34">
        <v>4510</v>
      </c>
      <c r="H147" s="27">
        <f t="shared" si="20"/>
        <v>451000</v>
      </c>
      <c r="I147" s="4">
        <v>0</v>
      </c>
      <c r="J147" s="4">
        <v>0</v>
      </c>
      <c r="K147" s="27">
        <f t="shared" si="21"/>
        <v>451000</v>
      </c>
      <c r="L147" s="29">
        <v>45653</v>
      </c>
      <c r="M147" s="26">
        <v>100</v>
      </c>
      <c r="N147" s="34">
        <v>4540</v>
      </c>
      <c r="O147" s="27">
        <f t="shared" si="22"/>
        <v>454000</v>
      </c>
      <c r="P147" s="4"/>
      <c r="Q147" s="4"/>
      <c r="R147" s="27">
        <f t="shared" si="23"/>
        <v>454000</v>
      </c>
      <c r="S147" s="27">
        <f t="shared" si="24"/>
        <v>3000</v>
      </c>
      <c r="T147" s="28">
        <f t="shared" si="25"/>
        <v>6.6518847006651885E-3</v>
      </c>
      <c r="W147" t="str">
        <f t="shared" si="32"/>
        <v>2024</v>
      </c>
      <c r="X147" t="str">
        <f t="shared" si="33"/>
        <v>202412</v>
      </c>
    </row>
    <row r="148" spans="2:24">
      <c r="B148" s="12">
        <f t="shared" si="34"/>
        <v>144</v>
      </c>
      <c r="C148" s="41">
        <v>45597</v>
      </c>
      <c r="D148" s="25" t="s">
        <v>79</v>
      </c>
      <c r="E148" t="str">
        <f>IF(D148&lt;&gt;"",_xlfn.XLOOKUP($D148,銘柄リスト!$B$2:$B$10000,銘柄リスト!$C$2:$C$10000,"廃止",0,1),"")</f>
        <v>力の源ホールディングス</v>
      </c>
      <c r="F148" s="26">
        <v>100</v>
      </c>
      <c r="G148" s="34">
        <v>1071</v>
      </c>
      <c r="H148" s="27">
        <f t="shared" si="20"/>
        <v>107100</v>
      </c>
      <c r="I148" s="4">
        <v>0</v>
      </c>
      <c r="J148" s="4">
        <v>0</v>
      </c>
      <c r="K148" s="27">
        <f t="shared" si="21"/>
        <v>107100</v>
      </c>
      <c r="L148" s="29">
        <v>45649</v>
      </c>
      <c r="M148" s="26">
        <v>100</v>
      </c>
      <c r="N148" s="34">
        <v>967</v>
      </c>
      <c r="O148" s="27">
        <f t="shared" si="22"/>
        <v>96700</v>
      </c>
      <c r="P148" s="4"/>
      <c r="Q148" s="4"/>
      <c r="R148" s="27">
        <f t="shared" si="23"/>
        <v>96700</v>
      </c>
      <c r="S148" s="27">
        <f t="shared" si="24"/>
        <v>-10400</v>
      </c>
      <c r="T148" s="28">
        <f t="shared" si="25"/>
        <v>-9.7105508870214755E-2</v>
      </c>
      <c r="W148" t="str">
        <f t="shared" si="32"/>
        <v>2024</v>
      </c>
      <c r="X148" t="str">
        <f t="shared" si="33"/>
        <v>202412</v>
      </c>
    </row>
    <row r="149" spans="2:24">
      <c r="B149" s="12">
        <f t="shared" si="34"/>
        <v>145</v>
      </c>
      <c r="C149" s="41">
        <v>45601</v>
      </c>
      <c r="D149" s="25" t="s">
        <v>124</v>
      </c>
      <c r="E149" t="str">
        <f>IF(D149&lt;&gt;"",_xlfn.XLOOKUP($D149,銘柄リスト!$B$2:$B$10000,銘柄リスト!$C$2:$C$10000,"廃止",0,1),"")</f>
        <v>三菱商事</v>
      </c>
      <c r="F149" s="26">
        <v>100</v>
      </c>
      <c r="G149" s="34">
        <v>2721</v>
      </c>
      <c r="H149" s="27">
        <f t="shared" si="20"/>
        <v>272100</v>
      </c>
      <c r="I149" s="4">
        <v>0</v>
      </c>
      <c r="J149" s="4">
        <v>0</v>
      </c>
      <c r="K149" s="27">
        <f t="shared" si="21"/>
        <v>272100</v>
      </c>
      <c r="L149" s="29">
        <v>45650</v>
      </c>
      <c r="M149" s="26">
        <v>100</v>
      </c>
      <c r="N149" s="34">
        <v>2515</v>
      </c>
      <c r="O149" s="27">
        <f t="shared" si="22"/>
        <v>251500</v>
      </c>
      <c r="P149" s="4"/>
      <c r="Q149" s="4"/>
      <c r="R149" s="27">
        <f t="shared" si="23"/>
        <v>251500</v>
      </c>
      <c r="S149" s="27">
        <f t="shared" si="24"/>
        <v>-20600</v>
      </c>
      <c r="T149" s="28">
        <f t="shared" si="25"/>
        <v>-7.5707460492466003E-2</v>
      </c>
      <c r="W149" t="str">
        <f t="shared" si="32"/>
        <v>2024</v>
      </c>
      <c r="X149" t="str">
        <f t="shared" si="33"/>
        <v>202412</v>
      </c>
    </row>
    <row r="150" spans="2:24">
      <c r="B150" s="12">
        <f t="shared" si="34"/>
        <v>146</v>
      </c>
      <c r="C150" s="41">
        <v>45601</v>
      </c>
      <c r="D150" s="25" t="s">
        <v>85</v>
      </c>
      <c r="E150" t="str">
        <f>IF(D150&lt;&gt;"",_xlfn.XLOOKUP($D150,銘柄リスト!$B$2:$B$10000,銘柄リスト!$C$2:$C$10000,"廃止",0,1),"")</f>
        <v>カゴメ</v>
      </c>
      <c r="F150" s="26">
        <v>100</v>
      </c>
      <c r="G150" s="34">
        <v>2981.5</v>
      </c>
      <c r="H150" s="27">
        <f t="shared" si="20"/>
        <v>298150</v>
      </c>
      <c r="I150" s="4">
        <v>0</v>
      </c>
      <c r="J150" s="4">
        <v>0</v>
      </c>
      <c r="K150" s="27">
        <f t="shared" si="21"/>
        <v>298150</v>
      </c>
      <c r="L150" s="29">
        <v>45649</v>
      </c>
      <c r="M150" s="26">
        <v>100</v>
      </c>
      <c r="N150" s="34">
        <v>2937</v>
      </c>
      <c r="O150" s="27">
        <f t="shared" si="22"/>
        <v>293700</v>
      </c>
      <c r="P150" s="4"/>
      <c r="Q150" s="4"/>
      <c r="R150" s="27">
        <f t="shared" si="23"/>
        <v>293700</v>
      </c>
      <c r="S150" s="27">
        <f t="shared" si="24"/>
        <v>-4450</v>
      </c>
      <c r="T150" s="28">
        <f t="shared" si="25"/>
        <v>-1.4925373134328358E-2</v>
      </c>
      <c r="W150" t="str">
        <f t="shared" si="32"/>
        <v>2024</v>
      </c>
      <c r="X150" t="str">
        <f t="shared" si="33"/>
        <v>202412</v>
      </c>
    </row>
    <row r="151" spans="2:24">
      <c r="B151" s="12">
        <f t="shared" si="34"/>
        <v>147</v>
      </c>
      <c r="C151" s="41">
        <v>45601</v>
      </c>
      <c r="D151" s="25" t="s">
        <v>123</v>
      </c>
      <c r="E151" t="str">
        <f>IF(D151&lt;&gt;"",_xlfn.XLOOKUP($D151,銘柄リスト!$B$2:$B$10000,銘柄リスト!$C$2:$C$10000,"廃止",0,1),"")</f>
        <v>エスリード</v>
      </c>
      <c r="F151" s="26">
        <v>100</v>
      </c>
      <c r="G151" s="34">
        <v>4440</v>
      </c>
      <c r="H151" s="27">
        <f t="shared" si="20"/>
        <v>444000</v>
      </c>
      <c r="I151" s="4">
        <v>0</v>
      </c>
      <c r="J151" s="4">
        <v>0</v>
      </c>
      <c r="K151" s="27">
        <f t="shared" si="21"/>
        <v>444000</v>
      </c>
      <c r="L151" s="29">
        <v>45653</v>
      </c>
      <c r="M151" s="26">
        <v>100</v>
      </c>
      <c r="N151" s="34">
        <v>4540</v>
      </c>
      <c r="O151" s="27">
        <f t="shared" si="22"/>
        <v>454000</v>
      </c>
      <c r="P151" s="4"/>
      <c r="Q151" s="4"/>
      <c r="R151" s="27">
        <f t="shared" si="23"/>
        <v>454000</v>
      </c>
      <c r="S151" s="27">
        <f t="shared" si="24"/>
        <v>10000</v>
      </c>
      <c r="T151" s="28">
        <f t="shared" si="25"/>
        <v>2.2522522522522521E-2</v>
      </c>
      <c r="W151" t="str">
        <f t="shared" si="32"/>
        <v>2024</v>
      </c>
      <c r="X151" t="str">
        <f t="shared" si="33"/>
        <v>202412</v>
      </c>
    </row>
    <row r="152" spans="2:24">
      <c r="B152" s="12">
        <f t="shared" si="34"/>
        <v>148</v>
      </c>
      <c r="C152" s="41">
        <v>45602</v>
      </c>
      <c r="D152" s="25" t="s">
        <v>125</v>
      </c>
      <c r="E152" t="str">
        <f>IF(D152&lt;&gt;"",_xlfn.XLOOKUP($D152,銘柄リスト!$B$2:$B$10000,銘柄リスト!$C$2:$C$10000,"廃止",0,1),"")</f>
        <v>萩原工業</v>
      </c>
      <c r="F152" s="26">
        <v>100</v>
      </c>
      <c r="G152" s="34">
        <v>1431</v>
      </c>
      <c r="H152" s="27">
        <f t="shared" si="20"/>
        <v>143100</v>
      </c>
      <c r="I152" s="4">
        <v>0</v>
      </c>
      <c r="J152" s="4">
        <v>0</v>
      </c>
      <c r="K152" s="27">
        <f t="shared" si="21"/>
        <v>143100</v>
      </c>
      <c r="L152" s="29">
        <v>45637</v>
      </c>
      <c r="M152" s="26">
        <v>100</v>
      </c>
      <c r="N152" s="34">
        <v>1555</v>
      </c>
      <c r="O152" s="27">
        <f t="shared" si="22"/>
        <v>155500</v>
      </c>
      <c r="P152" s="4"/>
      <c r="Q152" s="4"/>
      <c r="R152" s="27">
        <f t="shared" si="23"/>
        <v>155500</v>
      </c>
      <c r="S152" s="27">
        <f t="shared" si="24"/>
        <v>12400</v>
      </c>
      <c r="T152" s="28">
        <f t="shared" si="25"/>
        <v>8.6652690426275325E-2</v>
      </c>
      <c r="W152" t="str">
        <f t="shared" si="32"/>
        <v>2024</v>
      </c>
      <c r="X152" t="str">
        <f t="shared" si="33"/>
        <v>202412</v>
      </c>
    </row>
    <row r="153" spans="2:24">
      <c r="B153" s="12">
        <f t="shared" si="34"/>
        <v>149</v>
      </c>
      <c r="C153" s="41">
        <v>45614</v>
      </c>
      <c r="D153" s="25" t="s">
        <v>126</v>
      </c>
      <c r="E153" t="str">
        <f>IF(D153&lt;&gt;"",_xlfn.XLOOKUP($D153,銘柄リスト!$B$2:$B$10000,銘柄リスト!$C$2:$C$10000,"廃止",0,1),"")</f>
        <v>双日</v>
      </c>
      <c r="F153" s="26">
        <v>100</v>
      </c>
      <c r="G153" s="34">
        <v>3060</v>
      </c>
      <c r="H153" s="27">
        <f t="shared" si="20"/>
        <v>306000</v>
      </c>
      <c r="I153" s="4">
        <v>0</v>
      </c>
      <c r="J153" s="4">
        <v>0</v>
      </c>
      <c r="K153" s="27">
        <f t="shared" si="21"/>
        <v>306000</v>
      </c>
      <c r="L153" s="29">
        <v>45653</v>
      </c>
      <c r="M153" s="26">
        <v>100</v>
      </c>
      <c r="N153" s="34">
        <v>3200</v>
      </c>
      <c r="O153" s="27">
        <f>M153*N153</f>
        <v>320000</v>
      </c>
      <c r="P153" s="4"/>
      <c r="Q153" s="4"/>
      <c r="R153" s="27">
        <f t="shared" si="23"/>
        <v>320000</v>
      </c>
      <c r="S153" s="27">
        <f>IF(L153&lt;&gt;"",R153-K153,"")</f>
        <v>14000</v>
      </c>
      <c r="T153" s="28">
        <f t="shared" si="25"/>
        <v>4.5751633986928102E-2</v>
      </c>
      <c r="W153" t="str">
        <f t="shared" si="32"/>
        <v>2024</v>
      </c>
      <c r="X153" t="str">
        <f t="shared" si="33"/>
        <v>202412</v>
      </c>
    </row>
    <row r="154" spans="2:24">
      <c r="B154" s="12">
        <f t="shared" si="34"/>
        <v>150</v>
      </c>
      <c r="C154" s="41">
        <v>45614</v>
      </c>
      <c r="D154" s="25" t="s">
        <v>106</v>
      </c>
      <c r="E154" t="str">
        <f>IF(D154&lt;&gt;"",_xlfn.XLOOKUP($D154,銘柄リスト!$B$2:$B$10000,銘柄リスト!$C$2:$C$10000,"廃止",0,1),"")</f>
        <v>明治ホールディングス</v>
      </c>
      <c r="F154" s="26">
        <v>100</v>
      </c>
      <c r="G154" s="34">
        <v>3285</v>
      </c>
      <c r="H154" s="27">
        <f t="shared" si="20"/>
        <v>328500</v>
      </c>
      <c r="I154" s="4">
        <v>0</v>
      </c>
      <c r="J154" s="4">
        <v>0</v>
      </c>
      <c r="K154" s="27">
        <f t="shared" si="21"/>
        <v>328500</v>
      </c>
      <c r="L154" s="29">
        <v>45650</v>
      </c>
      <c r="M154" s="26">
        <v>100</v>
      </c>
      <c r="N154" s="34">
        <v>3137</v>
      </c>
      <c r="O154" s="27">
        <f t="shared" si="22"/>
        <v>313700</v>
      </c>
      <c r="P154" s="4"/>
      <c r="Q154" s="4"/>
      <c r="R154" s="27">
        <f t="shared" si="23"/>
        <v>313700</v>
      </c>
      <c r="S154" s="27">
        <f t="shared" si="24"/>
        <v>-14800</v>
      </c>
      <c r="T154" s="28">
        <f t="shared" si="25"/>
        <v>-4.5053272450532728E-2</v>
      </c>
      <c r="W154" t="str">
        <f t="shared" si="32"/>
        <v>2024</v>
      </c>
      <c r="X154" t="str">
        <f t="shared" si="33"/>
        <v>202412</v>
      </c>
    </row>
    <row r="155" spans="2:24">
      <c r="B155" s="12">
        <f t="shared" si="34"/>
        <v>151</v>
      </c>
      <c r="C155" s="41">
        <v>45614</v>
      </c>
      <c r="D155" s="25" t="s">
        <v>124</v>
      </c>
      <c r="E155" t="str">
        <f>IF(D155&lt;&gt;"",_xlfn.XLOOKUP($D155,銘柄リスト!$B$2:$B$10000,銘柄リスト!$C$2:$C$10000,"廃止",0,1),"")</f>
        <v>三菱商事</v>
      </c>
      <c r="F155" s="26">
        <v>100</v>
      </c>
      <c r="G155" s="34">
        <v>2685</v>
      </c>
      <c r="H155" s="27">
        <f t="shared" si="20"/>
        <v>268500</v>
      </c>
      <c r="I155" s="4">
        <v>0</v>
      </c>
      <c r="J155" s="4">
        <v>0</v>
      </c>
      <c r="K155" s="27">
        <f t="shared" si="21"/>
        <v>268500</v>
      </c>
      <c r="L155" s="29">
        <v>45650</v>
      </c>
      <c r="M155" s="26">
        <v>100</v>
      </c>
      <c r="N155" s="34">
        <v>2515</v>
      </c>
      <c r="O155" s="27">
        <f t="shared" si="22"/>
        <v>251500</v>
      </c>
      <c r="P155" s="4"/>
      <c r="Q155" s="4"/>
      <c r="R155" s="27">
        <f t="shared" si="23"/>
        <v>251500</v>
      </c>
      <c r="S155" s="27">
        <f t="shared" si="24"/>
        <v>-17000</v>
      </c>
      <c r="T155" s="28">
        <f t="shared" si="25"/>
        <v>-6.3314711359404099E-2</v>
      </c>
      <c r="W155" t="str">
        <f t="shared" si="32"/>
        <v>2024</v>
      </c>
      <c r="X155" t="str">
        <f t="shared" si="33"/>
        <v>202412</v>
      </c>
    </row>
    <row r="156" spans="2:24">
      <c r="B156" s="12">
        <f t="shared" si="34"/>
        <v>152</v>
      </c>
      <c r="C156" s="41">
        <v>45614</v>
      </c>
      <c r="D156" s="25" t="s">
        <v>21</v>
      </c>
      <c r="E156" t="str">
        <f>IF(D156&lt;&gt;"",_xlfn.XLOOKUP($D156,銘柄リスト!$B$2:$B$10000,銘柄リスト!$C$2:$C$10000,"廃止",0,1),"")</f>
        <v>ＵＴグループ</v>
      </c>
      <c r="F156" s="26">
        <v>100</v>
      </c>
      <c r="G156" s="34">
        <v>1970</v>
      </c>
      <c r="H156" s="27">
        <f t="shared" si="20"/>
        <v>197000</v>
      </c>
      <c r="I156" s="4">
        <v>0</v>
      </c>
      <c r="J156" s="4">
        <v>0</v>
      </c>
      <c r="K156" s="27">
        <f t="shared" si="21"/>
        <v>197000</v>
      </c>
      <c r="L156" s="29">
        <v>45649</v>
      </c>
      <c r="M156" s="26">
        <v>100</v>
      </c>
      <c r="N156" s="34">
        <v>2129</v>
      </c>
      <c r="O156" s="27">
        <f t="shared" si="22"/>
        <v>212900</v>
      </c>
      <c r="P156" s="4"/>
      <c r="Q156" s="4"/>
      <c r="R156" s="27">
        <f t="shared" si="23"/>
        <v>212900</v>
      </c>
      <c r="S156" s="27">
        <f t="shared" si="24"/>
        <v>15900</v>
      </c>
      <c r="T156" s="28">
        <f t="shared" si="25"/>
        <v>8.0710659898477158E-2</v>
      </c>
      <c r="W156" t="str">
        <f t="shared" si="32"/>
        <v>2024</v>
      </c>
      <c r="X156" t="str">
        <f t="shared" si="33"/>
        <v>202412</v>
      </c>
    </row>
    <row r="157" spans="2:24">
      <c r="B157" s="12">
        <f t="shared" si="34"/>
        <v>153</v>
      </c>
      <c r="C157" s="41">
        <v>45621</v>
      </c>
      <c r="D157" s="25" t="s">
        <v>21</v>
      </c>
      <c r="E157" t="str">
        <f>IF(D157&lt;&gt;"",_xlfn.XLOOKUP($D157,銘柄リスト!$B$2:$B$10000,銘柄リスト!$C$2:$C$10000,"廃止",0,1),"")</f>
        <v>ＵＴグループ</v>
      </c>
      <c r="F157" s="26">
        <v>100</v>
      </c>
      <c r="G157" s="34">
        <v>2014</v>
      </c>
      <c r="H157" s="27">
        <f t="shared" si="20"/>
        <v>201400</v>
      </c>
      <c r="I157" s="4">
        <v>0</v>
      </c>
      <c r="J157" s="4">
        <v>0</v>
      </c>
      <c r="K157" s="27">
        <f t="shared" si="21"/>
        <v>201400</v>
      </c>
      <c r="L157" s="29">
        <v>45649</v>
      </c>
      <c r="M157" s="26">
        <v>100</v>
      </c>
      <c r="N157" s="34">
        <v>2129</v>
      </c>
      <c r="O157" s="27">
        <f t="shared" si="22"/>
        <v>212900</v>
      </c>
      <c r="P157" s="4"/>
      <c r="Q157" s="4"/>
      <c r="R157" s="27">
        <f t="shared" si="23"/>
        <v>212900</v>
      </c>
      <c r="S157" s="27">
        <f t="shared" si="24"/>
        <v>11500</v>
      </c>
      <c r="T157" s="28">
        <f t="shared" si="25"/>
        <v>5.7100297914597815E-2</v>
      </c>
      <c r="W157" t="str">
        <f t="shared" si="32"/>
        <v>2024</v>
      </c>
      <c r="X157" t="str">
        <f t="shared" si="33"/>
        <v>202412</v>
      </c>
    </row>
    <row r="158" spans="2:24">
      <c r="B158" s="12">
        <f t="shared" si="34"/>
        <v>154</v>
      </c>
      <c r="C158" s="41">
        <v>45621</v>
      </c>
      <c r="D158" s="25" t="s">
        <v>124</v>
      </c>
      <c r="E158" t="str">
        <f>IF(D158&lt;&gt;"",_xlfn.XLOOKUP($D158,銘柄リスト!$B$2:$B$10000,銘柄リスト!$C$2:$C$10000,"廃止",0,1),"")</f>
        <v>三菱商事</v>
      </c>
      <c r="F158" s="26">
        <v>100</v>
      </c>
      <c r="G158" s="34">
        <v>2646.5</v>
      </c>
      <c r="H158" s="27">
        <f t="shared" si="20"/>
        <v>264650</v>
      </c>
      <c r="I158" s="4">
        <v>0</v>
      </c>
      <c r="J158" s="4">
        <v>0</v>
      </c>
      <c r="K158" s="27">
        <f t="shared" si="21"/>
        <v>264650</v>
      </c>
      <c r="L158" s="29">
        <v>45650</v>
      </c>
      <c r="M158" s="26">
        <v>100</v>
      </c>
      <c r="N158" s="34">
        <v>2515</v>
      </c>
      <c r="O158" s="27">
        <f t="shared" si="22"/>
        <v>251500</v>
      </c>
      <c r="P158" s="4"/>
      <c r="Q158" s="4"/>
      <c r="R158" s="27">
        <f t="shared" si="23"/>
        <v>251500</v>
      </c>
      <c r="S158" s="27">
        <f t="shared" si="24"/>
        <v>-13150</v>
      </c>
      <c r="T158" s="28">
        <f t="shared" si="25"/>
        <v>-4.9688267523143773E-2</v>
      </c>
      <c r="W158" t="str">
        <f t="shared" si="32"/>
        <v>2024</v>
      </c>
      <c r="X158" t="str">
        <f t="shared" si="33"/>
        <v>202412</v>
      </c>
    </row>
    <row r="159" spans="2:24">
      <c r="B159" s="12">
        <f t="shared" si="34"/>
        <v>155</v>
      </c>
      <c r="C159" s="41">
        <v>45621</v>
      </c>
      <c r="D159" s="25" t="s">
        <v>123</v>
      </c>
      <c r="E159" t="str">
        <f>IF(D159&lt;&gt;"",_xlfn.XLOOKUP($D159,銘柄リスト!$B$2:$B$10000,銘柄リスト!$C$2:$C$10000,"廃止",0,1),"")</f>
        <v>エスリード</v>
      </c>
      <c r="F159" s="26">
        <v>100</v>
      </c>
      <c r="G159" s="34">
        <v>4310</v>
      </c>
      <c r="H159" s="27">
        <f t="shared" si="20"/>
        <v>431000</v>
      </c>
      <c r="I159" s="4">
        <v>0</v>
      </c>
      <c r="J159" s="4">
        <v>0</v>
      </c>
      <c r="K159" s="27">
        <f t="shared" si="21"/>
        <v>431000</v>
      </c>
      <c r="L159" s="29">
        <v>45653</v>
      </c>
      <c r="M159" s="26">
        <v>100</v>
      </c>
      <c r="N159" s="34">
        <v>4540</v>
      </c>
      <c r="O159" s="27">
        <f t="shared" si="22"/>
        <v>454000</v>
      </c>
      <c r="P159" s="4"/>
      <c r="Q159" s="4"/>
      <c r="R159" s="27">
        <f t="shared" si="23"/>
        <v>454000</v>
      </c>
      <c r="S159" s="27">
        <f t="shared" si="24"/>
        <v>23000</v>
      </c>
      <c r="T159" s="28">
        <f t="shared" si="25"/>
        <v>5.336426914153132E-2</v>
      </c>
      <c r="W159" t="str">
        <f t="shared" si="32"/>
        <v>2024</v>
      </c>
      <c r="X159" t="str">
        <f t="shared" si="33"/>
        <v>202412</v>
      </c>
    </row>
    <row r="160" spans="2:24">
      <c r="B160" s="12">
        <f t="shared" si="34"/>
        <v>156</v>
      </c>
      <c r="C160" s="41">
        <v>45621</v>
      </c>
      <c r="D160" s="25" t="s">
        <v>121</v>
      </c>
      <c r="E160" t="str">
        <f>IF(D160&lt;&gt;"",_xlfn.XLOOKUP($D160,銘柄リスト!$B$2:$B$10000,銘柄リスト!$C$2:$C$10000,"廃止",0,1),"")</f>
        <v>積水ハウス</v>
      </c>
      <c r="F160" s="26">
        <v>100</v>
      </c>
      <c r="G160" s="34">
        <v>3532</v>
      </c>
      <c r="H160" s="27">
        <f t="shared" si="20"/>
        <v>353200</v>
      </c>
      <c r="I160" s="4">
        <v>0</v>
      </c>
      <c r="J160" s="4">
        <v>0</v>
      </c>
      <c r="K160" s="27">
        <f t="shared" si="21"/>
        <v>353200</v>
      </c>
      <c r="L160" s="29">
        <v>45650</v>
      </c>
      <c r="M160" s="26">
        <v>100</v>
      </c>
      <c r="N160" s="34">
        <v>3629</v>
      </c>
      <c r="O160" s="27">
        <f t="shared" si="22"/>
        <v>362900</v>
      </c>
      <c r="P160" s="4"/>
      <c r="Q160" s="4"/>
      <c r="R160" s="27">
        <f t="shared" si="23"/>
        <v>362900</v>
      </c>
      <c r="S160" s="27">
        <f t="shared" si="24"/>
        <v>9700</v>
      </c>
      <c r="T160" s="28">
        <f t="shared" si="25"/>
        <v>2.7463193657984147E-2</v>
      </c>
      <c r="W160" t="str">
        <f t="shared" si="32"/>
        <v>2024</v>
      </c>
      <c r="X160" t="str">
        <f t="shared" si="33"/>
        <v>202412</v>
      </c>
    </row>
    <row r="161" spans="2:24">
      <c r="B161" s="12">
        <f t="shared" si="34"/>
        <v>157</v>
      </c>
      <c r="C161" s="41">
        <v>45622</v>
      </c>
      <c r="D161" s="25" t="s">
        <v>126</v>
      </c>
      <c r="E161" t="str">
        <f>IF(D161&lt;&gt;"",_xlfn.XLOOKUP($D161,銘柄リスト!$B$2:$B$10000,銘柄リスト!$C$2:$C$10000,"廃止",0,1),"")</f>
        <v>双日</v>
      </c>
      <c r="F161" s="26">
        <v>100</v>
      </c>
      <c r="G161" s="34">
        <v>3081</v>
      </c>
      <c r="H161" s="27">
        <f t="shared" si="20"/>
        <v>308100</v>
      </c>
      <c r="I161" s="4">
        <v>0</v>
      </c>
      <c r="J161" s="4">
        <v>0</v>
      </c>
      <c r="K161" s="27">
        <f t="shared" si="21"/>
        <v>308100</v>
      </c>
      <c r="L161" s="29">
        <v>45650</v>
      </c>
      <c r="M161" s="26">
        <v>100</v>
      </c>
      <c r="N161" s="34">
        <v>3084</v>
      </c>
      <c r="O161" s="27">
        <f>M161*N161</f>
        <v>308400</v>
      </c>
      <c r="P161" s="4"/>
      <c r="Q161" s="4"/>
      <c r="R161" s="27">
        <f t="shared" si="23"/>
        <v>308400</v>
      </c>
      <c r="S161" s="27">
        <f>IF(L161&lt;&gt;"",R161-K161,"")</f>
        <v>300</v>
      </c>
      <c r="T161" s="28">
        <f t="shared" si="25"/>
        <v>9.7370983446932818E-4</v>
      </c>
      <c r="W161" t="str">
        <f t="shared" si="32"/>
        <v>2024</v>
      </c>
      <c r="X161" t="str">
        <f t="shared" si="33"/>
        <v>202412</v>
      </c>
    </row>
    <row r="162" spans="2:24">
      <c r="B162" s="12">
        <f t="shared" si="34"/>
        <v>158</v>
      </c>
      <c r="C162" s="41">
        <v>45628</v>
      </c>
      <c r="D162" s="25" t="s">
        <v>127</v>
      </c>
      <c r="E162" t="str">
        <f>IF(D162&lt;&gt;"",_xlfn.XLOOKUP($D162,銘柄リスト!$B$2:$B$10000,銘柄リスト!$C$2:$C$10000,"廃止",0,1),"")</f>
        <v>ＭＳ＆ＡＤインシュアランスグループホールディングス</v>
      </c>
      <c r="F162" s="26">
        <v>100</v>
      </c>
      <c r="G162" s="34">
        <v>3341</v>
      </c>
      <c r="H162" s="27">
        <f t="shared" si="20"/>
        <v>334100</v>
      </c>
      <c r="I162" s="4">
        <v>0</v>
      </c>
      <c r="J162" s="4">
        <v>0</v>
      </c>
      <c r="K162" s="27">
        <f t="shared" si="21"/>
        <v>334100</v>
      </c>
      <c r="L162" s="29">
        <v>45719</v>
      </c>
      <c r="M162" s="26">
        <v>100</v>
      </c>
      <c r="N162" s="34">
        <v>3215</v>
      </c>
      <c r="O162" s="27">
        <f t="shared" si="22"/>
        <v>321500</v>
      </c>
      <c r="P162" s="4"/>
      <c r="Q162" s="4"/>
      <c r="R162" s="27">
        <f t="shared" si="23"/>
        <v>321500</v>
      </c>
      <c r="S162" s="27">
        <f t="shared" si="24"/>
        <v>-12600</v>
      </c>
      <c r="T162" s="28">
        <f t="shared" si="25"/>
        <v>-3.7713259503142769E-2</v>
      </c>
      <c r="W162" t="str">
        <f t="shared" si="32"/>
        <v>2025</v>
      </c>
      <c r="X162" t="str">
        <f t="shared" si="33"/>
        <v>202503</v>
      </c>
    </row>
    <row r="163" spans="2:24">
      <c r="B163" s="12">
        <f t="shared" si="34"/>
        <v>159</v>
      </c>
      <c r="C163" s="41">
        <v>45628</v>
      </c>
      <c r="D163" s="25" t="s">
        <v>124</v>
      </c>
      <c r="E163" t="str">
        <f>IF(D163&lt;&gt;"",_xlfn.XLOOKUP($D163,銘柄リスト!$B$2:$B$10000,銘柄リスト!$C$2:$C$10000,"廃止",0,1),"")</f>
        <v>三菱商事</v>
      </c>
      <c r="F163" s="26">
        <v>100</v>
      </c>
      <c r="G163" s="34">
        <v>2525</v>
      </c>
      <c r="H163" s="27">
        <f t="shared" si="20"/>
        <v>252500</v>
      </c>
      <c r="I163" s="4">
        <v>0</v>
      </c>
      <c r="J163" s="4">
        <v>0</v>
      </c>
      <c r="K163" s="27">
        <f t="shared" si="21"/>
        <v>252500</v>
      </c>
      <c r="L163" s="29">
        <v>45650</v>
      </c>
      <c r="M163" s="26">
        <v>100</v>
      </c>
      <c r="N163" s="34">
        <v>2515</v>
      </c>
      <c r="O163" s="27">
        <f t="shared" si="22"/>
        <v>251500</v>
      </c>
      <c r="P163" s="4"/>
      <c r="Q163" s="4"/>
      <c r="R163" s="27">
        <f t="shared" si="23"/>
        <v>251500</v>
      </c>
      <c r="S163" s="27">
        <f t="shared" si="24"/>
        <v>-1000</v>
      </c>
      <c r="T163" s="28">
        <f t="shared" si="25"/>
        <v>-3.9603960396039604E-3</v>
      </c>
      <c r="W163" t="str">
        <f t="shared" si="32"/>
        <v>2024</v>
      </c>
      <c r="X163" t="str">
        <f t="shared" si="33"/>
        <v>202412</v>
      </c>
    </row>
    <row r="164" spans="2:24">
      <c r="B164" s="12">
        <f t="shared" si="34"/>
        <v>160</v>
      </c>
      <c r="C164" s="41">
        <v>45635</v>
      </c>
      <c r="D164" s="25" t="s">
        <v>128</v>
      </c>
      <c r="E164" t="str">
        <f>IF(D164&lt;&gt;"",_xlfn.XLOOKUP($D164,銘柄リスト!$B$2:$B$10000,銘柄リスト!$C$2:$C$10000,"廃止",0,1),"")</f>
        <v>関西電力</v>
      </c>
      <c r="F164" s="26">
        <v>100</v>
      </c>
      <c r="G164" s="34">
        <v>1831</v>
      </c>
      <c r="H164" s="27">
        <f t="shared" si="20"/>
        <v>183100</v>
      </c>
      <c r="I164" s="4">
        <v>0</v>
      </c>
      <c r="J164" s="4">
        <v>0</v>
      </c>
      <c r="K164" s="27">
        <f t="shared" si="21"/>
        <v>183100</v>
      </c>
      <c r="L164" s="29">
        <v>45650</v>
      </c>
      <c r="M164" s="26">
        <v>100</v>
      </c>
      <c r="N164" s="34">
        <v>1684</v>
      </c>
      <c r="O164" s="27">
        <f t="shared" si="22"/>
        <v>168400</v>
      </c>
      <c r="P164" s="4"/>
      <c r="Q164" s="4"/>
      <c r="R164" s="27">
        <f t="shared" si="23"/>
        <v>168400</v>
      </c>
      <c r="S164" s="27">
        <f t="shared" si="24"/>
        <v>-14700</v>
      </c>
      <c r="T164" s="28">
        <f t="shared" si="25"/>
        <v>-8.0283997815401423E-2</v>
      </c>
      <c r="W164" t="str">
        <f t="shared" si="32"/>
        <v>2024</v>
      </c>
      <c r="X164" t="str">
        <f t="shared" si="33"/>
        <v>202412</v>
      </c>
    </row>
    <row r="165" spans="2:24">
      <c r="B165" s="12">
        <f t="shared" si="34"/>
        <v>161</v>
      </c>
      <c r="C165" s="41">
        <v>45635</v>
      </c>
      <c r="D165" s="25" t="s">
        <v>84</v>
      </c>
      <c r="E165" t="str">
        <f>IF(D165&lt;&gt;"",_xlfn.XLOOKUP($D165,銘柄リスト!$B$2:$B$10000,銘柄リスト!$C$2:$C$10000,"廃止",0,1),"")</f>
        <v>ＦＰパートナー</v>
      </c>
      <c r="F165" s="26">
        <v>100</v>
      </c>
      <c r="G165" s="34">
        <v>2266</v>
      </c>
      <c r="H165" s="27">
        <f t="shared" si="20"/>
        <v>226600</v>
      </c>
      <c r="I165" s="4">
        <v>0</v>
      </c>
      <c r="J165" s="4">
        <v>0</v>
      </c>
      <c r="K165" s="27">
        <f t="shared" si="21"/>
        <v>226600</v>
      </c>
      <c r="L165" s="29">
        <v>45649</v>
      </c>
      <c r="M165" s="26">
        <v>100</v>
      </c>
      <c r="N165" s="34">
        <v>2080</v>
      </c>
      <c r="O165" s="27">
        <f t="shared" si="22"/>
        <v>208000</v>
      </c>
      <c r="P165" s="4"/>
      <c r="Q165" s="4"/>
      <c r="R165" s="27">
        <f t="shared" si="23"/>
        <v>208000</v>
      </c>
      <c r="S165" s="27">
        <f t="shared" si="24"/>
        <v>-18600</v>
      </c>
      <c r="T165" s="28">
        <f t="shared" si="25"/>
        <v>-8.2082965578111206E-2</v>
      </c>
      <c r="W165" t="str">
        <f t="shared" si="32"/>
        <v>2024</v>
      </c>
      <c r="X165" t="str">
        <f t="shared" si="33"/>
        <v>202412</v>
      </c>
    </row>
    <row r="166" spans="2:24">
      <c r="B166" s="12">
        <f t="shared" si="34"/>
        <v>162</v>
      </c>
      <c r="C166" s="41">
        <v>45635</v>
      </c>
      <c r="D166" s="25" t="s">
        <v>129</v>
      </c>
      <c r="E166" t="str">
        <f>IF(D166&lt;&gt;"",_xlfn.XLOOKUP($D166,銘柄リスト!$B$2:$B$10000,銘柄リスト!$C$2:$C$10000,"廃止",0,1),"")</f>
        <v>九州電力</v>
      </c>
      <c r="F166" s="26">
        <v>100</v>
      </c>
      <c r="G166" s="34">
        <v>1438.5</v>
      </c>
      <c r="H166" s="27">
        <f t="shared" si="20"/>
        <v>143850</v>
      </c>
      <c r="I166" s="4">
        <v>0</v>
      </c>
      <c r="J166" s="4">
        <v>0</v>
      </c>
      <c r="K166" s="27">
        <f t="shared" si="21"/>
        <v>143850</v>
      </c>
      <c r="L166" s="29">
        <v>45650</v>
      </c>
      <c r="M166" s="26">
        <v>100</v>
      </c>
      <c r="N166" s="34">
        <v>1368</v>
      </c>
      <c r="O166" s="27">
        <f t="shared" si="22"/>
        <v>136800</v>
      </c>
      <c r="P166" s="4"/>
      <c r="Q166" s="4"/>
      <c r="R166" s="27">
        <f t="shared" si="23"/>
        <v>136800</v>
      </c>
      <c r="S166" s="27">
        <f t="shared" si="24"/>
        <v>-7050</v>
      </c>
      <c r="T166" s="28">
        <f t="shared" si="25"/>
        <v>-4.9009384775808136E-2</v>
      </c>
      <c r="W166" t="str">
        <f t="shared" si="32"/>
        <v>2024</v>
      </c>
      <c r="X166" t="str">
        <f t="shared" si="33"/>
        <v>202412</v>
      </c>
    </row>
    <row r="167" spans="2:24">
      <c r="B167" s="12">
        <f t="shared" si="34"/>
        <v>163</v>
      </c>
      <c r="C167" s="41">
        <v>45642</v>
      </c>
      <c r="D167" s="25" t="s">
        <v>130</v>
      </c>
      <c r="E167" t="str">
        <f>IF(D167&lt;&gt;"",_xlfn.XLOOKUP($D167,銘柄リスト!$B$2:$B$10000,銘柄リスト!$C$2:$C$10000,"廃止",0,1),"")</f>
        <v>東急不動産ホールディングス</v>
      </c>
      <c r="F167" s="26">
        <v>100</v>
      </c>
      <c r="G167" s="34">
        <v>926</v>
      </c>
      <c r="H167" s="27">
        <f t="shared" si="20"/>
        <v>92600</v>
      </c>
      <c r="I167" s="4">
        <v>0</v>
      </c>
      <c r="J167" s="4">
        <v>0</v>
      </c>
      <c r="K167" s="27">
        <f t="shared" si="21"/>
        <v>92600</v>
      </c>
      <c r="L167" s="29">
        <v>45649</v>
      </c>
      <c r="M167" s="26">
        <v>100</v>
      </c>
      <c r="N167" s="34">
        <v>939.9</v>
      </c>
      <c r="O167" s="27">
        <f t="shared" si="22"/>
        <v>93990</v>
      </c>
      <c r="P167" s="4"/>
      <c r="Q167" s="4"/>
      <c r="R167" s="27">
        <f t="shared" si="23"/>
        <v>93990</v>
      </c>
      <c r="S167" s="27">
        <f t="shared" si="24"/>
        <v>1390</v>
      </c>
      <c r="T167" s="28">
        <f t="shared" si="25"/>
        <v>1.5010799136069114E-2</v>
      </c>
      <c r="W167" t="str">
        <f t="shared" si="32"/>
        <v>2024</v>
      </c>
      <c r="X167" t="str">
        <f t="shared" si="33"/>
        <v>202412</v>
      </c>
    </row>
    <row r="168" spans="2:24">
      <c r="B168" s="12">
        <f t="shared" si="34"/>
        <v>164</v>
      </c>
      <c r="C168" s="41">
        <v>45642</v>
      </c>
      <c r="D168" s="25" t="s">
        <v>131</v>
      </c>
      <c r="E168" t="str">
        <f>IF(D168&lt;&gt;"",_xlfn.XLOOKUP($D168,銘柄リスト!$B$2:$B$10000,銘柄リスト!$C$2:$C$10000,"廃止",0,1),"")</f>
        <v>中国塗料</v>
      </c>
      <c r="F168" s="26">
        <v>100</v>
      </c>
      <c r="G168" s="34">
        <v>2314</v>
      </c>
      <c r="H168" s="27">
        <f t="shared" si="20"/>
        <v>231400</v>
      </c>
      <c r="I168" s="4">
        <v>0</v>
      </c>
      <c r="J168" s="4">
        <v>0</v>
      </c>
      <c r="K168" s="27">
        <f t="shared" si="21"/>
        <v>231400</v>
      </c>
      <c r="L168" s="29">
        <v>45726</v>
      </c>
      <c r="M168" s="26">
        <v>100</v>
      </c>
      <c r="N168" s="34">
        <v>2218</v>
      </c>
      <c r="O168" s="27">
        <f t="shared" si="22"/>
        <v>221800</v>
      </c>
      <c r="P168" s="4"/>
      <c r="Q168" s="4"/>
      <c r="R168" s="27">
        <f t="shared" si="23"/>
        <v>221800</v>
      </c>
      <c r="S168" s="27">
        <f t="shared" si="24"/>
        <v>-9600</v>
      </c>
      <c r="T168" s="28">
        <f t="shared" si="25"/>
        <v>-4.1486603284356091E-2</v>
      </c>
      <c r="W168" t="str">
        <f t="shared" si="32"/>
        <v>2025</v>
      </c>
      <c r="X168" t="str">
        <f t="shared" si="33"/>
        <v>202503</v>
      </c>
    </row>
    <row r="169" spans="2:24">
      <c r="B169" s="12">
        <f t="shared" si="34"/>
        <v>165</v>
      </c>
      <c r="C169" s="41">
        <v>45642</v>
      </c>
      <c r="D169" s="25" t="s">
        <v>132</v>
      </c>
      <c r="E169" t="str">
        <f>IF(D169&lt;&gt;"",_xlfn.XLOOKUP($D169,銘柄リスト!$B$2:$B$10000,銘柄リスト!$C$2:$C$10000,"廃止",0,1),"")</f>
        <v>ＣＫＤ</v>
      </c>
      <c r="F169" s="26">
        <v>100</v>
      </c>
      <c r="G169" s="34">
        <v>2433</v>
      </c>
      <c r="H169" s="27">
        <f t="shared" si="20"/>
        <v>243300</v>
      </c>
      <c r="I169" s="4">
        <v>0</v>
      </c>
      <c r="J169" s="4">
        <v>0</v>
      </c>
      <c r="K169" s="27">
        <f t="shared" si="21"/>
        <v>243300</v>
      </c>
      <c r="L169" s="29">
        <v>45653</v>
      </c>
      <c r="M169" s="26">
        <v>100</v>
      </c>
      <c r="N169" s="34">
        <v>2585</v>
      </c>
      <c r="O169" s="27">
        <f t="shared" si="22"/>
        <v>258500</v>
      </c>
      <c r="P169" s="4"/>
      <c r="Q169" s="4"/>
      <c r="R169" s="27">
        <f t="shared" si="23"/>
        <v>258500</v>
      </c>
      <c r="S169" s="27">
        <f t="shared" si="24"/>
        <v>15200</v>
      </c>
      <c r="T169" s="28">
        <f t="shared" si="25"/>
        <v>6.2474311549527331E-2</v>
      </c>
      <c r="W169" t="str">
        <f t="shared" si="32"/>
        <v>2024</v>
      </c>
      <c r="X169" t="str">
        <f t="shared" si="33"/>
        <v>202412</v>
      </c>
    </row>
    <row r="170" spans="2:24">
      <c r="B170" s="12">
        <f t="shared" si="34"/>
        <v>166</v>
      </c>
      <c r="C170" s="41">
        <v>45642</v>
      </c>
      <c r="D170" s="25" t="s">
        <v>133</v>
      </c>
      <c r="E170" t="str">
        <f>IF(D170&lt;&gt;"",_xlfn.XLOOKUP($D170,銘柄リスト!$B$2:$B$10000,銘柄リスト!$C$2:$C$10000,"廃止",0,1),"")</f>
        <v>東京精密</v>
      </c>
      <c r="F170" s="26">
        <v>100</v>
      </c>
      <c r="G170" s="34">
        <v>7157</v>
      </c>
      <c r="H170" s="27">
        <f t="shared" si="20"/>
        <v>715700</v>
      </c>
      <c r="I170" s="4">
        <v>0</v>
      </c>
      <c r="J170" s="4">
        <v>0</v>
      </c>
      <c r="K170" s="27">
        <f t="shared" si="21"/>
        <v>715700</v>
      </c>
      <c r="L170" s="29">
        <v>45645</v>
      </c>
      <c r="M170" s="26">
        <v>100</v>
      </c>
      <c r="N170" s="34">
        <v>7155</v>
      </c>
      <c r="O170" s="27">
        <f t="shared" si="22"/>
        <v>715500</v>
      </c>
      <c r="P170" s="4"/>
      <c r="Q170" s="4"/>
      <c r="R170" s="27">
        <f t="shared" si="23"/>
        <v>715500</v>
      </c>
      <c r="S170" s="27">
        <f t="shared" si="24"/>
        <v>-200</v>
      </c>
      <c r="T170" s="28">
        <f t="shared" si="25"/>
        <v>-2.7944669554282519E-4</v>
      </c>
      <c r="W170" t="str">
        <f t="shared" si="32"/>
        <v>2024</v>
      </c>
      <c r="X170" t="str">
        <f t="shared" si="33"/>
        <v>202412</v>
      </c>
    </row>
    <row r="171" spans="2:24">
      <c r="B171" s="12">
        <f t="shared" si="34"/>
        <v>167</v>
      </c>
      <c r="C171" s="41">
        <v>45642</v>
      </c>
      <c r="D171" s="25" t="s">
        <v>134</v>
      </c>
      <c r="E171" t="str">
        <f>IF(D171&lt;&gt;"",_xlfn.XLOOKUP($D171,銘柄リスト!$B$2:$B$10000,銘柄リスト!$C$2:$C$10000,"廃止",0,1),"")</f>
        <v>ディップ</v>
      </c>
      <c r="F171" s="26">
        <v>100</v>
      </c>
      <c r="G171" s="34">
        <v>2482</v>
      </c>
      <c r="H171" s="27">
        <f t="shared" ref="H171:H234" si="35">F171*G171</f>
        <v>248200</v>
      </c>
      <c r="I171" s="4">
        <v>0</v>
      </c>
      <c r="J171" s="4">
        <v>0</v>
      </c>
      <c r="K171" s="27">
        <f t="shared" ref="K171:K234" si="36">H171+I171+J171</f>
        <v>248200</v>
      </c>
      <c r="L171" s="29">
        <v>45650</v>
      </c>
      <c r="M171" s="26">
        <v>100</v>
      </c>
      <c r="N171" s="34">
        <v>2450</v>
      </c>
      <c r="O171" s="27">
        <f t="shared" ref="O171:O234" si="37">M171*N171</f>
        <v>245000</v>
      </c>
      <c r="P171" s="4"/>
      <c r="Q171" s="4"/>
      <c r="R171" s="27">
        <f t="shared" ref="R171:R234" si="38">O171-P171-Q171</f>
        <v>245000</v>
      </c>
      <c r="S171" s="27">
        <f t="shared" ref="S171:S234" si="39">IF(L171&lt;&gt;"",R171-K171,"")</f>
        <v>-3200</v>
      </c>
      <c r="T171" s="28">
        <f t="shared" ref="T171:T234" si="40">IF(S171&lt;&gt;"",S171/K171,"")</f>
        <v>-1.2892828364222401E-2</v>
      </c>
      <c r="W171" t="str">
        <f t="shared" si="32"/>
        <v>2024</v>
      </c>
      <c r="X171" t="str">
        <f t="shared" si="33"/>
        <v>202412</v>
      </c>
    </row>
    <row r="172" spans="2:24">
      <c r="B172" s="12">
        <f t="shared" si="34"/>
        <v>168</v>
      </c>
      <c r="C172" s="41">
        <v>45643</v>
      </c>
      <c r="D172" s="25" t="s">
        <v>136</v>
      </c>
      <c r="E172" t="str">
        <f>IF(D172&lt;&gt;"",_xlfn.XLOOKUP($D172,銘柄リスト!$B$2:$B$10000,銘柄リスト!$C$2:$C$10000,"廃止",0,1),"")</f>
        <v>パーソルホールディングス</v>
      </c>
      <c r="F172" s="26">
        <v>100</v>
      </c>
      <c r="G172" s="34">
        <v>234.9</v>
      </c>
      <c r="H172" s="27">
        <f t="shared" si="35"/>
        <v>23490</v>
      </c>
      <c r="I172" s="4">
        <v>0</v>
      </c>
      <c r="J172" s="4">
        <v>0</v>
      </c>
      <c r="K172" s="27">
        <f t="shared" si="36"/>
        <v>23490</v>
      </c>
      <c r="L172" s="29">
        <v>45713</v>
      </c>
      <c r="M172" s="26">
        <v>100</v>
      </c>
      <c r="N172" s="34">
        <v>233.7</v>
      </c>
      <c r="O172" s="27">
        <f t="shared" si="37"/>
        <v>23370</v>
      </c>
      <c r="P172" s="4"/>
      <c r="Q172" s="4"/>
      <c r="R172" s="27">
        <f t="shared" si="38"/>
        <v>23370</v>
      </c>
      <c r="S172" s="27">
        <f t="shared" si="39"/>
        <v>-120</v>
      </c>
      <c r="T172" s="28">
        <f t="shared" si="40"/>
        <v>-5.108556832694764E-3</v>
      </c>
      <c r="W172" t="str">
        <f t="shared" si="32"/>
        <v>2025</v>
      </c>
      <c r="X172" t="str">
        <f t="shared" si="33"/>
        <v>202502</v>
      </c>
    </row>
    <row r="173" spans="2:24">
      <c r="B173" s="12">
        <f t="shared" si="34"/>
        <v>169</v>
      </c>
      <c r="C173" s="41">
        <v>45643</v>
      </c>
      <c r="D173" s="25" t="s">
        <v>135</v>
      </c>
      <c r="E173" t="str">
        <f>IF(D173&lt;&gt;"",_xlfn.XLOOKUP($D173,銘柄リスト!$B$2:$B$10000,銘柄リスト!$C$2:$C$10000,"廃止",0,1),"")</f>
        <v>オープンアップグループ</v>
      </c>
      <c r="F173" s="26">
        <v>100</v>
      </c>
      <c r="G173" s="34">
        <v>1780</v>
      </c>
      <c r="H173" s="27">
        <f t="shared" si="35"/>
        <v>178000</v>
      </c>
      <c r="I173" s="4">
        <v>0</v>
      </c>
      <c r="J173" s="4">
        <v>0</v>
      </c>
      <c r="K173" s="27">
        <f t="shared" si="36"/>
        <v>178000</v>
      </c>
      <c r="L173" s="29">
        <v>45653</v>
      </c>
      <c r="M173" s="26">
        <v>100</v>
      </c>
      <c r="N173" s="34">
        <v>1768</v>
      </c>
      <c r="O173" s="27">
        <f t="shared" si="37"/>
        <v>176800</v>
      </c>
      <c r="P173" s="4"/>
      <c r="Q173" s="4"/>
      <c r="R173" s="27">
        <f t="shared" si="38"/>
        <v>176800</v>
      </c>
      <c r="S173" s="27">
        <f t="shared" si="39"/>
        <v>-1200</v>
      </c>
      <c r="T173" s="28">
        <f t="shared" si="40"/>
        <v>-6.7415730337078653E-3</v>
      </c>
      <c r="W173" t="str">
        <f t="shared" si="32"/>
        <v>2024</v>
      </c>
      <c r="X173" t="str">
        <f t="shared" si="33"/>
        <v>202412</v>
      </c>
    </row>
    <row r="174" spans="2:24">
      <c r="B174" s="12">
        <f t="shared" si="34"/>
        <v>170</v>
      </c>
      <c r="C174" s="41">
        <v>45649</v>
      </c>
      <c r="D174" s="25" t="s">
        <v>137</v>
      </c>
      <c r="E174" t="str">
        <f>IF(D174&lt;&gt;"",_xlfn.XLOOKUP($D174,銘柄リスト!$B$2:$B$10000,銘柄リスト!$C$2:$C$10000,"廃止",0,1),"")</f>
        <v>日本たばこ産業</v>
      </c>
      <c r="F174" s="26">
        <v>100</v>
      </c>
      <c r="G174" s="34">
        <v>4140</v>
      </c>
      <c r="H174" s="27">
        <f t="shared" si="35"/>
        <v>414000</v>
      </c>
      <c r="I174" s="4">
        <v>0</v>
      </c>
      <c r="J174" s="4">
        <v>0</v>
      </c>
      <c r="K174" s="27">
        <f t="shared" si="36"/>
        <v>414000</v>
      </c>
      <c r="L174" s="29">
        <v>45653</v>
      </c>
      <c r="M174" s="26">
        <v>100</v>
      </c>
      <c r="N174" s="34">
        <v>4045</v>
      </c>
      <c r="O174" s="27">
        <f t="shared" si="37"/>
        <v>404500</v>
      </c>
      <c r="P174" s="4"/>
      <c r="Q174" s="4"/>
      <c r="R174" s="27">
        <f t="shared" si="38"/>
        <v>404500</v>
      </c>
      <c r="S174" s="27">
        <f t="shared" si="39"/>
        <v>-9500</v>
      </c>
      <c r="T174" s="28">
        <f t="shared" si="40"/>
        <v>-2.2946859903381644E-2</v>
      </c>
      <c r="W174" t="str">
        <f t="shared" si="32"/>
        <v>2024</v>
      </c>
      <c r="X174" t="str">
        <f t="shared" si="33"/>
        <v>202412</v>
      </c>
    </row>
    <row r="175" spans="2:24">
      <c r="B175" s="12">
        <f t="shared" si="34"/>
        <v>171</v>
      </c>
      <c r="C175" s="41">
        <v>45649</v>
      </c>
      <c r="D175" s="25" t="s">
        <v>138</v>
      </c>
      <c r="E175" t="str">
        <f>IF(D175&lt;&gt;"",_xlfn.XLOOKUP($D175,銘柄リスト!$B$2:$B$10000,銘柄リスト!$C$2:$C$10000,"廃止",0,1),"")</f>
        <v>キリンホールディングス</v>
      </c>
      <c r="F175" s="26">
        <v>100</v>
      </c>
      <c r="G175" s="34">
        <v>2058.5</v>
      </c>
      <c r="H175" s="27">
        <f t="shared" si="35"/>
        <v>205850</v>
      </c>
      <c r="I175" s="4">
        <v>0</v>
      </c>
      <c r="J175" s="4">
        <v>0</v>
      </c>
      <c r="K175" s="27">
        <f t="shared" si="36"/>
        <v>205850</v>
      </c>
      <c r="L175" s="29">
        <v>45653</v>
      </c>
      <c r="M175" s="26">
        <v>100</v>
      </c>
      <c r="N175" s="34">
        <v>2046</v>
      </c>
      <c r="O175" s="27">
        <f t="shared" si="37"/>
        <v>204600</v>
      </c>
      <c r="P175" s="4"/>
      <c r="Q175" s="4"/>
      <c r="R175" s="27">
        <f t="shared" si="38"/>
        <v>204600</v>
      </c>
      <c r="S175" s="27">
        <f t="shared" si="39"/>
        <v>-1250</v>
      </c>
      <c r="T175" s="28">
        <f t="shared" si="40"/>
        <v>-6.0723828030119021E-3</v>
      </c>
      <c r="W175" t="str">
        <f t="shared" si="32"/>
        <v>2024</v>
      </c>
      <c r="X175" t="str">
        <f t="shared" si="33"/>
        <v>202412</v>
      </c>
    </row>
    <row r="176" spans="2:24">
      <c r="B176" s="12">
        <f t="shared" si="34"/>
        <v>172</v>
      </c>
      <c r="C176" s="41">
        <v>45649</v>
      </c>
      <c r="D176" s="25" t="s">
        <v>115</v>
      </c>
      <c r="E176" t="str">
        <f>IF(D176&lt;&gt;"",_xlfn.XLOOKUP($D176,銘柄リスト!$B$2:$B$10000,銘柄リスト!$C$2:$C$10000,"廃止",0,1),"")</f>
        <v>ＩＮＰＥＸ</v>
      </c>
      <c r="F176" s="26">
        <v>100</v>
      </c>
      <c r="G176" s="34">
        <v>1940</v>
      </c>
      <c r="H176" s="27">
        <f t="shared" si="35"/>
        <v>194000</v>
      </c>
      <c r="I176" s="4">
        <v>0</v>
      </c>
      <c r="J176" s="4">
        <v>0</v>
      </c>
      <c r="K176" s="27">
        <f t="shared" si="36"/>
        <v>194000</v>
      </c>
      <c r="L176" s="29">
        <v>45677</v>
      </c>
      <c r="M176" s="26">
        <v>100</v>
      </c>
      <c r="N176" s="34">
        <v>1971</v>
      </c>
      <c r="O176" s="27">
        <f t="shared" si="37"/>
        <v>197100</v>
      </c>
      <c r="P176" s="4"/>
      <c r="Q176" s="4"/>
      <c r="R176" s="27">
        <f t="shared" si="38"/>
        <v>197100</v>
      </c>
      <c r="S176" s="27">
        <f t="shared" si="39"/>
        <v>3100</v>
      </c>
      <c r="T176" s="28">
        <f t="shared" si="40"/>
        <v>1.5979381443298968E-2</v>
      </c>
      <c r="W176" t="str">
        <f t="shared" si="32"/>
        <v>2025</v>
      </c>
      <c r="X176" t="str">
        <f t="shared" si="33"/>
        <v>202501</v>
      </c>
    </row>
    <row r="177" spans="2:24">
      <c r="B177" s="12">
        <f t="shared" si="34"/>
        <v>173</v>
      </c>
      <c r="C177" s="41">
        <v>45649</v>
      </c>
      <c r="D177" s="25" t="s">
        <v>139</v>
      </c>
      <c r="E177" t="str">
        <f>IF(D177&lt;&gt;"",_xlfn.XLOOKUP($D177,銘柄リスト!$B$2:$B$10000,銘柄リスト!$C$2:$C$10000,"廃止",0,1),"")</f>
        <v>四国電力</v>
      </c>
      <c r="F177" s="26">
        <v>100</v>
      </c>
      <c r="G177" s="34">
        <v>1174</v>
      </c>
      <c r="H177" s="27">
        <f t="shared" si="35"/>
        <v>117400</v>
      </c>
      <c r="I177" s="4">
        <v>0</v>
      </c>
      <c r="J177" s="4">
        <v>0</v>
      </c>
      <c r="K177" s="27">
        <f t="shared" si="36"/>
        <v>117400</v>
      </c>
      <c r="L177" s="29">
        <v>45653</v>
      </c>
      <c r="M177" s="26">
        <v>100</v>
      </c>
      <c r="N177" s="34">
        <v>1239.5</v>
      </c>
      <c r="O177" s="27">
        <f t="shared" si="37"/>
        <v>123950</v>
      </c>
      <c r="P177" s="4"/>
      <c r="Q177" s="4"/>
      <c r="R177" s="27">
        <f t="shared" si="38"/>
        <v>123950</v>
      </c>
      <c r="S177" s="27">
        <f t="shared" si="39"/>
        <v>6550</v>
      </c>
      <c r="T177" s="28">
        <f t="shared" si="40"/>
        <v>5.5792163543441228E-2</v>
      </c>
      <c r="W177" t="str">
        <f t="shared" si="32"/>
        <v>2024</v>
      </c>
      <c r="X177" t="str">
        <f t="shared" si="33"/>
        <v>202412</v>
      </c>
    </row>
    <row r="178" spans="2:24">
      <c r="B178" s="12">
        <f t="shared" si="34"/>
        <v>174</v>
      </c>
      <c r="C178" s="41">
        <v>45649</v>
      </c>
      <c r="D178" s="25" t="s">
        <v>140</v>
      </c>
      <c r="E178" t="str">
        <f>IF(D178&lt;&gt;"",_xlfn.XLOOKUP($D178,銘柄リスト!$B$2:$B$10000,銘柄リスト!$C$2:$C$10000,"廃止",0,1),"")</f>
        <v>ＴＯＹＯ　ＴＩＲＥ</v>
      </c>
      <c r="F178" s="26">
        <v>100</v>
      </c>
      <c r="G178" s="34">
        <v>2428</v>
      </c>
      <c r="H178" s="27">
        <f t="shared" si="35"/>
        <v>242800</v>
      </c>
      <c r="I178" s="4">
        <v>0</v>
      </c>
      <c r="J178" s="4">
        <v>0</v>
      </c>
      <c r="K178" s="27">
        <f t="shared" si="36"/>
        <v>242800</v>
      </c>
      <c r="L178" s="29">
        <v>45679</v>
      </c>
      <c r="M178" s="26">
        <v>100</v>
      </c>
      <c r="N178" s="34">
        <v>2483.5</v>
      </c>
      <c r="O178" s="27">
        <f t="shared" si="37"/>
        <v>248350</v>
      </c>
      <c r="P178" s="4"/>
      <c r="Q178" s="4"/>
      <c r="R178" s="27">
        <f t="shared" si="38"/>
        <v>248350</v>
      </c>
      <c r="S178" s="27">
        <f t="shared" si="39"/>
        <v>5550</v>
      </c>
      <c r="T178" s="28">
        <f t="shared" si="40"/>
        <v>2.2858319604612851E-2</v>
      </c>
      <c r="W178" t="str">
        <f t="shared" si="32"/>
        <v>2025</v>
      </c>
      <c r="X178" t="str">
        <f t="shared" si="33"/>
        <v>202501</v>
      </c>
    </row>
    <row r="179" spans="2:24">
      <c r="B179" s="12">
        <f t="shared" si="34"/>
        <v>175</v>
      </c>
      <c r="C179" s="41">
        <v>45649</v>
      </c>
      <c r="D179" s="25" t="s">
        <v>80</v>
      </c>
      <c r="E179" t="str">
        <f>IF(D179&lt;&gt;"",_xlfn.XLOOKUP($D179,銘柄リスト!$B$2:$B$10000,銘柄リスト!$C$2:$C$10000,"廃止",0,1),"")</f>
        <v>物語コーポレーション</v>
      </c>
      <c r="F179" s="26">
        <v>100</v>
      </c>
      <c r="G179" s="34">
        <v>3555</v>
      </c>
      <c r="H179" s="27">
        <f t="shared" si="35"/>
        <v>355500</v>
      </c>
      <c r="I179" s="4">
        <v>0</v>
      </c>
      <c r="J179" s="4">
        <v>0</v>
      </c>
      <c r="K179" s="27">
        <f t="shared" si="36"/>
        <v>355500</v>
      </c>
      <c r="L179" s="29">
        <v>45653</v>
      </c>
      <c r="M179" s="26">
        <v>100</v>
      </c>
      <c r="N179" s="34">
        <v>3510</v>
      </c>
      <c r="O179" s="27">
        <f t="shared" si="37"/>
        <v>351000</v>
      </c>
      <c r="P179" s="4"/>
      <c r="Q179" s="4"/>
      <c r="R179" s="27">
        <f t="shared" si="38"/>
        <v>351000</v>
      </c>
      <c r="S179" s="27">
        <f t="shared" si="39"/>
        <v>-4500</v>
      </c>
      <c r="T179" s="28">
        <f t="shared" si="40"/>
        <v>-1.2658227848101266E-2</v>
      </c>
      <c r="W179" t="str">
        <f t="shared" si="32"/>
        <v>2024</v>
      </c>
      <c r="X179" t="str">
        <f t="shared" si="33"/>
        <v>202412</v>
      </c>
    </row>
    <row r="180" spans="2:24">
      <c r="B180" s="12">
        <f t="shared" si="34"/>
        <v>176</v>
      </c>
      <c r="C180" s="41">
        <v>45649</v>
      </c>
      <c r="D180" s="25" t="s">
        <v>116</v>
      </c>
      <c r="E180" t="str">
        <f>IF(D180&lt;&gt;"",_xlfn.XLOOKUP($D180,銘柄リスト!$B$2:$B$10000,銘柄リスト!$C$2:$C$10000,"廃止",0,1),"")</f>
        <v>Vanguard High Dividend Yield ETF</v>
      </c>
      <c r="F180" s="26">
        <v>9</v>
      </c>
      <c r="G180" s="34">
        <v>19986.7</v>
      </c>
      <c r="H180" s="27">
        <f t="shared" si="35"/>
        <v>179880.30000000002</v>
      </c>
      <c r="I180" s="4">
        <v>898</v>
      </c>
      <c r="J180" s="4">
        <v>0</v>
      </c>
      <c r="K180" s="27">
        <f t="shared" si="36"/>
        <v>180778.30000000002</v>
      </c>
      <c r="L180" s="29"/>
      <c r="M180" s="26"/>
      <c r="O180" s="27">
        <f t="shared" si="37"/>
        <v>0</v>
      </c>
      <c r="P180" s="4"/>
      <c r="Q180" s="4"/>
      <c r="R180" s="27">
        <f t="shared" si="38"/>
        <v>0</v>
      </c>
      <c r="S180" s="27" t="str">
        <f t="shared" si="39"/>
        <v/>
      </c>
      <c r="T180" s="28" t="str">
        <f t="shared" si="40"/>
        <v/>
      </c>
      <c r="W180" t="str">
        <f t="shared" si="32"/>
        <v/>
      </c>
      <c r="X180" t="str">
        <f t="shared" si="33"/>
        <v/>
      </c>
    </row>
    <row r="181" spans="2:24">
      <c r="B181" s="12">
        <f t="shared" si="34"/>
        <v>177</v>
      </c>
      <c r="C181" s="41">
        <v>45650</v>
      </c>
      <c r="D181" s="25" t="s">
        <v>141</v>
      </c>
      <c r="E181" t="str">
        <f>IF(D181&lt;&gt;"",_xlfn.XLOOKUP($D181,銘柄リスト!$B$2:$B$10000,銘柄リスト!$C$2:$C$10000,"廃止",0,1),"")</f>
        <v>タムロン</v>
      </c>
      <c r="F181" s="26">
        <v>100</v>
      </c>
      <c r="G181" s="34">
        <v>4420</v>
      </c>
      <c r="H181" s="27">
        <f t="shared" si="35"/>
        <v>442000</v>
      </c>
      <c r="I181" s="4">
        <v>0</v>
      </c>
      <c r="J181" s="4">
        <v>0</v>
      </c>
      <c r="K181" s="27">
        <f t="shared" si="36"/>
        <v>442000</v>
      </c>
      <c r="L181" s="29">
        <v>45687</v>
      </c>
      <c r="M181" s="26">
        <v>100</v>
      </c>
      <c r="N181" s="34">
        <v>4325</v>
      </c>
      <c r="O181" s="27">
        <f t="shared" si="37"/>
        <v>432500</v>
      </c>
      <c r="P181" s="4"/>
      <c r="Q181" s="4"/>
      <c r="R181" s="27">
        <f t="shared" si="38"/>
        <v>432500</v>
      </c>
      <c r="S181" s="27">
        <f t="shared" si="39"/>
        <v>-9500</v>
      </c>
      <c r="T181" s="28">
        <f t="shared" si="40"/>
        <v>-2.1493212669683258E-2</v>
      </c>
      <c r="W181" t="str">
        <f t="shared" si="32"/>
        <v>2025</v>
      </c>
      <c r="X181" t="str">
        <f t="shared" si="33"/>
        <v>202501</v>
      </c>
    </row>
    <row r="182" spans="2:24">
      <c r="B182" s="12">
        <f t="shared" si="34"/>
        <v>178</v>
      </c>
      <c r="C182" s="41">
        <v>45651</v>
      </c>
      <c r="D182" s="25" t="s">
        <v>142</v>
      </c>
      <c r="E182" t="str">
        <f>IF(D182&lt;&gt;"",_xlfn.XLOOKUP($D182,銘柄リスト!$B$2:$B$10000,銘柄リスト!$C$2:$C$10000,"廃止",0,1),"")</f>
        <v>マブチモーター</v>
      </c>
      <c r="F182" s="26">
        <v>100</v>
      </c>
      <c r="G182" s="34">
        <v>2230</v>
      </c>
      <c r="H182" s="27">
        <f t="shared" si="35"/>
        <v>223000</v>
      </c>
      <c r="I182" s="4">
        <v>0</v>
      </c>
      <c r="J182" s="4">
        <v>0</v>
      </c>
      <c r="K182" s="27">
        <f t="shared" si="36"/>
        <v>223000</v>
      </c>
      <c r="L182" s="29">
        <v>45653</v>
      </c>
      <c r="M182" s="26">
        <v>100</v>
      </c>
      <c r="N182" s="34">
        <v>2229</v>
      </c>
      <c r="O182" s="27">
        <f t="shared" si="37"/>
        <v>222900</v>
      </c>
      <c r="P182" s="4"/>
      <c r="Q182" s="4"/>
      <c r="R182" s="27">
        <f t="shared" si="38"/>
        <v>222900</v>
      </c>
      <c r="S182" s="27">
        <f t="shared" si="39"/>
        <v>-100</v>
      </c>
      <c r="T182" s="28">
        <f t="shared" si="40"/>
        <v>-4.4843049327354261E-4</v>
      </c>
      <c r="W182" t="str">
        <f t="shared" si="32"/>
        <v>2024</v>
      </c>
      <c r="X182" t="str">
        <f t="shared" si="33"/>
        <v>202412</v>
      </c>
    </row>
    <row r="183" spans="2:24">
      <c r="B183" s="12">
        <f t="shared" si="34"/>
        <v>179</v>
      </c>
      <c r="C183" s="41">
        <v>45651</v>
      </c>
      <c r="D183" s="25" t="s">
        <v>143</v>
      </c>
      <c r="E183" t="str">
        <f>IF(D183&lt;&gt;"",_xlfn.XLOOKUP($D183,銘柄リスト!$B$2:$B$10000,銘柄リスト!$C$2:$C$10000,"廃止",0,1),"")</f>
        <v>船井総研ホールディングス</v>
      </c>
      <c r="F183" s="26">
        <v>100</v>
      </c>
      <c r="G183" s="34">
        <v>2361</v>
      </c>
      <c r="H183" s="27">
        <f t="shared" si="35"/>
        <v>236100</v>
      </c>
      <c r="I183" s="4">
        <v>0</v>
      </c>
      <c r="J183" s="4">
        <v>0</v>
      </c>
      <c r="K183" s="27">
        <f t="shared" si="36"/>
        <v>236100</v>
      </c>
      <c r="L183" s="29">
        <v>45653</v>
      </c>
      <c r="M183" s="26">
        <v>100</v>
      </c>
      <c r="N183" s="34">
        <v>2300</v>
      </c>
      <c r="O183" s="27">
        <f t="shared" si="37"/>
        <v>230000</v>
      </c>
      <c r="P183" s="4"/>
      <c r="Q183" s="4"/>
      <c r="R183" s="27">
        <f t="shared" si="38"/>
        <v>230000</v>
      </c>
      <c r="S183" s="27">
        <f t="shared" si="39"/>
        <v>-6100</v>
      </c>
      <c r="T183" s="28">
        <f t="shared" si="40"/>
        <v>-2.5836509953409571E-2</v>
      </c>
      <c r="W183" t="str">
        <f t="shared" si="32"/>
        <v>2024</v>
      </c>
      <c r="X183" t="str">
        <f t="shared" si="33"/>
        <v>202412</v>
      </c>
    </row>
    <row r="184" spans="2:24">
      <c r="B184" s="12">
        <f t="shared" si="34"/>
        <v>180</v>
      </c>
      <c r="C184" s="41">
        <v>45651</v>
      </c>
      <c r="D184" s="25" t="s">
        <v>144</v>
      </c>
      <c r="E184" t="str">
        <f>IF(D184&lt;&gt;"",_xlfn.XLOOKUP($D184,銘柄リスト!$B$2:$B$10000,銘柄リスト!$C$2:$C$10000,"廃止",0,1),"")</f>
        <v>東京建物</v>
      </c>
      <c r="F184" s="26">
        <v>100</v>
      </c>
      <c r="G184" s="34">
        <v>2530</v>
      </c>
      <c r="H184" s="27">
        <f t="shared" si="35"/>
        <v>253000</v>
      </c>
      <c r="I184" s="4">
        <v>0</v>
      </c>
      <c r="J184" s="4">
        <v>0</v>
      </c>
      <c r="K184" s="27">
        <f t="shared" si="36"/>
        <v>253000</v>
      </c>
      <c r="L184" s="29">
        <v>45653</v>
      </c>
      <c r="M184" s="26">
        <v>100</v>
      </c>
      <c r="N184" s="34">
        <v>2524.5</v>
      </c>
      <c r="O184" s="27">
        <f t="shared" si="37"/>
        <v>252450</v>
      </c>
      <c r="P184" s="4"/>
      <c r="Q184" s="4"/>
      <c r="R184" s="27">
        <f t="shared" si="38"/>
        <v>252450</v>
      </c>
      <c r="S184" s="27">
        <f t="shared" si="39"/>
        <v>-550</v>
      </c>
      <c r="T184" s="28">
        <f t="shared" si="40"/>
        <v>-2.1739130434782609E-3</v>
      </c>
      <c r="W184" t="str">
        <f t="shared" si="32"/>
        <v>2024</v>
      </c>
      <c r="X184" t="str">
        <f t="shared" si="33"/>
        <v>202412</v>
      </c>
    </row>
    <row r="185" spans="2:24">
      <c r="B185" s="12">
        <f t="shared" si="34"/>
        <v>181</v>
      </c>
      <c r="C185" s="41">
        <v>45651</v>
      </c>
      <c r="D185" s="25" t="s">
        <v>145</v>
      </c>
      <c r="E185" t="str">
        <f>IF(D185&lt;&gt;"",_xlfn.XLOOKUP($D185,銘柄リスト!$B$2:$B$10000,銘柄リスト!$C$2:$C$10000,"廃止",0,1),"")</f>
        <v>やまびこ</v>
      </c>
      <c r="F185" s="26">
        <v>100</v>
      </c>
      <c r="G185" s="34">
        <v>2508</v>
      </c>
      <c r="H185" s="27">
        <f t="shared" si="35"/>
        <v>250800</v>
      </c>
      <c r="I185" s="4">
        <v>0</v>
      </c>
      <c r="J185" s="4">
        <v>0</v>
      </c>
      <c r="K185" s="27">
        <f t="shared" si="36"/>
        <v>250800</v>
      </c>
      <c r="L185" s="29">
        <v>45653</v>
      </c>
      <c r="M185" s="26">
        <v>100</v>
      </c>
      <c r="N185" s="34">
        <v>2535</v>
      </c>
      <c r="O185" s="27">
        <f t="shared" si="37"/>
        <v>253500</v>
      </c>
      <c r="P185" s="4"/>
      <c r="Q185" s="4"/>
      <c r="R185" s="27">
        <f t="shared" si="38"/>
        <v>253500</v>
      </c>
      <c r="S185" s="27">
        <f t="shared" si="39"/>
        <v>2700</v>
      </c>
      <c r="T185" s="28">
        <f t="shared" si="40"/>
        <v>1.076555023923445E-2</v>
      </c>
      <c r="W185" t="str">
        <f t="shared" si="32"/>
        <v>2024</v>
      </c>
      <c r="X185" t="str">
        <f t="shared" si="33"/>
        <v>202412</v>
      </c>
    </row>
    <row r="186" spans="2:24">
      <c r="B186" s="12">
        <f t="shared" si="34"/>
        <v>182</v>
      </c>
      <c r="C186" s="41">
        <v>45656</v>
      </c>
      <c r="D186" s="25" t="s">
        <v>146</v>
      </c>
      <c r="E186" t="str">
        <f>IF(D186&lt;&gt;"",_xlfn.XLOOKUP($D186,銘柄リスト!$B$2:$B$10000,銘柄リスト!$C$2:$C$10000,"廃止",0,1),"")</f>
        <v>リンテック</v>
      </c>
      <c r="F186" s="26">
        <v>100</v>
      </c>
      <c r="G186" s="34">
        <v>3060</v>
      </c>
      <c r="H186" s="27">
        <f t="shared" si="35"/>
        <v>306000</v>
      </c>
      <c r="I186" s="4">
        <v>0</v>
      </c>
      <c r="J186" s="4">
        <v>0</v>
      </c>
      <c r="K186" s="27">
        <f t="shared" si="36"/>
        <v>306000</v>
      </c>
      <c r="L186" s="29">
        <v>45701</v>
      </c>
      <c r="M186" s="26">
        <v>100</v>
      </c>
      <c r="N186" s="34">
        <v>2960</v>
      </c>
      <c r="O186" s="27">
        <f t="shared" si="37"/>
        <v>296000</v>
      </c>
      <c r="P186" s="4"/>
      <c r="Q186" s="4"/>
      <c r="R186" s="27">
        <f t="shared" si="38"/>
        <v>296000</v>
      </c>
      <c r="S186" s="27">
        <f t="shared" si="39"/>
        <v>-10000</v>
      </c>
      <c r="T186" s="28">
        <f t="shared" si="40"/>
        <v>-3.2679738562091505E-2</v>
      </c>
      <c r="W186" t="str">
        <f t="shared" si="32"/>
        <v>2025</v>
      </c>
      <c r="X186" t="str">
        <f t="shared" si="33"/>
        <v>202502</v>
      </c>
    </row>
    <row r="187" spans="2:24">
      <c r="B187" s="12">
        <f t="shared" si="34"/>
        <v>183</v>
      </c>
      <c r="C187" s="41">
        <v>45656</v>
      </c>
      <c r="D187" s="25" t="s">
        <v>147</v>
      </c>
      <c r="E187" t="str">
        <f>IF(D187&lt;&gt;"",_xlfn.XLOOKUP($D187,銘柄リスト!$B$2:$B$10000,銘柄リスト!$C$2:$C$10000,"廃止",0,1),"")</f>
        <v>トーセイ</v>
      </c>
      <c r="F187" s="26">
        <v>100</v>
      </c>
      <c r="G187" s="34">
        <v>2514</v>
      </c>
      <c r="H187" s="27">
        <f t="shared" si="35"/>
        <v>251400</v>
      </c>
      <c r="I187" s="4">
        <v>0</v>
      </c>
      <c r="J187" s="4">
        <v>0</v>
      </c>
      <c r="K187" s="27">
        <f t="shared" si="36"/>
        <v>251400</v>
      </c>
      <c r="L187" s="29">
        <v>45701</v>
      </c>
      <c r="M187" s="26">
        <v>100</v>
      </c>
      <c r="N187" s="34">
        <v>2472</v>
      </c>
      <c r="O187" s="27">
        <f t="shared" si="37"/>
        <v>247200</v>
      </c>
      <c r="P187" s="4"/>
      <c r="Q187" s="4"/>
      <c r="R187" s="27">
        <f t="shared" si="38"/>
        <v>247200</v>
      </c>
      <c r="S187" s="27">
        <f t="shared" si="39"/>
        <v>-4200</v>
      </c>
      <c r="T187" s="28">
        <f t="shared" si="40"/>
        <v>-1.6706443914081145E-2</v>
      </c>
      <c r="W187" t="str">
        <f t="shared" si="32"/>
        <v>2025</v>
      </c>
      <c r="X187" t="str">
        <f t="shared" si="33"/>
        <v>202502</v>
      </c>
    </row>
    <row r="188" spans="2:24">
      <c r="B188" s="12">
        <f t="shared" si="34"/>
        <v>184</v>
      </c>
      <c r="C188" s="41">
        <v>45656</v>
      </c>
      <c r="D188" s="25" t="s">
        <v>148</v>
      </c>
      <c r="E188" t="str">
        <f>IF(D188&lt;&gt;"",_xlfn.XLOOKUP($D188,銘柄リスト!$B$2:$B$10000,銘柄リスト!$C$2:$C$10000,"廃止",0,1),"")</f>
        <v>阿波銀行</v>
      </c>
      <c r="F188" s="26">
        <v>100</v>
      </c>
      <c r="G188" s="34">
        <v>2724</v>
      </c>
      <c r="H188" s="27">
        <f t="shared" si="35"/>
        <v>272400</v>
      </c>
      <c r="I188" s="4">
        <v>0</v>
      </c>
      <c r="J188" s="4">
        <v>0</v>
      </c>
      <c r="K188" s="27">
        <f t="shared" si="36"/>
        <v>272400</v>
      </c>
      <c r="L188" s="29">
        <v>45688</v>
      </c>
      <c r="M188" s="26">
        <v>100</v>
      </c>
      <c r="N188" s="34">
        <v>2833.5</v>
      </c>
      <c r="O188" s="27">
        <f t="shared" si="37"/>
        <v>283350</v>
      </c>
      <c r="P188" s="4"/>
      <c r="Q188" s="4"/>
      <c r="R188" s="27">
        <f t="shared" si="38"/>
        <v>283350</v>
      </c>
      <c r="S188" s="27">
        <f t="shared" si="39"/>
        <v>10950</v>
      </c>
      <c r="T188" s="28">
        <f t="shared" si="40"/>
        <v>4.0198237885462555E-2</v>
      </c>
      <c r="W188" t="str">
        <f t="shared" si="32"/>
        <v>2025</v>
      </c>
      <c r="X188" t="str">
        <f t="shared" si="33"/>
        <v>202501</v>
      </c>
    </row>
    <row r="189" spans="2:24">
      <c r="B189" s="12">
        <f t="shared" si="34"/>
        <v>185</v>
      </c>
      <c r="C189" s="41">
        <v>45663</v>
      </c>
      <c r="D189" s="25" t="s">
        <v>149</v>
      </c>
      <c r="E189" t="str">
        <f>IF(D189&lt;&gt;"",_xlfn.XLOOKUP($D189,銘柄リスト!$B$2:$B$10000,銘柄リスト!$C$2:$C$10000,"廃止",0,1),"")</f>
        <v>京葉銀行</v>
      </c>
      <c r="F189" s="26">
        <v>200</v>
      </c>
      <c r="G189" s="34">
        <v>788</v>
      </c>
      <c r="H189" s="27">
        <f t="shared" si="35"/>
        <v>157600</v>
      </c>
      <c r="I189" s="4">
        <v>0</v>
      </c>
      <c r="J189" s="4">
        <v>0</v>
      </c>
      <c r="K189" s="27">
        <f t="shared" si="36"/>
        <v>157600</v>
      </c>
      <c r="L189" s="29">
        <v>45702</v>
      </c>
      <c r="M189" s="26">
        <v>200</v>
      </c>
      <c r="N189" s="34">
        <v>827.3</v>
      </c>
      <c r="O189" s="27">
        <f t="shared" si="37"/>
        <v>165460</v>
      </c>
      <c r="P189" s="4"/>
      <c r="Q189" s="4"/>
      <c r="R189" s="27">
        <f t="shared" si="38"/>
        <v>165460</v>
      </c>
      <c r="S189" s="27">
        <f t="shared" si="39"/>
        <v>7860</v>
      </c>
      <c r="T189" s="28">
        <f t="shared" si="40"/>
        <v>4.9873096446700509E-2</v>
      </c>
      <c r="W189" t="str">
        <f t="shared" si="32"/>
        <v>2025</v>
      </c>
      <c r="X189" t="str">
        <f t="shared" si="33"/>
        <v>202502</v>
      </c>
    </row>
    <row r="190" spans="2:24">
      <c r="B190" s="12">
        <f t="shared" si="34"/>
        <v>186</v>
      </c>
      <c r="C190" s="41">
        <v>45663</v>
      </c>
      <c r="D190" s="25" t="s">
        <v>150</v>
      </c>
      <c r="E190" t="str">
        <f>IF(D190&lt;&gt;"",_xlfn.XLOOKUP($D190,銘柄リスト!$B$2:$B$10000,銘柄リスト!$C$2:$C$10000,"廃止",0,1),"")</f>
        <v>かんぽ生命保険</v>
      </c>
      <c r="F190" s="26">
        <v>100</v>
      </c>
      <c r="G190" s="34">
        <v>2907</v>
      </c>
      <c r="H190" s="27">
        <f t="shared" si="35"/>
        <v>290700</v>
      </c>
      <c r="I190" s="4">
        <v>0</v>
      </c>
      <c r="J190" s="4">
        <v>0</v>
      </c>
      <c r="K190" s="27">
        <f t="shared" si="36"/>
        <v>290700</v>
      </c>
      <c r="L190" s="29">
        <v>45687</v>
      </c>
      <c r="M190" s="26">
        <v>100</v>
      </c>
      <c r="N190" s="34">
        <v>3040</v>
      </c>
      <c r="O190" s="27">
        <f t="shared" si="37"/>
        <v>304000</v>
      </c>
      <c r="P190" s="4"/>
      <c r="Q190" s="4"/>
      <c r="R190" s="27">
        <f t="shared" si="38"/>
        <v>304000</v>
      </c>
      <c r="S190" s="27">
        <f t="shared" si="39"/>
        <v>13300</v>
      </c>
      <c r="T190" s="28">
        <f t="shared" si="40"/>
        <v>4.5751633986928102E-2</v>
      </c>
      <c r="W190" t="str">
        <f t="shared" si="32"/>
        <v>2025</v>
      </c>
      <c r="X190" t="str">
        <f t="shared" si="33"/>
        <v>202501</v>
      </c>
    </row>
    <row r="191" spans="2:24">
      <c r="B191" s="12">
        <f t="shared" si="34"/>
        <v>187</v>
      </c>
      <c r="C191" s="41">
        <v>45663</v>
      </c>
      <c r="D191" s="25" t="s">
        <v>151</v>
      </c>
      <c r="E191" t="str">
        <f>IF(D191&lt;&gt;"",_xlfn.XLOOKUP($D191,銘柄リスト!$B$2:$B$10000,銘柄リスト!$C$2:$C$10000,"廃止",0,1),"")</f>
        <v>十六フィナンシャルグループ</v>
      </c>
      <c r="F191" s="26">
        <v>100</v>
      </c>
      <c r="G191" s="34">
        <v>4280</v>
      </c>
      <c r="H191" s="27">
        <f t="shared" si="35"/>
        <v>428000</v>
      </c>
      <c r="I191" s="4">
        <v>0</v>
      </c>
      <c r="J191" s="4">
        <v>0</v>
      </c>
      <c r="K191" s="27">
        <f t="shared" si="36"/>
        <v>428000</v>
      </c>
      <c r="L191" s="29">
        <v>45685</v>
      </c>
      <c r="M191" s="26">
        <v>100</v>
      </c>
      <c r="N191" s="34">
        <v>4370</v>
      </c>
      <c r="O191" s="27">
        <f t="shared" si="37"/>
        <v>437000</v>
      </c>
      <c r="P191" s="4"/>
      <c r="Q191" s="4"/>
      <c r="R191" s="27">
        <f t="shared" si="38"/>
        <v>437000</v>
      </c>
      <c r="S191" s="27">
        <f t="shared" si="39"/>
        <v>9000</v>
      </c>
      <c r="T191" s="28">
        <f t="shared" si="40"/>
        <v>2.1028037383177569E-2</v>
      </c>
      <c r="W191" t="str">
        <f t="shared" si="32"/>
        <v>2025</v>
      </c>
      <c r="X191" t="str">
        <f t="shared" si="33"/>
        <v>202501</v>
      </c>
    </row>
    <row r="192" spans="2:24">
      <c r="B192" s="12">
        <f t="shared" si="34"/>
        <v>188</v>
      </c>
      <c r="C192" s="41">
        <v>45672</v>
      </c>
      <c r="D192" s="25" t="s">
        <v>152</v>
      </c>
      <c r="E192" t="str">
        <f>IF(D192&lt;&gt;"",_xlfn.XLOOKUP($D192,銘柄リスト!$B$2:$B$10000,銘柄リスト!$C$2:$C$10000,"廃止",0,1),"")</f>
        <v>雪印メグミルク</v>
      </c>
      <c r="F192" s="26">
        <v>100</v>
      </c>
      <c r="G192" s="34">
        <v>2564</v>
      </c>
      <c r="H192" s="27">
        <f t="shared" si="35"/>
        <v>256400</v>
      </c>
      <c r="I192" s="4">
        <v>0</v>
      </c>
      <c r="J192" s="4">
        <v>0</v>
      </c>
      <c r="K192" s="27">
        <f t="shared" si="36"/>
        <v>256400</v>
      </c>
      <c r="L192" s="29">
        <v>45701</v>
      </c>
      <c r="M192" s="26">
        <v>100</v>
      </c>
      <c r="N192" s="34">
        <v>2525</v>
      </c>
      <c r="O192" s="27">
        <f t="shared" si="37"/>
        <v>252500</v>
      </c>
      <c r="P192" s="4"/>
      <c r="Q192" s="4"/>
      <c r="R192" s="27">
        <f t="shared" si="38"/>
        <v>252500</v>
      </c>
      <c r="S192" s="27">
        <f t="shared" si="39"/>
        <v>-3900</v>
      </c>
      <c r="T192" s="28">
        <f t="shared" si="40"/>
        <v>-1.5210608424336974E-2</v>
      </c>
      <c r="W192" t="str">
        <f t="shared" si="32"/>
        <v>2025</v>
      </c>
      <c r="X192" t="str">
        <f t="shared" si="33"/>
        <v>202502</v>
      </c>
    </row>
    <row r="193" spans="2:24">
      <c r="B193" s="12">
        <f t="shared" si="34"/>
        <v>189</v>
      </c>
      <c r="C193" s="41">
        <v>45672</v>
      </c>
      <c r="D193" s="25" t="s">
        <v>153</v>
      </c>
      <c r="E193" t="str">
        <f>IF(D193&lt;&gt;"",_xlfn.XLOOKUP($D193,銘柄リスト!$B$2:$B$10000,銘柄リスト!$C$2:$C$10000,"廃止",0,1),"")</f>
        <v>チヨダ</v>
      </c>
      <c r="F193" s="26">
        <v>100</v>
      </c>
      <c r="G193" s="34">
        <v>1220</v>
      </c>
      <c r="H193" s="27">
        <f t="shared" si="35"/>
        <v>122000</v>
      </c>
      <c r="I193" s="4">
        <v>0</v>
      </c>
      <c r="J193" s="4">
        <v>0</v>
      </c>
      <c r="K193" s="27">
        <f t="shared" si="36"/>
        <v>122000</v>
      </c>
      <c r="L193" s="29">
        <v>45674</v>
      </c>
      <c r="M193" s="26">
        <v>100</v>
      </c>
      <c r="N193" s="34">
        <v>1306</v>
      </c>
      <c r="O193" s="27">
        <f t="shared" si="37"/>
        <v>130600</v>
      </c>
      <c r="P193" s="4"/>
      <c r="Q193" s="4"/>
      <c r="R193" s="27">
        <f t="shared" si="38"/>
        <v>130600</v>
      </c>
      <c r="S193" s="27">
        <f t="shared" si="39"/>
        <v>8600</v>
      </c>
      <c r="T193" s="28">
        <f t="shared" si="40"/>
        <v>7.0491803278688522E-2</v>
      </c>
      <c r="W193" t="str">
        <f t="shared" si="32"/>
        <v>2025</v>
      </c>
      <c r="X193" t="str">
        <f t="shared" si="33"/>
        <v>202501</v>
      </c>
    </row>
    <row r="194" spans="2:24">
      <c r="B194" s="12">
        <f t="shared" si="34"/>
        <v>190</v>
      </c>
      <c r="C194" s="41">
        <v>45672</v>
      </c>
      <c r="D194" s="25" t="s">
        <v>154</v>
      </c>
      <c r="E194" t="str">
        <f>IF(D194&lt;&gt;"",_xlfn.XLOOKUP($D194,銘柄リスト!$B$2:$B$10000,銘柄リスト!$C$2:$C$10000,"廃止",0,1),"")</f>
        <v>イオンファンタジー</v>
      </c>
      <c r="F194" s="26">
        <v>100</v>
      </c>
      <c r="G194" s="34">
        <v>2536</v>
      </c>
      <c r="H194" s="27">
        <f t="shared" si="35"/>
        <v>253600</v>
      </c>
      <c r="I194" s="4">
        <v>0</v>
      </c>
      <c r="J194" s="4">
        <v>0</v>
      </c>
      <c r="K194" s="27">
        <f t="shared" si="36"/>
        <v>253600</v>
      </c>
      <c r="L194" s="29">
        <v>45674</v>
      </c>
      <c r="M194" s="26">
        <v>100</v>
      </c>
      <c r="N194" s="34">
        <v>2700</v>
      </c>
      <c r="O194" s="27">
        <f t="shared" si="37"/>
        <v>270000</v>
      </c>
      <c r="P194" s="4"/>
      <c r="Q194" s="4"/>
      <c r="R194" s="27">
        <f t="shared" si="38"/>
        <v>270000</v>
      </c>
      <c r="S194" s="27">
        <f t="shared" si="39"/>
        <v>16400</v>
      </c>
      <c r="T194" s="28">
        <f t="shared" si="40"/>
        <v>6.4668769716088328E-2</v>
      </c>
      <c r="W194" t="str">
        <f t="shared" si="32"/>
        <v>2025</v>
      </c>
      <c r="X194" t="str">
        <f t="shared" si="33"/>
        <v>202501</v>
      </c>
    </row>
    <row r="195" spans="2:24">
      <c r="B195" s="12">
        <f t="shared" si="34"/>
        <v>191</v>
      </c>
      <c r="C195" s="41">
        <v>45672</v>
      </c>
      <c r="D195" s="25" t="s">
        <v>155</v>
      </c>
      <c r="E195" t="str">
        <f>IF(D195&lt;&gt;"",_xlfn.XLOOKUP($D195,銘柄リスト!$B$2:$B$10000,銘柄リスト!$C$2:$C$10000,"廃止",0,1),"")</f>
        <v>ＤＭ三井製糖ホールディングス</v>
      </c>
      <c r="F195" s="26">
        <v>100</v>
      </c>
      <c r="G195" s="34">
        <v>3235</v>
      </c>
      <c r="H195" s="27">
        <f t="shared" si="35"/>
        <v>323500</v>
      </c>
      <c r="I195" s="4">
        <v>0</v>
      </c>
      <c r="J195" s="4">
        <v>0</v>
      </c>
      <c r="K195" s="27">
        <f t="shared" si="36"/>
        <v>323500</v>
      </c>
      <c r="L195" s="29">
        <v>45685</v>
      </c>
      <c r="M195" s="26">
        <v>100</v>
      </c>
      <c r="N195" s="34">
        <v>3330</v>
      </c>
      <c r="O195" s="27">
        <f t="shared" si="37"/>
        <v>333000</v>
      </c>
      <c r="P195" s="4"/>
      <c r="Q195" s="4"/>
      <c r="R195" s="27">
        <f t="shared" si="38"/>
        <v>333000</v>
      </c>
      <c r="S195" s="27">
        <f t="shared" si="39"/>
        <v>9500</v>
      </c>
      <c r="T195" s="28">
        <f t="shared" si="40"/>
        <v>2.9366306027820709E-2</v>
      </c>
      <c r="W195" t="str">
        <f t="shared" si="32"/>
        <v>2025</v>
      </c>
      <c r="X195" t="str">
        <f t="shared" si="33"/>
        <v>202501</v>
      </c>
    </row>
    <row r="196" spans="2:24">
      <c r="B196" s="12">
        <f t="shared" si="34"/>
        <v>192</v>
      </c>
      <c r="C196" s="41">
        <v>45672</v>
      </c>
      <c r="D196" s="25" t="s">
        <v>156</v>
      </c>
      <c r="E196" t="str">
        <f>IF(D196&lt;&gt;"",_xlfn.XLOOKUP($D196,銘柄リスト!$B$2:$B$10000,銘柄リスト!$C$2:$C$10000,"廃止",0,1),"")</f>
        <v>ミニストップ</v>
      </c>
      <c r="F196" s="26">
        <v>100</v>
      </c>
      <c r="G196" s="34">
        <v>1613</v>
      </c>
      <c r="H196" s="27">
        <f t="shared" si="35"/>
        <v>161300</v>
      </c>
      <c r="I196" s="4">
        <v>0</v>
      </c>
      <c r="J196" s="4">
        <v>0</v>
      </c>
      <c r="K196" s="27">
        <f t="shared" si="36"/>
        <v>161300</v>
      </c>
      <c r="L196" s="29">
        <v>45674</v>
      </c>
      <c r="M196" s="26">
        <v>100</v>
      </c>
      <c r="N196" s="34">
        <v>1649</v>
      </c>
      <c r="O196" s="27">
        <f t="shared" si="37"/>
        <v>164900</v>
      </c>
      <c r="P196" s="4"/>
      <c r="Q196" s="4"/>
      <c r="R196" s="27">
        <f t="shared" si="38"/>
        <v>164900</v>
      </c>
      <c r="S196" s="27">
        <f t="shared" si="39"/>
        <v>3600</v>
      </c>
      <c r="T196" s="28">
        <f t="shared" si="40"/>
        <v>2.2318660880347178E-2</v>
      </c>
      <c r="W196" t="str">
        <f t="shared" si="32"/>
        <v>2025</v>
      </c>
      <c r="X196" t="str">
        <f t="shared" si="33"/>
        <v>202501</v>
      </c>
    </row>
    <row r="197" spans="2:24">
      <c r="B197" s="12">
        <f t="shared" si="34"/>
        <v>193</v>
      </c>
      <c r="C197" s="41">
        <v>45672</v>
      </c>
      <c r="D197" s="25" t="s">
        <v>157</v>
      </c>
      <c r="E197" t="str">
        <f>IF(D197&lt;&gt;"",_xlfn.XLOOKUP($D197,銘柄リスト!$B$2:$B$10000,銘柄リスト!$C$2:$C$10000,"廃止",0,1),"")</f>
        <v>東洋製罐グループホールディングス</v>
      </c>
      <c r="F197" s="26">
        <v>100</v>
      </c>
      <c r="G197" s="34">
        <v>2291.5</v>
      </c>
      <c r="H197" s="27">
        <f t="shared" si="35"/>
        <v>229150</v>
      </c>
      <c r="I197" s="4">
        <v>0</v>
      </c>
      <c r="J197" s="4">
        <v>0</v>
      </c>
      <c r="K197" s="27">
        <f t="shared" si="36"/>
        <v>229150</v>
      </c>
      <c r="L197" s="29">
        <v>45674</v>
      </c>
      <c r="M197" s="26">
        <v>100</v>
      </c>
      <c r="N197" s="34">
        <v>2285</v>
      </c>
      <c r="O197" s="27">
        <f t="shared" si="37"/>
        <v>228500</v>
      </c>
      <c r="P197" s="4"/>
      <c r="Q197" s="4"/>
      <c r="R197" s="27">
        <f t="shared" si="38"/>
        <v>228500</v>
      </c>
      <c r="S197" s="27">
        <f t="shared" si="39"/>
        <v>-650</v>
      </c>
      <c r="T197" s="28">
        <f t="shared" si="40"/>
        <v>-2.8365699323587169E-3</v>
      </c>
      <c r="W197" t="str">
        <f t="shared" ref="W197:W260" si="41">IF($L197&lt;&gt;"",TEXT($L197,"yyyy"),"")</f>
        <v>2025</v>
      </c>
      <c r="X197" t="str">
        <f t="shared" ref="X197:X260" si="42">IF($L197&lt;&gt;"",TEXT($L197,"yyyymm"),"")</f>
        <v>202501</v>
      </c>
    </row>
    <row r="198" spans="2:24">
      <c r="B198" s="12">
        <f t="shared" ref="B198:B261" si="43">ROW()-4</f>
        <v>194</v>
      </c>
      <c r="C198" s="41">
        <v>45672</v>
      </c>
      <c r="D198" s="25" t="s">
        <v>158</v>
      </c>
      <c r="E198" t="str">
        <f>IF(D198&lt;&gt;"",_xlfn.XLOOKUP($D198,銘柄リスト!$B$2:$B$10000,銘柄リスト!$C$2:$C$10000,"廃止",0,1),"")</f>
        <v>コジマ</v>
      </c>
      <c r="F198" s="26">
        <v>100</v>
      </c>
      <c r="G198" s="34">
        <v>1000</v>
      </c>
      <c r="H198" s="27">
        <f t="shared" si="35"/>
        <v>100000</v>
      </c>
      <c r="I198" s="4">
        <v>0</v>
      </c>
      <c r="J198" s="4">
        <v>0</v>
      </c>
      <c r="K198" s="27">
        <f t="shared" si="36"/>
        <v>100000</v>
      </c>
      <c r="L198" s="29">
        <v>45687</v>
      </c>
      <c r="M198" s="26">
        <v>100</v>
      </c>
      <c r="N198" s="34">
        <v>1000</v>
      </c>
      <c r="O198" s="27">
        <f t="shared" si="37"/>
        <v>100000</v>
      </c>
      <c r="P198" s="4"/>
      <c r="Q198" s="4"/>
      <c r="R198" s="27">
        <f t="shared" si="38"/>
        <v>100000</v>
      </c>
      <c r="S198" s="27">
        <f t="shared" si="39"/>
        <v>0</v>
      </c>
      <c r="T198" s="28">
        <f t="shared" si="40"/>
        <v>0</v>
      </c>
      <c r="W198" t="str">
        <f t="shared" si="41"/>
        <v>2025</v>
      </c>
      <c r="X198" t="str">
        <f t="shared" si="42"/>
        <v>202501</v>
      </c>
    </row>
    <row r="199" spans="2:24">
      <c r="B199" s="12">
        <f t="shared" si="43"/>
        <v>195</v>
      </c>
      <c r="C199" s="41">
        <v>45672</v>
      </c>
      <c r="D199" s="25" t="s">
        <v>159</v>
      </c>
      <c r="E199" t="str">
        <f>IF(D199&lt;&gt;"",_xlfn.XLOOKUP($D199,銘柄リスト!$B$2:$B$10000,銘柄リスト!$C$2:$C$10000,"廃止",0,1),"")</f>
        <v>長瀬産業</v>
      </c>
      <c r="F199" s="26">
        <v>100</v>
      </c>
      <c r="G199" s="34">
        <v>2923.5</v>
      </c>
      <c r="H199" s="27">
        <f t="shared" si="35"/>
        <v>292350</v>
      </c>
      <c r="I199" s="4">
        <v>0</v>
      </c>
      <c r="J199" s="4">
        <v>0</v>
      </c>
      <c r="K199" s="27">
        <f t="shared" si="36"/>
        <v>292350</v>
      </c>
      <c r="L199" s="29">
        <v>45754</v>
      </c>
      <c r="M199" s="26">
        <v>100</v>
      </c>
      <c r="N199" s="34">
        <v>2255</v>
      </c>
      <c r="O199" s="27">
        <f t="shared" si="37"/>
        <v>225500</v>
      </c>
      <c r="P199" s="4"/>
      <c r="Q199" s="4"/>
      <c r="R199" s="27">
        <f t="shared" si="38"/>
        <v>225500</v>
      </c>
      <c r="S199" s="27">
        <f t="shared" si="39"/>
        <v>-66850</v>
      </c>
      <c r="T199" s="28">
        <f t="shared" si="40"/>
        <v>-0.22866427227638106</v>
      </c>
      <c r="W199" t="str">
        <f t="shared" si="41"/>
        <v>2025</v>
      </c>
      <c r="X199" t="str">
        <f t="shared" si="42"/>
        <v>202504</v>
      </c>
    </row>
    <row r="200" spans="2:24">
      <c r="B200" s="12">
        <f t="shared" si="43"/>
        <v>196</v>
      </c>
      <c r="C200" s="41">
        <v>45673</v>
      </c>
      <c r="D200" s="25" t="s">
        <v>140</v>
      </c>
      <c r="E200" t="str">
        <f>IF(D200&lt;&gt;"",_xlfn.XLOOKUP($D200,銘柄リスト!$B$2:$B$10000,銘柄リスト!$C$2:$C$10000,"廃止",0,1),"")</f>
        <v>ＴＯＹＯ　ＴＩＲＥ</v>
      </c>
      <c r="F200" s="26">
        <v>100</v>
      </c>
      <c r="G200" s="34">
        <v>2350</v>
      </c>
      <c r="H200" s="27">
        <f t="shared" si="35"/>
        <v>235000</v>
      </c>
      <c r="I200" s="4">
        <v>0</v>
      </c>
      <c r="J200" s="4">
        <v>0</v>
      </c>
      <c r="K200" s="27">
        <f t="shared" si="36"/>
        <v>235000</v>
      </c>
      <c r="L200" s="29">
        <v>45679</v>
      </c>
      <c r="M200" s="26">
        <v>100</v>
      </c>
      <c r="N200" s="34">
        <v>2483.5</v>
      </c>
      <c r="O200" s="27">
        <f t="shared" si="37"/>
        <v>248350</v>
      </c>
      <c r="P200" s="4"/>
      <c r="Q200" s="4"/>
      <c r="R200" s="27">
        <f t="shared" si="38"/>
        <v>248350</v>
      </c>
      <c r="S200" s="27">
        <f t="shared" si="39"/>
        <v>13350</v>
      </c>
      <c r="T200" s="28">
        <f t="shared" si="40"/>
        <v>5.6808510638297872E-2</v>
      </c>
      <c r="W200" t="str">
        <f t="shared" si="41"/>
        <v>2025</v>
      </c>
      <c r="X200" t="str">
        <f t="shared" si="42"/>
        <v>202501</v>
      </c>
    </row>
    <row r="201" spans="2:24">
      <c r="B201" s="12">
        <f t="shared" si="43"/>
        <v>197</v>
      </c>
      <c r="C201" s="41">
        <v>45673</v>
      </c>
      <c r="D201" s="25" t="s">
        <v>160</v>
      </c>
      <c r="E201" t="str">
        <f>IF(D201&lt;&gt;"",_xlfn.XLOOKUP($D201,銘柄リスト!$B$2:$B$10000,銘柄リスト!$C$2:$C$10000,"廃止",0,1),"")</f>
        <v>日本碍子</v>
      </c>
      <c r="F201" s="26">
        <v>100</v>
      </c>
      <c r="G201" s="34">
        <v>1902</v>
      </c>
      <c r="H201" s="27">
        <f t="shared" si="35"/>
        <v>190200</v>
      </c>
      <c r="I201" s="4">
        <v>0</v>
      </c>
      <c r="J201" s="4">
        <v>0</v>
      </c>
      <c r="K201" s="27">
        <f t="shared" si="36"/>
        <v>190200</v>
      </c>
      <c r="L201" s="29">
        <v>45685</v>
      </c>
      <c r="M201" s="26">
        <v>100</v>
      </c>
      <c r="N201" s="34">
        <v>1962</v>
      </c>
      <c r="O201" s="27">
        <f t="shared" si="37"/>
        <v>196200</v>
      </c>
      <c r="P201" s="4"/>
      <c r="Q201" s="4"/>
      <c r="R201" s="27">
        <f t="shared" si="38"/>
        <v>196200</v>
      </c>
      <c r="S201" s="27">
        <f t="shared" si="39"/>
        <v>6000</v>
      </c>
      <c r="T201" s="28">
        <f t="shared" si="40"/>
        <v>3.1545741324921134E-2</v>
      </c>
      <c r="W201" t="str">
        <f t="shared" si="41"/>
        <v>2025</v>
      </c>
      <c r="X201" t="str">
        <f t="shared" si="42"/>
        <v>202501</v>
      </c>
    </row>
    <row r="202" spans="2:24">
      <c r="B202" s="12">
        <f t="shared" si="43"/>
        <v>198</v>
      </c>
      <c r="C202" s="41">
        <v>45673</v>
      </c>
      <c r="D202" s="25" t="s">
        <v>161</v>
      </c>
      <c r="E202" t="str">
        <f>IF(D202&lt;&gt;"",_xlfn.XLOOKUP($D202,銘柄リスト!$B$2:$B$10000,銘柄リスト!$C$2:$C$10000,"廃止",0,1),"")</f>
        <v>東亜建設工業</v>
      </c>
      <c r="F202" s="26">
        <v>100</v>
      </c>
      <c r="G202" s="34">
        <v>1160</v>
      </c>
      <c r="H202" s="27">
        <f t="shared" si="35"/>
        <v>116000</v>
      </c>
      <c r="I202" s="4">
        <v>0</v>
      </c>
      <c r="J202" s="4">
        <v>0</v>
      </c>
      <c r="K202" s="27">
        <f t="shared" si="36"/>
        <v>116000</v>
      </c>
      <c r="L202" s="29">
        <v>45695</v>
      </c>
      <c r="M202" s="26">
        <v>100</v>
      </c>
      <c r="N202" s="34">
        <v>1340</v>
      </c>
      <c r="O202" s="27">
        <f t="shared" si="37"/>
        <v>134000</v>
      </c>
      <c r="P202" s="4"/>
      <c r="Q202" s="4"/>
      <c r="R202" s="27">
        <f t="shared" si="38"/>
        <v>134000</v>
      </c>
      <c r="S202" s="27">
        <f t="shared" si="39"/>
        <v>18000</v>
      </c>
      <c r="T202" s="28">
        <f t="shared" si="40"/>
        <v>0.15517241379310345</v>
      </c>
      <c r="W202" t="str">
        <f t="shared" si="41"/>
        <v>2025</v>
      </c>
      <c r="X202" t="str">
        <f t="shared" si="42"/>
        <v>202502</v>
      </c>
    </row>
    <row r="203" spans="2:24">
      <c r="B203" s="12">
        <f t="shared" si="43"/>
        <v>199</v>
      </c>
      <c r="C203" s="41">
        <v>45673</v>
      </c>
      <c r="D203" s="25" t="s">
        <v>162</v>
      </c>
      <c r="E203" t="str">
        <f>IF(D203&lt;&gt;"",_xlfn.XLOOKUP($D203,銘柄リスト!$B$2:$B$10000,銘柄リスト!$C$2:$C$10000,"廃止",0,1),"")</f>
        <v>ＭＩＸＩ</v>
      </c>
      <c r="F203" s="26">
        <v>100</v>
      </c>
      <c r="G203" s="34">
        <v>2912</v>
      </c>
      <c r="H203" s="27">
        <f t="shared" si="35"/>
        <v>291200</v>
      </c>
      <c r="I203" s="4">
        <v>0</v>
      </c>
      <c r="J203" s="4">
        <v>0</v>
      </c>
      <c r="K203" s="27">
        <f t="shared" si="36"/>
        <v>291200</v>
      </c>
      <c r="L203" s="29">
        <v>45681</v>
      </c>
      <c r="M203" s="26">
        <v>100</v>
      </c>
      <c r="N203" s="34">
        <v>3090</v>
      </c>
      <c r="O203" s="27">
        <f t="shared" si="37"/>
        <v>309000</v>
      </c>
      <c r="P203" s="4"/>
      <c r="Q203" s="4"/>
      <c r="R203" s="27">
        <f t="shared" si="38"/>
        <v>309000</v>
      </c>
      <c r="S203" s="27">
        <f t="shared" si="39"/>
        <v>17800</v>
      </c>
      <c r="T203" s="28">
        <f t="shared" si="40"/>
        <v>6.1126373626373624E-2</v>
      </c>
      <c r="W203" t="str">
        <f t="shared" si="41"/>
        <v>2025</v>
      </c>
      <c r="X203" t="str">
        <f t="shared" si="42"/>
        <v>202501</v>
      </c>
    </row>
    <row r="204" spans="2:24">
      <c r="B204" s="12">
        <f t="shared" si="43"/>
        <v>200</v>
      </c>
      <c r="C204" s="41">
        <v>45673</v>
      </c>
      <c r="D204" s="25" t="s">
        <v>163</v>
      </c>
      <c r="E204" t="str">
        <f>IF(D204&lt;&gt;"",_xlfn.XLOOKUP($D204,銘柄リスト!$B$2:$B$10000,銘柄リスト!$C$2:$C$10000,"廃止",0,1),"")</f>
        <v>ハイデイ日高</v>
      </c>
      <c r="F204" s="26">
        <v>100</v>
      </c>
      <c r="G204" s="34">
        <v>2578</v>
      </c>
      <c r="H204" s="27">
        <f t="shared" si="35"/>
        <v>257800</v>
      </c>
      <c r="I204" s="4">
        <v>0</v>
      </c>
      <c r="J204" s="4">
        <v>0</v>
      </c>
      <c r="K204" s="27">
        <f t="shared" si="36"/>
        <v>257800</v>
      </c>
      <c r="L204" s="29">
        <v>45681</v>
      </c>
      <c r="M204" s="26">
        <v>100</v>
      </c>
      <c r="N204" s="34">
        <v>2796</v>
      </c>
      <c r="O204" s="27">
        <f t="shared" si="37"/>
        <v>279600</v>
      </c>
      <c r="P204" s="4"/>
      <c r="Q204" s="4"/>
      <c r="R204" s="27">
        <f t="shared" si="38"/>
        <v>279600</v>
      </c>
      <c r="S204" s="27">
        <f t="shared" si="39"/>
        <v>21800</v>
      </c>
      <c r="T204" s="28">
        <f t="shared" si="40"/>
        <v>8.4561675717610557E-2</v>
      </c>
      <c r="W204" t="str">
        <f t="shared" si="41"/>
        <v>2025</v>
      </c>
      <c r="X204" t="str">
        <f t="shared" si="42"/>
        <v>202501</v>
      </c>
    </row>
    <row r="205" spans="2:24">
      <c r="B205" s="12">
        <f t="shared" si="43"/>
        <v>201</v>
      </c>
      <c r="C205" s="41">
        <v>45673</v>
      </c>
      <c r="D205" s="25" t="s">
        <v>164</v>
      </c>
      <c r="E205" t="str">
        <f>IF(D205&lt;&gt;"",_xlfn.XLOOKUP($D205,銘柄リスト!$B$2:$B$10000,銘柄リスト!$C$2:$C$10000,"廃止",0,1),"")</f>
        <v>ニッタ</v>
      </c>
      <c r="F205" s="26">
        <v>100</v>
      </c>
      <c r="G205" s="34">
        <v>3490</v>
      </c>
      <c r="H205" s="27">
        <f t="shared" si="35"/>
        <v>349000</v>
      </c>
      <c r="I205" s="4">
        <v>0</v>
      </c>
      <c r="J205" s="4">
        <v>0</v>
      </c>
      <c r="K205" s="27">
        <f t="shared" si="36"/>
        <v>349000</v>
      </c>
      <c r="L205" s="29">
        <v>45695</v>
      </c>
      <c r="M205" s="26">
        <v>100</v>
      </c>
      <c r="N205" s="34">
        <v>3644.5</v>
      </c>
      <c r="O205" s="27">
        <f t="shared" si="37"/>
        <v>364450</v>
      </c>
      <c r="P205" s="4"/>
      <c r="Q205" s="4"/>
      <c r="R205" s="27">
        <f t="shared" si="38"/>
        <v>364450</v>
      </c>
      <c r="S205" s="27">
        <f t="shared" si="39"/>
        <v>15450</v>
      </c>
      <c r="T205" s="28">
        <f t="shared" si="40"/>
        <v>4.4269340974212035E-2</v>
      </c>
      <c r="W205" t="str">
        <f t="shared" si="41"/>
        <v>2025</v>
      </c>
      <c r="X205" t="str">
        <f t="shared" si="42"/>
        <v>202502</v>
      </c>
    </row>
    <row r="206" spans="2:24">
      <c r="B206" s="12">
        <f t="shared" si="43"/>
        <v>202</v>
      </c>
      <c r="C206" s="41">
        <v>45673</v>
      </c>
      <c r="D206" s="25" t="s">
        <v>147</v>
      </c>
      <c r="E206" t="str">
        <f>IF(D206&lt;&gt;"",_xlfn.XLOOKUP($D206,銘柄リスト!$B$2:$B$10000,銘柄リスト!$C$2:$C$10000,"廃止",0,1),"")</f>
        <v>トーセイ</v>
      </c>
      <c r="F206" s="26">
        <v>100</v>
      </c>
      <c r="G206" s="34">
        <v>2355</v>
      </c>
      <c r="H206" s="27">
        <f t="shared" si="35"/>
        <v>235500</v>
      </c>
      <c r="I206" s="4">
        <v>0</v>
      </c>
      <c r="J206" s="4">
        <v>0</v>
      </c>
      <c r="K206" s="27">
        <f t="shared" si="36"/>
        <v>235500</v>
      </c>
      <c r="L206" s="29">
        <v>45701</v>
      </c>
      <c r="M206" s="26">
        <v>100</v>
      </c>
      <c r="N206" s="34">
        <v>2472</v>
      </c>
      <c r="O206" s="27">
        <f t="shared" si="37"/>
        <v>247200</v>
      </c>
      <c r="P206" s="4"/>
      <c r="Q206" s="4"/>
      <c r="R206" s="27">
        <f t="shared" si="38"/>
        <v>247200</v>
      </c>
      <c r="S206" s="27">
        <f t="shared" si="39"/>
        <v>11700</v>
      </c>
      <c r="T206" s="28">
        <f t="shared" si="40"/>
        <v>4.9681528662420385E-2</v>
      </c>
      <c r="W206" t="str">
        <f t="shared" si="41"/>
        <v>2025</v>
      </c>
      <c r="X206" t="str">
        <f t="shared" si="42"/>
        <v>202502</v>
      </c>
    </row>
    <row r="207" spans="2:24">
      <c r="B207" s="12">
        <f t="shared" si="43"/>
        <v>203</v>
      </c>
      <c r="C207" s="41">
        <v>45673</v>
      </c>
      <c r="D207" s="25" t="s">
        <v>141</v>
      </c>
      <c r="E207" t="str">
        <f>IF(D207&lt;&gt;"",_xlfn.XLOOKUP($D207,銘柄リスト!$B$2:$B$10000,銘柄リスト!$C$2:$C$10000,"廃止",0,1),"")</f>
        <v>タムロン</v>
      </c>
      <c r="F207" s="26">
        <v>100</v>
      </c>
      <c r="G207" s="34">
        <v>4235</v>
      </c>
      <c r="H207" s="27">
        <f t="shared" si="35"/>
        <v>423500</v>
      </c>
      <c r="I207" s="4">
        <v>0</v>
      </c>
      <c r="J207" s="4">
        <v>0</v>
      </c>
      <c r="K207" s="27">
        <f t="shared" si="36"/>
        <v>423500</v>
      </c>
      <c r="L207" s="29">
        <v>45687</v>
      </c>
      <c r="M207" s="26">
        <v>100</v>
      </c>
      <c r="N207" s="34">
        <v>4325</v>
      </c>
      <c r="O207" s="27">
        <f t="shared" si="37"/>
        <v>432500</v>
      </c>
      <c r="P207" s="4"/>
      <c r="Q207" s="4"/>
      <c r="R207" s="27">
        <f t="shared" si="38"/>
        <v>432500</v>
      </c>
      <c r="S207" s="27">
        <f t="shared" si="39"/>
        <v>9000</v>
      </c>
      <c r="T207" s="28">
        <f t="shared" si="40"/>
        <v>2.1251475796930343E-2</v>
      </c>
      <c r="W207" t="str">
        <f t="shared" si="41"/>
        <v>2025</v>
      </c>
      <c r="X207" t="str">
        <f t="shared" si="42"/>
        <v>202501</v>
      </c>
    </row>
    <row r="208" spans="2:24">
      <c r="B208" s="12">
        <f t="shared" si="43"/>
        <v>204</v>
      </c>
      <c r="C208" s="41">
        <v>45673</v>
      </c>
      <c r="D208" s="25" t="s">
        <v>165</v>
      </c>
      <c r="E208" t="str">
        <f>IF(D208&lt;&gt;"",_xlfn.XLOOKUP($D208,銘柄リスト!$B$2:$B$10000,銘柄リスト!$C$2:$C$10000,"廃止",0,1),"")</f>
        <v>稲畑産業</v>
      </c>
      <c r="F208" s="26">
        <v>100</v>
      </c>
      <c r="G208" s="34">
        <v>3145</v>
      </c>
      <c r="H208" s="27">
        <f t="shared" si="35"/>
        <v>314500</v>
      </c>
      <c r="I208" s="4">
        <v>0</v>
      </c>
      <c r="J208" s="4">
        <v>0</v>
      </c>
      <c r="K208" s="27">
        <f t="shared" si="36"/>
        <v>314500</v>
      </c>
      <c r="L208" s="29">
        <v>45709</v>
      </c>
      <c r="M208" s="26">
        <v>100</v>
      </c>
      <c r="N208" s="34">
        <v>3100</v>
      </c>
      <c r="O208" s="27">
        <f t="shared" si="37"/>
        <v>310000</v>
      </c>
      <c r="P208" s="4"/>
      <c r="Q208" s="4"/>
      <c r="R208" s="27">
        <f t="shared" si="38"/>
        <v>310000</v>
      </c>
      <c r="S208" s="27">
        <f t="shared" si="39"/>
        <v>-4500</v>
      </c>
      <c r="T208" s="28">
        <f t="shared" si="40"/>
        <v>-1.4308426073131956E-2</v>
      </c>
      <c r="W208" t="str">
        <f t="shared" si="41"/>
        <v>2025</v>
      </c>
      <c r="X208" t="str">
        <f t="shared" si="42"/>
        <v>202502</v>
      </c>
    </row>
    <row r="209" spans="2:24">
      <c r="B209" s="12">
        <f t="shared" si="43"/>
        <v>205</v>
      </c>
      <c r="C209" s="41">
        <v>45673</v>
      </c>
      <c r="D209" s="25" t="s">
        <v>167</v>
      </c>
      <c r="E209" t="str">
        <f>IF(D209&lt;&gt;"",_xlfn.XLOOKUP($D209,銘柄リスト!$B$2:$B$10000,銘柄リスト!$C$2:$C$10000,"廃止",0,1),"")</f>
        <v>みずほリース</v>
      </c>
      <c r="F209" s="26">
        <v>100</v>
      </c>
      <c r="G209" s="34">
        <v>1010</v>
      </c>
      <c r="H209" s="27">
        <f t="shared" si="35"/>
        <v>101000</v>
      </c>
      <c r="I209" s="4">
        <v>0</v>
      </c>
      <c r="J209" s="4">
        <v>0</v>
      </c>
      <c r="K209" s="27">
        <f t="shared" si="36"/>
        <v>101000</v>
      </c>
      <c r="L209" s="29">
        <v>45695</v>
      </c>
      <c r="M209" s="26">
        <v>100</v>
      </c>
      <c r="N209" s="34">
        <v>1046</v>
      </c>
      <c r="O209" s="27">
        <f t="shared" si="37"/>
        <v>104600</v>
      </c>
      <c r="P209" s="4"/>
      <c r="Q209" s="4"/>
      <c r="R209" s="27">
        <f t="shared" si="38"/>
        <v>104600</v>
      </c>
      <c r="S209" s="27">
        <f t="shared" si="39"/>
        <v>3600</v>
      </c>
      <c r="T209" s="28">
        <f t="shared" si="40"/>
        <v>3.5643564356435641E-2</v>
      </c>
      <c r="W209" t="str">
        <f t="shared" si="41"/>
        <v>2025</v>
      </c>
      <c r="X209" t="str">
        <f t="shared" si="42"/>
        <v>202502</v>
      </c>
    </row>
    <row r="210" spans="2:24">
      <c r="B210" s="12">
        <f t="shared" si="43"/>
        <v>206</v>
      </c>
      <c r="C210" s="41">
        <v>45673</v>
      </c>
      <c r="D210" s="25" t="s">
        <v>134</v>
      </c>
      <c r="E210" t="str">
        <f>IF(D210&lt;&gt;"",_xlfn.XLOOKUP($D210,銘柄リスト!$B$2:$B$10000,銘柄リスト!$C$2:$C$10000,"廃止",0,1),"")</f>
        <v>ディップ</v>
      </c>
      <c r="F210" s="26">
        <v>100</v>
      </c>
      <c r="G210" s="34">
        <v>2295</v>
      </c>
      <c r="H210" s="27">
        <f t="shared" si="35"/>
        <v>229500</v>
      </c>
      <c r="I210" s="4">
        <v>0</v>
      </c>
      <c r="J210" s="4">
        <v>0</v>
      </c>
      <c r="K210" s="27">
        <f t="shared" si="36"/>
        <v>229500</v>
      </c>
      <c r="L210" s="29">
        <v>45677</v>
      </c>
      <c r="M210" s="26">
        <v>100</v>
      </c>
      <c r="N210" s="34">
        <v>2321</v>
      </c>
      <c r="O210" s="27">
        <f t="shared" si="37"/>
        <v>232100</v>
      </c>
      <c r="P210" s="4"/>
      <c r="Q210" s="4"/>
      <c r="R210" s="27">
        <f t="shared" si="38"/>
        <v>232100</v>
      </c>
      <c r="S210" s="27">
        <f t="shared" si="39"/>
        <v>2600</v>
      </c>
      <c r="T210" s="28">
        <f t="shared" si="40"/>
        <v>1.1328976034858388E-2</v>
      </c>
      <c r="W210" t="str">
        <f t="shared" si="41"/>
        <v>2025</v>
      </c>
      <c r="X210" t="str">
        <f t="shared" si="42"/>
        <v>202501</v>
      </c>
    </row>
    <row r="211" spans="2:24">
      <c r="B211" s="12">
        <f t="shared" si="43"/>
        <v>207</v>
      </c>
      <c r="C211" s="41">
        <v>45673</v>
      </c>
      <c r="D211" s="25" t="s">
        <v>166</v>
      </c>
      <c r="E211" t="str">
        <f>IF(D211&lt;&gt;"",_xlfn.XLOOKUP($D211,銘柄リスト!$B$2:$B$10000,銘柄リスト!$C$2:$C$10000,"廃止",0,1),"")</f>
        <v>イオンモール</v>
      </c>
      <c r="F211" s="26">
        <v>100</v>
      </c>
      <c r="G211" s="34">
        <v>1919</v>
      </c>
      <c r="H211" s="27">
        <f t="shared" si="35"/>
        <v>191900</v>
      </c>
      <c r="I211" s="4">
        <v>0</v>
      </c>
      <c r="J211" s="4">
        <v>0</v>
      </c>
      <c r="K211" s="27">
        <f t="shared" si="36"/>
        <v>191900</v>
      </c>
      <c r="L211" s="29">
        <v>45677</v>
      </c>
      <c r="M211" s="26">
        <v>100</v>
      </c>
      <c r="N211" s="34">
        <v>1929</v>
      </c>
      <c r="O211" s="27">
        <f t="shared" si="37"/>
        <v>192900</v>
      </c>
      <c r="P211" s="4"/>
      <c r="Q211" s="4"/>
      <c r="R211" s="27">
        <f t="shared" si="38"/>
        <v>192900</v>
      </c>
      <c r="S211" s="27">
        <f t="shared" si="39"/>
        <v>1000</v>
      </c>
      <c r="T211" s="28">
        <f t="shared" si="40"/>
        <v>5.211047420531527E-3</v>
      </c>
      <c r="W211" t="str">
        <f t="shared" si="41"/>
        <v>2025</v>
      </c>
      <c r="X211" t="str">
        <f t="shared" si="42"/>
        <v>202501</v>
      </c>
    </row>
    <row r="212" spans="2:24">
      <c r="B212" s="12">
        <f t="shared" si="43"/>
        <v>208</v>
      </c>
      <c r="C212" s="41">
        <v>45674</v>
      </c>
      <c r="D212" s="25" t="s">
        <v>168</v>
      </c>
      <c r="E212" t="str">
        <f>IF(D212&lt;&gt;"",_xlfn.XLOOKUP($D212,銘柄リスト!$B$2:$B$10000,銘柄リスト!$C$2:$C$10000,"廃止",0,1),"")</f>
        <v>三菱瓦斯化学</v>
      </c>
      <c r="F212" s="26">
        <v>100</v>
      </c>
      <c r="G212" s="34">
        <v>2706</v>
      </c>
      <c r="H212" s="27">
        <f t="shared" si="35"/>
        <v>270600</v>
      </c>
      <c r="I212" s="4">
        <v>0</v>
      </c>
      <c r="J212" s="4">
        <v>0</v>
      </c>
      <c r="K212" s="27">
        <f t="shared" si="36"/>
        <v>270600</v>
      </c>
      <c r="L212" s="29">
        <v>45685</v>
      </c>
      <c r="M212" s="26">
        <v>100</v>
      </c>
      <c r="N212" s="34">
        <v>2750</v>
      </c>
      <c r="O212" s="27">
        <f t="shared" si="37"/>
        <v>275000</v>
      </c>
      <c r="P212" s="4"/>
      <c r="Q212" s="4"/>
      <c r="R212" s="27">
        <f t="shared" si="38"/>
        <v>275000</v>
      </c>
      <c r="S212" s="27">
        <f t="shared" si="39"/>
        <v>4400</v>
      </c>
      <c r="T212" s="28">
        <f t="shared" si="40"/>
        <v>1.6260162601626018E-2</v>
      </c>
      <c r="W212" t="str">
        <f t="shared" si="41"/>
        <v>2025</v>
      </c>
      <c r="X212" t="str">
        <f t="shared" si="42"/>
        <v>202501</v>
      </c>
    </row>
    <row r="213" spans="2:24">
      <c r="B213" s="12">
        <f t="shared" si="43"/>
        <v>209</v>
      </c>
      <c r="C213" s="41">
        <v>45674</v>
      </c>
      <c r="D213" s="25" t="s">
        <v>176</v>
      </c>
      <c r="E213" t="str">
        <f>IF(D213&lt;&gt;"",_xlfn.XLOOKUP($D213,銘柄リスト!$B$2:$B$10000,銘柄リスト!$C$2:$C$10000,"廃止",0,1),"")</f>
        <v>科研製薬</v>
      </c>
      <c r="F213" s="26">
        <v>100</v>
      </c>
      <c r="G213" s="34">
        <v>4252</v>
      </c>
      <c r="H213" s="27">
        <f t="shared" si="35"/>
        <v>425200</v>
      </c>
      <c r="I213" s="4">
        <v>0</v>
      </c>
      <c r="J213" s="4">
        <v>0</v>
      </c>
      <c r="K213" s="27">
        <f t="shared" si="36"/>
        <v>425200</v>
      </c>
      <c r="L213" s="29">
        <v>45705</v>
      </c>
      <c r="M213" s="26">
        <v>100</v>
      </c>
      <c r="N213" s="34">
        <v>4393</v>
      </c>
      <c r="O213" s="27">
        <f t="shared" si="37"/>
        <v>439300</v>
      </c>
      <c r="P213" s="4"/>
      <c r="Q213" s="4"/>
      <c r="R213" s="27">
        <f t="shared" si="38"/>
        <v>439300</v>
      </c>
      <c r="S213" s="27">
        <f t="shared" si="39"/>
        <v>14100</v>
      </c>
      <c r="T213" s="28">
        <f t="shared" si="40"/>
        <v>3.3160865475070557E-2</v>
      </c>
      <c r="W213" t="str">
        <f t="shared" si="41"/>
        <v>2025</v>
      </c>
      <c r="X213" t="str">
        <f t="shared" si="42"/>
        <v>202502</v>
      </c>
    </row>
    <row r="214" spans="2:24">
      <c r="B214" s="12">
        <f t="shared" si="43"/>
        <v>210</v>
      </c>
      <c r="C214" s="41">
        <v>45674</v>
      </c>
      <c r="D214" s="25" t="s">
        <v>169</v>
      </c>
      <c r="E214" t="str">
        <f>IF(D214&lt;&gt;"",_xlfn.XLOOKUP($D214,銘柄リスト!$B$2:$B$10000,銘柄リスト!$C$2:$C$10000,"廃止",0,1),"")</f>
        <v>リンテック</v>
      </c>
      <c r="F214" s="26">
        <v>100</v>
      </c>
      <c r="G214" s="34">
        <v>2960</v>
      </c>
      <c r="H214" s="27">
        <f t="shared" si="35"/>
        <v>296000</v>
      </c>
      <c r="I214" s="4">
        <v>0</v>
      </c>
      <c r="J214" s="4">
        <v>0</v>
      </c>
      <c r="K214" s="27">
        <f t="shared" si="36"/>
        <v>296000</v>
      </c>
      <c r="L214" s="29">
        <v>45701</v>
      </c>
      <c r="M214" s="26">
        <v>100</v>
      </c>
      <c r="N214" s="34">
        <v>2960</v>
      </c>
      <c r="O214" s="27">
        <f t="shared" si="37"/>
        <v>296000</v>
      </c>
      <c r="P214" s="4"/>
      <c r="Q214" s="4"/>
      <c r="R214" s="27">
        <f t="shared" si="38"/>
        <v>296000</v>
      </c>
      <c r="S214" s="27">
        <f t="shared" si="39"/>
        <v>0</v>
      </c>
      <c r="T214" s="28">
        <f t="shared" si="40"/>
        <v>0</v>
      </c>
      <c r="W214" t="str">
        <f t="shared" si="41"/>
        <v>2025</v>
      </c>
      <c r="X214" t="str">
        <f t="shared" si="42"/>
        <v>202502</v>
      </c>
    </row>
    <row r="215" spans="2:24">
      <c r="B215" s="12">
        <f t="shared" si="43"/>
        <v>211</v>
      </c>
      <c r="C215" s="41">
        <v>45674</v>
      </c>
      <c r="D215" s="25" t="s">
        <v>170</v>
      </c>
      <c r="E215" t="str">
        <f>IF(D215&lt;&gt;"",_xlfn.XLOOKUP($D215,銘柄リスト!$B$2:$B$10000,銘柄リスト!$C$2:$C$10000,"廃止",0,1),"")</f>
        <v>積水ハウス</v>
      </c>
      <c r="F215" s="26">
        <v>100</v>
      </c>
      <c r="G215" s="34">
        <v>3560</v>
      </c>
      <c r="H215" s="27">
        <f t="shared" si="35"/>
        <v>356000</v>
      </c>
      <c r="I215" s="4">
        <v>0</v>
      </c>
      <c r="J215" s="4">
        <v>0</v>
      </c>
      <c r="K215" s="27">
        <f t="shared" si="36"/>
        <v>356000</v>
      </c>
      <c r="L215" s="29">
        <v>45687</v>
      </c>
      <c r="M215" s="26">
        <v>100</v>
      </c>
      <c r="N215" s="34">
        <v>3572</v>
      </c>
      <c r="O215" s="27">
        <f t="shared" si="37"/>
        <v>357200</v>
      </c>
      <c r="P215" s="4"/>
      <c r="Q215" s="4"/>
      <c r="R215" s="27">
        <f t="shared" si="38"/>
        <v>357200</v>
      </c>
      <c r="S215" s="27">
        <f t="shared" si="39"/>
        <v>1200</v>
      </c>
      <c r="T215" s="28">
        <f t="shared" si="40"/>
        <v>3.3707865168539327E-3</v>
      </c>
      <c r="W215" t="str">
        <f t="shared" si="41"/>
        <v>2025</v>
      </c>
      <c r="X215" t="str">
        <f t="shared" si="42"/>
        <v>202501</v>
      </c>
    </row>
    <row r="216" spans="2:24">
      <c r="B216" s="12">
        <f t="shared" si="43"/>
        <v>212</v>
      </c>
      <c r="C216" s="41">
        <v>45674</v>
      </c>
      <c r="D216" s="25" t="s">
        <v>171</v>
      </c>
      <c r="E216" t="str">
        <f>IF(D216&lt;&gt;"",_xlfn.XLOOKUP($D216,銘柄リスト!$B$2:$B$10000,銘柄リスト!$C$2:$C$10000,"廃止",0,1),"")</f>
        <v>コメダホールディングス</v>
      </c>
      <c r="F216" s="26">
        <v>100</v>
      </c>
      <c r="G216" s="34">
        <v>2685</v>
      </c>
      <c r="H216" s="27">
        <f t="shared" si="35"/>
        <v>268500</v>
      </c>
      <c r="I216" s="4">
        <v>0</v>
      </c>
      <c r="J216" s="4">
        <v>0</v>
      </c>
      <c r="K216" s="27">
        <f t="shared" si="36"/>
        <v>268500</v>
      </c>
      <c r="L216" s="29">
        <v>45715</v>
      </c>
      <c r="M216" s="26">
        <v>100</v>
      </c>
      <c r="N216" s="34">
        <v>2707</v>
      </c>
      <c r="O216" s="27">
        <f t="shared" si="37"/>
        <v>270700</v>
      </c>
      <c r="P216" s="4"/>
      <c r="Q216" s="4"/>
      <c r="R216" s="27">
        <f t="shared" si="38"/>
        <v>270700</v>
      </c>
      <c r="S216" s="27">
        <f t="shared" si="39"/>
        <v>2200</v>
      </c>
      <c r="T216" s="28">
        <f t="shared" si="40"/>
        <v>8.1936685288640596E-3</v>
      </c>
      <c r="W216" t="str">
        <f t="shared" si="41"/>
        <v>2025</v>
      </c>
      <c r="X216" t="str">
        <f t="shared" si="42"/>
        <v>202502</v>
      </c>
    </row>
    <row r="217" spans="2:24">
      <c r="B217" s="12">
        <f t="shared" si="43"/>
        <v>213</v>
      </c>
      <c r="C217" s="41">
        <v>45674</v>
      </c>
      <c r="D217" s="25" t="s">
        <v>114</v>
      </c>
      <c r="E217" t="str">
        <f>IF(D217&lt;&gt;"",_xlfn.XLOOKUP($D217,銘柄リスト!$B$2:$B$10000,銘柄リスト!$C$2:$C$10000,"廃止",0,1),"")</f>
        <v>日本郵船</v>
      </c>
      <c r="F217" s="26">
        <v>100</v>
      </c>
      <c r="G217" s="34">
        <v>4771</v>
      </c>
      <c r="H217" s="27">
        <f t="shared" si="35"/>
        <v>477100</v>
      </c>
      <c r="I217" s="4">
        <v>0</v>
      </c>
      <c r="J217" s="4">
        <v>0</v>
      </c>
      <c r="K217" s="27">
        <f t="shared" si="36"/>
        <v>477100</v>
      </c>
      <c r="L217" s="29">
        <v>45693</v>
      </c>
      <c r="M217" s="26">
        <v>100</v>
      </c>
      <c r="N217" s="34">
        <v>5084</v>
      </c>
      <c r="O217" s="27">
        <f t="shared" si="37"/>
        <v>508400</v>
      </c>
      <c r="P217" s="4"/>
      <c r="Q217" s="4"/>
      <c r="R217" s="27">
        <f t="shared" si="38"/>
        <v>508400</v>
      </c>
      <c r="S217" s="27">
        <f t="shared" si="39"/>
        <v>31300</v>
      </c>
      <c r="T217" s="28">
        <f t="shared" si="40"/>
        <v>6.5604695032487947E-2</v>
      </c>
      <c r="W217" t="str">
        <f t="shared" si="41"/>
        <v>2025</v>
      </c>
      <c r="X217" t="str">
        <f t="shared" si="42"/>
        <v>202502</v>
      </c>
    </row>
    <row r="218" spans="2:24">
      <c r="B218" s="12">
        <f t="shared" si="43"/>
        <v>214</v>
      </c>
      <c r="C218" s="41">
        <v>45674</v>
      </c>
      <c r="D218" s="25" t="s">
        <v>172</v>
      </c>
      <c r="E218" t="str">
        <f>IF(D218&lt;&gt;"",_xlfn.XLOOKUP($D218,銘柄リスト!$B$2:$B$10000,銘柄リスト!$C$2:$C$10000,"廃止",0,1),"")</f>
        <v>ＮＥＸＴ　ＦＵＮＤＳ　日経平均高配当株５０指数連動型上場投信</v>
      </c>
      <c r="F218" s="26">
        <v>100</v>
      </c>
      <c r="G218" s="34">
        <v>2225</v>
      </c>
      <c r="H218" s="27">
        <f t="shared" si="35"/>
        <v>222500</v>
      </c>
      <c r="I218" s="4">
        <v>0</v>
      </c>
      <c r="J218" s="4">
        <v>0</v>
      </c>
      <c r="K218" s="27">
        <f t="shared" si="36"/>
        <v>222500</v>
      </c>
      <c r="L218" s="29">
        <v>45734</v>
      </c>
      <c r="M218" s="26">
        <v>100</v>
      </c>
      <c r="N218" s="34">
        <v>2402</v>
      </c>
      <c r="O218" s="27">
        <f t="shared" si="37"/>
        <v>240200</v>
      </c>
      <c r="P218" s="4"/>
      <c r="Q218" s="4"/>
      <c r="R218" s="27">
        <f t="shared" si="38"/>
        <v>240200</v>
      </c>
      <c r="S218" s="27">
        <f t="shared" si="39"/>
        <v>17700</v>
      </c>
      <c r="T218" s="28">
        <f t="shared" si="40"/>
        <v>7.9550561797752814E-2</v>
      </c>
      <c r="W218" t="str">
        <f t="shared" si="41"/>
        <v>2025</v>
      </c>
      <c r="X218" t="str">
        <f t="shared" si="42"/>
        <v>202503</v>
      </c>
    </row>
    <row r="219" spans="2:24">
      <c r="B219" s="12">
        <f t="shared" si="43"/>
        <v>215</v>
      </c>
      <c r="C219" s="41">
        <v>45674</v>
      </c>
      <c r="D219" s="25" t="s">
        <v>173</v>
      </c>
      <c r="E219" t="str">
        <f>IF(D219&lt;&gt;"",_xlfn.XLOOKUP($D219,銘柄リスト!$B$2:$B$10000,銘柄リスト!$C$2:$C$10000,"廃止",0,1),"")</f>
        <v>ＭＳ＆ＡＤインシュアランスグループホールディングス</v>
      </c>
      <c r="F219" s="26">
        <v>100</v>
      </c>
      <c r="G219" s="34">
        <v>3178</v>
      </c>
      <c r="H219" s="27">
        <f t="shared" si="35"/>
        <v>317800</v>
      </c>
      <c r="I219" s="4">
        <v>0</v>
      </c>
      <c r="J219" s="4">
        <v>0</v>
      </c>
      <c r="K219" s="27">
        <f t="shared" si="36"/>
        <v>317800</v>
      </c>
      <c r="L219" s="29">
        <v>45719</v>
      </c>
      <c r="M219" s="26">
        <v>100</v>
      </c>
      <c r="N219" s="34">
        <v>3215</v>
      </c>
      <c r="O219" s="27">
        <f t="shared" si="37"/>
        <v>321500</v>
      </c>
      <c r="P219" s="4"/>
      <c r="Q219" s="4"/>
      <c r="R219" s="27">
        <f t="shared" si="38"/>
        <v>321500</v>
      </c>
      <c r="S219" s="27">
        <f t="shared" si="39"/>
        <v>3700</v>
      </c>
      <c r="T219" s="28">
        <f t="shared" si="40"/>
        <v>1.1642542479546885E-2</v>
      </c>
      <c r="W219" t="str">
        <f t="shared" si="41"/>
        <v>2025</v>
      </c>
      <c r="X219" t="str">
        <f t="shared" si="42"/>
        <v>202503</v>
      </c>
    </row>
    <row r="220" spans="2:24">
      <c r="B220" s="12">
        <f t="shared" si="43"/>
        <v>216</v>
      </c>
      <c r="C220" s="41">
        <v>45674</v>
      </c>
      <c r="D220" s="25" t="s">
        <v>174</v>
      </c>
      <c r="E220" t="str">
        <f>IF(D220&lt;&gt;"",_xlfn.XLOOKUP($D220,銘柄リスト!$B$2:$B$10000,銘柄リスト!$C$2:$C$10000,"廃止",0,1),"")</f>
        <v>ＤＣＭホールディングス</v>
      </c>
      <c r="F220" s="26">
        <v>100</v>
      </c>
      <c r="G220" s="34">
        <v>1406</v>
      </c>
      <c r="H220" s="27">
        <f t="shared" si="35"/>
        <v>140600</v>
      </c>
      <c r="I220" s="4">
        <v>0</v>
      </c>
      <c r="J220" s="4">
        <v>0</v>
      </c>
      <c r="K220" s="27">
        <f t="shared" si="36"/>
        <v>140600</v>
      </c>
      <c r="L220" s="29">
        <v>45677</v>
      </c>
      <c r="M220" s="26">
        <v>100</v>
      </c>
      <c r="N220" s="34">
        <v>1417</v>
      </c>
      <c r="O220" s="27">
        <f t="shared" si="37"/>
        <v>141700</v>
      </c>
      <c r="P220" s="4"/>
      <c r="Q220" s="4"/>
      <c r="R220" s="27">
        <f t="shared" si="38"/>
        <v>141700</v>
      </c>
      <c r="S220" s="27">
        <f t="shared" si="39"/>
        <v>1100</v>
      </c>
      <c r="T220" s="28">
        <f t="shared" si="40"/>
        <v>7.8236130867709811E-3</v>
      </c>
      <c r="W220" t="str">
        <f t="shared" si="41"/>
        <v>2025</v>
      </c>
      <c r="X220" t="str">
        <f t="shared" si="42"/>
        <v>202501</v>
      </c>
    </row>
    <row r="221" spans="2:24">
      <c r="B221" s="12">
        <f t="shared" si="43"/>
        <v>217</v>
      </c>
      <c r="C221" s="41">
        <v>45674</v>
      </c>
      <c r="D221" s="25" t="s">
        <v>175</v>
      </c>
      <c r="E221" t="str">
        <f>IF(D221&lt;&gt;"",_xlfn.XLOOKUP($D221,銘柄リスト!$B$2:$B$10000,銘柄リスト!$C$2:$C$10000,"廃止",0,1),"")</f>
        <v>壱番屋</v>
      </c>
      <c r="F221" s="26">
        <v>100</v>
      </c>
      <c r="G221" s="34">
        <v>960</v>
      </c>
      <c r="H221" s="27">
        <f t="shared" si="35"/>
        <v>96000</v>
      </c>
      <c r="I221" s="4">
        <v>0</v>
      </c>
      <c r="J221" s="4">
        <v>0</v>
      </c>
      <c r="K221" s="27">
        <f t="shared" si="36"/>
        <v>96000</v>
      </c>
      <c r="L221" s="29">
        <v>45715</v>
      </c>
      <c r="M221" s="26">
        <v>100</v>
      </c>
      <c r="N221" s="34">
        <v>946</v>
      </c>
      <c r="O221" s="27">
        <f t="shared" si="37"/>
        <v>94600</v>
      </c>
      <c r="P221" s="4"/>
      <c r="Q221" s="4"/>
      <c r="R221" s="27">
        <f t="shared" si="38"/>
        <v>94600</v>
      </c>
      <c r="S221" s="27">
        <f t="shared" si="39"/>
        <v>-1400</v>
      </c>
      <c r="T221" s="28">
        <f t="shared" si="40"/>
        <v>-1.4583333333333334E-2</v>
      </c>
      <c r="W221" t="str">
        <f t="shared" si="41"/>
        <v>2025</v>
      </c>
      <c r="X221" t="str">
        <f t="shared" si="42"/>
        <v>202502</v>
      </c>
    </row>
    <row r="222" spans="2:24">
      <c r="B222" s="12">
        <f t="shared" si="43"/>
        <v>218</v>
      </c>
      <c r="C222" s="41">
        <v>45677</v>
      </c>
      <c r="D222" s="25" t="s">
        <v>136</v>
      </c>
      <c r="E222" t="str">
        <f>IF(D222&lt;&gt;"",_xlfn.XLOOKUP($D222,銘柄リスト!$B$2:$B$10000,銘柄リスト!$C$2:$C$10000,"廃止",0,1),"")</f>
        <v>パーソルホールディングス</v>
      </c>
      <c r="F222" s="26">
        <v>100</v>
      </c>
      <c r="G222" s="34">
        <v>230.1</v>
      </c>
      <c r="H222" s="27">
        <f t="shared" si="35"/>
        <v>23010</v>
      </c>
      <c r="I222" s="4">
        <v>0</v>
      </c>
      <c r="J222" s="4">
        <v>0</v>
      </c>
      <c r="K222" s="27">
        <f t="shared" si="36"/>
        <v>23010</v>
      </c>
      <c r="L222" s="29">
        <v>45713</v>
      </c>
      <c r="M222" s="26">
        <v>100</v>
      </c>
      <c r="N222" s="34">
        <v>233.7</v>
      </c>
      <c r="O222" s="27">
        <f t="shared" si="37"/>
        <v>23370</v>
      </c>
      <c r="P222" s="4"/>
      <c r="Q222" s="4"/>
      <c r="R222" s="27">
        <f t="shared" si="38"/>
        <v>23370</v>
      </c>
      <c r="S222" s="27">
        <f t="shared" si="39"/>
        <v>360</v>
      </c>
      <c r="T222" s="28">
        <f t="shared" si="40"/>
        <v>1.5645371577574969E-2</v>
      </c>
      <c r="W222" t="str">
        <f t="shared" si="41"/>
        <v>2025</v>
      </c>
      <c r="X222" t="str">
        <f t="shared" si="42"/>
        <v>202502</v>
      </c>
    </row>
    <row r="223" spans="2:24">
      <c r="B223" s="12">
        <f t="shared" si="43"/>
        <v>219</v>
      </c>
      <c r="C223" s="41">
        <v>45677</v>
      </c>
      <c r="D223" s="25" t="s">
        <v>177</v>
      </c>
      <c r="E223" t="str">
        <f>IF(D223&lt;&gt;"",_xlfn.XLOOKUP($D223,銘柄リスト!$B$2:$B$10000,銘柄リスト!$C$2:$C$10000,"廃止",0,1),"")</f>
        <v>商船三井</v>
      </c>
      <c r="F223" s="26">
        <v>100</v>
      </c>
      <c r="G223" s="34">
        <v>5053</v>
      </c>
      <c r="H223" s="27">
        <f t="shared" si="35"/>
        <v>505300</v>
      </c>
      <c r="I223" s="4">
        <v>0</v>
      </c>
      <c r="J223" s="4">
        <v>0</v>
      </c>
      <c r="K223" s="27">
        <f t="shared" si="36"/>
        <v>505300</v>
      </c>
      <c r="L223" s="29">
        <v>45688</v>
      </c>
      <c r="M223" s="26">
        <v>100</v>
      </c>
      <c r="N223" s="34">
        <v>5321</v>
      </c>
      <c r="O223" s="27">
        <f t="shared" si="37"/>
        <v>532100</v>
      </c>
      <c r="P223" s="4"/>
      <c r="Q223" s="4"/>
      <c r="R223" s="27">
        <f t="shared" si="38"/>
        <v>532100</v>
      </c>
      <c r="S223" s="27">
        <f t="shared" si="39"/>
        <v>26800</v>
      </c>
      <c r="T223" s="28">
        <f t="shared" si="40"/>
        <v>5.3037799327132394E-2</v>
      </c>
      <c r="W223" t="str">
        <f t="shared" si="41"/>
        <v>2025</v>
      </c>
      <c r="X223" t="str">
        <f t="shared" si="42"/>
        <v>202501</v>
      </c>
    </row>
    <row r="224" spans="2:24">
      <c r="B224" s="12">
        <f t="shared" si="43"/>
        <v>220</v>
      </c>
      <c r="C224" s="41">
        <v>45677</v>
      </c>
      <c r="D224" s="25" t="s">
        <v>178</v>
      </c>
      <c r="E224" t="str">
        <f>IF(D224&lt;&gt;"",_xlfn.XLOOKUP($D224,銘柄リスト!$B$2:$B$10000,銘柄リスト!$C$2:$C$10000,"廃止",0,1),"")</f>
        <v>丹青社</v>
      </c>
      <c r="F224" s="26">
        <v>100</v>
      </c>
      <c r="G224" s="34">
        <v>887</v>
      </c>
      <c r="H224" s="27">
        <f t="shared" si="35"/>
        <v>88700</v>
      </c>
      <c r="I224" s="4">
        <v>0</v>
      </c>
      <c r="J224" s="4">
        <v>0</v>
      </c>
      <c r="K224" s="27">
        <f t="shared" si="36"/>
        <v>88700</v>
      </c>
      <c r="L224" s="29">
        <v>45687</v>
      </c>
      <c r="M224" s="26">
        <v>100</v>
      </c>
      <c r="N224" s="34">
        <v>888</v>
      </c>
      <c r="O224" s="27">
        <f t="shared" si="37"/>
        <v>88800</v>
      </c>
      <c r="P224" s="4"/>
      <c r="Q224" s="4"/>
      <c r="R224" s="27">
        <f t="shared" si="38"/>
        <v>88800</v>
      </c>
      <c r="S224" s="27">
        <f t="shared" si="39"/>
        <v>100</v>
      </c>
      <c r="T224" s="28">
        <f t="shared" si="40"/>
        <v>1.1273957158962795E-3</v>
      </c>
      <c r="W224" t="str">
        <f t="shared" si="41"/>
        <v>2025</v>
      </c>
      <c r="X224" t="str">
        <f t="shared" si="42"/>
        <v>202501</v>
      </c>
    </row>
    <row r="225" spans="2:24">
      <c r="B225" s="12">
        <f t="shared" si="43"/>
        <v>221</v>
      </c>
      <c r="C225" s="41">
        <v>45678</v>
      </c>
      <c r="D225" s="25" t="s">
        <v>179</v>
      </c>
      <c r="E225" t="str">
        <f>IF(D225&lt;&gt;"",_xlfn.XLOOKUP($D225,銘柄リスト!$B$2:$B$10000,銘柄リスト!$C$2:$C$10000,"廃止",0,1),"")</f>
        <v>明豊エンタープライズ</v>
      </c>
      <c r="F225" s="26">
        <v>400</v>
      </c>
      <c r="G225" s="34">
        <v>295</v>
      </c>
      <c r="H225" s="27">
        <f t="shared" si="35"/>
        <v>118000</v>
      </c>
      <c r="I225" s="4">
        <v>0</v>
      </c>
      <c r="J225" s="4">
        <v>0</v>
      </c>
      <c r="K225" s="27">
        <f t="shared" si="36"/>
        <v>118000</v>
      </c>
      <c r="L225" s="29">
        <v>45687</v>
      </c>
      <c r="M225" s="26">
        <v>400</v>
      </c>
      <c r="N225" s="34">
        <v>292</v>
      </c>
      <c r="O225" s="27">
        <f t="shared" si="37"/>
        <v>116800</v>
      </c>
      <c r="P225" s="4"/>
      <c r="Q225" s="4"/>
      <c r="R225" s="27">
        <f t="shared" si="38"/>
        <v>116800</v>
      </c>
      <c r="S225" s="27">
        <f t="shared" si="39"/>
        <v>-1200</v>
      </c>
      <c r="T225" s="28">
        <f t="shared" si="40"/>
        <v>-1.0169491525423728E-2</v>
      </c>
      <c r="W225" t="str">
        <f t="shared" si="41"/>
        <v>2025</v>
      </c>
      <c r="X225" t="str">
        <f t="shared" si="42"/>
        <v>202501</v>
      </c>
    </row>
    <row r="226" spans="2:24">
      <c r="B226" s="12">
        <f t="shared" si="43"/>
        <v>222</v>
      </c>
      <c r="C226" s="41">
        <v>45678</v>
      </c>
      <c r="D226" s="25" t="s">
        <v>180</v>
      </c>
      <c r="E226" t="str">
        <f>IF(D226&lt;&gt;"",_xlfn.XLOOKUP($D226,銘柄リスト!$B$2:$B$10000,銘柄リスト!$C$2:$C$10000,"廃止",0,1),"")</f>
        <v>川崎汽船</v>
      </c>
      <c r="F226" s="26">
        <v>100</v>
      </c>
      <c r="G226" s="34">
        <v>1953.5</v>
      </c>
      <c r="H226" s="27">
        <f t="shared" si="35"/>
        <v>195350</v>
      </c>
      <c r="I226" s="4">
        <v>0</v>
      </c>
      <c r="J226" s="4">
        <v>0</v>
      </c>
      <c r="K226" s="27">
        <f t="shared" si="36"/>
        <v>195350</v>
      </c>
      <c r="L226" s="29">
        <v>45693</v>
      </c>
      <c r="M226" s="26">
        <v>100</v>
      </c>
      <c r="N226" s="34">
        <v>2064.5</v>
      </c>
      <c r="O226" s="27">
        <f t="shared" si="37"/>
        <v>206450</v>
      </c>
      <c r="P226" s="4"/>
      <c r="Q226" s="4"/>
      <c r="R226" s="27">
        <f t="shared" si="38"/>
        <v>206450</v>
      </c>
      <c r="S226" s="27">
        <f t="shared" si="39"/>
        <v>11100</v>
      </c>
      <c r="T226" s="28">
        <f t="shared" si="40"/>
        <v>5.6821090350652671E-2</v>
      </c>
      <c r="W226" t="str">
        <f t="shared" si="41"/>
        <v>2025</v>
      </c>
      <c r="X226" t="str">
        <f t="shared" si="42"/>
        <v>202502</v>
      </c>
    </row>
    <row r="227" spans="2:24">
      <c r="B227" s="12">
        <f t="shared" si="43"/>
        <v>223</v>
      </c>
      <c r="C227" s="41">
        <v>45678</v>
      </c>
      <c r="D227" s="25" t="s">
        <v>178</v>
      </c>
      <c r="E227" t="str">
        <f>IF(D227&lt;&gt;"",_xlfn.XLOOKUP($D227,銘柄リスト!$B$2:$B$10000,銘柄リスト!$C$2:$C$10000,"廃止",0,1),"")</f>
        <v>丹青社</v>
      </c>
      <c r="F227" s="26">
        <v>100</v>
      </c>
      <c r="G227" s="34">
        <v>887</v>
      </c>
      <c r="H227" s="27">
        <f t="shared" si="35"/>
        <v>88700</v>
      </c>
      <c r="I227" s="4">
        <v>0</v>
      </c>
      <c r="J227" s="4">
        <v>0</v>
      </c>
      <c r="K227" s="27">
        <f t="shared" si="36"/>
        <v>88700</v>
      </c>
      <c r="L227" s="29">
        <v>45687</v>
      </c>
      <c r="M227" s="26">
        <v>100</v>
      </c>
      <c r="N227" s="34">
        <v>888</v>
      </c>
      <c r="O227" s="27">
        <f t="shared" si="37"/>
        <v>88800</v>
      </c>
      <c r="P227" s="4"/>
      <c r="Q227" s="4"/>
      <c r="R227" s="27">
        <f t="shared" si="38"/>
        <v>88800</v>
      </c>
      <c r="S227" s="27">
        <f t="shared" si="39"/>
        <v>100</v>
      </c>
      <c r="T227" s="28">
        <f t="shared" si="40"/>
        <v>1.1273957158962795E-3</v>
      </c>
      <c r="W227" t="str">
        <f t="shared" si="41"/>
        <v>2025</v>
      </c>
      <c r="X227" t="str">
        <f t="shared" si="42"/>
        <v>202501</v>
      </c>
    </row>
    <row r="228" spans="2:24">
      <c r="B228" s="12">
        <f t="shared" si="43"/>
        <v>224</v>
      </c>
      <c r="C228" s="41">
        <v>45680</v>
      </c>
      <c r="D228" s="25" t="s">
        <v>181</v>
      </c>
      <c r="E228" t="str">
        <f>IF(D228&lt;&gt;"",_xlfn.XLOOKUP($D228,銘柄リスト!$B$2:$B$10000,銘柄リスト!$C$2:$C$10000,"廃止",0,1),"")</f>
        <v>エディオン</v>
      </c>
      <c r="F228" s="26">
        <v>100</v>
      </c>
      <c r="G228" s="34">
        <v>1765</v>
      </c>
      <c r="H228" s="27">
        <f t="shared" si="35"/>
        <v>176500</v>
      </c>
      <c r="I228" s="4">
        <v>0</v>
      </c>
      <c r="J228" s="4">
        <v>0</v>
      </c>
      <c r="K228" s="27">
        <f t="shared" si="36"/>
        <v>176500</v>
      </c>
      <c r="L228" s="29">
        <v>45719</v>
      </c>
      <c r="M228" s="26">
        <v>100</v>
      </c>
      <c r="N228" s="34">
        <v>1775</v>
      </c>
      <c r="O228" s="27">
        <f t="shared" si="37"/>
        <v>177500</v>
      </c>
      <c r="P228" s="4"/>
      <c r="Q228" s="4"/>
      <c r="R228" s="27">
        <f t="shared" si="38"/>
        <v>177500</v>
      </c>
      <c r="S228" s="27">
        <f t="shared" si="39"/>
        <v>1000</v>
      </c>
      <c r="T228" s="28">
        <f t="shared" si="40"/>
        <v>5.6657223796033997E-3</v>
      </c>
      <c r="W228" t="str">
        <f t="shared" si="41"/>
        <v>2025</v>
      </c>
      <c r="X228" t="str">
        <f t="shared" si="42"/>
        <v>202503</v>
      </c>
    </row>
    <row r="229" spans="2:24">
      <c r="B229" s="12">
        <f t="shared" si="43"/>
        <v>225</v>
      </c>
      <c r="C229" s="41">
        <v>45680</v>
      </c>
      <c r="D229" s="25" t="s">
        <v>182</v>
      </c>
      <c r="E229" t="str">
        <f>IF(D229&lt;&gt;"",_xlfn.XLOOKUP($D229,銘柄リスト!$B$2:$B$10000,銘柄リスト!$C$2:$C$10000,"廃止",0,1),"")</f>
        <v>アルトナー</v>
      </c>
      <c r="F229" s="26">
        <v>100</v>
      </c>
      <c r="G229" s="34">
        <v>1896</v>
      </c>
      <c r="H229" s="27">
        <f t="shared" si="35"/>
        <v>189600</v>
      </c>
      <c r="I229" s="4">
        <v>0</v>
      </c>
      <c r="J229" s="4">
        <v>0</v>
      </c>
      <c r="K229" s="27">
        <f t="shared" si="36"/>
        <v>189600</v>
      </c>
      <c r="L229" s="29">
        <v>45687</v>
      </c>
      <c r="M229" s="26">
        <v>100</v>
      </c>
      <c r="N229" s="34">
        <v>1852</v>
      </c>
      <c r="O229" s="27">
        <f t="shared" si="37"/>
        <v>185200</v>
      </c>
      <c r="P229" s="4"/>
      <c r="Q229" s="4"/>
      <c r="R229" s="27">
        <f t="shared" si="38"/>
        <v>185200</v>
      </c>
      <c r="S229" s="27">
        <f t="shared" si="39"/>
        <v>-4400</v>
      </c>
      <c r="T229" s="28">
        <f t="shared" si="40"/>
        <v>-2.3206751054852322E-2</v>
      </c>
      <c r="W229" t="str">
        <f t="shared" si="41"/>
        <v>2025</v>
      </c>
      <c r="X229" t="str">
        <f t="shared" si="42"/>
        <v>202501</v>
      </c>
    </row>
    <row r="230" spans="2:24">
      <c r="B230" s="12">
        <f t="shared" si="43"/>
        <v>226</v>
      </c>
      <c r="C230" s="41">
        <v>45681</v>
      </c>
      <c r="D230" s="25" t="s">
        <v>183</v>
      </c>
      <c r="E230" t="str">
        <f>IF(D230&lt;&gt;"",_xlfn.XLOOKUP($D230,銘柄リスト!$B$2:$B$10000,銘柄リスト!$C$2:$C$10000,"廃止",0,1),"")</f>
        <v>アークランズ</v>
      </c>
      <c r="F230" s="26">
        <v>100</v>
      </c>
      <c r="G230" s="34">
        <v>1672</v>
      </c>
      <c r="H230" s="27">
        <f t="shared" si="35"/>
        <v>167200</v>
      </c>
      <c r="I230" s="4">
        <v>0</v>
      </c>
      <c r="J230" s="4">
        <v>0</v>
      </c>
      <c r="K230" s="27">
        <f t="shared" si="36"/>
        <v>167200</v>
      </c>
      <c r="L230" s="29">
        <v>45741</v>
      </c>
      <c r="M230" s="26">
        <v>100</v>
      </c>
      <c r="N230" s="34">
        <v>1672</v>
      </c>
      <c r="O230" s="27">
        <f t="shared" si="37"/>
        <v>167200</v>
      </c>
      <c r="P230" s="4"/>
      <c r="Q230" s="4"/>
      <c r="R230" s="27">
        <f t="shared" si="38"/>
        <v>167200</v>
      </c>
      <c r="S230" s="27">
        <f t="shared" si="39"/>
        <v>0</v>
      </c>
      <c r="T230" s="28">
        <f t="shared" si="40"/>
        <v>0</v>
      </c>
      <c r="W230" t="str">
        <f t="shared" si="41"/>
        <v>2025</v>
      </c>
      <c r="X230" t="str">
        <f t="shared" si="42"/>
        <v>202503</v>
      </c>
    </row>
    <row r="231" spans="2:24">
      <c r="B231" s="12">
        <f t="shared" si="43"/>
        <v>227</v>
      </c>
      <c r="C231" s="41">
        <v>45681</v>
      </c>
      <c r="D231" s="25" t="s">
        <v>184</v>
      </c>
      <c r="E231" t="str">
        <f>IF(D231&lt;&gt;"",_xlfn.XLOOKUP($D231,銘柄リスト!$B$2:$B$10000,銘柄リスト!$C$2:$C$10000,"廃止",0,1),"")</f>
        <v>コジマ</v>
      </c>
      <c r="F231" s="26">
        <v>100</v>
      </c>
      <c r="G231" s="34">
        <v>972</v>
      </c>
      <c r="H231" s="27">
        <f t="shared" si="35"/>
        <v>97200</v>
      </c>
      <c r="I231" s="4">
        <v>0</v>
      </c>
      <c r="J231" s="4">
        <v>0</v>
      </c>
      <c r="K231" s="27">
        <f t="shared" si="36"/>
        <v>97200</v>
      </c>
      <c r="L231" s="29">
        <v>45687</v>
      </c>
      <c r="M231" s="26">
        <v>100</v>
      </c>
      <c r="N231" s="34">
        <v>1000</v>
      </c>
      <c r="O231" s="27">
        <f t="shared" si="37"/>
        <v>100000</v>
      </c>
      <c r="P231" s="4"/>
      <c r="Q231" s="4"/>
      <c r="R231" s="27">
        <f t="shared" si="38"/>
        <v>100000</v>
      </c>
      <c r="S231" s="27">
        <f t="shared" si="39"/>
        <v>2800</v>
      </c>
      <c r="T231" s="28">
        <f t="shared" si="40"/>
        <v>2.8806584362139918E-2</v>
      </c>
      <c r="W231" t="str">
        <f t="shared" si="41"/>
        <v>2025</v>
      </c>
      <c r="X231" t="str">
        <f t="shared" si="42"/>
        <v>202501</v>
      </c>
    </row>
    <row r="232" spans="2:24">
      <c r="B232" s="12">
        <f t="shared" si="43"/>
        <v>228</v>
      </c>
      <c r="C232" s="41">
        <v>45684</v>
      </c>
      <c r="D232" s="25" t="s">
        <v>179</v>
      </c>
      <c r="E232" t="str">
        <f>IF(D232&lt;&gt;"",_xlfn.XLOOKUP($D232,銘柄リスト!$B$2:$B$10000,銘柄リスト!$C$2:$C$10000,"廃止",0,1),"")</f>
        <v>明豊エンタープライズ</v>
      </c>
      <c r="F232" s="26">
        <v>200</v>
      </c>
      <c r="G232" s="34">
        <v>291</v>
      </c>
      <c r="H232" s="27">
        <f t="shared" si="35"/>
        <v>58200</v>
      </c>
      <c r="I232" s="4">
        <v>0</v>
      </c>
      <c r="J232" s="4">
        <v>0</v>
      </c>
      <c r="K232" s="27">
        <f t="shared" si="36"/>
        <v>58200</v>
      </c>
      <c r="L232" s="29">
        <v>45687</v>
      </c>
      <c r="M232" s="26">
        <v>200</v>
      </c>
      <c r="N232" s="34">
        <v>292</v>
      </c>
      <c r="O232" s="27">
        <f t="shared" si="37"/>
        <v>58400</v>
      </c>
      <c r="P232" s="4"/>
      <c r="Q232" s="4"/>
      <c r="R232" s="27">
        <f t="shared" si="38"/>
        <v>58400</v>
      </c>
      <c r="S232" s="27">
        <f t="shared" si="39"/>
        <v>200</v>
      </c>
      <c r="T232" s="28">
        <f t="shared" si="40"/>
        <v>3.4364261168384879E-3</v>
      </c>
      <c r="W232" t="str">
        <f t="shared" si="41"/>
        <v>2025</v>
      </c>
      <c r="X232" t="str">
        <f t="shared" si="42"/>
        <v>202501</v>
      </c>
    </row>
    <row r="233" spans="2:24">
      <c r="B233" s="12">
        <f t="shared" si="43"/>
        <v>229</v>
      </c>
      <c r="C233" s="41">
        <v>45685</v>
      </c>
      <c r="D233" s="25" t="s">
        <v>185</v>
      </c>
      <c r="E233" t="str">
        <f>IF(D233&lt;&gt;"",_xlfn.XLOOKUP($D233,銘柄リスト!$B$2:$B$10000,銘柄リスト!$C$2:$C$10000,"廃止",0,1),"")</f>
        <v>エターナルホスピタリティグループ</v>
      </c>
      <c r="F233" s="26">
        <v>100</v>
      </c>
      <c r="G233" s="34">
        <v>2828</v>
      </c>
      <c r="H233" s="27">
        <f t="shared" si="35"/>
        <v>282800</v>
      </c>
      <c r="I233" s="4">
        <v>0</v>
      </c>
      <c r="J233" s="4">
        <v>0</v>
      </c>
      <c r="K233" s="27">
        <f t="shared" si="36"/>
        <v>282800</v>
      </c>
      <c r="L233" s="29">
        <v>45687</v>
      </c>
      <c r="M233" s="26">
        <v>100</v>
      </c>
      <c r="N233" s="34">
        <v>2828</v>
      </c>
      <c r="O233" s="27">
        <f t="shared" si="37"/>
        <v>282800</v>
      </c>
      <c r="P233" s="4"/>
      <c r="Q233" s="4"/>
      <c r="R233" s="27">
        <f t="shared" si="38"/>
        <v>282800</v>
      </c>
      <c r="S233" s="27">
        <f t="shared" si="39"/>
        <v>0</v>
      </c>
      <c r="T233" s="28">
        <f t="shared" si="40"/>
        <v>0</v>
      </c>
      <c r="U233" t="s">
        <v>8959</v>
      </c>
      <c r="W233" t="str">
        <f t="shared" si="41"/>
        <v>2025</v>
      </c>
      <c r="X233" t="str">
        <f t="shared" si="42"/>
        <v>202501</v>
      </c>
    </row>
    <row r="234" spans="2:24">
      <c r="B234" s="12">
        <f t="shared" si="43"/>
        <v>230</v>
      </c>
      <c r="C234" s="41">
        <v>45687</v>
      </c>
      <c r="D234" s="25" t="s">
        <v>78</v>
      </c>
      <c r="E234" t="str">
        <f>IF(D234&lt;&gt;"",_xlfn.XLOOKUP($D234,銘柄リスト!$B$2:$B$10000,銘柄リスト!$C$2:$C$10000,"廃止",0,1),"")</f>
        <v>吉野家ホールディングス</v>
      </c>
      <c r="F234" s="26">
        <v>100</v>
      </c>
      <c r="G234" s="34">
        <v>2920</v>
      </c>
      <c r="H234" s="27">
        <f t="shared" si="35"/>
        <v>292000</v>
      </c>
      <c r="I234" s="4">
        <v>0</v>
      </c>
      <c r="J234" s="4">
        <v>0</v>
      </c>
      <c r="K234" s="27">
        <f t="shared" si="36"/>
        <v>292000</v>
      </c>
      <c r="L234" s="29">
        <v>45715</v>
      </c>
      <c r="M234" s="26">
        <v>100</v>
      </c>
      <c r="N234" s="34">
        <v>2909</v>
      </c>
      <c r="O234" s="27">
        <f t="shared" si="37"/>
        <v>290900</v>
      </c>
      <c r="P234" s="4"/>
      <c r="Q234" s="4"/>
      <c r="R234" s="27">
        <f t="shared" si="38"/>
        <v>290900</v>
      </c>
      <c r="S234" s="27">
        <f t="shared" si="39"/>
        <v>-1100</v>
      </c>
      <c r="T234" s="28">
        <f t="shared" si="40"/>
        <v>-3.767123287671233E-3</v>
      </c>
      <c r="W234" t="str">
        <f t="shared" si="41"/>
        <v>2025</v>
      </c>
      <c r="X234" t="str">
        <f t="shared" si="42"/>
        <v>202502</v>
      </c>
    </row>
    <row r="235" spans="2:24">
      <c r="B235" s="12">
        <f t="shared" si="43"/>
        <v>231</v>
      </c>
      <c r="C235" s="41">
        <v>45691</v>
      </c>
      <c r="D235" s="25" t="s">
        <v>190</v>
      </c>
      <c r="E235" t="str">
        <f>IF(D235&lt;&gt;"",_xlfn.XLOOKUP($D235,銘柄リスト!$B$2:$B$10000,銘柄リスト!$C$2:$C$10000,"廃止",0,1),"")</f>
        <v>古野電気</v>
      </c>
      <c r="F235" s="26">
        <v>100</v>
      </c>
      <c r="G235" s="34">
        <v>2630</v>
      </c>
      <c r="H235" s="27">
        <f t="shared" ref="H235:H298" si="44">F235*G235</f>
        <v>263000</v>
      </c>
      <c r="I235" s="4"/>
      <c r="J235" s="4"/>
      <c r="K235" s="27">
        <f t="shared" ref="K235:K298" si="45">H235+I235+J235</f>
        <v>263000</v>
      </c>
      <c r="L235" s="29">
        <v>45721</v>
      </c>
      <c r="M235" s="26">
        <v>100</v>
      </c>
      <c r="N235" s="34">
        <v>2502</v>
      </c>
      <c r="O235" s="27">
        <f t="shared" ref="O235:O298" si="46">M235*N235</f>
        <v>250200</v>
      </c>
      <c r="P235" s="4"/>
      <c r="Q235" s="4"/>
      <c r="R235" s="27">
        <f t="shared" ref="R235:R298" si="47">O235-P235-Q235</f>
        <v>250200</v>
      </c>
      <c r="S235" s="27">
        <f t="shared" ref="S235:S298" si="48">IF(L235&lt;&gt;"",R235-K235,"")</f>
        <v>-12800</v>
      </c>
      <c r="T235" s="28">
        <f t="shared" ref="T235:T298" si="49">IF(S235&lt;&gt;"",S235/K235,"")</f>
        <v>-4.8669201520912544E-2</v>
      </c>
      <c r="W235" t="str">
        <f t="shared" si="41"/>
        <v>2025</v>
      </c>
      <c r="X235" t="str">
        <f t="shared" si="42"/>
        <v>202503</v>
      </c>
    </row>
    <row r="236" spans="2:24">
      <c r="B236" s="12">
        <f t="shared" si="43"/>
        <v>232</v>
      </c>
      <c r="C236" s="41">
        <v>45691</v>
      </c>
      <c r="D236" s="25" t="s">
        <v>191</v>
      </c>
      <c r="E236" t="str">
        <f>IF(D236&lt;&gt;"",_xlfn.XLOOKUP($D236,銘柄リスト!$B$2:$B$10000,銘柄リスト!$C$2:$C$10000,"廃止",0,1),"")</f>
        <v>トーセ</v>
      </c>
      <c r="F236" s="26">
        <v>300</v>
      </c>
      <c r="G236" s="34">
        <v>641</v>
      </c>
      <c r="H236" s="27">
        <f t="shared" si="44"/>
        <v>192300</v>
      </c>
      <c r="I236" s="4"/>
      <c r="J236" s="4"/>
      <c r="K236" s="27">
        <f t="shared" si="45"/>
        <v>192300</v>
      </c>
      <c r="L236" s="29">
        <v>45700</v>
      </c>
      <c r="M236" s="26">
        <v>300</v>
      </c>
      <c r="N236" s="34">
        <v>671.3</v>
      </c>
      <c r="O236" s="27">
        <f t="shared" si="46"/>
        <v>201390</v>
      </c>
      <c r="P236" s="4"/>
      <c r="Q236" s="4"/>
      <c r="R236" s="27">
        <f t="shared" si="47"/>
        <v>201390</v>
      </c>
      <c r="S236" s="27">
        <f t="shared" si="48"/>
        <v>9090</v>
      </c>
      <c r="T236" s="28">
        <f t="shared" si="49"/>
        <v>4.7269890795631826E-2</v>
      </c>
      <c r="W236" t="str">
        <f t="shared" si="41"/>
        <v>2025</v>
      </c>
      <c r="X236" t="str">
        <f t="shared" si="42"/>
        <v>202502</v>
      </c>
    </row>
    <row r="237" spans="2:24">
      <c r="B237" s="12">
        <f t="shared" si="43"/>
        <v>233</v>
      </c>
      <c r="C237" s="41">
        <v>45691</v>
      </c>
      <c r="D237" s="25" t="s">
        <v>192</v>
      </c>
      <c r="E237" t="str">
        <f>IF(D237&lt;&gt;"",_xlfn.XLOOKUP($D237,銘柄リスト!$B$2:$B$10000,銘柄リスト!$C$2:$C$10000,"廃止",0,1),"")</f>
        <v>長瀬産業</v>
      </c>
      <c r="F237" s="26">
        <v>100</v>
      </c>
      <c r="G237" s="34">
        <v>2915</v>
      </c>
      <c r="H237" s="27">
        <f t="shared" si="44"/>
        <v>291500</v>
      </c>
      <c r="I237" s="4"/>
      <c r="J237" s="4"/>
      <c r="K237" s="27">
        <f t="shared" si="45"/>
        <v>291500</v>
      </c>
      <c r="L237" s="29">
        <v>45754</v>
      </c>
      <c r="M237" s="26">
        <v>100</v>
      </c>
      <c r="N237" s="34">
        <v>2255</v>
      </c>
      <c r="O237" s="27">
        <f t="shared" si="46"/>
        <v>225500</v>
      </c>
      <c r="P237" s="4"/>
      <c r="Q237" s="4"/>
      <c r="R237" s="27">
        <f t="shared" si="47"/>
        <v>225500</v>
      </c>
      <c r="S237" s="27">
        <f t="shared" si="48"/>
        <v>-66000</v>
      </c>
      <c r="T237" s="28">
        <f t="shared" si="49"/>
        <v>-0.22641509433962265</v>
      </c>
      <c r="W237" t="str">
        <f t="shared" si="41"/>
        <v>2025</v>
      </c>
      <c r="X237" t="str">
        <f t="shared" si="42"/>
        <v>202504</v>
      </c>
    </row>
    <row r="238" spans="2:24">
      <c r="B238" s="12">
        <f t="shared" si="43"/>
        <v>234</v>
      </c>
      <c r="C238" s="41">
        <v>45691</v>
      </c>
      <c r="D238" s="25" t="s">
        <v>146</v>
      </c>
      <c r="E238" t="str">
        <f>IF(D238&lt;&gt;"",_xlfn.XLOOKUP($D238,銘柄リスト!$B$2:$B$10000,銘柄リスト!$C$2:$C$10000,"廃止",0,1),"")</f>
        <v>リンテック</v>
      </c>
      <c r="F238" s="26">
        <v>100</v>
      </c>
      <c r="G238" s="34">
        <v>2874</v>
      </c>
      <c r="H238" s="27">
        <f t="shared" si="44"/>
        <v>287400</v>
      </c>
      <c r="I238" s="4"/>
      <c r="J238" s="4"/>
      <c r="K238" s="27">
        <f t="shared" si="45"/>
        <v>287400</v>
      </c>
      <c r="L238" s="29">
        <v>45701</v>
      </c>
      <c r="M238" s="26">
        <v>100</v>
      </c>
      <c r="N238" s="34">
        <v>2960</v>
      </c>
      <c r="O238" s="27">
        <f t="shared" si="46"/>
        <v>296000</v>
      </c>
      <c r="P238" s="4"/>
      <c r="Q238" s="4"/>
      <c r="R238" s="27">
        <f t="shared" si="47"/>
        <v>296000</v>
      </c>
      <c r="S238" s="27">
        <f t="shared" si="48"/>
        <v>8600</v>
      </c>
      <c r="T238" s="28">
        <f t="shared" si="49"/>
        <v>2.9923451635351428E-2</v>
      </c>
      <c r="W238" t="str">
        <f t="shared" si="41"/>
        <v>2025</v>
      </c>
      <c r="X238" t="str">
        <f t="shared" si="42"/>
        <v>202502</v>
      </c>
    </row>
    <row r="239" spans="2:24">
      <c r="B239" s="12">
        <f t="shared" si="43"/>
        <v>235</v>
      </c>
      <c r="C239" s="41">
        <v>45691</v>
      </c>
      <c r="D239" s="25" t="s">
        <v>193</v>
      </c>
      <c r="E239" t="str">
        <f>IF(D239&lt;&gt;"",_xlfn.XLOOKUP($D239,銘柄リスト!$B$2:$B$10000,銘柄リスト!$C$2:$C$10000,"廃止",0,1),"")</f>
        <v>天満屋ストア</v>
      </c>
      <c r="F239" s="26">
        <v>100</v>
      </c>
      <c r="G239" s="34">
        <v>987</v>
      </c>
      <c r="H239" s="27">
        <f t="shared" si="44"/>
        <v>98700</v>
      </c>
      <c r="I239" s="4"/>
      <c r="J239" s="4"/>
      <c r="K239" s="27">
        <f t="shared" si="45"/>
        <v>98700</v>
      </c>
      <c r="L239" s="29">
        <v>45715</v>
      </c>
      <c r="M239" s="26">
        <v>100</v>
      </c>
      <c r="N239" s="34">
        <v>968</v>
      </c>
      <c r="O239" s="27">
        <f t="shared" si="46"/>
        <v>96800</v>
      </c>
      <c r="P239" s="4"/>
      <c r="Q239" s="4"/>
      <c r="R239" s="27">
        <f t="shared" si="47"/>
        <v>96800</v>
      </c>
      <c r="S239" s="27">
        <f t="shared" si="48"/>
        <v>-1900</v>
      </c>
      <c r="T239" s="28">
        <f t="shared" si="49"/>
        <v>-1.9250253292806486E-2</v>
      </c>
      <c r="W239" t="str">
        <f t="shared" si="41"/>
        <v>2025</v>
      </c>
      <c r="X239" t="str">
        <f t="shared" si="42"/>
        <v>202502</v>
      </c>
    </row>
    <row r="240" spans="2:24">
      <c r="B240" s="12">
        <f t="shared" si="43"/>
        <v>236</v>
      </c>
      <c r="C240" s="41">
        <v>45691</v>
      </c>
      <c r="D240" s="25" t="s">
        <v>194</v>
      </c>
      <c r="E240" t="str">
        <f>IF(D240&lt;&gt;"",_xlfn.XLOOKUP($D240,銘柄リスト!$B$2:$B$10000,銘柄リスト!$C$2:$C$10000,"廃止",0,1),"")</f>
        <v>カルラ</v>
      </c>
      <c r="F240" s="26">
        <v>100</v>
      </c>
      <c r="G240" s="34">
        <v>485</v>
      </c>
      <c r="H240" s="27">
        <f t="shared" si="44"/>
        <v>48500</v>
      </c>
      <c r="I240" s="4"/>
      <c r="J240" s="4"/>
      <c r="K240" s="27">
        <f t="shared" si="45"/>
        <v>48500</v>
      </c>
      <c r="L240" s="29">
        <v>45715</v>
      </c>
      <c r="M240" s="26">
        <v>100</v>
      </c>
      <c r="N240" s="34">
        <v>463</v>
      </c>
      <c r="O240" s="27">
        <f t="shared" si="46"/>
        <v>46300</v>
      </c>
      <c r="P240" s="4"/>
      <c r="Q240" s="4"/>
      <c r="R240" s="27">
        <f t="shared" si="47"/>
        <v>46300</v>
      </c>
      <c r="S240" s="27">
        <f t="shared" si="48"/>
        <v>-2200</v>
      </c>
      <c r="T240" s="28">
        <f t="shared" si="49"/>
        <v>-4.536082474226804E-2</v>
      </c>
      <c r="W240" t="str">
        <f t="shared" si="41"/>
        <v>2025</v>
      </c>
      <c r="X240" t="str">
        <f t="shared" si="42"/>
        <v>202502</v>
      </c>
    </row>
    <row r="241" spans="2:24">
      <c r="B241" s="12">
        <f t="shared" si="43"/>
        <v>237</v>
      </c>
      <c r="C241" s="41">
        <v>45692</v>
      </c>
      <c r="D241" s="25" t="s">
        <v>195</v>
      </c>
      <c r="E241" t="str">
        <f>IF(D241&lt;&gt;"",_xlfn.XLOOKUP($D241,銘柄リスト!$B$2:$B$10000,銘柄リスト!$C$2:$C$10000,"廃止",0,1),"")</f>
        <v>ＭＯＲＥＳＣＯ</v>
      </c>
      <c r="F241" s="26">
        <v>100</v>
      </c>
      <c r="G241" s="34">
        <v>1291</v>
      </c>
      <c r="H241" s="27">
        <f t="shared" si="44"/>
        <v>129100</v>
      </c>
      <c r="I241" s="4"/>
      <c r="J241" s="4"/>
      <c r="K241" s="27">
        <f t="shared" si="45"/>
        <v>129100</v>
      </c>
      <c r="L241" s="29">
        <v>45715</v>
      </c>
      <c r="M241" s="26">
        <v>100</v>
      </c>
      <c r="N241" s="34">
        <v>1195</v>
      </c>
      <c r="O241" s="27">
        <f t="shared" si="46"/>
        <v>119500</v>
      </c>
      <c r="P241" s="4"/>
      <c r="Q241" s="4"/>
      <c r="R241" s="27">
        <f t="shared" si="47"/>
        <v>119500</v>
      </c>
      <c r="S241" s="27">
        <f t="shared" si="48"/>
        <v>-9600</v>
      </c>
      <c r="T241" s="28">
        <f t="shared" si="49"/>
        <v>-7.4360960495739731E-2</v>
      </c>
      <c r="W241" t="str">
        <f t="shared" si="41"/>
        <v>2025</v>
      </c>
      <c r="X241" t="str">
        <f t="shared" si="42"/>
        <v>202502</v>
      </c>
    </row>
    <row r="242" spans="2:24">
      <c r="B242" s="12">
        <f t="shared" si="43"/>
        <v>238</v>
      </c>
      <c r="C242" s="41">
        <v>45692</v>
      </c>
      <c r="D242" s="25" t="s">
        <v>196</v>
      </c>
      <c r="E242" t="str">
        <f>IF(D242&lt;&gt;"",_xlfn.XLOOKUP($D242,銘柄リスト!$B$2:$B$10000,銘柄リスト!$C$2:$C$10000,"廃止",0,1),"")</f>
        <v>中本パックス</v>
      </c>
      <c r="F242" s="26">
        <v>100</v>
      </c>
      <c r="G242" s="34">
        <v>1724</v>
      </c>
      <c r="H242" s="27">
        <f t="shared" si="44"/>
        <v>172400</v>
      </c>
      <c r="I242" s="4"/>
      <c r="J242" s="4"/>
      <c r="K242" s="27">
        <f t="shared" si="45"/>
        <v>172400</v>
      </c>
      <c r="L242" s="29">
        <v>45715</v>
      </c>
      <c r="M242" s="26">
        <v>100</v>
      </c>
      <c r="N242" s="34">
        <v>1673</v>
      </c>
      <c r="O242" s="27">
        <f t="shared" si="46"/>
        <v>167300</v>
      </c>
      <c r="P242" s="4"/>
      <c r="Q242" s="4"/>
      <c r="R242" s="27">
        <f t="shared" si="47"/>
        <v>167300</v>
      </c>
      <c r="S242" s="27">
        <f t="shared" si="48"/>
        <v>-5100</v>
      </c>
      <c r="T242" s="28">
        <f t="shared" si="49"/>
        <v>-2.9582366589327145E-2</v>
      </c>
      <c r="W242" t="str">
        <f t="shared" si="41"/>
        <v>2025</v>
      </c>
      <c r="X242" t="str">
        <f t="shared" si="42"/>
        <v>202502</v>
      </c>
    </row>
    <row r="243" spans="2:24">
      <c r="B243" s="12">
        <f t="shared" si="43"/>
        <v>239</v>
      </c>
      <c r="C243" s="41">
        <v>45692</v>
      </c>
      <c r="D243" s="25" t="s">
        <v>197</v>
      </c>
      <c r="E243" t="str">
        <f>IF(D243&lt;&gt;"",_xlfn.XLOOKUP($D243,銘柄リスト!$B$2:$B$10000,銘柄リスト!$C$2:$C$10000,"廃止",0,1),"")</f>
        <v>ＩＤＯＭ</v>
      </c>
      <c r="F243" s="26">
        <v>100</v>
      </c>
      <c r="G243" s="34">
        <v>1117</v>
      </c>
      <c r="H243" s="27">
        <f t="shared" si="44"/>
        <v>111700</v>
      </c>
      <c r="I243" s="4"/>
      <c r="J243" s="4"/>
      <c r="K243" s="27">
        <f t="shared" si="45"/>
        <v>111700</v>
      </c>
      <c r="L243" s="29">
        <v>45707</v>
      </c>
      <c r="M243" s="26">
        <v>100</v>
      </c>
      <c r="N243" s="34">
        <v>1149</v>
      </c>
      <c r="O243" s="27">
        <f t="shared" si="46"/>
        <v>114900</v>
      </c>
      <c r="P243" s="4"/>
      <c r="Q243" s="4"/>
      <c r="R243" s="27">
        <f t="shared" si="47"/>
        <v>114900</v>
      </c>
      <c r="S243" s="27">
        <f t="shared" si="48"/>
        <v>3200</v>
      </c>
      <c r="T243" s="28">
        <f t="shared" si="49"/>
        <v>2.864816472694718E-2</v>
      </c>
      <c r="W243" t="str">
        <f t="shared" si="41"/>
        <v>2025</v>
      </c>
      <c r="X243" t="str">
        <f t="shared" si="42"/>
        <v>202502</v>
      </c>
    </row>
    <row r="244" spans="2:24">
      <c r="B244" s="12">
        <f t="shared" si="43"/>
        <v>240</v>
      </c>
      <c r="C244" s="41">
        <v>45692</v>
      </c>
      <c r="D244" s="25" t="s">
        <v>134</v>
      </c>
      <c r="E244" t="str">
        <f>IF(D244&lt;&gt;"",_xlfn.XLOOKUP($D244,銘柄リスト!$B$2:$B$10000,銘柄リスト!$C$2:$C$10000,"廃止",0,1),"")</f>
        <v>ディップ</v>
      </c>
      <c r="F244" s="26">
        <v>100</v>
      </c>
      <c r="G244" s="34">
        <v>2238</v>
      </c>
      <c r="H244" s="27">
        <f t="shared" si="44"/>
        <v>223800</v>
      </c>
      <c r="I244" s="4"/>
      <c r="J244" s="4"/>
      <c r="K244" s="27">
        <f t="shared" si="45"/>
        <v>223800</v>
      </c>
      <c r="L244" s="29">
        <v>45715</v>
      </c>
      <c r="M244" s="26">
        <v>100</v>
      </c>
      <c r="N244" s="34">
        <v>2175</v>
      </c>
      <c r="O244" s="27">
        <f t="shared" si="46"/>
        <v>217500</v>
      </c>
      <c r="P244" s="4"/>
      <c r="Q244" s="4"/>
      <c r="R244" s="27">
        <f t="shared" si="47"/>
        <v>217500</v>
      </c>
      <c r="S244" s="27">
        <f t="shared" si="48"/>
        <v>-6300</v>
      </c>
      <c r="T244" s="28">
        <f t="shared" si="49"/>
        <v>-2.8150134048257374E-2</v>
      </c>
      <c r="W244" t="str">
        <f t="shared" si="41"/>
        <v>2025</v>
      </c>
      <c r="X244" t="str">
        <f t="shared" si="42"/>
        <v>202502</v>
      </c>
    </row>
    <row r="245" spans="2:24">
      <c r="B245" s="12">
        <f t="shared" si="43"/>
        <v>241</v>
      </c>
      <c r="C245" s="41">
        <v>45692</v>
      </c>
      <c r="D245" s="25" t="s">
        <v>190</v>
      </c>
      <c r="E245" t="str">
        <f>IF(D245&lt;&gt;"",_xlfn.XLOOKUP($D245,銘柄リスト!$B$2:$B$10000,銘柄リスト!$C$2:$C$10000,"廃止",0,1),"")</f>
        <v>古野電気</v>
      </c>
      <c r="F245" s="26">
        <v>100</v>
      </c>
      <c r="G245" s="34">
        <v>2566</v>
      </c>
      <c r="H245" s="27">
        <f t="shared" si="44"/>
        <v>256600</v>
      </c>
      <c r="I245" s="4"/>
      <c r="J245" s="4"/>
      <c r="K245" s="27">
        <f t="shared" si="45"/>
        <v>256600</v>
      </c>
      <c r="L245" s="29">
        <v>45721</v>
      </c>
      <c r="M245" s="26">
        <v>100</v>
      </c>
      <c r="N245" s="34">
        <v>2502</v>
      </c>
      <c r="O245" s="27">
        <f t="shared" si="46"/>
        <v>250200</v>
      </c>
      <c r="P245" s="4"/>
      <c r="Q245" s="4"/>
      <c r="R245" s="27">
        <f t="shared" si="47"/>
        <v>250200</v>
      </c>
      <c r="S245" s="27">
        <f t="shared" si="48"/>
        <v>-6400</v>
      </c>
      <c r="T245" s="28">
        <f t="shared" si="49"/>
        <v>-2.4941543257989088E-2</v>
      </c>
      <c r="W245" t="str">
        <f t="shared" si="41"/>
        <v>2025</v>
      </c>
      <c r="X245" t="str">
        <f t="shared" si="42"/>
        <v>202503</v>
      </c>
    </row>
    <row r="246" spans="2:24">
      <c r="B246" s="12">
        <f t="shared" si="43"/>
        <v>242</v>
      </c>
      <c r="C246" s="41">
        <v>45692</v>
      </c>
      <c r="D246" s="25" t="s">
        <v>78</v>
      </c>
      <c r="E246" t="str">
        <f>IF(D246&lt;&gt;"",_xlfn.XLOOKUP($D246,銘柄リスト!$B$2:$B$10000,銘柄リスト!$C$2:$C$10000,"廃止",0,1),"")</f>
        <v>吉野家ホールディングス</v>
      </c>
      <c r="F246" s="26">
        <v>100</v>
      </c>
      <c r="G246" s="34">
        <v>2933</v>
      </c>
      <c r="H246" s="27">
        <f t="shared" si="44"/>
        <v>293300</v>
      </c>
      <c r="I246" s="4"/>
      <c r="J246" s="4"/>
      <c r="K246" s="27">
        <f t="shared" si="45"/>
        <v>293300</v>
      </c>
      <c r="L246" s="29">
        <v>45715</v>
      </c>
      <c r="M246" s="26">
        <v>100</v>
      </c>
      <c r="N246" s="34">
        <v>2909</v>
      </c>
      <c r="O246" s="27">
        <f t="shared" si="46"/>
        <v>290900</v>
      </c>
      <c r="P246" s="4"/>
      <c r="Q246" s="4"/>
      <c r="R246" s="27">
        <f t="shared" si="47"/>
        <v>290900</v>
      </c>
      <c r="S246" s="27">
        <f t="shared" si="48"/>
        <v>-2400</v>
      </c>
      <c r="T246" s="28">
        <f t="shared" si="49"/>
        <v>-8.1827480395499485E-3</v>
      </c>
      <c r="W246" t="str">
        <f t="shared" si="41"/>
        <v>2025</v>
      </c>
      <c r="X246" t="str">
        <f t="shared" si="42"/>
        <v>202502</v>
      </c>
    </row>
    <row r="247" spans="2:24">
      <c r="B247" s="12">
        <f t="shared" si="43"/>
        <v>243</v>
      </c>
      <c r="C247" s="41">
        <v>45694</v>
      </c>
      <c r="D247" s="25" t="s">
        <v>198</v>
      </c>
      <c r="E247" t="str">
        <f>IF(D247&lt;&gt;"",_xlfn.XLOOKUP($D247,銘柄リスト!$B$2:$B$10000,銘柄リスト!$C$2:$C$10000,"廃止",0,1),"")</f>
        <v>中国塗料</v>
      </c>
      <c r="F247" s="26">
        <v>100</v>
      </c>
      <c r="G247" s="34">
        <v>2199</v>
      </c>
      <c r="H247" s="27">
        <f t="shared" si="44"/>
        <v>219900</v>
      </c>
      <c r="I247" s="4"/>
      <c r="J247" s="4"/>
      <c r="K247" s="27">
        <f t="shared" si="45"/>
        <v>219900</v>
      </c>
      <c r="L247" s="29">
        <v>45726</v>
      </c>
      <c r="M247" s="26">
        <v>100</v>
      </c>
      <c r="N247" s="34">
        <v>2218</v>
      </c>
      <c r="O247" s="27">
        <f t="shared" si="46"/>
        <v>221800</v>
      </c>
      <c r="P247" s="4"/>
      <c r="Q247" s="4"/>
      <c r="R247" s="27">
        <f t="shared" si="47"/>
        <v>221800</v>
      </c>
      <c r="S247" s="27">
        <f t="shared" si="48"/>
        <v>1900</v>
      </c>
      <c r="T247" s="28">
        <f t="shared" si="49"/>
        <v>8.6402910413824474E-3</v>
      </c>
      <c r="W247" t="str">
        <f t="shared" si="41"/>
        <v>2025</v>
      </c>
      <c r="X247" t="str">
        <f t="shared" si="42"/>
        <v>202503</v>
      </c>
    </row>
    <row r="248" spans="2:24">
      <c r="B248" s="12">
        <f t="shared" si="43"/>
        <v>244</v>
      </c>
      <c r="C248" s="41">
        <v>45694</v>
      </c>
      <c r="D248" s="25" t="s">
        <v>199</v>
      </c>
      <c r="E248" t="str">
        <f>IF(D248&lt;&gt;"",_xlfn.XLOOKUP($D248,銘柄リスト!$B$2:$B$10000,銘柄リスト!$C$2:$C$10000,"廃止",0,1),"")</f>
        <v>古野電気</v>
      </c>
      <c r="F248" s="26">
        <v>100</v>
      </c>
      <c r="G248" s="34">
        <v>2455</v>
      </c>
      <c r="H248" s="27">
        <f t="shared" si="44"/>
        <v>245500</v>
      </c>
      <c r="I248" s="4"/>
      <c r="J248" s="4"/>
      <c r="K248" s="27">
        <f t="shared" si="45"/>
        <v>245500</v>
      </c>
      <c r="L248" s="29">
        <v>45721</v>
      </c>
      <c r="M248" s="26">
        <v>100</v>
      </c>
      <c r="N248" s="34">
        <v>2502</v>
      </c>
      <c r="O248" s="27">
        <f t="shared" si="46"/>
        <v>250200</v>
      </c>
      <c r="P248" s="4"/>
      <c r="Q248" s="4"/>
      <c r="R248" s="27">
        <f t="shared" si="47"/>
        <v>250200</v>
      </c>
      <c r="S248" s="27">
        <f t="shared" si="48"/>
        <v>4700</v>
      </c>
      <c r="T248" s="28">
        <f t="shared" si="49"/>
        <v>1.9144602851323828E-2</v>
      </c>
      <c r="W248" t="str">
        <f t="shared" si="41"/>
        <v>2025</v>
      </c>
      <c r="X248" t="str">
        <f t="shared" si="42"/>
        <v>202503</v>
      </c>
    </row>
    <row r="249" spans="2:24">
      <c r="B249" s="12">
        <f t="shared" si="43"/>
        <v>245</v>
      </c>
      <c r="C249" s="41">
        <v>45694</v>
      </c>
      <c r="D249" s="25" t="s">
        <v>169</v>
      </c>
      <c r="E249" t="str">
        <f>IF(D249&lt;&gt;"",_xlfn.XLOOKUP($D249,銘柄リスト!$B$2:$B$10000,銘柄リスト!$C$2:$C$10000,"廃止",0,1),"")</f>
        <v>リンテック</v>
      </c>
      <c r="F249" s="26">
        <v>100</v>
      </c>
      <c r="G249" s="34">
        <v>2834</v>
      </c>
      <c r="H249" s="27">
        <f t="shared" si="44"/>
        <v>283400</v>
      </c>
      <c r="I249" s="4"/>
      <c r="J249" s="4"/>
      <c r="K249" s="27">
        <f t="shared" si="45"/>
        <v>283400</v>
      </c>
      <c r="L249" s="29">
        <v>45701</v>
      </c>
      <c r="M249" s="26">
        <v>100</v>
      </c>
      <c r="N249" s="34">
        <v>2960</v>
      </c>
      <c r="O249" s="27">
        <f t="shared" si="46"/>
        <v>296000</v>
      </c>
      <c r="P249" s="4"/>
      <c r="Q249" s="4"/>
      <c r="R249" s="27">
        <f t="shared" si="47"/>
        <v>296000</v>
      </c>
      <c r="S249" s="27">
        <f t="shared" si="48"/>
        <v>12600</v>
      </c>
      <c r="T249" s="28">
        <f t="shared" si="49"/>
        <v>4.4460127028934371E-2</v>
      </c>
      <c r="W249" t="str">
        <f t="shared" si="41"/>
        <v>2025</v>
      </c>
      <c r="X249" t="str">
        <f t="shared" si="42"/>
        <v>202502</v>
      </c>
    </row>
    <row r="250" spans="2:24">
      <c r="B250" s="12">
        <f t="shared" si="43"/>
        <v>246</v>
      </c>
      <c r="C250" s="41">
        <v>45694</v>
      </c>
      <c r="D250" s="25" t="s">
        <v>200</v>
      </c>
      <c r="E250" t="str">
        <f>IF(D250&lt;&gt;"",_xlfn.XLOOKUP($D250,銘柄リスト!$B$2:$B$10000,銘柄リスト!$C$2:$C$10000,"廃止",0,1),"")</f>
        <v>エフ・シー・シー</v>
      </c>
      <c r="F250" s="26">
        <v>100</v>
      </c>
      <c r="G250" s="34">
        <v>3045</v>
      </c>
      <c r="H250" s="27">
        <f t="shared" si="44"/>
        <v>304500</v>
      </c>
      <c r="I250" s="4"/>
      <c r="J250" s="4"/>
      <c r="K250" s="27">
        <f t="shared" si="45"/>
        <v>304500</v>
      </c>
      <c r="L250" s="29">
        <v>45700</v>
      </c>
      <c r="M250" s="26">
        <v>100</v>
      </c>
      <c r="N250" s="34">
        <v>3167.5</v>
      </c>
      <c r="O250" s="27">
        <f t="shared" si="46"/>
        <v>316750</v>
      </c>
      <c r="P250" s="4"/>
      <c r="Q250" s="4"/>
      <c r="R250" s="27">
        <f t="shared" si="47"/>
        <v>316750</v>
      </c>
      <c r="S250" s="27">
        <f t="shared" si="48"/>
        <v>12250</v>
      </c>
      <c r="T250" s="28">
        <f t="shared" si="49"/>
        <v>4.0229885057471264E-2</v>
      </c>
      <c r="W250" t="str">
        <f t="shared" si="41"/>
        <v>2025</v>
      </c>
      <c r="X250" t="str">
        <f t="shared" si="42"/>
        <v>202502</v>
      </c>
    </row>
    <row r="251" spans="2:24">
      <c r="B251" s="12">
        <f t="shared" si="43"/>
        <v>247</v>
      </c>
      <c r="C251" s="41">
        <v>45695</v>
      </c>
      <c r="D251" s="25" t="s">
        <v>201</v>
      </c>
      <c r="E251" t="str">
        <f>IF(D251&lt;&gt;"",_xlfn.XLOOKUP($D251,銘柄リスト!$B$2:$B$10000,銘柄リスト!$C$2:$C$10000,"廃止",0,1),"")</f>
        <v>日本ハム</v>
      </c>
      <c r="F251" s="26">
        <v>100</v>
      </c>
      <c r="G251" s="34">
        <v>4465</v>
      </c>
      <c r="H251" s="27">
        <f t="shared" si="44"/>
        <v>446500</v>
      </c>
      <c r="I251" s="4"/>
      <c r="J251" s="4"/>
      <c r="K251" s="27">
        <f t="shared" si="45"/>
        <v>446500</v>
      </c>
      <c r="L251" s="29">
        <v>45709</v>
      </c>
      <c r="M251" s="26">
        <v>100</v>
      </c>
      <c r="N251" s="34">
        <v>4493</v>
      </c>
      <c r="O251" s="27">
        <f t="shared" si="46"/>
        <v>449300</v>
      </c>
      <c r="P251" s="4"/>
      <c r="Q251" s="4"/>
      <c r="R251" s="27">
        <f t="shared" si="47"/>
        <v>449300</v>
      </c>
      <c r="S251" s="27">
        <f t="shared" si="48"/>
        <v>2800</v>
      </c>
      <c r="T251" s="28">
        <f t="shared" si="49"/>
        <v>6.2709966405375137E-3</v>
      </c>
      <c r="W251" t="str">
        <f t="shared" si="41"/>
        <v>2025</v>
      </c>
      <c r="X251" t="str">
        <f t="shared" si="42"/>
        <v>202502</v>
      </c>
    </row>
    <row r="252" spans="2:24">
      <c r="B252" s="12">
        <f t="shared" si="43"/>
        <v>248</v>
      </c>
      <c r="C252" s="41">
        <v>45695</v>
      </c>
      <c r="D252" s="25" t="s">
        <v>202</v>
      </c>
      <c r="E252" t="str">
        <f>IF(D252&lt;&gt;"",_xlfn.XLOOKUP($D252,銘柄リスト!$B$2:$B$10000,銘柄リスト!$C$2:$C$10000,"廃止",0,1),"")</f>
        <v>田中建設工業</v>
      </c>
      <c r="F252" s="26">
        <v>100</v>
      </c>
      <c r="G252" s="34">
        <v>1290</v>
      </c>
      <c r="H252" s="27">
        <f t="shared" si="44"/>
        <v>129000</v>
      </c>
      <c r="I252" s="4"/>
      <c r="J252" s="4"/>
      <c r="K252" s="27">
        <f t="shared" si="45"/>
        <v>129000</v>
      </c>
      <c r="L252" s="29">
        <v>45708</v>
      </c>
      <c r="M252" s="26">
        <v>100</v>
      </c>
      <c r="N252" s="34">
        <v>1259</v>
      </c>
      <c r="O252" s="27">
        <f t="shared" si="46"/>
        <v>125900</v>
      </c>
      <c r="P252" s="4"/>
      <c r="Q252" s="4"/>
      <c r="R252" s="27">
        <f t="shared" si="47"/>
        <v>125900</v>
      </c>
      <c r="S252" s="27">
        <f t="shared" si="48"/>
        <v>-3100</v>
      </c>
      <c r="T252" s="28">
        <f t="shared" si="49"/>
        <v>-2.4031007751937984E-2</v>
      </c>
      <c r="W252" t="str">
        <f t="shared" si="41"/>
        <v>2025</v>
      </c>
      <c r="X252" t="str">
        <f t="shared" si="42"/>
        <v>202502</v>
      </c>
    </row>
    <row r="253" spans="2:24">
      <c r="B253" s="12">
        <f t="shared" si="43"/>
        <v>249</v>
      </c>
      <c r="C253" s="41">
        <v>45698</v>
      </c>
      <c r="D253" s="25" t="s">
        <v>163</v>
      </c>
      <c r="E253" t="str">
        <f>IF(D253&lt;&gt;"",_xlfn.XLOOKUP($D253,銘柄リスト!$B$2:$B$10000,銘柄リスト!$C$2:$C$10000,"廃止",0,1),"")</f>
        <v>ハイデイ日高</v>
      </c>
      <c r="F253" s="26">
        <v>100</v>
      </c>
      <c r="G253" s="34">
        <v>2781</v>
      </c>
      <c r="H253" s="27">
        <f t="shared" si="44"/>
        <v>278100</v>
      </c>
      <c r="I253" s="4"/>
      <c r="J253" s="4"/>
      <c r="K253" s="27">
        <f t="shared" si="45"/>
        <v>278100</v>
      </c>
      <c r="L253" s="29">
        <v>45723</v>
      </c>
      <c r="M253" s="26">
        <v>100</v>
      </c>
      <c r="N253" s="34">
        <v>2796</v>
      </c>
      <c r="O253" s="27">
        <f t="shared" si="46"/>
        <v>279600</v>
      </c>
      <c r="P253" s="4"/>
      <c r="Q253" s="4"/>
      <c r="R253" s="27">
        <f t="shared" si="47"/>
        <v>279600</v>
      </c>
      <c r="S253" s="27">
        <f t="shared" si="48"/>
        <v>1500</v>
      </c>
      <c r="T253" s="28">
        <f t="shared" si="49"/>
        <v>5.3937432578209281E-3</v>
      </c>
      <c r="W253" t="str">
        <f t="shared" si="41"/>
        <v>2025</v>
      </c>
      <c r="X253" t="str">
        <f t="shared" si="42"/>
        <v>202503</v>
      </c>
    </row>
    <row r="254" spans="2:24">
      <c r="B254" s="12">
        <f t="shared" si="43"/>
        <v>250</v>
      </c>
      <c r="C254" s="41">
        <v>45698</v>
      </c>
      <c r="D254" s="25" t="s">
        <v>203</v>
      </c>
      <c r="E254" t="str">
        <f>IF(D254&lt;&gt;"",_xlfn.XLOOKUP($D254,銘柄リスト!$B$2:$B$10000,銘柄リスト!$C$2:$C$10000,"廃止",0,1),"")</f>
        <v>ワールド</v>
      </c>
      <c r="F254" s="26">
        <v>100</v>
      </c>
      <c r="G254" s="34">
        <v>2401</v>
      </c>
      <c r="H254" s="27">
        <f t="shared" si="44"/>
        <v>240100</v>
      </c>
      <c r="I254" s="4"/>
      <c r="J254" s="4"/>
      <c r="K254" s="27">
        <f t="shared" si="45"/>
        <v>240100</v>
      </c>
      <c r="L254" s="29">
        <v>45715</v>
      </c>
      <c r="M254" s="26">
        <v>100</v>
      </c>
      <c r="N254" s="34">
        <v>2330</v>
      </c>
      <c r="O254" s="27">
        <f t="shared" si="46"/>
        <v>233000</v>
      </c>
      <c r="P254" s="4"/>
      <c r="Q254" s="4"/>
      <c r="R254" s="27">
        <f t="shared" si="47"/>
        <v>233000</v>
      </c>
      <c r="S254" s="27">
        <f t="shared" si="48"/>
        <v>-7100</v>
      </c>
      <c r="T254" s="28">
        <f t="shared" si="49"/>
        <v>-2.9571012078300707E-2</v>
      </c>
      <c r="W254" t="str">
        <f t="shared" si="41"/>
        <v>2025</v>
      </c>
      <c r="X254" t="str">
        <f t="shared" si="42"/>
        <v>202502</v>
      </c>
    </row>
    <row r="255" spans="2:24">
      <c r="B255" s="12">
        <f t="shared" si="43"/>
        <v>251</v>
      </c>
      <c r="C255" s="41">
        <v>45698</v>
      </c>
      <c r="D255" s="25" t="s">
        <v>204</v>
      </c>
      <c r="E255" t="str">
        <f>IF(D255&lt;&gt;"",_xlfn.XLOOKUP($D255,銘柄リスト!$B$2:$B$10000,銘柄リスト!$C$2:$C$10000,"廃止",0,1),"")</f>
        <v>兵機海運</v>
      </c>
      <c r="F255" s="26">
        <v>100</v>
      </c>
      <c r="G255" s="34">
        <v>3640</v>
      </c>
      <c r="H255" s="27">
        <f t="shared" si="44"/>
        <v>364000</v>
      </c>
      <c r="I255" s="4"/>
      <c r="J255" s="4"/>
      <c r="K255" s="27">
        <f t="shared" si="45"/>
        <v>364000</v>
      </c>
      <c r="L255" s="29">
        <v>45701</v>
      </c>
      <c r="M255" s="26">
        <v>100</v>
      </c>
      <c r="N255" s="34">
        <v>3633</v>
      </c>
      <c r="O255" s="27">
        <f t="shared" si="46"/>
        <v>363300</v>
      </c>
      <c r="P255" s="4"/>
      <c r="Q255" s="4"/>
      <c r="R255" s="27">
        <f t="shared" si="47"/>
        <v>363300</v>
      </c>
      <c r="S255" s="27">
        <f t="shared" si="48"/>
        <v>-700</v>
      </c>
      <c r="T255" s="28">
        <f t="shared" si="49"/>
        <v>-1.9230769230769232E-3</v>
      </c>
      <c r="W255" t="str">
        <f t="shared" si="41"/>
        <v>2025</v>
      </c>
      <c r="X255" t="str">
        <f t="shared" si="42"/>
        <v>202502</v>
      </c>
    </row>
    <row r="256" spans="2:24">
      <c r="B256" s="12">
        <f t="shared" si="43"/>
        <v>252</v>
      </c>
      <c r="C256" s="41">
        <v>45698</v>
      </c>
      <c r="D256" s="25" t="s">
        <v>205</v>
      </c>
      <c r="E256" t="str">
        <f>IF(D256&lt;&gt;"",_xlfn.XLOOKUP($D256,銘柄リスト!$B$2:$B$10000,銘柄リスト!$C$2:$C$10000,"廃止",0,1),"")</f>
        <v>Ｓ　Ｆｏｏｄｓ</v>
      </c>
      <c r="F256" s="26">
        <v>100</v>
      </c>
      <c r="G256" s="34">
        <v>2366</v>
      </c>
      <c r="H256" s="27">
        <f t="shared" si="44"/>
        <v>236600</v>
      </c>
      <c r="I256" s="4"/>
      <c r="J256" s="4"/>
      <c r="K256" s="27">
        <f t="shared" si="45"/>
        <v>236600</v>
      </c>
      <c r="L256" s="29">
        <v>45715</v>
      </c>
      <c r="M256" s="26">
        <v>100</v>
      </c>
      <c r="N256" s="34">
        <v>2344</v>
      </c>
      <c r="O256" s="27">
        <f t="shared" si="46"/>
        <v>234400</v>
      </c>
      <c r="P256" s="4"/>
      <c r="Q256" s="4"/>
      <c r="R256" s="27">
        <f t="shared" si="47"/>
        <v>234400</v>
      </c>
      <c r="S256" s="27">
        <f t="shared" si="48"/>
        <v>-2200</v>
      </c>
      <c r="T256" s="28">
        <f t="shared" si="49"/>
        <v>-9.2983939137785288E-3</v>
      </c>
      <c r="W256" t="str">
        <f t="shared" si="41"/>
        <v>2025</v>
      </c>
      <c r="X256" t="str">
        <f t="shared" si="42"/>
        <v>202502</v>
      </c>
    </row>
    <row r="257" spans="2:24">
      <c r="B257" s="12">
        <f t="shared" si="43"/>
        <v>253</v>
      </c>
      <c r="C257" s="41">
        <v>45698</v>
      </c>
      <c r="D257" s="25" t="s">
        <v>206</v>
      </c>
      <c r="E257" t="str">
        <f>IF(D257&lt;&gt;"",_xlfn.XLOOKUP($D257,銘柄リスト!$B$2:$B$10000,銘柄リスト!$C$2:$C$10000,"廃止",0,1),"")</f>
        <v>トレイダーズホールディングス</v>
      </c>
      <c r="F257" s="26">
        <v>300</v>
      </c>
      <c r="G257" s="34">
        <v>878</v>
      </c>
      <c r="H257" s="27">
        <f t="shared" si="44"/>
        <v>263400</v>
      </c>
      <c r="I257" s="4"/>
      <c r="J257" s="4"/>
      <c r="K257" s="27">
        <f t="shared" si="45"/>
        <v>263400</v>
      </c>
      <c r="L257" s="29">
        <v>45698</v>
      </c>
      <c r="M257" s="26">
        <v>300</v>
      </c>
      <c r="N257" s="34">
        <v>971.7</v>
      </c>
      <c r="O257" s="27">
        <f t="shared" si="46"/>
        <v>291510</v>
      </c>
      <c r="P257" s="4"/>
      <c r="Q257" s="4"/>
      <c r="R257" s="27">
        <f t="shared" si="47"/>
        <v>291510</v>
      </c>
      <c r="S257" s="27">
        <f t="shared" si="48"/>
        <v>28110</v>
      </c>
      <c r="T257" s="28">
        <f t="shared" si="49"/>
        <v>0.10671981776765375</v>
      </c>
      <c r="W257" t="str">
        <f t="shared" si="41"/>
        <v>2025</v>
      </c>
      <c r="X257" t="str">
        <f t="shared" si="42"/>
        <v>202502</v>
      </c>
    </row>
    <row r="258" spans="2:24">
      <c r="B258" s="12">
        <f t="shared" si="43"/>
        <v>254</v>
      </c>
      <c r="C258" s="41">
        <v>45698</v>
      </c>
      <c r="D258" s="25" t="s">
        <v>160</v>
      </c>
      <c r="E258" t="str">
        <f>IF(D258&lt;&gt;"",_xlfn.XLOOKUP($D258,銘柄リスト!$B$2:$B$10000,銘柄リスト!$C$2:$C$10000,"廃止",0,1),"")</f>
        <v>日本碍子</v>
      </c>
      <c r="F258" s="26">
        <v>100</v>
      </c>
      <c r="G258" s="34">
        <v>1890</v>
      </c>
      <c r="H258" s="27">
        <f t="shared" si="44"/>
        <v>189000</v>
      </c>
      <c r="I258" s="4"/>
      <c r="J258" s="4"/>
      <c r="K258" s="27">
        <f t="shared" si="45"/>
        <v>189000</v>
      </c>
      <c r="L258" s="29">
        <v>45734</v>
      </c>
      <c r="M258" s="26">
        <v>100</v>
      </c>
      <c r="N258" s="34">
        <v>1959.5</v>
      </c>
      <c r="O258" s="27">
        <f t="shared" si="46"/>
        <v>195950</v>
      </c>
      <c r="P258" s="4"/>
      <c r="Q258" s="4"/>
      <c r="R258" s="27">
        <f t="shared" si="47"/>
        <v>195950</v>
      </c>
      <c r="S258" s="27">
        <f t="shared" si="48"/>
        <v>6950</v>
      </c>
      <c r="T258" s="28">
        <f t="shared" si="49"/>
        <v>3.6772486772486769E-2</v>
      </c>
      <c r="W258" t="str">
        <f t="shared" si="41"/>
        <v>2025</v>
      </c>
      <c r="X258" t="str">
        <f t="shared" si="42"/>
        <v>202503</v>
      </c>
    </row>
    <row r="259" spans="2:24">
      <c r="B259" s="12">
        <f t="shared" si="43"/>
        <v>255</v>
      </c>
      <c r="C259" s="41">
        <v>45698</v>
      </c>
      <c r="D259" s="25" t="s">
        <v>207</v>
      </c>
      <c r="E259" t="str">
        <f>IF(D259&lt;&gt;"",_xlfn.XLOOKUP($D259,銘柄リスト!$B$2:$B$10000,銘柄リスト!$C$2:$C$10000,"廃止",0,1),"")</f>
        <v>第一実業</v>
      </c>
      <c r="F259" s="26">
        <v>100</v>
      </c>
      <c r="G259" s="34">
        <v>2425</v>
      </c>
      <c r="H259" s="27">
        <f t="shared" si="44"/>
        <v>242500</v>
      </c>
      <c r="I259" s="4"/>
      <c r="J259" s="4"/>
      <c r="K259" s="27">
        <f t="shared" si="45"/>
        <v>242500</v>
      </c>
      <c r="L259" s="29">
        <v>45719</v>
      </c>
      <c r="M259" s="26">
        <v>100</v>
      </c>
      <c r="N259" s="34">
        <v>2444</v>
      </c>
      <c r="O259" s="27">
        <f t="shared" si="46"/>
        <v>244400</v>
      </c>
      <c r="P259" s="4"/>
      <c r="Q259" s="4"/>
      <c r="R259" s="27">
        <f t="shared" si="47"/>
        <v>244400</v>
      </c>
      <c r="S259" s="27">
        <f t="shared" si="48"/>
        <v>1900</v>
      </c>
      <c r="T259" s="28">
        <f t="shared" si="49"/>
        <v>7.8350515463917522E-3</v>
      </c>
      <c r="W259" t="str">
        <f t="shared" si="41"/>
        <v>2025</v>
      </c>
      <c r="X259" t="str">
        <f t="shared" si="42"/>
        <v>202503</v>
      </c>
    </row>
    <row r="260" spans="2:24">
      <c r="B260" s="12">
        <f t="shared" si="43"/>
        <v>256</v>
      </c>
      <c r="C260" s="41">
        <v>45698</v>
      </c>
      <c r="D260" s="25" t="s">
        <v>208</v>
      </c>
      <c r="E260" t="str">
        <f>IF(D260&lt;&gt;"",_xlfn.XLOOKUP($D260,銘柄リスト!$B$2:$B$10000,銘柄リスト!$C$2:$C$10000,"廃止",0,1),"")</f>
        <v>フジミインコーポレーテッド</v>
      </c>
      <c r="F260" s="26">
        <v>100</v>
      </c>
      <c r="G260" s="34">
        <v>2079</v>
      </c>
      <c r="H260" s="27">
        <f t="shared" si="44"/>
        <v>207900</v>
      </c>
      <c r="I260" s="4"/>
      <c r="J260" s="4"/>
      <c r="K260" s="27">
        <f t="shared" si="45"/>
        <v>207900</v>
      </c>
      <c r="L260" s="29">
        <v>45709</v>
      </c>
      <c r="M260" s="26">
        <v>100</v>
      </c>
      <c r="N260" s="34">
        <v>2060</v>
      </c>
      <c r="O260" s="27">
        <f t="shared" si="46"/>
        <v>206000</v>
      </c>
      <c r="P260" s="4"/>
      <c r="Q260" s="4"/>
      <c r="R260" s="27">
        <f t="shared" si="47"/>
        <v>206000</v>
      </c>
      <c r="S260" s="27">
        <f t="shared" si="48"/>
        <v>-1900</v>
      </c>
      <c r="T260" s="28">
        <f t="shared" si="49"/>
        <v>-9.1390091390091393E-3</v>
      </c>
      <c r="W260" t="str">
        <f t="shared" si="41"/>
        <v>2025</v>
      </c>
      <c r="X260" t="str">
        <f t="shared" si="42"/>
        <v>202502</v>
      </c>
    </row>
    <row r="261" spans="2:24">
      <c r="B261" s="12">
        <f t="shared" si="43"/>
        <v>257</v>
      </c>
      <c r="C261" s="41">
        <v>45698</v>
      </c>
      <c r="D261" s="25" t="s">
        <v>192</v>
      </c>
      <c r="E261" t="str">
        <f>IF(D261&lt;&gt;"",_xlfn.XLOOKUP($D261,銘柄リスト!$B$2:$B$10000,銘柄リスト!$C$2:$C$10000,"廃止",0,1),"")</f>
        <v>長瀬産業</v>
      </c>
      <c r="F261" s="26">
        <v>100</v>
      </c>
      <c r="G261" s="34">
        <v>2790</v>
      </c>
      <c r="H261" s="27">
        <f t="shared" si="44"/>
        <v>279000</v>
      </c>
      <c r="I261" s="4"/>
      <c r="J261" s="4"/>
      <c r="K261" s="27">
        <f t="shared" si="45"/>
        <v>279000</v>
      </c>
      <c r="L261" s="29">
        <v>45754</v>
      </c>
      <c r="M261" s="26">
        <v>100</v>
      </c>
      <c r="N261" s="34">
        <v>2255</v>
      </c>
      <c r="O261" s="27">
        <f t="shared" si="46"/>
        <v>225500</v>
      </c>
      <c r="P261" s="4"/>
      <c r="Q261" s="4"/>
      <c r="R261" s="27">
        <f t="shared" si="47"/>
        <v>225500</v>
      </c>
      <c r="S261" s="27">
        <f t="shared" si="48"/>
        <v>-53500</v>
      </c>
      <c r="T261" s="28">
        <f t="shared" si="49"/>
        <v>-0.1917562724014337</v>
      </c>
      <c r="W261" t="str">
        <f t="shared" ref="W261:W324" si="50">IF($L261&lt;&gt;"",TEXT($L261,"yyyy"),"")</f>
        <v>2025</v>
      </c>
      <c r="X261" t="str">
        <f t="shared" ref="X261:X324" si="51">IF($L261&lt;&gt;"",TEXT($L261,"yyyymm"),"")</f>
        <v>202504</v>
      </c>
    </row>
    <row r="262" spans="2:24">
      <c r="B262" s="12">
        <f t="shared" ref="B262:B325" si="52">ROW()-4</f>
        <v>258</v>
      </c>
      <c r="C262" s="41">
        <v>45698</v>
      </c>
      <c r="D262" s="25" t="s">
        <v>209</v>
      </c>
      <c r="E262" t="str">
        <f>IF(D262&lt;&gt;"",_xlfn.XLOOKUP($D262,銘柄リスト!$B$2:$B$10000,銘柄リスト!$C$2:$C$10000,"廃止",0,1),"")</f>
        <v>山一電機</v>
      </c>
      <c r="F262" s="26">
        <v>100</v>
      </c>
      <c r="G262" s="34">
        <v>2220</v>
      </c>
      <c r="H262" s="27">
        <f t="shared" si="44"/>
        <v>222000</v>
      </c>
      <c r="I262" s="4"/>
      <c r="J262" s="4"/>
      <c r="K262" s="27">
        <f t="shared" si="45"/>
        <v>222000</v>
      </c>
      <c r="L262" s="29">
        <v>45740</v>
      </c>
      <c r="M262" s="26">
        <v>100</v>
      </c>
      <c r="N262" s="34">
        <v>2265</v>
      </c>
      <c r="O262" s="27">
        <f t="shared" si="46"/>
        <v>226500</v>
      </c>
      <c r="P262" s="4"/>
      <c r="Q262" s="4"/>
      <c r="R262" s="27">
        <f t="shared" si="47"/>
        <v>226500</v>
      </c>
      <c r="S262" s="27">
        <f t="shared" si="48"/>
        <v>4500</v>
      </c>
      <c r="T262" s="28">
        <f t="shared" si="49"/>
        <v>2.0270270270270271E-2</v>
      </c>
      <c r="W262" t="str">
        <f t="shared" si="50"/>
        <v>2025</v>
      </c>
      <c r="X262" t="str">
        <f t="shared" si="51"/>
        <v>202503</v>
      </c>
    </row>
    <row r="263" spans="2:24">
      <c r="B263" s="12">
        <f t="shared" si="52"/>
        <v>259</v>
      </c>
      <c r="C263" s="41">
        <v>45698</v>
      </c>
      <c r="D263" s="25" t="s">
        <v>210</v>
      </c>
      <c r="E263" t="str">
        <f>IF(D263&lt;&gt;"",_xlfn.XLOOKUP($D263,銘柄リスト!$B$2:$B$10000,銘柄リスト!$C$2:$C$10000,"廃止",0,1),"")</f>
        <v>綜研化学</v>
      </c>
      <c r="F263" s="26">
        <v>100</v>
      </c>
      <c r="G263" s="34">
        <v>3065</v>
      </c>
      <c r="H263" s="27">
        <f t="shared" si="44"/>
        <v>306500</v>
      </c>
      <c r="I263" s="4"/>
      <c r="J263" s="4"/>
      <c r="K263" s="27">
        <f t="shared" si="45"/>
        <v>306500</v>
      </c>
      <c r="L263" s="29">
        <v>45701</v>
      </c>
      <c r="M263" s="26">
        <v>100</v>
      </c>
      <c r="N263" s="34">
        <v>3165</v>
      </c>
      <c r="O263" s="27">
        <f t="shared" si="46"/>
        <v>316500</v>
      </c>
      <c r="P263" s="4"/>
      <c r="Q263" s="4"/>
      <c r="R263" s="27">
        <f t="shared" si="47"/>
        <v>316500</v>
      </c>
      <c r="S263" s="27">
        <f t="shared" si="48"/>
        <v>10000</v>
      </c>
      <c r="T263" s="28">
        <f t="shared" si="49"/>
        <v>3.2626427406199018E-2</v>
      </c>
      <c r="W263" t="str">
        <f t="shared" si="50"/>
        <v>2025</v>
      </c>
      <c r="X263" t="str">
        <f t="shared" si="51"/>
        <v>202502</v>
      </c>
    </row>
    <row r="264" spans="2:24">
      <c r="B264" s="12">
        <f t="shared" si="52"/>
        <v>260</v>
      </c>
      <c r="C264" s="41">
        <v>45698</v>
      </c>
      <c r="D264" s="25" t="s">
        <v>211</v>
      </c>
      <c r="E264" t="str">
        <f>IF(D264&lt;&gt;"",_xlfn.XLOOKUP($D264,銘柄リスト!$B$2:$B$10000,銘柄リスト!$C$2:$C$10000,"廃止",0,1),"")</f>
        <v>アダストリア</v>
      </c>
      <c r="F264" s="26">
        <v>100</v>
      </c>
      <c r="G264" s="34">
        <v>3145</v>
      </c>
      <c r="H264" s="27">
        <f t="shared" si="44"/>
        <v>314500</v>
      </c>
      <c r="I264" s="4"/>
      <c r="J264" s="4"/>
      <c r="K264" s="27">
        <f t="shared" si="45"/>
        <v>314500</v>
      </c>
      <c r="L264" s="29">
        <v>45715</v>
      </c>
      <c r="M264" s="26">
        <v>100</v>
      </c>
      <c r="N264" s="34">
        <v>2940</v>
      </c>
      <c r="O264" s="27">
        <f t="shared" si="46"/>
        <v>294000</v>
      </c>
      <c r="P264" s="4"/>
      <c r="Q264" s="4"/>
      <c r="R264" s="27">
        <f t="shared" si="47"/>
        <v>294000</v>
      </c>
      <c r="S264" s="27">
        <f t="shared" si="48"/>
        <v>-20500</v>
      </c>
      <c r="T264" s="28">
        <f t="shared" si="49"/>
        <v>-6.518282988871224E-2</v>
      </c>
      <c r="W264" t="str">
        <f t="shared" si="50"/>
        <v>2025</v>
      </c>
      <c r="X264" t="str">
        <f t="shared" si="51"/>
        <v>202502</v>
      </c>
    </row>
    <row r="265" spans="2:24">
      <c r="B265" s="12">
        <f t="shared" si="52"/>
        <v>261</v>
      </c>
      <c r="C265" s="41">
        <v>45698</v>
      </c>
      <c r="D265" s="25" t="s">
        <v>212</v>
      </c>
      <c r="E265" t="str">
        <f>IF(D265&lt;&gt;"",_xlfn.XLOOKUP($D265,銘柄リスト!$B$2:$B$10000,銘柄リスト!$C$2:$C$10000,"廃止",0,1),"")</f>
        <v>ＤＣＭホールディングス</v>
      </c>
      <c r="F265" s="26">
        <v>100</v>
      </c>
      <c r="G265" s="34">
        <v>1394</v>
      </c>
      <c r="H265" s="27">
        <f t="shared" si="44"/>
        <v>139400</v>
      </c>
      <c r="I265" s="4"/>
      <c r="J265" s="4"/>
      <c r="K265" s="27">
        <f t="shared" si="45"/>
        <v>139400</v>
      </c>
      <c r="L265" s="29">
        <v>45715</v>
      </c>
      <c r="M265" s="26">
        <v>100</v>
      </c>
      <c r="N265" s="34">
        <v>1349</v>
      </c>
      <c r="O265" s="27">
        <f t="shared" si="46"/>
        <v>134900</v>
      </c>
      <c r="P265" s="4"/>
      <c r="Q265" s="4"/>
      <c r="R265" s="27">
        <f t="shared" si="47"/>
        <v>134900</v>
      </c>
      <c r="S265" s="27">
        <f t="shared" si="48"/>
        <v>-4500</v>
      </c>
      <c r="T265" s="28">
        <f t="shared" si="49"/>
        <v>-3.2281205164992825E-2</v>
      </c>
      <c r="W265" t="str">
        <f t="shared" si="50"/>
        <v>2025</v>
      </c>
      <c r="X265" t="str">
        <f t="shared" si="51"/>
        <v>202502</v>
      </c>
    </row>
    <row r="266" spans="2:24">
      <c r="B266" s="12">
        <f t="shared" si="52"/>
        <v>262</v>
      </c>
      <c r="C266" s="41">
        <v>45698</v>
      </c>
      <c r="D266" s="25" t="s">
        <v>213</v>
      </c>
      <c r="E266" t="str">
        <f>IF(D266&lt;&gt;"",_xlfn.XLOOKUP($D266,銘柄リスト!$B$2:$B$10000,銘柄リスト!$C$2:$C$10000,"廃止",0,1),"")</f>
        <v>ウエルシアホールディングス</v>
      </c>
      <c r="F266" s="26">
        <v>100</v>
      </c>
      <c r="G266" s="34">
        <v>2147</v>
      </c>
      <c r="H266" s="27">
        <f t="shared" si="44"/>
        <v>214700</v>
      </c>
      <c r="I266" s="4"/>
      <c r="J266" s="4"/>
      <c r="K266" s="27">
        <f t="shared" si="45"/>
        <v>214700</v>
      </c>
      <c r="L266" s="29">
        <v>45708</v>
      </c>
      <c r="M266" s="26">
        <v>100</v>
      </c>
      <c r="N266" s="34">
        <v>2217</v>
      </c>
      <c r="O266" s="27">
        <f t="shared" si="46"/>
        <v>221700</v>
      </c>
      <c r="P266" s="4"/>
      <c r="Q266" s="4"/>
      <c r="R266" s="27">
        <f t="shared" si="47"/>
        <v>221700</v>
      </c>
      <c r="S266" s="27">
        <f t="shared" si="48"/>
        <v>7000</v>
      </c>
      <c r="T266" s="28">
        <f t="shared" si="49"/>
        <v>3.2603632976245925E-2</v>
      </c>
      <c r="W266" t="str">
        <f t="shared" si="50"/>
        <v>2025</v>
      </c>
      <c r="X266" t="str">
        <f t="shared" si="51"/>
        <v>202502</v>
      </c>
    </row>
    <row r="267" spans="2:24">
      <c r="B267" s="12">
        <f t="shared" si="52"/>
        <v>263</v>
      </c>
      <c r="C267" s="41">
        <v>45700</v>
      </c>
      <c r="D267" s="25" t="s">
        <v>204</v>
      </c>
      <c r="E267" t="str">
        <f>IF(D267&lt;&gt;"",_xlfn.XLOOKUP($D267,銘柄リスト!$B$2:$B$10000,銘柄リスト!$C$2:$C$10000,"廃止",0,1),"")</f>
        <v>兵機海運</v>
      </c>
      <c r="F267" s="26">
        <v>100</v>
      </c>
      <c r="G267" s="34">
        <v>3510</v>
      </c>
      <c r="H267" s="27">
        <f t="shared" si="44"/>
        <v>351000</v>
      </c>
      <c r="I267" s="4"/>
      <c r="J267" s="4"/>
      <c r="K267" s="27">
        <f t="shared" si="45"/>
        <v>351000</v>
      </c>
      <c r="L267" s="29">
        <v>45701</v>
      </c>
      <c r="M267" s="26">
        <v>100</v>
      </c>
      <c r="N267" s="34">
        <v>3633</v>
      </c>
      <c r="O267" s="27">
        <f t="shared" si="46"/>
        <v>363300</v>
      </c>
      <c r="P267" s="4"/>
      <c r="Q267" s="4"/>
      <c r="R267" s="27">
        <f t="shared" si="47"/>
        <v>363300</v>
      </c>
      <c r="S267" s="27">
        <f t="shared" si="48"/>
        <v>12300</v>
      </c>
      <c r="T267" s="28">
        <f t="shared" si="49"/>
        <v>3.5042735042735043E-2</v>
      </c>
      <c r="W267" t="str">
        <f t="shared" si="50"/>
        <v>2025</v>
      </c>
      <c r="X267" t="str">
        <f t="shared" si="51"/>
        <v>202502</v>
      </c>
    </row>
    <row r="268" spans="2:24">
      <c r="B268" s="12">
        <f t="shared" si="52"/>
        <v>264</v>
      </c>
      <c r="C268" s="41">
        <v>45700</v>
      </c>
      <c r="D268" s="25" t="s">
        <v>106</v>
      </c>
      <c r="E268" t="str">
        <f>IF(D268&lt;&gt;"",_xlfn.XLOOKUP($D268,銘柄リスト!$B$2:$B$10000,銘柄リスト!$C$2:$C$10000,"廃止",0,1),"")</f>
        <v>明治ホールディングス</v>
      </c>
      <c r="F268" s="26">
        <v>100</v>
      </c>
      <c r="G268" s="34">
        <v>2926</v>
      </c>
      <c r="H268" s="27">
        <f t="shared" si="44"/>
        <v>292600</v>
      </c>
      <c r="I268" s="4"/>
      <c r="J268" s="4"/>
      <c r="K268" s="27">
        <f t="shared" si="45"/>
        <v>292600</v>
      </c>
      <c r="L268" s="29">
        <v>45709</v>
      </c>
      <c r="M268" s="26">
        <v>100</v>
      </c>
      <c r="N268" s="34">
        <v>2949</v>
      </c>
      <c r="O268" s="27">
        <f t="shared" si="46"/>
        <v>294900</v>
      </c>
      <c r="P268" s="4"/>
      <c r="Q268" s="4"/>
      <c r="R268" s="27">
        <f t="shared" si="47"/>
        <v>294900</v>
      </c>
      <c r="S268" s="27">
        <f t="shared" si="48"/>
        <v>2300</v>
      </c>
      <c r="T268" s="28">
        <f t="shared" si="49"/>
        <v>7.8605604921394394E-3</v>
      </c>
      <c r="W268" t="str">
        <f t="shared" si="50"/>
        <v>2025</v>
      </c>
      <c r="X268" t="str">
        <f t="shared" si="51"/>
        <v>202502</v>
      </c>
    </row>
    <row r="269" spans="2:24">
      <c r="B269" s="12">
        <f t="shared" si="52"/>
        <v>265</v>
      </c>
      <c r="C269" s="41">
        <v>45700</v>
      </c>
      <c r="D269" s="25" t="s">
        <v>214</v>
      </c>
      <c r="E269" t="str">
        <f>IF(D269&lt;&gt;"",_xlfn.XLOOKUP($D269,銘柄リスト!$B$2:$B$10000,銘柄リスト!$C$2:$C$10000,"廃止",0,1),"")</f>
        <v>相鉄ホールディングス</v>
      </c>
      <c r="F269" s="26">
        <v>100</v>
      </c>
      <c r="G269" s="34">
        <v>2473</v>
      </c>
      <c r="H269" s="27">
        <f t="shared" si="44"/>
        <v>247300</v>
      </c>
      <c r="I269" s="4"/>
      <c r="J269" s="4"/>
      <c r="K269" s="27">
        <f t="shared" si="45"/>
        <v>247300</v>
      </c>
      <c r="L269" s="29">
        <v>45754</v>
      </c>
      <c r="M269" s="26">
        <v>100</v>
      </c>
      <c r="N269" s="34">
        <v>2106.5</v>
      </c>
      <c r="O269" s="27">
        <f t="shared" si="46"/>
        <v>210650</v>
      </c>
      <c r="P269" s="4"/>
      <c r="Q269" s="4"/>
      <c r="R269" s="27">
        <f t="shared" si="47"/>
        <v>210650</v>
      </c>
      <c r="S269" s="27">
        <f t="shared" si="48"/>
        <v>-36650</v>
      </c>
      <c r="T269" s="28">
        <f t="shared" si="49"/>
        <v>-0.14820056611403154</v>
      </c>
      <c r="W269" t="str">
        <f t="shared" si="50"/>
        <v>2025</v>
      </c>
      <c r="X269" t="str">
        <f t="shared" si="51"/>
        <v>202504</v>
      </c>
    </row>
    <row r="270" spans="2:24">
      <c r="B270" s="12">
        <f t="shared" si="52"/>
        <v>266</v>
      </c>
      <c r="C270" s="41">
        <v>45700</v>
      </c>
      <c r="D270" s="25" t="s">
        <v>50</v>
      </c>
      <c r="E270" t="str">
        <f>IF(D270&lt;&gt;"",_xlfn.XLOOKUP($D270,銘柄リスト!$B$2:$B$10000,銘柄リスト!$C$2:$C$10000,"廃止",0,1),"")</f>
        <v>宮地エンジニアリンググループ</v>
      </c>
      <c r="F270" s="26">
        <v>100</v>
      </c>
      <c r="G270" s="34">
        <v>1896</v>
      </c>
      <c r="H270" s="27">
        <f t="shared" si="44"/>
        <v>189600</v>
      </c>
      <c r="I270" s="4"/>
      <c r="J270" s="4"/>
      <c r="K270" s="27">
        <f t="shared" si="45"/>
        <v>189600</v>
      </c>
      <c r="L270" s="29">
        <v>45733</v>
      </c>
      <c r="M270" s="26">
        <v>100</v>
      </c>
      <c r="N270" s="34">
        <v>1891</v>
      </c>
      <c r="O270" s="27">
        <f t="shared" si="46"/>
        <v>189100</v>
      </c>
      <c r="P270" s="4"/>
      <c r="Q270" s="4"/>
      <c r="R270" s="27">
        <f t="shared" si="47"/>
        <v>189100</v>
      </c>
      <c r="S270" s="27">
        <f t="shared" si="48"/>
        <v>-500</v>
      </c>
      <c r="T270" s="28">
        <f t="shared" si="49"/>
        <v>-2.6371308016877636E-3</v>
      </c>
      <c r="W270" t="str">
        <f t="shared" si="50"/>
        <v>2025</v>
      </c>
      <c r="X270" t="str">
        <f t="shared" si="51"/>
        <v>202503</v>
      </c>
    </row>
    <row r="271" spans="2:24">
      <c r="B271" s="12">
        <f t="shared" si="52"/>
        <v>267</v>
      </c>
      <c r="C271" s="41">
        <v>45700</v>
      </c>
      <c r="D271" s="25" t="s">
        <v>215</v>
      </c>
      <c r="E271" t="str">
        <f>IF(D271&lt;&gt;"",_xlfn.XLOOKUP($D271,銘柄リスト!$B$2:$B$10000,銘柄リスト!$C$2:$C$10000,"廃止",0,1),"")</f>
        <v>ワキタ</v>
      </c>
      <c r="F271" s="26">
        <v>100</v>
      </c>
      <c r="G271" s="34">
        <v>1776</v>
      </c>
      <c r="H271" s="27">
        <f t="shared" si="44"/>
        <v>177600</v>
      </c>
      <c r="I271" s="4"/>
      <c r="J271" s="4"/>
      <c r="K271" s="27">
        <f t="shared" si="45"/>
        <v>177600</v>
      </c>
      <c r="L271" s="29">
        <v>45715</v>
      </c>
      <c r="M271" s="26">
        <v>100</v>
      </c>
      <c r="N271" s="34">
        <v>1626</v>
      </c>
      <c r="O271" s="27">
        <f t="shared" si="46"/>
        <v>162600</v>
      </c>
      <c r="P271" s="4"/>
      <c r="Q271" s="4"/>
      <c r="R271" s="27">
        <f t="shared" si="47"/>
        <v>162600</v>
      </c>
      <c r="S271" s="27">
        <f t="shared" si="48"/>
        <v>-15000</v>
      </c>
      <c r="T271" s="28">
        <f t="shared" si="49"/>
        <v>-8.4459459459459457E-2</v>
      </c>
      <c r="W271" t="str">
        <f t="shared" si="50"/>
        <v>2025</v>
      </c>
      <c r="X271" t="str">
        <f t="shared" si="51"/>
        <v>202502</v>
      </c>
    </row>
    <row r="272" spans="2:24">
      <c r="B272" s="12">
        <f t="shared" si="52"/>
        <v>268</v>
      </c>
      <c r="C272" s="41">
        <v>45700</v>
      </c>
      <c r="D272" s="25" t="s">
        <v>216</v>
      </c>
      <c r="E272" t="str">
        <f>IF(D272&lt;&gt;"",_xlfn.XLOOKUP($D272,銘柄リスト!$B$2:$B$10000,銘柄リスト!$C$2:$C$10000,"廃止",0,1),"")</f>
        <v>フォーラムエンジニアリング</v>
      </c>
      <c r="F272" s="26">
        <v>100</v>
      </c>
      <c r="G272" s="34">
        <v>1011</v>
      </c>
      <c r="H272" s="27">
        <f t="shared" si="44"/>
        <v>101100</v>
      </c>
      <c r="I272" s="4"/>
      <c r="J272" s="4"/>
      <c r="K272" s="27">
        <f t="shared" si="45"/>
        <v>101100</v>
      </c>
      <c r="L272" s="29">
        <v>45702</v>
      </c>
      <c r="M272" s="26">
        <v>100</v>
      </c>
      <c r="N272" s="34">
        <v>1076.5999999999999</v>
      </c>
      <c r="O272" s="27">
        <f t="shared" si="46"/>
        <v>107659.99999999999</v>
      </c>
      <c r="P272" s="4"/>
      <c r="Q272" s="4"/>
      <c r="R272" s="27">
        <f t="shared" si="47"/>
        <v>107659.99999999999</v>
      </c>
      <c r="S272" s="27">
        <f t="shared" si="48"/>
        <v>6559.9999999999854</v>
      </c>
      <c r="T272" s="28">
        <f t="shared" si="49"/>
        <v>6.4886251236399461E-2</v>
      </c>
      <c r="W272" t="str">
        <f t="shared" si="50"/>
        <v>2025</v>
      </c>
      <c r="X272" t="str">
        <f t="shared" si="51"/>
        <v>202502</v>
      </c>
    </row>
    <row r="273" spans="2:24">
      <c r="B273" s="12">
        <f t="shared" si="52"/>
        <v>269</v>
      </c>
      <c r="C273" s="41">
        <v>45701</v>
      </c>
      <c r="D273" s="25" t="s">
        <v>217</v>
      </c>
      <c r="E273" t="str">
        <f>IF(D273&lt;&gt;"",_xlfn.XLOOKUP($D273,銘柄リスト!$B$2:$B$10000,銘柄リスト!$C$2:$C$10000,"廃止",0,1),"")</f>
        <v>オーウイル</v>
      </c>
      <c r="F273" s="26">
        <v>100</v>
      </c>
      <c r="G273" s="34">
        <v>1833</v>
      </c>
      <c r="H273" s="27">
        <f t="shared" si="44"/>
        <v>183300</v>
      </c>
      <c r="I273" s="4"/>
      <c r="J273" s="4"/>
      <c r="K273" s="27">
        <f t="shared" si="45"/>
        <v>183300</v>
      </c>
      <c r="L273" s="29">
        <v>45741</v>
      </c>
      <c r="M273" s="26">
        <v>100</v>
      </c>
      <c r="N273" s="34">
        <v>1878</v>
      </c>
      <c r="O273" s="27">
        <f t="shared" si="46"/>
        <v>187800</v>
      </c>
      <c r="P273" s="4"/>
      <c r="Q273" s="4"/>
      <c r="R273" s="27">
        <f t="shared" si="47"/>
        <v>187800</v>
      </c>
      <c r="S273" s="27">
        <f t="shared" si="48"/>
        <v>4500</v>
      </c>
      <c r="T273" s="28">
        <f t="shared" si="49"/>
        <v>2.4549918166939442E-2</v>
      </c>
      <c r="W273" t="str">
        <f t="shared" si="50"/>
        <v>2025</v>
      </c>
      <c r="X273" t="str">
        <f t="shared" si="51"/>
        <v>202503</v>
      </c>
    </row>
    <row r="274" spans="2:24">
      <c r="B274" s="12">
        <f t="shared" si="52"/>
        <v>270</v>
      </c>
      <c r="C274" s="41">
        <v>45702</v>
      </c>
      <c r="D274" s="25" t="s">
        <v>218</v>
      </c>
      <c r="E274" t="str">
        <f>IF(D274&lt;&gt;"",_xlfn.XLOOKUP($D274,銘柄リスト!$B$2:$B$10000,銘柄リスト!$C$2:$C$10000,"廃止",0,1),"")</f>
        <v>山一電機</v>
      </c>
      <c r="F274" s="26">
        <v>100</v>
      </c>
      <c r="G274" s="34">
        <v>2181</v>
      </c>
      <c r="H274" s="27">
        <f t="shared" si="44"/>
        <v>218100</v>
      </c>
      <c r="I274" s="4"/>
      <c r="J274" s="4"/>
      <c r="K274" s="27">
        <f t="shared" si="45"/>
        <v>218100</v>
      </c>
      <c r="L274" s="29">
        <v>45740</v>
      </c>
      <c r="M274" s="26">
        <v>100</v>
      </c>
      <c r="N274" s="34">
        <v>2265</v>
      </c>
      <c r="O274" s="27">
        <f t="shared" si="46"/>
        <v>226500</v>
      </c>
      <c r="P274" s="4"/>
      <c r="Q274" s="4"/>
      <c r="R274" s="27">
        <f t="shared" si="47"/>
        <v>226500</v>
      </c>
      <c r="S274" s="27">
        <f t="shared" si="48"/>
        <v>8400</v>
      </c>
      <c r="T274" s="28">
        <f t="shared" si="49"/>
        <v>3.8514442916093537E-2</v>
      </c>
      <c r="W274" t="str">
        <f t="shared" si="50"/>
        <v>2025</v>
      </c>
      <c r="X274" t="str">
        <f t="shared" si="51"/>
        <v>202503</v>
      </c>
    </row>
    <row r="275" spans="2:24">
      <c r="B275" s="12">
        <f t="shared" si="52"/>
        <v>271</v>
      </c>
      <c r="C275" s="41">
        <v>45702</v>
      </c>
      <c r="D275" s="25" t="s">
        <v>219</v>
      </c>
      <c r="E275" t="str">
        <f>IF(D275&lt;&gt;"",_xlfn.XLOOKUP($D275,銘柄リスト!$B$2:$B$10000,銘柄リスト!$C$2:$C$10000,"廃止",0,1),"")</f>
        <v>カーブスホールディングス</v>
      </c>
      <c r="F275" s="26">
        <v>400</v>
      </c>
      <c r="G275" s="34">
        <v>700</v>
      </c>
      <c r="H275" s="27">
        <f t="shared" si="44"/>
        <v>280000</v>
      </c>
      <c r="I275" s="4"/>
      <c r="J275" s="4"/>
      <c r="K275" s="27">
        <f t="shared" si="45"/>
        <v>280000</v>
      </c>
      <c r="L275" s="29">
        <v>45715</v>
      </c>
      <c r="M275" s="26">
        <v>400</v>
      </c>
      <c r="N275" s="34">
        <v>660</v>
      </c>
      <c r="O275" s="27">
        <f t="shared" si="46"/>
        <v>264000</v>
      </c>
      <c r="P275" s="4"/>
      <c r="Q275" s="4"/>
      <c r="R275" s="27">
        <f t="shared" si="47"/>
        <v>264000</v>
      </c>
      <c r="S275" s="27">
        <f t="shared" si="48"/>
        <v>-16000</v>
      </c>
      <c r="T275" s="28">
        <f t="shared" si="49"/>
        <v>-5.7142857142857141E-2</v>
      </c>
      <c r="W275" t="str">
        <f t="shared" si="50"/>
        <v>2025</v>
      </c>
      <c r="X275" t="str">
        <f t="shared" si="51"/>
        <v>202502</v>
      </c>
    </row>
    <row r="276" spans="2:24">
      <c r="B276" s="12">
        <f t="shared" si="52"/>
        <v>272</v>
      </c>
      <c r="C276" s="41">
        <v>45702</v>
      </c>
      <c r="D276" s="25" t="s">
        <v>220</v>
      </c>
      <c r="E276" t="str">
        <f>IF(D276&lt;&gt;"",_xlfn.XLOOKUP($D276,銘柄リスト!$B$2:$B$10000,銘柄リスト!$C$2:$C$10000,"廃止",0,1),"")</f>
        <v>相鉄ホールディングス</v>
      </c>
      <c r="F276" s="26">
        <v>100</v>
      </c>
      <c r="G276" s="34">
        <v>2452</v>
      </c>
      <c r="H276" s="27">
        <f t="shared" si="44"/>
        <v>245200</v>
      </c>
      <c r="I276" s="4"/>
      <c r="J276" s="4"/>
      <c r="K276" s="27">
        <f t="shared" si="45"/>
        <v>245200</v>
      </c>
      <c r="L276" s="29">
        <v>45754</v>
      </c>
      <c r="M276" s="26">
        <v>100</v>
      </c>
      <c r="N276" s="34">
        <v>2106.5</v>
      </c>
      <c r="O276" s="27">
        <f t="shared" si="46"/>
        <v>210650</v>
      </c>
      <c r="P276" s="4"/>
      <c r="Q276" s="4"/>
      <c r="R276" s="27">
        <f t="shared" si="47"/>
        <v>210650</v>
      </c>
      <c r="S276" s="27">
        <f t="shared" si="48"/>
        <v>-34550</v>
      </c>
      <c r="T276" s="28">
        <f t="shared" si="49"/>
        <v>-0.14090538336052202</v>
      </c>
      <c r="W276" t="str">
        <f t="shared" si="50"/>
        <v>2025</v>
      </c>
      <c r="X276" t="str">
        <f t="shared" si="51"/>
        <v>202504</v>
      </c>
    </row>
    <row r="277" spans="2:24">
      <c r="B277" s="12">
        <f t="shared" si="52"/>
        <v>273</v>
      </c>
      <c r="C277" s="41">
        <v>45702</v>
      </c>
      <c r="D277" s="25" t="s">
        <v>199</v>
      </c>
      <c r="E277" t="str">
        <f>IF(D277&lt;&gt;"",_xlfn.XLOOKUP($D277,銘柄リスト!$B$2:$B$10000,銘柄リスト!$C$2:$C$10000,"廃止",0,1),"")</f>
        <v>古野電気</v>
      </c>
      <c r="F277" s="26">
        <v>100</v>
      </c>
      <c r="G277" s="34">
        <v>2445</v>
      </c>
      <c r="H277" s="27">
        <f t="shared" si="44"/>
        <v>244500</v>
      </c>
      <c r="I277" s="4"/>
      <c r="J277" s="4"/>
      <c r="K277" s="27">
        <f t="shared" si="45"/>
        <v>244500</v>
      </c>
      <c r="L277" s="29">
        <v>45721</v>
      </c>
      <c r="M277" s="26">
        <v>100</v>
      </c>
      <c r="N277" s="34">
        <v>2502</v>
      </c>
      <c r="O277" s="27">
        <f t="shared" si="46"/>
        <v>250200</v>
      </c>
      <c r="P277" s="4"/>
      <c r="Q277" s="4"/>
      <c r="R277" s="27">
        <f t="shared" si="47"/>
        <v>250200</v>
      </c>
      <c r="S277" s="27">
        <f t="shared" si="48"/>
        <v>5700</v>
      </c>
      <c r="T277" s="28">
        <f t="shared" si="49"/>
        <v>2.3312883435582823E-2</v>
      </c>
      <c r="W277" t="str">
        <f t="shared" si="50"/>
        <v>2025</v>
      </c>
      <c r="X277" t="str">
        <f t="shared" si="51"/>
        <v>202503</v>
      </c>
    </row>
    <row r="278" spans="2:24">
      <c r="B278" s="12">
        <f t="shared" si="52"/>
        <v>274</v>
      </c>
      <c r="C278" s="41">
        <v>45702</v>
      </c>
      <c r="D278" s="25" t="s">
        <v>221</v>
      </c>
      <c r="E278" t="str">
        <f>IF(D278&lt;&gt;"",_xlfn.XLOOKUP($D278,銘柄リスト!$B$2:$B$10000,銘柄リスト!$C$2:$C$10000,"廃止",0,1),"")</f>
        <v>グラファイトデザイン</v>
      </c>
      <c r="F278" s="26">
        <v>300</v>
      </c>
      <c r="G278" s="34">
        <v>779</v>
      </c>
      <c r="H278" s="27">
        <f t="shared" si="44"/>
        <v>233700</v>
      </c>
      <c r="I278" s="4"/>
      <c r="J278" s="4"/>
      <c r="K278" s="27">
        <f t="shared" si="45"/>
        <v>233700</v>
      </c>
      <c r="L278" s="29">
        <v>45715</v>
      </c>
      <c r="M278" s="26">
        <v>300</v>
      </c>
      <c r="N278" s="34">
        <v>762</v>
      </c>
      <c r="O278" s="27">
        <f t="shared" si="46"/>
        <v>228600</v>
      </c>
      <c r="P278" s="4"/>
      <c r="Q278" s="4"/>
      <c r="R278" s="27">
        <f t="shared" si="47"/>
        <v>228600</v>
      </c>
      <c r="S278" s="27">
        <f t="shared" si="48"/>
        <v>-5100</v>
      </c>
      <c r="T278" s="28">
        <f t="shared" si="49"/>
        <v>-2.1822849807445442E-2</v>
      </c>
      <c r="W278" t="str">
        <f t="shared" si="50"/>
        <v>2025</v>
      </c>
      <c r="X278" t="str">
        <f t="shared" si="51"/>
        <v>202502</v>
      </c>
    </row>
    <row r="279" spans="2:24">
      <c r="B279" s="12">
        <f t="shared" si="52"/>
        <v>275</v>
      </c>
      <c r="C279" s="41">
        <v>45702</v>
      </c>
      <c r="D279" s="25" t="s">
        <v>222</v>
      </c>
      <c r="E279" t="str">
        <f>IF(D279&lt;&gt;"",_xlfn.XLOOKUP($D279,銘柄リスト!$B$2:$B$10000,銘柄リスト!$C$2:$C$10000,"廃止",0,1),"")</f>
        <v>東急</v>
      </c>
      <c r="F279" s="26">
        <v>200</v>
      </c>
      <c r="G279" s="34">
        <v>1701.5</v>
      </c>
      <c r="H279" s="27">
        <f t="shared" si="44"/>
        <v>340300</v>
      </c>
      <c r="I279" s="4"/>
      <c r="J279" s="4"/>
      <c r="K279" s="27">
        <f t="shared" si="45"/>
        <v>340300</v>
      </c>
      <c r="L279" s="29">
        <v>45706</v>
      </c>
      <c r="M279" s="26">
        <v>200</v>
      </c>
      <c r="N279" s="34">
        <v>1723</v>
      </c>
      <c r="O279" s="27">
        <f t="shared" si="46"/>
        <v>344600</v>
      </c>
      <c r="P279" s="4"/>
      <c r="Q279" s="4"/>
      <c r="R279" s="27">
        <f t="shared" si="47"/>
        <v>344600</v>
      </c>
      <c r="S279" s="27">
        <f t="shared" si="48"/>
        <v>4300</v>
      </c>
      <c r="T279" s="28">
        <f t="shared" si="49"/>
        <v>1.2635909491625037E-2</v>
      </c>
      <c r="W279" t="str">
        <f t="shared" si="50"/>
        <v>2025</v>
      </c>
      <c r="X279" t="str">
        <f t="shared" si="51"/>
        <v>202502</v>
      </c>
    </row>
    <row r="280" spans="2:24">
      <c r="B280" s="12">
        <f t="shared" si="52"/>
        <v>276</v>
      </c>
      <c r="C280" s="41">
        <v>45702</v>
      </c>
      <c r="D280" s="25" t="s">
        <v>223</v>
      </c>
      <c r="E280" t="str">
        <f>IF(D280&lt;&gt;"",_xlfn.XLOOKUP($D280,銘柄リスト!$B$2:$B$10000,銘柄リスト!$C$2:$C$10000,"廃止",0,1),"")</f>
        <v>イートアンドホールディングス</v>
      </c>
      <c r="F280" s="26">
        <v>100</v>
      </c>
      <c r="G280" s="34">
        <v>2121</v>
      </c>
      <c r="H280" s="27">
        <f t="shared" si="44"/>
        <v>212100</v>
      </c>
      <c r="I280" s="4"/>
      <c r="J280" s="4"/>
      <c r="K280" s="27">
        <f t="shared" si="45"/>
        <v>212100</v>
      </c>
      <c r="L280" s="29">
        <v>45715</v>
      </c>
      <c r="M280" s="26">
        <v>100</v>
      </c>
      <c r="N280" s="34">
        <v>2114</v>
      </c>
      <c r="O280" s="27">
        <f t="shared" si="46"/>
        <v>211400</v>
      </c>
      <c r="P280" s="4"/>
      <c r="Q280" s="4"/>
      <c r="R280" s="27">
        <f t="shared" si="47"/>
        <v>211400</v>
      </c>
      <c r="S280" s="27">
        <f t="shared" si="48"/>
        <v>-700</v>
      </c>
      <c r="T280" s="28">
        <f t="shared" si="49"/>
        <v>-3.3003300330033004E-3</v>
      </c>
      <c r="W280" t="str">
        <f t="shared" si="50"/>
        <v>2025</v>
      </c>
      <c r="X280" t="str">
        <f t="shared" si="51"/>
        <v>202502</v>
      </c>
    </row>
    <row r="281" spans="2:24">
      <c r="B281" s="12">
        <f t="shared" si="52"/>
        <v>277</v>
      </c>
      <c r="C281" s="41">
        <v>45702</v>
      </c>
      <c r="D281" s="25" t="s">
        <v>224</v>
      </c>
      <c r="E281" t="str">
        <f>IF(D281&lt;&gt;"",_xlfn.XLOOKUP($D281,銘柄リスト!$B$2:$B$10000,銘柄リスト!$C$2:$C$10000,"廃止",0,1),"")</f>
        <v>ヨコオ</v>
      </c>
      <c r="F281" s="26">
        <v>100</v>
      </c>
      <c r="G281" s="34">
        <v>1486</v>
      </c>
      <c r="H281" s="27">
        <f t="shared" si="44"/>
        <v>148600</v>
      </c>
      <c r="I281" s="4"/>
      <c r="J281" s="4"/>
      <c r="K281" s="27">
        <f t="shared" si="45"/>
        <v>148600</v>
      </c>
      <c r="L281" s="29">
        <v>45709</v>
      </c>
      <c r="M281" s="26">
        <v>100</v>
      </c>
      <c r="N281" s="34">
        <v>1516.9</v>
      </c>
      <c r="O281" s="27">
        <f t="shared" si="46"/>
        <v>151690</v>
      </c>
      <c r="P281" s="4"/>
      <c r="Q281" s="4"/>
      <c r="R281" s="27">
        <f t="shared" si="47"/>
        <v>151690</v>
      </c>
      <c r="S281" s="27">
        <f t="shared" si="48"/>
        <v>3090</v>
      </c>
      <c r="T281" s="28">
        <f t="shared" si="49"/>
        <v>2.0794078061911171E-2</v>
      </c>
      <c r="W281" t="str">
        <f t="shared" si="50"/>
        <v>2025</v>
      </c>
      <c r="X281" t="str">
        <f t="shared" si="51"/>
        <v>202502</v>
      </c>
    </row>
    <row r="282" spans="2:24">
      <c r="B282" s="12">
        <f t="shared" si="52"/>
        <v>278</v>
      </c>
      <c r="C282" s="41">
        <v>45702</v>
      </c>
      <c r="D282" s="25" t="s">
        <v>225</v>
      </c>
      <c r="E282" t="str">
        <f>IF(D282&lt;&gt;"",_xlfn.XLOOKUP($D282,銘柄リスト!$B$2:$B$10000,銘柄リスト!$C$2:$C$10000,"廃止",0,1),"")</f>
        <v>日本トランスシティ</v>
      </c>
      <c r="F282" s="26">
        <v>200</v>
      </c>
      <c r="G282" s="34">
        <v>1002</v>
      </c>
      <c r="H282" s="27">
        <f t="shared" si="44"/>
        <v>200400</v>
      </c>
      <c r="I282" s="4"/>
      <c r="J282" s="4"/>
      <c r="K282" s="27">
        <f t="shared" si="45"/>
        <v>200400</v>
      </c>
      <c r="L282" s="29">
        <v>45754</v>
      </c>
      <c r="M282" s="26">
        <v>200</v>
      </c>
      <c r="N282" s="34">
        <v>750</v>
      </c>
      <c r="O282" s="27">
        <f t="shared" si="46"/>
        <v>150000</v>
      </c>
      <c r="P282" s="4"/>
      <c r="Q282" s="4"/>
      <c r="R282" s="27">
        <f t="shared" si="47"/>
        <v>150000</v>
      </c>
      <c r="S282" s="27">
        <f t="shared" si="48"/>
        <v>-50400</v>
      </c>
      <c r="T282" s="28">
        <f t="shared" si="49"/>
        <v>-0.25149700598802394</v>
      </c>
      <c r="W282" t="str">
        <f t="shared" si="50"/>
        <v>2025</v>
      </c>
      <c r="X282" t="str">
        <f t="shared" si="51"/>
        <v>202504</v>
      </c>
    </row>
    <row r="283" spans="2:24">
      <c r="B283" s="12">
        <f t="shared" si="52"/>
        <v>279</v>
      </c>
      <c r="C283" s="41">
        <v>45702</v>
      </c>
      <c r="D283" s="25" t="s">
        <v>226</v>
      </c>
      <c r="E283" t="str">
        <f>IF(D283&lt;&gt;"",_xlfn.XLOOKUP($D283,銘柄リスト!$B$2:$B$10000,銘柄リスト!$C$2:$C$10000,"廃止",0,1),"")</f>
        <v>田中建設工業</v>
      </c>
      <c r="F283" s="26">
        <v>100</v>
      </c>
      <c r="G283" s="34">
        <v>1300</v>
      </c>
      <c r="H283" s="27">
        <f t="shared" si="44"/>
        <v>130000</v>
      </c>
      <c r="I283" s="4"/>
      <c r="J283" s="4"/>
      <c r="K283" s="27">
        <f t="shared" si="45"/>
        <v>130000</v>
      </c>
      <c r="L283" s="29">
        <v>45708</v>
      </c>
      <c r="M283" s="26">
        <v>100</v>
      </c>
      <c r="N283" s="34">
        <v>1259</v>
      </c>
      <c r="O283" s="27">
        <f t="shared" si="46"/>
        <v>125900</v>
      </c>
      <c r="P283" s="4"/>
      <c r="Q283" s="4"/>
      <c r="R283" s="27">
        <f t="shared" si="47"/>
        <v>125900</v>
      </c>
      <c r="S283" s="27">
        <f t="shared" si="48"/>
        <v>-4100</v>
      </c>
      <c r="T283" s="28">
        <f t="shared" si="49"/>
        <v>-3.1538461538461536E-2</v>
      </c>
      <c r="W283" t="str">
        <f t="shared" si="50"/>
        <v>2025</v>
      </c>
      <c r="X283" t="str">
        <f t="shared" si="51"/>
        <v>202502</v>
      </c>
    </row>
    <row r="284" spans="2:24">
      <c r="B284" s="12">
        <f t="shared" si="52"/>
        <v>280</v>
      </c>
      <c r="C284" s="41">
        <v>45702</v>
      </c>
      <c r="D284" s="25" t="s">
        <v>227</v>
      </c>
      <c r="E284" t="str">
        <f>IF(D284&lt;&gt;"",_xlfn.XLOOKUP($D284,銘柄リスト!$B$2:$B$10000,銘柄リスト!$C$2:$C$10000,"廃止",0,1),"")</f>
        <v>日宣</v>
      </c>
      <c r="F284" s="26">
        <v>400</v>
      </c>
      <c r="G284" s="34">
        <v>702</v>
      </c>
      <c r="H284" s="27">
        <f t="shared" si="44"/>
        <v>280800</v>
      </c>
      <c r="I284" s="4"/>
      <c r="J284" s="4"/>
      <c r="K284" s="27">
        <f t="shared" si="45"/>
        <v>280800</v>
      </c>
      <c r="L284" s="29">
        <v>45715</v>
      </c>
      <c r="M284" s="26">
        <v>400</v>
      </c>
      <c r="N284" s="34">
        <v>671</v>
      </c>
      <c r="O284" s="27">
        <f t="shared" si="46"/>
        <v>268400</v>
      </c>
      <c r="P284" s="4"/>
      <c r="Q284" s="4"/>
      <c r="R284" s="27">
        <f t="shared" si="47"/>
        <v>268400</v>
      </c>
      <c r="S284" s="27">
        <f t="shared" si="48"/>
        <v>-12400</v>
      </c>
      <c r="T284" s="28">
        <f t="shared" si="49"/>
        <v>-4.4159544159544158E-2</v>
      </c>
      <c r="W284" t="str">
        <f t="shared" si="50"/>
        <v>2025</v>
      </c>
      <c r="X284" t="str">
        <f t="shared" si="51"/>
        <v>202502</v>
      </c>
    </row>
    <row r="285" spans="2:24">
      <c r="B285" s="12">
        <f t="shared" si="52"/>
        <v>281</v>
      </c>
      <c r="C285" s="41">
        <v>45705</v>
      </c>
      <c r="D285" s="25" t="s">
        <v>229</v>
      </c>
      <c r="E285" t="str">
        <f>IF(D285&lt;&gt;"",_xlfn.XLOOKUP($D285,銘柄リスト!$B$2:$B$10000,銘柄リスト!$C$2:$C$10000,"廃止",0,1),"")</f>
        <v>東急</v>
      </c>
      <c r="F285" s="26">
        <v>200</v>
      </c>
      <c r="G285" s="34">
        <v>1701.5</v>
      </c>
      <c r="H285" s="27">
        <f t="shared" si="44"/>
        <v>340300</v>
      </c>
      <c r="I285" s="4"/>
      <c r="J285" s="4"/>
      <c r="K285" s="27">
        <f t="shared" si="45"/>
        <v>340300</v>
      </c>
      <c r="L285" s="29">
        <v>45706</v>
      </c>
      <c r="M285" s="26">
        <v>200</v>
      </c>
      <c r="N285" s="34">
        <v>1723</v>
      </c>
      <c r="O285" s="27">
        <f t="shared" si="46"/>
        <v>344600</v>
      </c>
      <c r="P285" s="4"/>
      <c r="Q285" s="4"/>
      <c r="R285" s="27">
        <f t="shared" si="47"/>
        <v>344600</v>
      </c>
      <c r="S285" s="27">
        <f t="shared" si="48"/>
        <v>4300</v>
      </c>
      <c r="T285" s="28">
        <f t="shared" si="49"/>
        <v>1.2635909491625037E-2</v>
      </c>
      <c r="W285" t="str">
        <f t="shared" si="50"/>
        <v>2025</v>
      </c>
      <c r="X285" t="str">
        <f t="shared" si="51"/>
        <v>202502</v>
      </c>
    </row>
    <row r="286" spans="2:24">
      <c r="B286" s="12">
        <f t="shared" si="52"/>
        <v>282</v>
      </c>
      <c r="C286" s="41">
        <v>45705</v>
      </c>
      <c r="D286" s="25" t="s">
        <v>183</v>
      </c>
      <c r="E286" t="str">
        <f>IF(D286&lt;&gt;"",_xlfn.XLOOKUP($D286,銘柄リスト!$B$2:$B$10000,銘柄リスト!$C$2:$C$10000,"廃止",0,1),"")</f>
        <v>アークランズ</v>
      </c>
      <c r="F286" s="26">
        <v>100</v>
      </c>
      <c r="G286" s="34">
        <v>1659</v>
      </c>
      <c r="H286" s="27">
        <f t="shared" si="44"/>
        <v>165900</v>
      </c>
      <c r="I286" s="4"/>
      <c r="J286" s="4"/>
      <c r="K286" s="27">
        <f t="shared" si="45"/>
        <v>165900</v>
      </c>
      <c r="L286" s="29">
        <v>45741</v>
      </c>
      <c r="M286" s="26">
        <v>100</v>
      </c>
      <c r="N286" s="34">
        <v>1672</v>
      </c>
      <c r="O286" s="27">
        <f t="shared" si="46"/>
        <v>167200</v>
      </c>
      <c r="P286" s="4"/>
      <c r="Q286" s="4"/>
      <c r="R286" s="27">
        <f t="shared" si="47"/>
        <v>167200</v>
      </c>
      <c r="S286" s="27">
        <f t="shared" si="48"/>
        <v>1300</v>
      </c>
      <c r="T286" s="28">
        <f t="shared" si="49"/>
        <v>7.836045810729355E-3</v>
      </c>
      <c r="W286" t="str">
        <f t="shared" si="50"/>
        <v>2025</v>
      </c>
      <c r="X286" t="str">
        <f t="shared" si="51"/>
        <v>202503</v>
      </c>
    </row>
    <row r="287" spans="2:24">
      <c r="B287" s="12">
        <f t="shared" si="52"/>
        <v>283</v>
      </c>
      <c r="C287" s="41">
        <v>45706</v>
      </c>
      <c r="D287" s="25" t="s">
        <v>230</v>
      </c>
      <c r="E287" t="str">
        <f>IF(D287&lt;&gt;"",_xlfn.XLOOKUP($D287,銘柄リスト!$B$2:$B$10000,銘柄リスト!$C$2:$C$10000,"廃止",0,1),"")</f>
        <v>第一興商</v>
      </c>
      <c r="F287" s="26">
        <v>100</v>
      </c>
      <c r="G287" s="34">
        <v>1605</v>
      </c>
      <c r="H287" s="27">
        <f t="shared" si="44"/>
        <v>160500</v>
      </c>
      <c r="I287" s="4"/>
      <c r="J287" s="4"/>
      <c r="K287" s="27">
        <f t="shared" si="45"/>
        <v>160500</v>
      </c>
      <c r="L287" s="29">
        <v>45707</v>
      </c>
      <c r="M287" s="26">
        <v>100</v>
      </c>
      <c r="N287" s="34">
        <v>1622.5</v>
      </c>
      <c r="O287" s="27">
        <f t="shared" si="46"/>
        <v>162250</v>
      </c>
      <c r="P287" s="4"/>
      <c r="Q287" s="4"/>
      <c r="R287" s="27">
        <f t="shared" si="47"/>
        <v>162250</v>
      </c>
      <c r="S287" s="27">
        <f t="shared" si="48"/>
        <v>1750</v>
      </c>
      <c r="T287" s="28">
        <f t="shared" si="49"/>
        <v>1.0903426791277258E-2</v>
      </c>
      <c r="W287" t="str">
        <f t="shared" si="50"/>
        <v>2025</v>
      </c>
      <c r="X287" t="str">
        <f t="shared" si="51"/>
        <v>202502</v>
      </c>
    </row>
    <row r="288" spans="2:24">
      <c r="B288" s="12">
        <f t="shared" si="52"/>
        <v>284</v>
      </c>
      <c r="C288" s="41">
        <v>45706</v>
      </c>
      <c r="D288" s="25" t="s">
        <v>231</v>
      </c>
      <c r="E288" t="str">
        <f>IF(D288&lt;&gt;"",_xlfn.XLOOKUP($D288,銘柄リスト!$B$2:$B$10000,銘柄リスト!$C$2:$C$10000,"廃止",0,1),"")</f>
        <v>セイコーエプソン</v>
      </c>
      <c r="F288" s="26">
        <v>100</v>
      </c>
      <c r="G288" s="34">
        <v>2435</v>
      </c>
      <c r="H288" s="27">
        <f t="shared" si="44"/>
        <v>243500</v>
      </c>
      <c r="I288" s="4"/>
      <c r="J288" s="4"/>
      <c r="K288" s="27">
        <f t="shared" si="45"/>
        <v>243500</v>
      </c>
      <c r="L288" s="29">
        <v>45713</v>
      </c>
      <c r="M288" s="26">
        <v>100</v>
      </c>
      <c r="N288" s="34">
        <v>2505</v>
      </c>
      <c r="O288" s="27">
        <f t="shared" si="46"/>
        <v>250500</v>
      </c>
      <c r="P288" s="4"/>
      <c r="Q288" s="4"/>
      <c r="R288" s="27">
        <f t="shared" si="47"/>
        <v>250500</v>
      </c>
      <c r="S288" s="27">
        <f t="shared" si="48"/>
        <v>7000</v>
      </c>
      <c r="T288" s="28">
        <f t="shared" si="49"/>
        <v>2.8747433264887063E-2</v>
      </c>
      <c r="W288" t="str">
        <f t="shared" si="50"/>
        <v>2025</v>
      </c>
      <c r="X288" t="str">
        <f t="shared" si="51"/>
        <v>202502</v>
      </c>
    </row>
    <row r="289" spans="2:24">
      <c r="B289" s="12">
        <f t="shared" si="52"/>
        <v>285</v>
      </c>
      <c r="C289" s="41">
        <v>45706</v>
      </c>
      <c r="D289" s="25" t="s">
        <v>190</v>
      </c>
      <c r="E289" t="str">
        <f>IF(D289&lt;&gt;"",_xlfn.XLOOKUP($D289,銘柄リスト!$B$2:$B$10000,銘柄リスト!$C$2:$C$10000,"廃止",0,1),"")</f>
        <v>古野電気</v>
      </c>
      <c r="F289" s="26">
        <v>100</v>
      </c>
      <c r="G289" s="34">
        <v>2345</v>
      </c>
      <c r="H289" s="27">
        <f t="shared" si="44"/>
        <v>234500</v>
      </c>
      <c r="I289" s="4"/>
      <c r="J289" s="4"/>
      <c r="K289" s="27">
        <f t="shared" si="45"/>
        <v>234500</v>
      </c>
      <c r="L289" s="29">
        <v>45721</v>
      </c>
      <c r="M289" s="26">
        <v>100</v>
      </c>
      <c r="N289" s="34">
        <v>2502</v>
      </c>
      <c r="O289" s="27">
        <f t="shared" si="46"/>
        <v>250200</v>
      </c>
      <c r="P289" s="4"/>
      <c r="Q289" s="4"/>
      <c r="R289" s="27">
        <f t="shared" si="47"/>
        <v>250200</v>
      </c>
      <c r="S289" s="27">
        <f t="shared" si="48"/>
        <v>15700</v>
      </c>
      <c r="T289" s="28">
        <f t="shared" si="49"/>
        <v>6.6950959488272926E-2</v>
      </c>
      <c r="W289" t="str">
        <f t="shared" si="50"/>
        <v>2025</v>
      </c>
      <c r="X289" t="str">
        <f t="shared" si="51"/>
        <v>202503</v>
      </c>
    </row>
    <row r="290" spans="2:24">
      <c r="B290" s="12">
        <f t="shared" si="52"/>
        <v>286</v>
      </c>
      <c r="C290" s="41">
        <v>45706</v>
      </c>
      <c r="D290" s="25" t="s">
        <v>232</v>
      </c>
      <c r="E290" t="str">
        <f>IF(D290&lt;&gt;"",_xlfn.XLOOKUP($D290,銘柄リスト!$B$2:$B$10000,銘柄リスト!$C$2:$C$10000,"廃止",0,1),"")</f>
        <v>クリエイト・レストランツ・ホールディングス</v>
      </c>
      <c r="F290" s="26">
        <v>200</v>
      </c>
      <c r="G290" s="34">
        <v>1276</v>
      </c>
      <c r="H290" s="27">
        <f t="shared" si="44"/>
        <v>255200</v>
      </c>
      <c r="I290" s="4"/>
      <c r="J290" s="4"/>
      <c r="K290" s="27">
        <f t="shared" si="45"/>
        <v>255200</v>
      </c>
      <c r="L290" s="29">
        <v>45715</v>
      </c>
      <c r="M290" s="26">
        <v>200</v>
      </c>
      <c r="N290" s="34">
        <v>1275</v>
      </c>
      <c r="O290" s="27">
        <f t="shared" si="46"/>
        <v>255000</v>
      </c>
      <c r="P290" s="4"/>
      <c r="Q290" s="4"/>
      <c r="R290" s="27">
        <f t="shared" si="47"/>
        <v>255000</v>
      </c>
      <c r="S290" s="27">
        <f t="shared" si="48"/>
        <v>-200</v>
      </c>
      <c r="T290" s="28">
        <f t="shared" si="49"/>
        <v>-7.836990595611285E-4</v>
      </c>
      <c r="W290" t="str">
        <f t="shared" si="50"/>
        <v>2025</v>
      </c>
      <c r="X290" t="str">
        <f t="shared" si="51"/>
        <v>202502</v>
      </c>
    </row>
    <row r="291" spans="2:24">
      <c r="B291" s="12">
        <f t="shared" si="52"/>
        <v>287</v>
      </c>
      <c r="C291" s="41">
        <v>45706</v>
      </c>
      <c r="D291" s="25" t="s">
        <v>233</v>
      </c>
      <c r="E291" t="str">
        <f>IF(D291&lt;&gt;"",_xlfn.XLOOKUP($D291,銘柄リスト!$B$2:$B$10000,銘柄リスト!$C$2:$C$10000,"廃止",0,1),"")</f>
        <v>東北新社</v>
      </c>
      <c r="F291" s="26">
        <v>300</v>
      </c>
      <c r="G291" s="34">
        <v>613</v>
      </c>
      <c r="H291" s="27">
        <f t="shared" si="44"/>
        <v>183900</v>
      </c>
      <c r="I291" s="4"/>
      <c r="J291" s="4"/>
      <c r="K291" s="27">
        <f t="shared" si="45"/>
        <v>183900</v>
      </c>
      <c r="L291" s="29">
        <v>45706</v>
      </c>
      <c r="M291" s="26">
        <v>300</v>
      </c>
      <c r="N291" s="34">
        <v>633.6</v>
      </c>
      <c r="O291" s="27">
        <f t="shared" si="46"/>
        <v>190080</v>
      </c>
      <c r="P291" s="4"/>
      <c r="Q291" s="4"/>
      <c r="R291" s="27">
        <f t="shared" si="47"/>
        <v>190080</v>
      </c>
      <c r="S291" s="27">
        <f t="shared" si="48"/>
        <v>6180</v>
      </c>
      <c r="T291" s="28">
        <f t="shared" si="49"/>
        <v>3.360522022838499E-2</v>
      </c>
      <c r="W291" t="str">
        <f t="shared" si="50"/>
        <v>2025</v>
      </c>
      <c r="X291" t="str">
        <f t="shared" si="51"/>
        <v>202502</v>
      </c>
    </row>
    <row r="292" spans="2:24">
      <c r="B292" s="12">
        <f t="shared" si="52"/>
        <v>288</v>
      </c>
      <c r="C292" s="41">
        <v>45707</v>
      </c>
      <c r="D292" s="25" t="s">
        <v>234</v>
      </c>
      <c r="E292" t="str">
        <f>IF(D292&lt;&gt;"",_xlfn.XLOOKUP($D292,銘柄リスト!$B$2:$B$10000,銘柄リスト!$C$2:$C$10000,"廃止",0,1),"")</f>
        <v>リテールパートナーズ</v>
      </c>
      <c r="F292" s="26">
        <v>100</v>
      </c>
      <c r="G292" s="34">
        <v>1243</v>
      </c>
      <c r="H292" s="27">
        <f t="shared" si="44"/>
        <v>124300</v>
      </c>
      <c r="I292" s="4"/>
      <c r="J292" s="4"/>
      <c r="K292" s="27">
        <f t="shared" si="45"/>
        <v>124300</v>
      </c>
      <c r="L292" s="29">
        <v>45715</v>
      </c>
      <c r="M292" s="26">
        <v>100</v>
      </c>
      <c r="N292" s="34">
        <v>1196</v>
      </c>
      <c r="O292" s="27">
        <f t="shared" si="46"/>
        <v>119600</v>
      </c>
      <c r="P292" s="4"/>
      <c r="Q292" s="4"/>
      <c r="R292" s="27">
        <f t="shared" si="47"/>
        <v>119600</v>
      </c>
      <c r="S292" s="27">
        <f t="shared" si="48"/>
        <v>-4700</v>
      </c>
      <c r="T292" s="28">
        <f t="shared" si="49"/>
        <v>-3.781174577634755E-2</v>
      </c>
      <c r="W292" t="str">
        <f t="shared" si="50"/>
        <v>2025</v>
      </c>
      <c r="X292" t="str">
        <f t="shared" si="51"/>
        <v>202502</v>
      </c>
    </row>
    <row r="293" spans="2:24">
      <c r="B293" s="12">
        <f t="shared" si="52"/>
        <v>289</v>
      </c>
      <c r="C293" s="41">
        <v>45707</v>
      </c>
      <c r="D293" s="25" t="s">
        <v>235</v>
      </c>
      <c r="E293" t="str">
        <f>IF(D293&lt;&gt;"",_xlfn.XLOOKUP($D293,銘柄リスト!$B$2:$B$10000,銘柄リスト!$C$2:$C$10000,"廃止",0,1),"")</f>
        <v>かんぽ生命保険</v>
      </c>
      <c r="F293" s="26">
        <v>100</v>
      </c>
      <c r="G293" s="34">
        <v>2899</v>
      </c>
      <c r="H293" s="27">
        <f t="shared" si="44"/>
        <v>289900</v>
      </c>
      <c r="I293" s="4"/>
      <c r="J293" s="4"/>
      <c r="K293" s="27">
        <f t="shared" si="45"/>
        <v>289900</v>
      </c>
      <c r="L293" s="29">
        <v>45719</v>
      </c>
      <c r="M293" s="26">
        <v>100</v>
      </c>
      <c r="N293" s="34">
        <v>2920.5</v>
      </c>
      <c r="O293" s="27">
        <f t="shared" si="46"/>
        <v>292050</v>
      </c>
      <c r="P293" s="4"/>
      <c r="Q293" s="4"/>
      <c r="R293" s="27">
        <f t="shared" si="47"/>
        <v>292050</v>
      </c>
      <c r="S293" s="27">
        <f t="shared" si="48"/>
        <v>2150</v>
      </c>
      <c r="T293" s="28">
        <f t="shared" si="49"/>
        <v>7.4163504656778196E-3</v>
      </c>
      <c r="W293" t="str">
        <f t="shared" si="50"/>
        <v>2025</v>
      </c>
      <c r="X293" t="str">
        <f t="shared" si="51"/>
        <v>202503</v>
      </c>
    </row>
    <row r="294" spans="2:24">
      <c r="B294" s="12">
        <f t="shared" si="52"/>
        <v>290</v>
      </c>
      <c r="C294" s="41">
        <v>45707</v>
      </c>
      <c r="D294" s="25" t="s">
        <v>236</v>
      </c>
      <c r="E294" t="str">
        <f>IF(D294&lt;&gt;"",_xlfn.XLOOKUP($D294,銘柄リスト!$B$2:$B$10000,銘柄リスト!$C$2:$C$10000,"廃止",0,1),"")</f>
        <v>日本化薬</v>
      </c>
      <c r="F294" s="26">
        <v>200</v>
      </c>
      <c r="G294" s="34">
        <v>1374</v>
      </c>
      <c r="H294" s="27">
        <f t="shared" si="44"/>
        <v>274800</v>
      </c>
      <c r="I294" s="4"/>
      <c r="J294" s="4"/>
      <c r="K294" s="27">
        <f t="shared" si="45"/>
        <v>274800</v>
      </c>
      <c r="L294" s="29">
        <v>45735</v>
      </c>
      <c r="M294" s="26">
        <v>200</v>
      </c>
      <c r="N294" s="34">
        <v>1420.5</v>
      </c>
      <c r="O294" s="27">
        <f t="shared" si="46"/>
        <v>284100</v>
      </c>
      <c r="P294" s="4"/>
      <c r="Q294" s="4"/>
      <c r="R294" s="27">
        <f t="shared" si="47"/>
        <v>284100</v>
      </c>
      <c r="S294" s="27">
        <f t="shared" si="48"/>
        <v>9300</v>
      </c>
      <c r="T294" s="28">
        <f t="shared" si="49"/>
        <v>3.384279475982533E-2</v>
      </c>
      <c r="W294" t="str">
        <f t="shared" si="50"/>
        <v>2025</v>
      </c>
      <c r="X294" t="str">
        <f t="shared" si="51"/>
        <v>202503</v>
      </c>
    </row>
    <row r="295" spans="2:24">
      <c r="B295" s="12">
        <f t="shared" si="52"/>
        <v>291</v>
      </c>
      <c r="C295" s="41">
        <v>45707</v>
      </c>
      <c r="D295" s="25" t="s">
        <v>237</v>
      </c>
      <c r="E295" t="str">
        <f>IF(D295&lt;&gt;"",_xlfn.XLOOKUP($D295,銘柄リスト!$B$2:$B$10000,銘柄リスト!$C$2:$C$10000,"廃止",0,1),"")</f>
        <v>住友理工</v>
      </c>
      <c r="F295" s="26">
        <v>200</v>
      </c>
      <c r="G295" s="34">
        <v>1724</v>
      </c>
      <c r="H295" s="27">
        <f t="shared" si="44"/>
        <v>344800</v>
      </c>
      <c r="I295" s="4"/>
      <c r="J295" s="4"/>
      <c r="K295" s="27">
        <f t="shared" si="45"/>
        <v>344800</v>
      </c>
      <c r="L295" s="29">
        <v>45723</v>
      </c>
      <c r="M295" s="26">
        <v>200</v>
      </c>
      <c r="N295" s="34">
        <v>1747</v>
      </c>
      <c r="O295" s="27">
        <f t="shared" si="46"/>
        <v>349400</v>
      </c>
      <c r="P295" s="4"/>
      <c r="Q295" s="4"/>
      <c r="R295" s="27">
        <f t="shared" si="47"/>
        <v>349400</v>
      </c>
      <c r="S295" s="27">
        <f t="shared" si="48"/>
        <v>4600</v>
      </c>
      <c r="T295" s="28">
        <f t="shared" si="49"/>
        <v>1.334106728538283E-2</v>
      </c>
      <c r="W295" t="str">
        <f t="shared" si="50"/>
        <v>2025</v>
      </c>
      <c r="X295" t="str">
        <f t="shared" si="51"/>
        <v>202503</v>
      </c>
    </row>
    <row r="296" spans="2:24">
      <c r="B296" s="12">
        <f t="shared" si="52"/>
        <v>292</v>
      </c>
      <c r="C296" s="41">
        <v>45708</v>
      </c>
      <c r="D296" s="25" t="s">
        <v>238</v>
      </c>
      <c r="E296" t="str">
        <f>IF(D296&lt;&gt;"",_xlfn.XLOOKUP($D296,銘柄リスト!$B$2:$B$10000,銘柄リスト!$C$2:$C$10000,"廃止",0,1),"")</f>
        <v>タカラスタンダード</v>
      </c>
      <c r="F296" s="26">
        <v>100</v>
      </c>
      <c r="G296" s="34">
        <v>1760</v>
      </c>
      <c r="H296" s="27">
        <f t="shared" si="44"/>
        <v>176000</v>
      </c>
      <c r="I296" s="4"/>
      <c r="J296" s="4"/>
      <c r="K296" s="27">
        <f t="shared" si="45"/>
        <v>176000</v>
      </c>
      <c r="L296" s="29">
        <v>45722</v>
      </c>
      <c r="M296" s="26">
        <v>100</v>
      </c>
      <c r="N296" s="34">
        <v>1780</v>
      </c>
      <c r="O296" s="27">
        <f t="shared" si="46"/>
        <v>178000</v>
      </c>
      <c r="P296" s="4"/>
      <c r="Q296" s="4"/>
      <c r="R296" s="27">
        <f t="shared" si="47"/>
        <v>178000</v>
      </c>
      <c r="S296" s="27">
        <f t="shared" si="48"/>
        <v>2000</v>
      </c>
      <c r="T296" s="28">
        <f t="shared" si="49"/>
        <v>1.1363636363636364E-2</v>
      </c>
      <c r="W296" t="str">
        <f t="shared" si="50"/>
        <v>2025</v>
      </c>
      <c r="X296" t="str">
        <f t="shared" si="51"/>
        <v>202503</v>
      </c>
    </row>
    <row r="297" spans="2:24">
      <c r="B297" s="12">
        <f t="shared" si="52"/>
        <v>293</v>
      </c>
      <c r="C297" s="41">
        <v>45708</v>
      </c>
      <c r="D297" s="25" t="s">
        <v>239</v>
      </c>
      <c r="E297" t="str">
        <f>IF(D297&lt;&gt;"",_xlfn.XLOOKUP($D297,銘柄リスト!$B$2:$B$10000,銘柄リスト!$C$2:$C$10000,"廃止",0,1),"")</f>
        <v>日本トランスシティ</v>
      </c>
      <c r="F297" s="26">
        <v>200</v>
      </c>
      <c r="G297" s="34">
        <v>955</v>
      </c>
      <c r="H297" s="27">
        <f t="shared" si="44"/>
        <v>191000</v>
      </c>
      <c r="I297" s="4"/>
      <c r="J297" s="4"/>
      <c r="K297" s="27">
        <f t="shared" si="45"/>
        <v>191000</v>
      </c>
      <c r="L297" s="29">
        <v>45754</v>
      </c>
      <c r="M297" s="26">
        <v>200</v>
      </c>
      <c r="N297" s="34">
        <v>750</v>
      </c>
      <c r="O297" s="27">
        <f t="shared" si="46"/>
        <v>150000</v>
      </c>
      <c r="P297" s="4"/>
      <c r="Q297" s="4"/>
      <c r="R297" s="27">
        <f t="shared" si="47"/>
        <v>150000</v>
      </c>
      <c r="S297" s="27">
        <f t="shared" si="48"/>
        <v>-41000</v>
      </c>
      <c r="T297" s="28">
        <f t="shared" si="49"/>
        <v>-0.21465968586387435</v>
      </c>
      <c r="W297" t="str">
        <f t="shared" si="50"/>
        <v>2025</v>
      </c>
      <c r="X297" t="str">
        <f t="shared" si="51"/>
        <v>202504</v>
      </c>
    </row>
    <row r="298" spans="2:24">
      <c r="B298" s="12">
        <f t="shared" si="52"/>
        <v>294</v>
      </c>
      <c r="C298" s="41">
        <v>45708</v>
      </c>
      <c r="D298" s="25" t="s">
        <v>215</v>
      </c>
      <c r="E298" t="str">
        <f>IF(D298&lt;&gt;"",_xlfn.XLOOKUP($D298,銘柄リスト!$B$2:$B$10000,銘柄リスト!$C$2:$C$10000,"廃止",0,1),"")</f>
        <v>ワキタ</v>
      </c>
      <c r="F298" s="26">
        <v>100</v>
      </c>
      <c r="G298" s="34">
        <v>1711</v>
      </c>
      <c r="H298" s="27">
        <f t="shared" si="44"/>
        <v>171100</v>
      </c>
      <c r="I298" s="4"/>
      <c r="J298" s="4"/>
      <c r="K298" s="27">
        <f t="shared" si="45"/>
        <v>171100</v>
      </c>
      <c r="L298" s="29">
        <v>45715</v>
      </c>
      <c r="M298" s="26">
        <v>100</v>
      </c>
      <c r="N298" s="34">
        <v>1626</v>
      </c>
      <c r="O298" s="27">
        <f t="shared" si="46"/>
        <v>162600</v>
      </c>
      <c r="P298" s="4"/>
      <c r="Q298" s="4"/>
      <c r="R298" s="27">
        <f t="shared" si="47"/>
        <v>162600</v>
      </c>
      <c r="S298" s="27">
        <f t="shared" si="48"/>
        <v>-8500</v>
      </c>
      <c r="T298" s="28">
        <f t="shared" si="49"/>
        <v>-4.9678550555230856E-2</v>
      </c>
      <c r="W298" t="str">
        <f t="shared" si="50"/>
        <v>2025</v>
      </c>
      <c r="X298" t="str">
        <f t="shared" si="51"/>
        <v>202502</v>
      </c>
    </row>
    <row r="299" spans="2:24">
      <c r="B299" s="12">
        <f t="shared" si="52"/>
        <v>295</v>
      </c>
      <c r="C299" s="41">
        <v>45708</v>
      </c>
      <c r="D299" s="25" t="s">
        <v>50</v>
      </c>
      <c r="E299" t="str">
        <f>IF(D299&lt;&gt;"",_xlfn.XLOOKUP($D299,銘柄リスト!$B$2:$B$10000,銘柄リスト!$C$2:$C$10000,"廃止",0,1),"")</f>
        <v>宮地エンジニアリンググループ</v>
      </c>
      <c r="F299" s="26">
        <v>100</v>
      </c>
      <c r="G299" s="34">
        <v>1811</v>
      </c>
      <c r="H299" s="27">
        <f t="shared" ref="H299:H362" si="53">F299*G299</f>
        <v>181100</v>
      </c>
      <c r="I299" s="4"/>
      <c r="J299" s="4"/>
      <c r="K299" s="27">
        <f t="shared" ref="K299:K362" si="54">H299+I299+J299</f>
        <v>181100</v>
      </c>
      <c r="L299" s="29">
        <v>45733</v>
      </c>
      <c r="M299" s="26">
        <v>100</v>
      </c>
      <c r="N299" s="34">
        <v>1891</v>
      </c>
      <c r="O299" s="27">
        <f t="shared" ref="O299:O362" si="55">M299*N299</f>
        <v>189100</v>
      </c>
      <c r="P299" s="4"/>
      <c r="Q299" s="4"/>
      <c r="R299" s="27">
        <f t="shared" ref="R299:R362" si="56">O299-P299-Q299</f>
        <v>189100</v>
      </c>
      <c r="S299" s="27">
        <f t="shared" ref="S299:S362" si="57">IF(L299&lt;&gt;"",R299-K299,"")</f>
        <v>8000</v>
      </c>
      <c r="T299" s="28">
        <f t="shared" ref="T299:T362" si="58">IF(S299&lt;&gt;"",S299/K299,"")</f>
        <v>4.417448923246825E-2</v>
      </c>
      <c r="W299" t="str">
        <f t="shared" si="50"/>
        <v>2025</v>
      </c>
      <c r="X299" t="str">
        <f t="shared" si="51"/>
        <v>202503</v>
      </c>
    </row>
    <row r="300" spans="2:24">
      <c r="B300" s="12">
        <f t="shared" si="52"/>
        <v>296</v>
      </c>
      <c r="C300" s="41">
        <v>45708</v>
      </c>
      <c r="D300" s="25" t="s">
        <v>240</v>
      </c>
      <c r="E300" t="str">
        <f>IF(D300&lt;&gt;"",_xlfn.XLOOKUP($D300,銘柄リスト!$B$2:$B$10000,銘柄リスト!$C$2:$C$10000,"廃止",0,1),"")</f>
        <v>乾汽船</v>
      </c>
      <c r="F300" s="26">
        <v>100</v>
      </c>
      <c r="G300" s="34">
        <v>1455</v>
      </c>
      <c r="H300" s="27">
        <f t="shared" si="53"/>
        <v>145500</v>
      </c>
      <c r="I300" s="4"/>
      <c r="J300" s="4"/>
      <c r="K300" s="27">
        <f t="shared" si="54"/>
        <v>145500</v>
      </c>
      <c r="L300" s="29">
        <v>45719</v>
      </c>
      <c r="M300" s="26">
        <v>100</v>
      </c>
      <c r="N300" s="34">
        <v>1485</v>
      </c>
      <c r="O300" s="27">
        <f t="shared" si="55"/>
        <v>148500</v>
      </c>
      <c r="P300" s="4"/>
      <c r="Q300" s="4"/>
      <c r="R300" s="27">
        <f t="shared" si="56"/>
        <v>148500</v>
      </c>
      <c r="S300" s="27">
        <f t="shared" si="57"/>
        <v>3000</v>
      </c>
      <c r="T300" s="28">
        <f t="shared" si="58"/>
        <v>2.0618556701030927E-2</v>
      </c>
      <c r="W300" t="str">
        <f t="shared" si="50"/>
        <v>2025</v>
      </c>
      <c r="X300" t="str">
        <f t="shared" si="51"/>
        <v>202503</v>
      </c>
    </row>
    <row r="301" spans="2:24">
      <c r="B301" s="12">
        <f t="shared" si="52"/>
        <v>297</v>
      </c>
      <c r="C301" s="41">
        <v>45709</v>
      </c>
      <c r="D301" s="25" t="s">
        <v>241</v>
      </c>
      <c r="E301" t="str">
        <f>IF(D301&lt;&gt;"",_xlfn.XLOOKUP($D301,銘柄リスト!$B$2:$B$10000,銘柄リスト!$C$2:$C$10000,"廃止",0,1),"")</f>
        <v>パルグループホールディングス</v>
      </c>
      <c r="F301" s="26">
        <v>100</v>
      </c>
      <c r="G301" s="34">
        <v>3198.5</v>
      </c>
      <c r="H301" s="27">
        <f t="shared" si="53"/>
        <v>319850</v>
      </c>
      <c r="I301" s="4"/>
      <c r="J301" s="4"/>
      <c r="K301" s="27">
        <f t="shared" si="54"/>
        <v>319850</v>
      </c>
      <c r="L301" s="29">
        <v>45722</v>
      </c>
      <c r="M301" s="26">
        <v>100</v>
      </c>
      <c r="N301" s="34">
        <v>3305</v>
      </c>
      <c r="O301" s="27">
        <f t="shared" si="55"/>
        <v>330500</v>
      </c>
      <c r="P301" s="4"/>
      <c r="Q301" s="4"/>
      <c r="R301" s="27">
        <f t="shared" si="56"/>
        <v>330500</v>
      </c>
      <c r="S301" s="27">
        <f t="shared" si="57"/>
        <v>10650</v>
      </c>
      <c r="T301" s="28">
        <f t="shared" si="58"/>
        <v>3.3296857902141631E-2</v>
      </c>
      <c r="W301" t="str">
        <f t="shared" si="50"/>
        <v>2025</v>
      </c>
      <c r="X301" t="str">
        <f t="shared" si="51"/>
        <v>202503</v>
      </c>
    </row>
    <row r="302" spans="2:24">
      <c r="B302" s="12">
        <f t="shared" si="52"/>
        <v>298</v>
      </c>
      <c r="C302" s="41">
        <v>45709</v>
      </c>
      <c r="D302" s="25" t="s">
        <v>173</v>
      </c>
      <c r="E302" t="str">
        <f>IF(D302&lt;&gt;"",_xlfn.XLOOKUP($D302,銘柄リスト!$B$2:$B$10000,銘柄リスト!$C$2:$C$10000,"廃止",0,1),"")</f>
        <v>ＭＳ＆ＡＤインシュアランスグループホールディングス</v>
      </c>
      <c r="F302" s="26">
        <v>100</v>
      </c>
      <c r="G302" s="34">
        <v>3035</v>
      </c>
      <c r="H302" s="27">
        <f t="shared" si="53"/>
        <v>303500</v>
      </c>
      <c r="I302" s="4"/>
      <c r="J302" s="4"/>
      <c r="K302" s="27">
        <f t="shared" si="54"/>
        <v>303500</v>
      </c>
      <c r="L302" s="29">
        <v>45719</v>
      </c>
      <c r="M302" s="26">
        <v>100</v>
      </c>
      <c r="N302" s="34">
        <v>3215</v>
      </c>
      <c r="O302" s="27">
        <f t="shared" si="55"/>
        <v>321500</v>
      </c>
      <c r="P302" s="4"/>
      <c r="Q302" s="4"/>
      <c r="R302" s="27">
        <f t="shared" si="56"/>
        <v>321500</v>
      </c>
      <c r="S302" s="27">
        <f t="shared" si="57"/>
        <v>18000</v>
      </c>
      <c r="T302" s="28">
        <f t="shared" si="58"/>
        <v>5.9308072487644151E-2</v>
      </c>
      <c r="W302" t="str">
        <f t="shared" si="50"/>
        <v>2025</v>
      </c>
      <c r="X302" t="str">
        <f t="shared" si="51"/>
        <v>202503</v>
      </c>
    </row>
    <row r="303" spans="2:24">
      <c r="B303" s="12">
        <f t="shared" si="52"/>
        <v>299</v>
      </c>
      <c r="C303" s="41">
        <v>45709</v>
      </c>
      <c r="D303" s="25" t="s">
        <v>219</v>
      </c>
      <c r="E303" t="str">
        <f>IF(D303&lt;&gt;"",_xlfn.XLOOKUP($D303,銘柄リスト!$B$2:$B$10000,銘柄リスト!$C$2:$C$10000,"廃止",0,1),"")</f>
        <v>カーブスホールディングス</v>
      </c>
      <c r="F303" s="26">
        <v>400</v>
      </c>
      <c r="G303" s="34">
        <v>664.5</v>
      </c>
      <c r="H303" s="27">
        <f t="shared" si="53"/>
        <v>265800</v>
      </c>
      <c r="I303" s="4"/>
      <c r="J303" s="4"/>
      <c r="K303" s="27">
        <f t="shared" si="54"/>
        <v>265800</v>
      </c>
      <c r="L303" s="29">
        <v>45715</v>
      </c>
      <c r="M303" s="26">
        <v>400</v>
      </c>
      <c r="N303" s="34">
        <v>660</v>
      </c>
      <c r="O303" s="27">
        <f t="shared" si="55"/>
        <v>264000</v>
      </c>
      <c r="P303" s="4"/>
      <c r="Q303" s="4"/>
      <c r="R303" s="27">
        <f t="shared" si="56"/>
        <v>264000</v>
      </c>
      <c r="S303" s="27">
        <f t="shared" si="57"/>
        <v>-1800</v>
      </c>
      <c r="T303" s="28">
        <f t="shared" si="58"/>
        <v>-6.7720090293453723E-3</v>
      </c>
      <c r="W303" t="str">
        <f t="shared" si="50"/>
        <v>2025</v>
      </c>
      <c r="X303" t="str">
        <f t="shared" si="51"/>
        <v>202502</v>
      </c>
    </row>
    <row r="304" spans="2:24">
      <c r="B304" s="12">
        <f t="shared" si="52"/>
        <v>300</v>
      </c>
      <c r="C304" s="41">
        <v>45709</v>
      </c>
      <c r="D304" s="25" t="s">
        <v>242</v>
      </c>
      <c r="E304" t="str">
        <f>IF(D304&lt;&gt;"",_xlfn.XLOOKUP($D304,銘柄リスト!$B$2:$B$10000,銘柄リスト!$C$2:$C$10000,"廃止",0,1),"")</f>
        <v>ＮＯＫ</v>
      </c>
      <c r="F304" s="26">
        <v>100</v>
      </c>
      <c r="G304" s="34">
        <v>2285.5</v>
      </c>
      <c r="H304" s="27">
        <f t="shared" si="53"/>
        <v>228550</v>
      </c>
      <c r="I304" s="4"/>
      <c r="J304" s="4"/>
      <c r="K304" s="27">
        <f t="shared" si="54"/>
        <v>228550</v>
      </c>
      <c r="L304" s="29">
        <v>45713</v>
      </c>
      <c r="M304" s="26">
        <v>100</v>
      </c>
      <c r="N304" s="34">
        <v>2327</v>
      </c>
      <c r="O304" s="27">
        <f t="shared" si="55"/>
        <v>232700</v>
      </c>
      <c r="P304" s="4"/>
      <c r="Q304" s="4"/>
      <c r="R304" s="27">
        <f t="shared" si="56"/>
        <v>232700</v>
      </c>
      <c r="S304" s="27">
        <f t="shared" si="57"/>
        <v>4150</v>
      </c>
      <c r="T304" s="28">
        <f t="shared" si="58"/>
        <v>1.8157952308028878E-2</v>
      </c>
      <c r="W304" t="str">
        <f t="shared" si="50"/>
        <v>2025</v>
      </c>
      <c r="X304" t="str">
        <f t="shared" si="51"/>
        <v>202502</v>
      </c>
    </row>
    <row r="305" spans="2:24">
      <c r="B305" s="12">
        <f t="shared" si="52"/>
        <v>301</v>
      </c>
      <c r="C305" s="41">
        <v>45709</v>
      </c>
      <c r="D305" s="25" t="s">
        <v>167</v>
      </c>
      <c r="E305" t="str">
        <f>IF(D305&lt;&gt;"",_xlfn.XLOOKUP($D305,銘柄リスト!$B$2:$B$10000,銘柄リスト!$C$2:$C$10000,"廃止",0,1),"")</f>
        <v>みずほリース</v>
      </c>
      <c r="F305" s="26">
        <v>100</v>
      </c>
      <c r="G305" s="34">
        <v>1020</v>
      </c>
      <c r="H305" s="27">
        <f t="shared" si="53"/>
        <v>102000</v>
      </c>
      <c r="I305" s="4"/>
      <c r="J305" s="4"/>
      <c r="K305" s="27">
        <f t="shared" si="54"/>
        <v>102000</v>
      </c>
      <c r="L305" s="29">
        <v>45714</v>
      </c>
      <c r="M305" s="26">
        <v>100</v>
      </c>
      <c r="N305" s="34">
        <v>1023.6</v>
      </c>
      <c r="O305" s="27">
        <f t="shared" si="55"/>
        <v>102360</v>
      </c>
      <c r="P305" s="4"/>
      <c r="Q305" s="4"/>
      <c r="R305" s="27">
        <f t="shared" si="56"/>
        <v>102360</v>
      </c>
      <c r="S305" s="27">
        <f t="shared" si="57"/>
        <v>360</v>
      </c>
      <c r="T305" s="28">
        <f t="shared" si="58"/>
        <v>3.5294117647058825E-3</v>
      </c>
      <c r="W305" t="str">
        <f t="shared" si="50"/>
        <v>2025</v>
      </c>
      <c r="X305" t="str">
        <f t="shared" si="51"/>
        <v>202502</v>
      </c>
    </row>
    <row r="306" spans="2:24">
      <c r="B306" s="12">
        <f t="shared" si="52"/>
        <v>302</v>
      </c>
      <c r="C306" s="41">
        <v>45713</v>
      </c>
      <c r="D306" s="25" t="s">
        <v>239</v>
      </c>
      <c r="E306" t="str">
        <f>IF(D306&lt;&gt;"",_xlfn.XLOOKUP($D306,銘柄リスト!$B$2:$B$10000,銘柄リスト!$C$2:$C$10000,"廃止",0,1),"")</f>
        <v>日本トランスシティ</v>
      </c>
      <c r="F306" s="26">
        <v>100</v>
      </c>
      <c r="G306" s="34">
        <v>916</v>
      </c>
      <c r="H306" s="27">
        <f t="shared" si="53"/>
        <v>91600</v>
      </c>
      <c r="I306" s="4"/>
      <c r="J306" s="4"/>
      <c r="K306" s="27">
        <f t="shared" si="54"/>
        <v>91600</v>
      </c>
      <c r="L306" s="29">
        <v>45754</v>
      </c>
      <c r="M306" s="26">
        <v>100</v>
      </c>
      <c r="N306" s="34">
        <v>750</v>
      </c>
      <c r="O306" s="27">
        <f t="shared" si="55"/>
        <v>75000</v>
      </c>
      <c r="P306" s="4"/>
      <c r="Q306" s="4"/>
      <c r="R306" s="27">
        <f t="shared" si="56"/>
        <v>75000</v>
      </c>
      <c r="S306" s="27">
        <f t="shared" si="57"/>
        <v>-16600</v>
      </c>
      <c r="T306" s="28">
        <f t="shared" si="58"/>
        <v>-0.18122270742358079</v>
      </c>
      <c r="W306" t="str">
        <f t="shared" si="50"/>
        <v>2025</v>
      </c>
      <c r="X306" t="str">
        <f t="shared" si="51"/>
        <v>202504</v>
      </c>
    </row>
    <row r="307" spans="2:24">
      <c r="B307" s="12">
        <f t="shared" si="52"/>
        <v>303</v>
      </c>
      <c r="C307" s="41">
        <v>45713</v>
      </c>
      <c r="D307" s="25" t="s">
        <v>243</v>
      </c>
      <c r="E307" t="str">
        <f>IF(D307&lt;&gt;"",_xlfn.XLOOKUP($D307,銘柄リスト!$B$2:$B$10000,銘柄リスト!$C$2:$C$10000,"廃止",0,1),"")</f>
        <v>ダスキン</v>
      </c>
      <c r="F307" s="26">
        <v>100</v>
      </c>
      <c r="G307" s="34">
        <v>3642</v>
      </c>
      <c r="H307" s="27">
        <f t="shared" si="53"/>
        <v>364200</v>
      </c>
      <c r="I307" s="4"/>
      <c r="J307" s="4"/>
      <c r="K307" s="27">
        <f t="shared" si="54"/>
        <v>364200</v>
      </c>
      <c r="L307" s="29">
        <v>45741</v>
      </c>
      <c r="M307" s="26">
        <v>100</v>
      </c>
      <c r="N307" s="34">
        <v>3740</v>
      </c>
      <c r="O307" s="27">
        <f t="shared" si="55"/>
        <v>374000</v>
      </c>
      <c r="P307" s="4"/>
      <c r="Q307" s="4"/>
      <c r="R307" s="27">
        <f t="shared" si="56"/>
        <v>374000</v>
      </c>
      <c r="S307" s="27">
        <f t="shared" si="57"/>
        <v>9800</v>
      </c>
      <c r="T307" s="28">
        <f t="shared" si="58"/>
        <v>2.6908292147171883E-2</v>
      </c>
      <c r="W307" t="str">
        <f t="shared" si="50"/>
        <v>2025</v>
      </c>
      <c r="X307" t="str">
        <f t="shared" si="51"/>
        <v>202503</v>
      </c>
    </row>
    <row r="308" spans="2:24">
      <c r="B308" s="12">
        <f t="shared" si="52"/>
        <v>304</v>
      </c>
      <c r="C308" s="41">
        <v>45713</v>
      </c>
      <c r="D308" s="25" t="s">
        <v>214</v>
      </c>
      <c r="E308" t="str">
        <f>IF(D308&lt;&gt;"",_xlfn.XLOOKUP($D308,銘柄リスト!$B$2:$B$10000,銘柄リスト!$C$2:$C$10000,"廃止",0,1),"")</f>
        <v>相鉄ホールディングス</v>
      </c>
      <c r="F308" s="26">
        <v>100</v>
      </c>
      <c r="G308" s="34">
        <v>2300</v>
      </c>
      <c r="H308" s="27">
        <f t="shared" si="53"/>
        <v>230000</v>
      </c>
      <c r="I308" s="4"/>
      <c r="J308" s="4"/>
      <c r="K308" s="27">
        <f t="shared" si="54"/>
        <v>230000</v>
      </c>
      <c r="L308" s="29">
        <v>45754</v>
      </c>
      <c r="M308" s="26">
        <v>100</v>
      </c>
      <c r="N308" s="34">
        <v>2106.5</v>
      </c>
      <c r="O308" s="27">
        <f t="shared" si="55"/>
        <v>210650</v>
      </c>
      <c r="P308" s="4"/>
      <c r="Q308" s="4"/>
      <c r="R308" s="27">
        <f t="shared" si="56"/>
        <v>210650</v>
      </c>
      <c r="S308" s="27">
        <f t="shared" si="57"/>
        <v>-19350</v>
      </c>
      <c r="T308" s="28">
        <f t="shared" si="58"/>
        <v>-8.413043478260869E-2</v>
      </c>
      <c r="W308" t="str">
        <f t="shared" si="50"/>
        <v>2025</v>
      </c>
      <c r="X308" t="str">
        <f t="shared" si="51"/>
        <v>202504</v>
      </c>
    </row>
    <row r="309" spans="2:24">
      <c r="B309" s="12">
        <f t="shared" si="52"/>
        <v>305</v>
      </c>
      <c r="C309" s="41">
        <v>45714</v>
      </c>
      <c r="D309" s="25" t="s">
        <v>244</v>
      </c>
      <c r="E309" t="str">
        <f>IF(D309&lt;&gt;"",_xlfn.XLOOKUP($D309,銘柄リスト!$B$2:$B$10000,銘柄リスト!$C$2:$C$10000,"廃止",0,1),"")</f>
        <v>良品計画</v>
      </c>
      <c r="F309" s="26">
        <v>100</v>
      </c>
      <c r="G309" s="34">
        <v>4122</v>
      </c>
      <c r="H309" s="27">
        <f t="shared" si="53"/>
        <v>412200</v>
      </c>
      <c r="I309" s="4"/>
      <c r="J309" s="4"/>
      <c r="K309" s="27">
        <f t="shared" si="54"/>
        <v>412200</v>
      </c>
      <c r="L309" s="29">
        <v>45715</v>
      </c>
      <c r="M309" s="26">
        <v>100</v>
      </c>
      <c r="N309" s="34">
        <v>4122</v>
      </c>
      <c r="O309" s="27">
        <f t="shared" si="55"/>
        <v>412200</v>
      </c>
      <c r="P309" s="4"/>
      <c r="Q309" s="4"/>
      <c r="R309" s="27">
        <f t="shared" si="56"/>
        <v>412200</v>
      </c>
      <c r="S309" s="27">
        <f t="shared" si="57"/>
        <v>0</v>
      </c>
      <c r="T309" s="28">
        <f t="shared" si="58"/>
        <v>0</v>
      </c>
      <c r="U309" t="s">
        <v>8960</v>
      </c>
      <c r="W309" t="str">
        <f t="shared" si="50"/>
        <v>2025</v>
      </c>
      <c r="X309" t="str">
        <f t="shared" si="51"/>
        <v>202502</v>
      </c>
    </row>
    <row r="310" spans="2:24">
      <c r="B310" s="12">
        <f t="shared" si="52"/>
        <v>306</v>
      </c>
      <c r="C310" s="41">
        <v>45714</v>
      </c>
      <c r="D310" s="25" t="s">
        <v>69</v>
      </c>
      <c r="E310" t="str">
        <f>IF(D310&lt;&gt;"",_xlfn.XLOOKUP($D310,銘柄リスト!$B$2:$B$10000,銘柄リスト!$C$2:$C$10000,"廃止",0,1),"")</f>
        <v>イオン</v>
      </c>
      <c r="F310" s="26">
        <v>100</v>
      </c>
      <c r="G310" s="34">
        <v>3705</v>
      </c>
      <c r="H310" s="27">
        <f t="shared" si="53"/>
        <v>370500</v>
      </c>
      <c r="I310" s="4"/>
      <c r="J310" s="4"/>
      <c r="K310" s="27">
        <f t="shared" si="54"/>
        <v>370500</v>
      </c>
      <c r="L310" s="29">
        <v>45715</v>
      </c>
      <c r="M310" s="26">
        <v>100</v>
      </c>
      <c r="N310" s="34">
        <v>3705</v>
      </c>
      <c r="O310" s="27">
        <f t="shared" si="55"/>
        <v>370500</v>
      </c>
      <c r="P310" s="4"/>
      <c r="Q310" s="4"/>
      <c r="R310" s="27">
        <f t="shared" si="56"/>
        <v>370500</v>
      </c>
      <c r="S310" s="27">
        <f t="shared" si="57"/>
        <v>0</v>
      </c>
      <c r="T310" s="28">
        <f t="shared" si="58"/>
        <v>0</v>
      </c>
      <c r="U310" t="s">
        <v>8960</v>
      </c>
      <c r="W310" t="str">
        <f t="shared" si="50"/>
        <v>2025</v>
      </c>
      <c r="X310" t="str">
        <f t="shared" si="51"/>
        <v>202502</v>
      </c>
    </row>
    <row r="311" spans="2:24">
      <c r="B311" s="12">
        <f t="shared" si="52"/>
        <v>307</v>
      </c>
      <c r="C311" s="41">
        <v>45714</v>
      </c>
      <c r="D311" s="25" t="s">
        <v>245</v>
      </c>
      <c r="E311" t="str">
        <f>IF(D311&lt;&gt;"",_xlfn.XLOOKUP($D311,銘柄リスト!$B$2:$B$10000,銘柄リスト!$C$2:$C$10000,"廃止",0,1),"")</f>
        <v>ユナイテッド＆コレクティブ</v>
      </c>
      <c r="F311" s="26">
        <v>100</v>
      </c>
      <c r="G311" s="34">
        <v>1013</v>
      </c>
      <c r="H311" s="27">
        <f t="shared" si="53"/>
        <v>101300</v>
      </c>
      <c r="I311" s="4"/>
      <c r="J311" s="4"/>
      <c r="K311" s="27">
        <f t="shared" si="54"/>
        <v>101300</v>
      </c>
      <c r="L311" s="29">
        <v>45715</v>
      </c>
      <c r="M311" s="26">
        <v>100</v>
      </c>
      <c r="N311" s="34">
        <v>955</v>
      </c>
      <c r="O311" s="27">
        <f t="shared" si="55"/>
        <v>95500</v>
      </c>
      <c r="P311" s="4"/>
      <c r="Q311" s="4"/>
      <c r="R311" s="27">
        <f t="shared" si="56"/>
        <v>95500</v>
      </c>
      <c r="S311" s="27">
        <f t="shared" si="57"/>
        <v>-5800</v>
      </c>
      <c r="T311" s="28">
        <f t="shared" si="58"/>
        <v>-5.725567620927937E-2</v>
      </c>
      <c r="W311" t="str">
        <f t="shared" si="50"/>
        <v>2025</v>
      </c>
      <c r="X311" t="str">
        <f t="shared" si="51"/>
        <v>202502</v>
      </c>
    </row>
    <row r="312" spans="2:24">
      <c r="B312" s="12">
        <f t="shared" si="52"/>
        <v>308</v>
      </c>
      <c r="C312" s="41">
        <v>45716</v>
      </c>
      <c r="D312" s="25" t="s">
        <v>131</v>
      </c>
      <c r="E312" t="str">
        <f>IF(D312&lt;&gt;"",_xlfn.XLOOKUP($D312,銘柄リスト!$B$2:$B$10000,銘柄リスト!$C$2:$C$10000,"廃止",0,1),"")</f>
        <v>中国塗料</v>
      </c>
      <c r="F312" s="26">
        <v>100</v>
      </c>
      <c r="G312" s="34">
        <v>2111.6999999999998</v>
      </c>
      <c r="H312" s="27">
        <f t="shared" si="53"/>
        <v>211169.99999999997</v>
      </c>
      <c r="I312" s="4"/>
      <c r="J312" s="4"/>
      <c r="K312" s="27">
        <f t="shared" si="54"/>
        <v>211169.99999999997</v>
      </c>
      <c r="L312" s="29">
        <v>45726</v>
      </c>
      <c r="M312" s="26">
        <v>100</v>
      </c>
      <c r="N312" s="34">
        <v>2218</v>
      </c>
      <c r="O312" s="27">
        <f t="shared" si="55"/>
        <v>221800</v>
      </c>
      <c r="P312" s="4"/>
      <c r="Q312" s="4"/>
      <c r="R312" s="27">
        <f t="shared" si="56"/>
        <v>221800</v>
      </c>
      <c r="S312" s="27">
        <f t="shared" si="57"/>
        <v>10630.000000000029</v>
      </c>
      <c r="T312" s="28">
        <f t="shared" si="58"/>
        <v>5.0338589761803429E-2</v>
      </c>
      <c r="W312" t="str">
        <f t="shared" si="50"/>
        <v>2025</v>
      </c>
      <c r="X312" t="str">
        <f t="shared" si="51"/>
        <v>202503</v>
      </c>
    </row>
    <row r="313" spans="2:24">
      <c r="B313" s="12">
        <f t="shared" si="52"/>
        <v>309</v>
      </c>
      <c r="C313" s="41">
        <v>45716</v>
      </c>
      <c r="D313" s="25" t="s">
        <v>291</v>
      </c>
      <c r="E313" t="str">
        <f>IF(D313&lt;&gt;"",_xlfn.XLOOKUP($D313,銘柄リスト!$B$2:$B$10000,銘柄リスト!$C$2:$C$10000,"廃止",0,1),"")</f>
        <v>三井金属鉱業</v>
      </c>
      <c r="F313" s="26">
        <v>100</v>
      </c>
      <c r="G313" s="34">
        <v>4245</v>
      </c>
      <c r="H313" s="27">
        <f t="shared" si="53"/>
        <v>424500</v>
      </c>
      <c r="I313" s="4"/>
      <c r="J313" s="4"/>
      <c r="K313" s="27">
        <f t="shared" si="54"/>
        <v>424500</v>
      </c>
      <c r="L313" s="29">
        <v>45719</v>
      </c>
      <c r="M313" s="26">
        <v>100</v>
      </c>
      <c r="N313" s="34">
        <v>4375</v>
      </c>
      <c r="O313" s="27">
        <f t="shared" si="55"/>
        <v>437500</v>
      </c>
      <c r="P313" s="4"/>
      <c r="Q313" s="4"/>
      <c r="R313" s="27">
        <f t="shared" si="56"/>
        <v>437500</v>
      </c>
      <c r="S313" s="27">
        <f t="shared" si="57"/>
        <v>13000</v>
      </c>
      <c r="T313" s="28">
        <f t="shared" si="58"/>
        <v>3.0624263839811542E-2</v>
      </c>
      <c r="W313" t="str">
        <f t="shared" si="50"/>
        <v>2025</v>
      </c>
      <c r="X313" t="str">
        <f t="shared" si="51"/>
        <v>202503</v>
      </c>
    </row>
    <row r="314" spans="2:24">
      <c r="B314" s="12">
        <f t="shared" si="52"/>
        <v>310</v>
      </c>
      <c r="C314" s="41">
        <v>45716</v>
      </c>
      <c r="D314" s="25" t="s">
        <v>209</v>
      </c>
      <c r="E314" t="str">
        <f>IF(D314&lt;&gt;"",_xlfn.XLOOKUP($D314,銘柄リスト!$B$2:$B$10000,銘柄リスト!$C$2:$C$10000,"廃止",0,1),"")</f>
        <v>山一電機</v>
      </c>
      <c r="F314" s="26">
        <v>100</v>
      </c>
      <c r="G314" s="34">
        <v>2039</v>
      </c>
      <c r="H314" s="27">
        <f t="shared" si="53"/>
        <v>203900</v>
      </c>
      <c r="I314" s="4"/>
      <c r="J314" s="4"/>
      <c r="K314" s="27">
        <f t="shared" si="54"/>
        <v>203900</v>
      </c>
      <c r="L314" s="29">
        <v>45740</v>
      </c>
      <c r="M314" s="26">
        <v>100</v>
      </c>
      <c r="N314" s="34">
        <v>2265</v>
      </c>
      <c r="O314" s="27">
        <f t="shared" si="55"/>
        <v>226500</v>
      </c>
      <c r="P314" s="4"/>
      <c r="Q314" s="4"/>
      <c r="R314" s="27">
        <f t="shared" si="56"/>
        <v>226500</v>
      </c>
      <c r="S314" s="27">
        <f t="shared" si="57"/>
        <v>22600</v>
      </c>
      <c r="T314" s="28">
        <f t="shared" si="58"/>
        <v>0.11083864639529181</v>
      </c>
      <c r="W314" t="str">
        <f t="shared" si="50"/>
        <v>2025</v>
      </c>
      <c r="X314" t="str">
        <f t="shared" si="51"/>
        <v>202503</v>
      </c>
    </row>
    <row r="315" spans="2:24">
      <c r="B315" s="12">
        <f t="shared" si="52"/>
        <v>311</v>
      </c>
      <c r="C315" s="41">
        <v>45716</v>
      </c>
      <c r="D315" s="25" t="s">
        <v>3786</v>
      </c>
      <c r="E315" t="str">
        <f>IF(D315&lt;&gt;"",_xlfn.XLOOKUP($D315,銘柄リスト!$B$2:$B$10000,銘柄リスト!$C$2:$C$10000,"廃止",0,1),"")</f>
        <v>プログリット</v>
      </c>
      <c r="F315" s="26">
        <v>100</v>
      </c>
      <c r="G315" s="34">
        <v>1152</v>
      </c>
      <c r="H315" s="27">
        <f t="shared" si="53"/>
        <v>115200</v>
      </c>
      <c r="I315" s="4"/>
      <c r="J315" s="4"/>
      <c r="K315" s="27">
        <f t="shared" si="54"/>
        <v>115200</v>
      </c>
      <c r="L315" s="29">
        <v>45719</v>
      </c>
      <c r="M315" s="26">
        <v>100</v>
      </c>
      <c r="N315" s="34">
        <v>1165</v>
      </c>
      <c r="O315" s="27">
        <f t="shared" si="55"/>
        <v>116500</v>
      </c>
      <c r="P315" s="4"/>
      <c r="Q315" s="4"/>
      <c r="R315" s="27">
        <f t="shared" si="56"/>
        <v>116500</v>
      </c>
      <c r="S315" s="27">
        <f t="shared" si="57"/>
        <v>1300</v>
      </c>
      <c r="T315" s="28">
        <f t="shared" si="58"/>
        <v>1.1284722222222222E-2</v>
      </c>
      <c r="W315" t="str">
        <f t="shared" si="50"/>
        <v>2025</v>
      </c>
      <c r="X315" t="str">
        <f t="shared" si="51"/>
        <v>202503</v>
      </c>
    </row>
    <row r="316" spans="2:24">
      <c r="B316" s="12">
        <f t="shared" si="52"/>
        <v>312</v>
      </c>
      <c r="C316" s="41">
        <v>45716</v>
      </c>
      <c r="D316" s="25" t="s">
        <v>190</v>
      </c>
      <c r="E316" t="str">
        <f>IF(D316&lt;&gt;"",_xlfn.XLOOKUP($D316,銘柄リスト!$B$2:$B$10000,銘柄リスト!$C$2:$C$10000,"廃止",0,1),"")</f>
        <v>古野電気</v>
      </c>
      <c r="F316" s="26">
        <v>100</v>
      </c>
      <c r="G316" s="34">
        <v>2218</v>
      </c>
      <c r="H316" s="27">
        <f t="shared" si="53"/>
        <v>221800</v>
      </c>
      <c r="I316" s="4"/>
      <c r="J316" s="4"/>
      <c r="K316" s="27">
        <f t="shared" si="54"/>
        <v>221800</v>
      </c>
      <c r="L316" s="29">
        <v>45721</v>
      </c>
      <c r="M316" s="26">
        <v>100</v>
      </c>
      <c r="N316" s="34">
        <v>2502</v>
      </c>
      <c r="O316" s="27">
        <f t="shared" si="55"/>
        <v>250200</v>
      </c>
      <c r="P316" s="4"/>
      <c r="Q316" s="4"/>
      <c r="R316" s="27">
        <f t="shared" si="56"/>
        <v>250200</v>
      </c>
      <c r="S316" s="27">
        <f t="shared" si="57"/>
        <v>28400</v>
      </c>
      <c r="T316" s="28">
        <f t="shared" si="58"/>
        <v>0.12804328223624886</v>
      </c>
      <c r="W316" t="str">
        <f t="shared" si="50"/>
        <v>2025</v>
      </c>
      <c r="X316" t="str">
        <f t="shared" si="51"/>
        <v>202503</v>
      </c>
    </row>
    <row r="317" spans="2:24">
      <c r="B317" s="12">
        <f t="shared" si="52"/>
        <v>313</v>
      </c>
      <c r="C317" s="41">
        <v>45716</v>
      </c>
      <c r="D317" s="25" t="s">
        <v>237</v>
      </c>
      <c r="E317" t="str">
        <f>IF(D317&lt;&gt;"",_xlfn.XLOOKUP($D317,銘柄リスト!$B$2:$B$10000,銘柄リスト!$C$2:$C$10000,"廃止",0,1),"")</f>
        <v>住友理工</v>
      </c>
      <c r="F317" s="26">
        <v>100</v>
      </c>
      <c r="G317" s="34">
        <v>1624</v>
      </c>
      <c r="H317" s="27">
        <f t="shared" si="53"/>
        <v>162400</v>
      </c>
      <c r="I317" s="4"/>
      <c r="J317" s="4"/>
      <c r="K317" s="27">
        <f t="shared" si="54"/>
        <v>162400</v>
      </c>
      <c r="L317" s="29">
        <v>45723</v>
      </c>
      <c r="M317" s="26">
        <v>100</v>
      </c>
      <c r="N317" s="34">
        <v>1747</v>
      </c>
      <c r="O317" s="27">
        <f t="shared" si="55"/>
        <v>174700</v>
      </c>
      <c r="P317" s="4"/>
      <c r="Q317" s="4"/>
      <c r="R317" s="27">
        <f t="shared" si="56"/>
        <v>174700</v>
      </c>
      <c r="S317" s="27">
        <f t="shared" si="57"/>
        <v>12300</v>
      </c>
      <c r="T317" s="28">
        <f t="shared" si="58"/>
        <v>7.573891625615764E-2</v>
      </c>
      <c r="W317" t="str">
        <f t="shared" si="50"/>
        <v>2025</v>
      </c>
      <c r="X317" t="str">
        <f t="shared" si="51"/>
        <v>202503</v>
      </c>
    </row>
    <row r="318" spans="2:24">
      <c r="B318" s="12">
        <f t="shared" si="52"/>
        <v>314</v>
      </c>
      <c r="C318" s="41">
        <v>45716</v>
      </c>
      <c r="D318" s="25" t="s">
        <v>238</v>
      </c>
      <c r="E318" t="str">
        <f>IF(D318&lt;&gt;"",_xlfn.XLOOKUP($D318,銘柄リスト!$B$2:$B$10000,銘柄リスト!$C$2:$C$10000,"廃止",0,1),"")</f>
        <v>タカラスタンダード</v>
      </c>
      <c r="F318" s="26">
        <v>100</v>
      </c>
      <c r="G318" s="34">
        <v>1692</v>
      </c>
      <c r="H318" s="27">
        <f t="shared" si="53"/>
        <v>169200</v>
      </c>
      <c r="I318" s="4"/>
      <c r="J318" s="4"/>
      <c r="K318" s="27">
        <f t="shared" si="54"/>
        <v>169200</v>
      </c>
      <c r="L318" s="29">
        <v>45722</v>
      </c>
      <c r="M318" s="26">
        <v>100</v>
      </c>
      <c r="N318" s="34">
        <v>1780</v>
      </c>
      <c r="O318" s="27">
        <f t="shared" si="55"/>
        <v>178000</v>
      </c>
      <c r="P318" s="4"/>
      <c r="Q318" s="4"/>
      <c r="R318" s="27">
        <f t="shared" si="56"/>
        <v>178000</v>
      </c>
      <c r="S318" s="27">
        <f t="shared" si="57"/>
        <v>8800</v>
      </c>
      <c r="T318" s="28">
        <f t="shared" si="58"/>
        <v>5.2009456264775412E-2</v>
      </c>
      <c r="W318" t="str">
        <f t="shared" si="50"/>
        <v>2025</v>
      </c>
      <c r="X318" t="str">
        <f t="shared" si="51"/>
        <v>202503</v>
      </c>
    </row>
    <row r="319" spans="2:24">
      <c r="B319" s="12">
        <f t="shared" si="52"/>
        <v>315</v>
      </c>
      <c r="C319" s="41">
        <v>45720</v>
      </c>
      <c r="D319" s="25" t="s">
        <v>214</v>
      </c>
      <c r="E319" t="str">
        <f>IF(D319&lt;&gt;"",_xlfn.XLOOKUP($D319,銘柄リスト!$B$2:$B$10000,銘柄リスト!$C$2:$C$10000,"廃止",0,1),"")</f>
        <v>相鉄ホールディングス</v>
      </c>
      <c r="F319" s="26">
        <v>100</v>
      </c>
      <c r="G319" s="34">
        <v>2130</v>
      </c>
      <c r="H319" s="27">
        <f t="shared" si="53"/>
        <v>213000</v>
      </c>
      <c r="I319" s="4"/>
      <c r="J319" s="4"/>
      <c r="K319" s="27">
        <f t="shared" si="54"/>
        <v>213000</v>
      </c>
      <c r="L319" s="29">
        <v>45754</v>
      </c>
      <c r="M319" s="26">
        <v>100</v>
      </c>
      <c r="N319" s="34">
        <v>2106.5</v>
      </c>
      <c r="O319" s="27">
        <f t="shared" si="55"/>
        <v>210650</v>
      </c>
      <c r="P319" s="4"/>
      <c r="Q319" s="4"/>
      <c r="R319" s="27">
        <f t="shared" si="56"/>
        <v>210650</v>
      </c>
      <c r="S319" s="27">
        <f t="shared" si="57"/>
        <v>-2350</v>
      </c>
      <c r="T319" s="28">
        <f t="shared" si="58"/>
        <v>-1.1032863849765259E-2</v>
      </c>
      <c r="W319" t="str">
        <f t="shared" si="50"/>
        <v>2025</v>
      </c>
      <c r="X319" t="str">
        <f t="shared" si="51"/>
        <v>202504</v>
      </c>
    </row>
    <row r="320" spans="2:24">
      <c r="B320" s="12">
        <f t="shared" si="52"/>
        <v>316</v>
      </c>
      <c r="C320" s="41">
        <v>45720</v>
      </c>
      <c r="D320" s="25" t="s">
        <v>303</v>
      </c>
      <c r="E320" t="str">
        <f>IF(D320&lt;&gt;"",_xlfn.XLOOKUP($D320,銘柄リスト!$B$2:$B$10000,銘柄リスト!$C$2:$C$10000,"廃止",0,1),"")</f>
        <v>システムサポートホールディングス</v>
      </c>
      <c r="F320" s="26">
        <v>100</v>
      </c>
      <c r="G320" s="34">
        <v>2015</v>
      </c>
      <c r="H320" s="27">
        <f t="shared" si="53"/>
        <v>201500</v>
      </c>
      <c r="I320" s="4"/>
      <c r="J320" s="4"/>
      <c r="K320" s="27">
        <f t="shared" si="54"/>
        <v>201500</v>
      </c>
      <c r="L320" s="29">
        <v>45734</v>
      </c>
      <c r="M320" s="26">
        <v>100</v>
      </c>
      <c r="N320" s="34">
        <v>2125</v>
      </c>
      <c r="O320" s="27">
        <f t="shared" si="55"/>
        <v>212500</v>
      </c>
      <c r="P320" s="4"/>
      <c r="Q320" s="4"/>
      <c r="R320" s="27">
        <f t="shared" si="56"/>
        <v>212500</v>
      </c>
      <c r="S320" s="27">
        <f t="shared" si="57"/>
        <v>11000</v>
      </c>
      <c r="T320" s="28">
        <f t="shared" si="58"/>
        <v>5.4590570719602979E-2</v>
      </c>
      <c r="W320" t="str">
        <f t="shared" si="50"/>
        <v>2025</v>
      </c>
      <c r="X320" t="str">
        <f t="shared" si="51"/>
        <v>202503</v>
      </c>
    </row>
    <row r="321" spans="2:24">
      <c r="B321" s="12">
        <f t="shared" si="52"/>
        <v>317</v>
      </c>
      <c r="C321" s="41">
        <v>45721</v>
      </c>
      <c r="D321" s="25" t="s">
        <v>239</v>
      </c>
      <c r="E321" t="str">
        <f>IF(D321&lt;&gt;"",_xlfn.XLOOKUP($D321,銘柄リスト!$B$2:$B$10000,銘柄リスト!$C$2:$C$10000,"廃止",0,1),"")</f>
        <v>日本トランスシティ</v>
      </c>
      <c r="F321" s="26">
        <v>100</v>
      </c>
      <c r="G321" s="34">
        <v>872</v>
      </c>
      <c r="H321" s="27">
        <f t="shared" si="53"/>
        <v>87200</v>
      </c>
      <c r="I321" s="4"/>
      <c r="J321" s="4"/>
      <c r="K321" s="27">
        <f t="shared" si="54"/>
        <v>87200</v>
      </c>
      <c r="L321" s="29">
        <v>45754</v>
      </c>
      <c r="M321" s="26">
        <v>100</v>
      </c>
      <c r="N321" s="34">
        <v>750</v>
      </c>
      <c r="O321" s="27">
        <f t="shared" si="55"/>
        <v>75000</v>
      </c>
      <c r="P321" s="4"/>
      <c r="Q321" s="4"/>
      <c r="R321" s="27">
        <f t="shared" si="56"/>
        <v>75000</v>
      </c>
      <c r="S321" s="27">
        <f t="shared" si="57"/>
        <v>-12200</v>
      </c>
      <c r="T321" s="28">
        <f t="shared" si="58"/>
        <v>-0.13990825688073394</v>
      </c>
      <c r="W321" t="str">
        <f t="shared" si="50"/>
        <v>2025</v>
      </c>
      <c r="X321" t="str">
        <f t="shared" si="51"/>
        <v>202504</v>
      </c>
    </row>
    <row r="322" spans="2:24">
      <c r="B322" s="12">
        <f t="shared" si="52"/>
        <v>318</v>
      </c>
      <c r="C322" s="41">
        <v>45723</v>
      </c>
      <c r="D322" s="25" t="s">
        <v>291</v>
      </c>
      <c r="E322" t="str">
        <f>IF(D322&lt;&gt;"",_xlfn.XLOOKUP($D322,銘柄リスト!$B$2:$B$10000,銘柄リスト!$C$2:$C$10000,"廃止",0,1),"")</f>
        <v>三井金属鉱業</v>
      </c>
      <c r="F322" s="26">
        <v>100</v>
      </c>
      <c r="G322" s="34">
        <v>4298</v>
      </c>
      <c r="H322" s="27">
        <f t="shared" si="53"/>
        <v>429800</v>
      </c>
      <c r="I322" s="4"/>
      <c r="J322" s="4"/>
      <c r="K322" s="27">
        <f t="shared" si="54"/>
        <v>429800</v>
      </c>
      <c r="L322" s="29">
        <v>45726</v>
      </c>
      <c r="M322" s="26">
        <v>100</v>
      </c>
      <c r="N322" s="34">
        <v>4418</v>
      </c>
      <c r="O322" s="27">
        <f t="shared" si="55"/>
        <v>441800</v>
      </c>
      <c r="P322" s="4"/>
      <c r="Q322" s="4"/>
      <c r="R322" s="27">
        <f t="shared" si="56"/>
        <v>441800</v>
      </c>
      <c r="S322" s="27">
        <f t="shared" si="57"/>
        <v>12000</v>
      </c>
      <c r="T322" s="28">
        <f t="shared" si="58"/>
        <v>2.7919962773382968E-2</v>
      </c>
      <c r="W322" t="str">
        <f t="shared" si="50"/>
        <v>2025</v>
      </c>
      <c r="X322" t="str">
        <f t="shared" si="51"/>
        <v>202503</v>
      </c>
    </row>
    <row r="323" spans="2:24">
      <c r="B323" s="12">
        <f t="shared" si="52"/>
        <v>319</v>
      </c>
      <c r="C323" s="41">
        <v>45723</v>
      </c>
      <c r="D323" s="25" t="s">
        <v>412</v>
      </c>
      <c r="E323" t="str">
        <f>IF(D323&lt;&gt;"",_xlfn.XLOOKUP($D323,銘柄リスト!$B$2:$B$10000,銘柄リスト!$C$2:$C$10000,"廃止",0,1),"")</f>
        <v>ＳＢＩレオスひふみ</v>
      </c>
      <c r="F323" s="26">
        <v>500</v>
      </c>
      <c r="G323" s="34">
        <v>198</v>
      </c>
      <c r="H323" s="27">
        <f t="shared" si="53"/>
        <v>99000</v>
      </c>
      <c r="I323" s="4"/>
      <c r="J323" s="4"/>
      <c r="K323" s="27">
        <f t="shared" si="54"/>
        <v>99000</v>
      </c>
      <c r="L323" s="29">
        <v>45737</v>
      </c>
      <c r="M323" s="26">
        <v>500</v>
      </c>
      <c r="N323" s="34">
        <v>206</v>
      </c>
      <c r="O323" s="27">
        <f t="shared" si="55"/>
        <v>103000</v>
      </c>
      <c r="P323" s="4"/>
      <c r="Q323" s="4"/>
      <c r="R323" s="27">
        <f t="shared" si="56"/>
        <v>103000</v>
      </c>
      <c r="S323" s="27">
        <f t="shared" si="57"/>
        <v>4000</v>
      </c>
      <c r="T323" s="28">
        <f t="shared" si="58"/>
        <v>4.0404040404040407E-2</v>
      </c>
      <c r="W323" t="str">
        <f t="shared" si="50"/>
        <v>2025</v>
      </c>
      <c r="X323" t="str">
        <f t="shared" si="51"/>
        <v>202503</v>
      </c>
    </row>
    <row r="324" spans="2:24">
      <c r="B324" s="12">
        <f t="shared" si="52"/>
        <v>320</v>
      </c>
      <c r="C324" s="41">
        <v>45726</v>
      </c>
      <c r="D324" s="25" t="s">
        <v>690</v>
      </c>
      <c r="E324" t="str">
        <f>IF(D324&lt;&gt;"",_xlfn.XLOOKUP($D324,銘柄リスト!$B$2:$B$10000,銘柄リスト!$C$2:$C$10000,"廃止",0,1),"")</f>
        <v>ディー・エヌ・エー</v>
      </c>
      <c r="F324" s="26">
        <v>100</v>
      </c>
      <c r="G324" s="34">
        <v>3342</v>
      </c>
      <c r="H324" s="27">
        <f t="shared" si="53"/>
        <v>334200</v>
      </c>
      <c r="I324" s="4"/>
      <c r="J324" s="4"/>
      <c r="K324" s="27">
        <f t="shared" si="54"/>
        <v>334200</v>
      </c>
      <c r="L324" s="29">
        <v>45737</v>
      </c>
      <c r="M324" s="26">
        <v>100</v>
      </c>
      <c r="N324" s="34">
        <v>3498</v>
      </c>
      <c r="O324" s="27">
        <f t="shared" si="55"/>
        <v>349800</v>
      </c>
      <c r="P324" s="4"/>
      <c r="Q324" s="4"/>
      <c r="R324" s="27">
        <f t="shared" si="56"/>
        <v>349800</v>
      </c>
      <c r="S324" s="27">
        <f t="shared" si="57"/>
        <v>15600</v>
      </c>
      <c r="T324" s="28">
        <f t="shared" si="58"/>
        <v>4.66786355475763E-2</v>
      </c>
      <c r="W324" t="str">
        <f t="shared" si="50"/>
        <v>2025</v>
      </c>
      <c r="X324" t="str">
        <f t="shared" si="51"/>
        <v>202503</v>
      </c>
    </row>
    <row r="325" spans="2:24">
      <c r="B325" s="12">
        <f t="shared" si="52"/>
        <v>321</v>
      </c>
      <c r="C325" s="41">
        <v>45726</v>
      </c>
      <c r="D325" s="25" t="s">
        <v>412</v>
      </c>
      <c r="E325" t="str">
        <f>IF(D325&lt;&gt;"",_xlfn.XLOOKUP($D325,銘柄リスト!$B$2:$B$10000,銘柄リスト!$C$2:$C$10000,"廃止",0,1),"")</f>
        <v>ＳＢＩレオスひふみ</v>
      </c>
      <c r="F325" s="26">
        <v>500</v>
      </c>
      <c r="G325" s="34">
        <v>196</v>
      </c>
      <c r="H325" s="27">
        <f t="shared" si="53"/>
        <v>98000</v>
      </c>
      <c r="I325" s="4"/>
      <c r="J325" s="4"/>
      <c r="K325" s="27">
        <f t="shared" si="54"/>
        <v>98000</v>
      </c>
      <c r="L325" s="29">
        <v>45737</v>
      </c>
      <c r="M325" s="26">
        <v>500</v>
      </c>
      <c r="N325" s="34">
        <v>206</v>
      </c>
      <c r="O325" s="27">
        <f t="shared" si="55"/>
        <v>103000</v>
      </c>
      <c r="P325" s="4"/>
      <c r="Q325" s="4"/>
      <c r="R325" s="27">
        <f t="shared" si="56"/>
        <v>103000</v>
      </c>
      <c r="S325" s="27">
        <f t="shared" si="57"/>
        <v>5000</v>
      </c>
      <c r="T325" s="28">
        <f t="shared" si="58"/>
        <v>5.1020408163265307E-2</v>
      </c>
      <c r="W325" t="str">
        <f t="shared" ref="W325:W388" si="59">IF($L325&lt;&gt;"",TEXT($L325,"yyyy"),"")</f>
        <v>2025</v>
      </c>
      <c r="X325" t="str">
        <f t="shared" ref="X325:X388" si="60">IF($L325&lt;&gt;"",TEXT($L325,"yyyymm"),"")</f>
        <v>202503</v>
      </c>
    </row>
    <row r="326" spans="2:24">
      <c r="B326" s="12">
        <f t="shared" ref="B326:B389" si="61">ROW()-4</f>
        <v>322</v>
      </c>
      <c r="C326" s="41">
        <v>45727</v>
      </c>
      <c r="D326" s="25" t="s">
        <v>1892</v>
      </c>
      <c r="E326" t="str">
        <f>IF(D326&lt;&gt;"",_xlfn.XLOOKUP($D326,銘柄リスト!$B$2:$B$10000,銘柄リスト!$C$2:$C$10000,"廃止",0,1),"")</f>
        <v>デクセリアルズ</v>
      </c>
      <c r="F326" s="26">
        <v>100</v>
      </c>
      <c r="G326" s="34">
        <v>1833</v>
      </c>
      <c r="H326" s="27">
        <f t="shared" si="53"/>
        <v>183300</v>
      </c>
      <c r="I326" s="4"/>
      <c r="J326" s="4"/>
      <c r="K326" s="27">
        <f t="shared" si="54"/>
        <v>183300</v>
      </c>
      <c r="L326" s="29">
        <v>45727</v>
      </c>
      <c r="M326" s="26">
        <v>100</v>
      </c>
      <c r="N326" s="34">
        <v>1929.5</v>
      </c>
      <c r="O326" s="27">
        <f t="shared" si="55"/>
        <v>192950</v>
      </c>
      <c r="P326" s="4"/>
      <c r="Q326" s="4"/>
      <c r="R326" s="27">
        <f t="shared" si="56"/>
        <v>192950</v>
      </c>
      <c r="S326" s="27">
        <f t="shared" si="57"/>
        <v>9650</v>
      </c>
      <c r="T326" s="28">
        <f t="shared" si="58"/>
        <v>5.2645935624659031E-2</v>
      </c>
      <c r="W326" t="str">
        <f t="shared" si="59"/>
        <v>2025</v>
      </c>
      <c r="X326" t="str">
        <f t="shared" si="60"/>
        <v>202503</v>
      </c>
    </row>
    <row r="327" spans="2:24">
      <c r="B327" s="12">
        <f t="shared" si="61"/>
        <v>323</v>
      </c>
      <c r="C327" s="41">
        <v>45729</v>
      </c>
      <c r="D327" s="25" t="s">
        <v>177</v>
      </c>
      <c r="E327" t="str">
        <f>IF(D327&lt;&gt;"",_xlfn.XLOOKUP($D327,銘柄リスト!$B$2:$B$10000,銘柄リスト!$C$2:$C$10000,"廃止",0,1),"")</f>
        <v>商船三井</v>
      </c>
      <c r="F327" s="26">
        <v>100</v>
      </c>
      <c r="G327" s="34">
        <v>5440</v>
      </c>
      <c r="H327" s="27">
        <f t="shared" si="53"/>
        <v>544000</v>
      </c>
      <c r="I327" s="4"/>
      <c r="J327" s="4"/>
      <c r="K327" s="27">
        <f t="shared" si="54"/>
        <v>544000</v>
      </c>
      <c r="L327" s="29">
        <v>45754</v>
      </c>
      <c r="M327" s="26">
        <v>100</v>
      </c>
      <c r="N327" s="34">
        <v>4405</v>
      </c>
      <c r="O327" s="27">
        <f t="shared" si="55"/>
        <v>440500</v>
      </c>
      <c r="P327" s="4"/>
      <c r="Q327" s="4"/>
      <c r="R327" s="27">
        <f t="shared" si="56"/>
        <v>440500</v>
      </c>
      <c r="S327" s="27">
        <f t="shared" si="57"/>
        <v>-103500</v>
      </c>
      <c r="T327" s="28">
        <f t="shared" si="58"/>
        <v>-0.19025735294117646</v>
      </c>
      <c r="W327" t="str">
        <f t="shared" si="59"/>
        <v>2025</v>
      </c>
      <c r="X327" t="str">
        <f t="shared" si="60"/>
        <v>202504</v>
      </c>
    </row>
    <row r="328" spans="2:24">
      <c r="B328" s="12">
        <f t="shared" si="61"/>
        <v>324</v>
      </c>
      <c r="C328" s="41">
        <v>45733</v>
      </c>
      <c r="D328" s="25" t="s">
        <v>487</v>
      </c>
      <c r="E328" t="str">
        <f>IF(D328&lt;&gt;"",_xlfn.XLOOKUP($D328,銘柄リスト!$B$2:$B$10000,銘柄リスト!$C$2:$C$10000,"廃止",0,1),"")</f>
        <v>大東建託</v>
      </c>
      <c r="F328" s="26">
        <v>100</v>
      </c>
      <c r="G328" s="34">
        <v>15290</v>
      </c>
      <c r="H328" s="27">
        <f t="shared" si="53"/>
        <v>1529000</v>
      </c>
      <c r="I328" s="4"/>
      <c r="J328" s="4"/>
      <c r="K328" s="27">
        <f t="shared" si="54"/>
        <v>1529000</v>
      </c>
      <c r="L328" s="29">
        <v>45733</v>
      </c>
      <c r="M328" s="26">
        <v>100</v>
      </c>
      <c r="N328" s="34">
        <v>15430</v>
      </c>
      <c r="O328" s="27">
        <f t="shared" si="55"/>
        <v>1543000</v>
      </c>
      <c r="P328" s="4"/>
      <c r="Q328" s="4"/>
      <c r="R328" s="27">
        <f t="shared" si="56"/>
        <v>1543000</v>
      </c>
      <c r="S328" s="27">
        <f t="shared" si="57"/>
        <v>14000</v>
      </c>
      <c r="T328" s="28">
        <f t="shared" si="58"/>
        <v>9.1563113145846954E-3</v>
      </c>
      <c r="W328" t="str">
        <f t="shared" si="59"/>
        <v>2025</v>
      </c>
      <c r="X328" t="str">
        <f t="shared" si="60"/>
        <v>202503</v>
      </c>
    </row>
    <row r="329" spans="2:24">
      <c r="B329" s="12">
        <f t="shared" si="61"/>
        <v>325</v>
      </c>
      <c r="C329" s="41">
        <v>45733</v>
      </c>
      <c r="D329" s="25" t="s">
        <v>3550</v>
      </c>
      <c r="E329" t="str">
        <f>IF(D329&lt;&gt;"",_xlfn.XLOOKUP($D329,銘柄リスト!$B$2:$B$10000,銘柄リスト!$C$2:$C$10000,"廃止",0,1),"")</f>
        <v>鴻池運輸</v>
      </c>
      <c r="F329" s="26">
        <v>100</v>
      </c>
      <c r="G329" s="34">
        <v>2728</v>
      </c>
      <c r="H329" s="27">
        <f t="shared" si="53"/>
        <v>272800</v>
      </c>
      <c r="I329" s="4"/>
      <c r="J329" s="4"/>
      <c r="K329" s="27">
        <f t="shared" si="54"/>
        <v>272800</v>
      </c>
      <c r="L329" s="29">
        <v>45734</v>
      </c>
      <c r="M329" s="26">
        <v>100</v>
      </c>
      <c r="N329" s="34">
        <v>2810.8</v>
      </c>
      <c r="O329" s="27">
        <f t="shared" si="55"/>
        <v>281080</v>
      </c>
      <c r="P329" s="4"/>
      <c r="Q329" s="4"/>
      <c r="R329" s="27">
        <f t="shared" si="56"/>
        <v>281080</v>
      </c>
      <c r="S329" s="27">
        <f t="shared" si="57"/>
        <v>8280</v>
      </c>
      <c r="T329" s="28">
        <f t="shared" si="58"/>
        <v>3.0351906158357773E-2</v>
      </c>
      <c r="W329" t="str">
        <f t="shared" si="59"/>
        <v>2025</v>
      </c>
      <c r="X329" t="str">
        <f t="shared" si="60"/>
        <v>202503</v>
      </c>
    </row>
    <row r="330" spans="2:24">
      <c r="B330" s="12">
        <f t="shared" si="61"/>
        <v>326</v>
      </c>
      <c r="C330" s="41">
        <v>45737</v>
      </c>
      <c r="D330" s="25" t="s">
        <v>3667</v>
      </c>
      <c r="E330" t="str">
        <f>IF(D330&lt;&gt;"",_xlfn.XLOOKUP($D330,銘柄リスト!$B$2:$B$10000,銘柄リスト!$C$2:$C$10000,"廃止",0,1),"")</f>
        <v>ギフトホールディングス</v>
      </c>
      <c r="F330" s="26">
        <v>100</v>
      </c>
      <c r="G330" s="34">
        <v>2866</v>
      </c>
      <c r="H330" s="27">
        <f t="shared" si="53"/>
        <v>286600</v>
      </c>
      <c r="I330" s="4"/>
      <c r="J330" s="4"/>
      <c r="K330" s="27">
        <f t="shared" si="54"/>
        <v>286600</v>
      </c>
      <c r="L330" s="29">
        <v>45742</v>
      </c>
      <c r="M330" s="26">
        <v>100</v>
      </c>
      <c r="N330" s="34">
        <v>2956</v>
      </c>
      <c r="O330" s="27">
        <f t="shared" si="55"/>
        <v>295600</v>
      </c>
      <c r="P330" s="4"/>
      <c r="Q330" s="4"/>
      <c r="R330" s="27">
        <f t="shared" si="56"/>
        <v>295600</v>
      </c>
      <c r="S330" s="27">
        <f t="shared" si="57"/>
        <v>9000</v>
      </c>
      <c r="T330" s="28">
        <f t="shared" si="58"/>
        <v>3.1402651779483599E-2</v>
      </c>
      <c r="W330" t="str">
        <f t="shared" si="59"/>
        <v>2025</v>
      </c>
      <c r="X330" t="str">
        <f t="shared" si="60"/>
        <v>202503</v>
      </c>
    </row>
    <row r="331" spans="2:24">
      <c r="B331" s="12">
        <f t="shared" si="61"/>
        <v>327</v>
      </c>
      <c r="C331" s="41">
        <v>45737</v>
      </c>
      <c r="D331" s="25" t="s">
        <v>868</v>
      </c>
      <c r="E331" t="str">
        <f>IF(D331&lt;&gt;"",_xlfn.XLOOKUP($D331,銘柄リスト!$B$2:$B$10000,銘柄リスト!$C$2:$C$10000,"廃止",0,1),"")</f>
        <v>なとり</v>
      </c>
      <c r="F331" s="26">
        <v>100</v>
      </c>
      <c r="G331" s="34">
        <v>2153</v>
      </c>
      <c r="H331" s="27">
        <f t="shared" si="53"/>
        <v>215300</v>
      </c>
      <c r="I331" s="4"/>
      <c r="J331" s="4"/>
      <c r="K331" s="27">
        <f t="shared" si="54"/>
        <v>215300</v>
      </c>
      <c r="L331" s="29">
        <v>45754</v>
      </c>
      <c r="M331" s="26">
        <v>100</v>
      </c>
      <c r="N331" s="34">
        <v>1886</v>
      </c>
      <c r="O331" s="27">
        <f t="shared" si="55"/>
        <v>188600</v>
      </c>
      <c r="P331" s="4"/>
      <c r="Q331" s="4"/>
      <c r="R331" s="27">
        <f t="shared" si="56"/>
        <v>188600</v>
      </c>
      <c r="S331" s="27">
        <f t="shared" si="57"/>
        <v>-26700</v>
      </c>
      <c r="T331" s="28">
        <f t="shared" si="58"/>
        <v>-0.12401300510915002</v>
      </c>
      <c r="W331" t="str">
        <f t="shared" si="59"/>
        <v>2025</v>
      </c>
      <c r="X331" t="str">
        <f t="shared" si="60"/>
        <v>202504</v>
      </c>
    </row>
    <row r="332" spans="2:24">
      <c r="B332" s="12">
        <f t="shared" si="61"/>
        <v>328</v>
      </c>
      <c r="C332" s="41">
        <v>45740</v>
      </c>
      <c r="D332" s="25" t="s">
        <v>2889</v>
      </c>
      <c r="E332" t="str">
        <f>IF(D332&lt;&gt;"",_xlfn.XLOOKUP($D332,銘柄リスト!$B$2:$B$10000,銘柄リスト!$C$2:$C$10000,"廃止",0,1),"")</f>
        <v>エクセディ</v>
      </c>
      <c r="F332" s="26">
        <v>100</v>
      </c>
      <c r="G332" s="34">
        <v>4765</v>
      </c>
      <c r="H332" s="27">
        <f t="shared" si="53"/>
        <v>476500</v>
      </c>
      <c r="I332" s="4"/>
      <c r="J332" s="4"/>
      <c r="K332" s="27">
        <f t="shared" si="54"/>
        <v>476500</v>
      </c>
      <c r="L332" s="29">
        <v>45754</v>
      </c>
      <c r="M332" s="26">
        <v>100</v>
      </c>
      <c r="N332" s="34">
        <v>3625</v>
      </c>
      <c r="O332" s="27">
        <f t="shared" si="55"/>
        <v>362500</v>
      </c>
      <c r="P332" s="4"/>
      <c r="Q332" s="4"/>
      <c r="R332" s="27">
        <f t="shared" si="56"/>
        <v>362500</v>
      </c>
      <c r="S332" s="27">
        <f t="shared" si="57"/>
        <v>-114000</v>
      </c>
      <c r="T332" s="28">
        <f t="shared" si="58"/>
        <v>-0.23924449108079748</v>
      </c>
      <c r="W332" t="str">
        <f t="shared" si="59"/>
        <v>2025</v>
      </c>
      <c r="X332" t="str">
        <f t="shared" si="60"/>
        <v>202504</v>
      </c>
    </row>
    <row r="333" spans="2:24">
      <c r="B333" s="12">
        <f t="shared" si="61"/>
        <v>329</v>
      </c>
      <c r="C333" s="41">
        <v>45741</v>
      </c>
      <c r="D333" s="25" t="s">
        <v>3897</v>
      </c>
      <c r="E333" t="str">
        <f>IF(D333&lt;&gt;"",_xlfn.XLOOKUP($D333,銘柄リスト!$B$2:$B$10000,銘柄リスト!$C$2:$C$10000,"廃止",0,1),"")</f>
        <v>グルメ杵屋</v>
      </c>
      <c r="F333" s="26">
        <v>100</v>
      </c>
      <c r="G333" s="34">
        <v>1044</v>
      </c>
      <c r="H333" s="27">
        <f t="shared" si="53"/>
        <v>104400</v>
      </c>
      <c r="I333" s="4"/>
      <c r="J333" s="4"/>
      <c r="K333" s="27">
        <f t="shared" si="54"/>
        <v>104400</v>
      </c>
      <c r="L333" s="29">
        <v>45754</v>
      </c>
      <c r="M333" s="26">
        <v>100</v>
      </c>
      <c r="N333" s="34">
        <v>901</v>
      </c>
      <c r="O333" s="27">
        <f t="shared" si="55"/>
        <v>90100</v>
      </c>
      <c r="P333" s="4"/>
      <c r="Q333" s="4"/>
      <c r="R333" s="27">
        <f t="shared" si="56"/>
        <v>90100</v>
      </c>
      <c r="S333" s="27">
        <f t="shared" si="57"/>
        <v>-14300</v>
      </c>
      <c r="T333" s="28">
        <f t="shared" si="58"/>
        <v>-0.13697318007662834</v>
      </c>
      <c r="W333" t="str">
        <f t="shared" si="59"/>
        <v>2025</v>
      </c>
      <c r="X333" t="str">
        <f t="shared" si="60"/>
        <v>202504</v>
      </c>
    </row>
    <row r="334" spans="2:24">
      <c r="B334" s="12">
        <f t="shared" si="61"/>
        <v>330</v>
      </c>
      <c r="C334" s="41">
        <v>45741</v>
      </c>
      <c r="D334" s="25" t="s">
        <v>3897</v>
      </c>
      <c r="E334" t="str">
        <f>IF(D334&lt;&gt;"",_xlfn.XLOOKUP($D334,銘柄リスト!$B$2:$B$10000,銘柄リスト!$C$2:$C$10000,"廃止",0,1),"")</f>
        <v>グルメ杵屋</v>
      </c>
      <c r="F334" s="26">
        <v>100</v>
      </c>
      <c r="G334" s="34">
        <v>1065</v>
      </c>
      <c r="H334" s="27">
        <f t="shared" si="53"/>
        <v>106500</v>
      </c>
      <c r="I334" s="4"/>
      <c r="J334" s="4"/>
      <c r="K334" s="27">
        <f t="shared" si="54"/>
        <v>106500</v>
      </c>
      <c r="L334" s="29">
        <v>45754</v>
      </c>
      <c r="M334" s="26">
        <v>100</v>
      </c>
      <c r="N334" s="34">
        <v>901</v>
      </c>
      <c r="O334" s="27">
        <f t="shared" si="55"/>
        <v>90100</v>
      </c>
      <c r="P334" s="4"/>
      <c r="Q334" s="4"/>
      <c r="R334" s="27">
        <f t="shared" si="56"/>
        <v>90100</v>
      </c>
      <c r="S334" s="27">
        <f t="shared" si="57"/>
        <v>-16400</v>
      </c>
      <c r="T334" s="28">
        <f t="shared" si="58"/>
        <v>-0.15399061032863851</v>
      </c>
      <c r="W334" t="str">
        <f t="shared" si="59"/>
        <v>2025</v>
      </c>
      <c r="X334" t="str">
        <f t="shared" si="60"/>
        <v>202504</v>
      </c>
    </row>
    <row r="335" spans="2:24">
      <c r="B335" s="12">
        <f t="shared" si="61"/>
        <v>331</v>
      </c>
      <c r="C335" s="41">
        <v>45741</v>
      </c>
      <c r="D335" s="25" t="s">
        <v>176</v>
      </c>
      <c r="E335" t="str">
        <f>IF(D335&lt;&gt;"",_xlfn.XLOOKUP($D335,銘柄リスト!$B$2:$B$10000,銘柄リスト!$C$2:$C$10000,"廃止",0,1),"")</f>
        <v>科研製薬</v>
      </c>
      <c r="F335" s="26">
        <v>100</v>
      </c>
      <c r="G335" s="34">
        <v>4562</v>
      </c>
      <c r="H335" s="27">
        <f t="shared" si="53"/>
        <v>456200</v>
      </c>
      <c r="I335" s="4"/>
      <c r="J335" s="4"/>
      <c r="K335" s="27">
        <f t="shared" si="54"/>
        <v>456200</v>
      </c>
      <c r="L335" s="29">
        <v>45754</v>
      </c>
      <c r="M335" s="26">
        <v>100</v>
      </c>
      <c r="N335" s="34">
        <v>4244</v>
      </c>
      <c r="O335" s="27">
        <f t="shared" si="55"/>
        <v>424400</v>
      </c>
      <c r="P335" s="4"/>
      <c r="Q335" s="4"/>
      <c r="R335" s="27">
        <f t="shared" si="56"/>
        <v>424400</v>
      </c>
      <c r="S335" s="27">
        <f t="shared" si="57"/>
        <v>-31800</v>
      </c>
      <c r="T335" s="28">
        <f t="shared" si="58"/>
        <v>-6.9706269180184133E-2</v>
      </c>
      <c r="W335" t="str">
        <f t="shared" si="59"/>
        <v>2025</v>
      </c>
      <c r="X335" t="str">
        <f t="shared" si="60"/>
        <v>202504</v>
      </c>
    </row>
    <row r="336" spans="2:24">
      <c r="B336" s="12">
        <f t="shared" si="61"/>
        <v>332</v>
      </c>
      <c r="C336" s="41">
        <v>45741</v>
      </c>
      <c r="D336" s="25" t="s">
        <v>3597</v>
      </c>
      <c r="E336" t="str">
        <f>IF(D336&lt;&gt;"",_xlfn.XLOOKUP($D336,銘柄リスト!$B$2:$B$10000,銘柄リスト!$C$2:$C$10000,"廃止",0,1),"")</f>
        <v>ＳＧホールディングス</v>
      </c>
      <c r="F336" s="26">
        <v>100</v>
      </c>
      <c r="G336" s="34">
        <v>1593</v>
      </c>
      <c r="H336" s="27">
        <f t="shared" si="53"/>
        <v>159300</v>
      </c>
      <c r="I336" s="4"/>
      <c r="J336" s="4"/>
      <c r="K336" s="27">
        <f t="shared" si="54"/>
        <v>159300</v>
      </c>
      <c r="L336" s="29">
        <v>45754</v>
      </c>
      <c r="M336" s="26">
        <v>100</v>
      </c>
      <c r="N336" s="34">
        <v>1475</v>
      </c>
      <c r="O336" s="27">
        <f t="shared" si="55"/>
        <v>147500</v>
      </c>
      <c r="P336" s="4"/>
      <c r="Q336" s="4"/>
      <c r="R336" s="27">
        <f t="shared" si="56"/>
        <v>147500</v>
      </c>
      <c r="S336" s="27">
        <f t="shared" si="57"/>
        <v>-11800</v>
      </c>
      <c r="T336" s="28">
        <f t="shared" si="58"/>
        <v>-7.407407407407407E-2</v>
      </c>
      <c r="W336" t="str">
        <f t="shared" si="59"/>
        <v>2025</v>
      </c>
      <c r="X336" t="str">
        <f t="shared" si="60"/>
        <v>202504</v>
      </c>
    </row>
    <row r="337" spans="2:24">
      <c r="B337" s="12">
        <f t="shared" si="61"/>
        <v>333</v>
      </c>
      <c r="C337" s="41">
        <v>45741</v>
      </c>
      <c r="D337" s="25" t="s">
        <v>561</v>
      </c>
      <c r="E337" t="str">
        <f>IF(D337&lt;&gt;"",_xlfn.XLOOKUP($D337,銘柄リスト!$B$2:$B$10000,銘柄リスト!$C$2:$C$10000,"廃止",0,1),"")</f>
        <v>ＤＭ三井製糖ホールディングス</v>
      </c>
      <c r="F337" s="26">
        <v>100</v>
      </c>
      <c r="G337" s="34">
        <v>3510</v>
      </c>
      <c r="H337" s="27">
        <f t="shared" si="53"/>
        <v>351000</v>
      </c>
      <c r="I337" s="4"/>
      <c r="J337" s="4"/>
      <c r="K337" s="27">
        <f t="shared" si="54"/>
        <v>351000</v>
      </c>
      <c r="L337" s="29">
        <v>45754</v>
      </c>
      <c r="M337" s="26">
        <v>100</v>
      </c>
      <c r="N337" s="34">
        <v>3060</v>
      </c>
      <c r="O337" s="27">
        <f t="shared" si="55"/>
        <v>306000</v>
      </c>
      <c r="P337" s="4"/>
      <c r="Q337" s="4"/>
      <c r="R337" s="27">
        <f t="shared" si="56"/>
        <v>306000</v>
      </c>
      <c r="S337" s="27">
        <f t="shared" si="57"/>
        <v>-45000</v>
      </c>
      <c r="T337" s="28">
        <f t="shared" si="58"/>
        <v>-0.12820512820512819</v>
      </c>
      <c r="W337" t="str">
        <f t="shared" si="59"/>
        <v>2025</v>
      </c>
      <c r="X337" t="str">
        <f t="shared" si="60"/>
        <v>202504</v>
      </c>
    </row>
    <row r="338" spans="2:24">
      <c r="B338" s="12">
        <f t="shared" si="61"/>
        <v>334</v>
      </c>
      <c r="C338" s="41">
        <v>45743</v>
      </c>
      <c r="D338" s="25" t="s">
        <v>9061</v>
      </c>
      <c r="E338" t="str">
        <f>IF(D338&lt;&gt;"",_xlfn.XLOOKUP($D338,銘柄リスト!$B$2:$B$10000,銘柄リスト!$C$2:$C$10000,"廃止",0,1),"")</f>
        <v>飯野海運</v>
      </c>
      <c r="F338" s="26">
        <v>500</v>
      </c>
      <c r="G338" s="34">
        <v>1062</v>
      </c>
      <c r="H338" s="27">
        <f t="shared" si="53"/>
        <v>531000</v>
      </c>
      <c r="I338" s="4"/>
      <c r="J338" s="4"/>
      <c r="K338" s="27">
        <f t="shared" si="54"/>
        <v>531000</v>
      </c>
      <c r="L338" s="29">
        <v>45744</v>
      </c>
      <c r="M338" s="26">
        <v>500</v>
      </c>
      <c r="N338" s="34">
        <v>1062</v>
      </c>
      <c r="O338" s="27">
        <f t="shared" si="55"/>
        <v>531000</v>
      </c>
      <c r="P338" s="4"/>
      <c r="Q338" s="4"/>
      <c r="R338" s="27">
        <f t="shared" si="56"/>
        <v>531000</v>
      </c>
      <c r="S338" s="27">
        <f t="shared" si="57"/>
        <v>0</v>
      </c>
      <c r="T338" s="28">
        <f t="shared" si="58"/>
        <v>0</v>
      </c>
      <c r="U338" t="s">
        <v>8960</v>
      </c>
      <c r="W338" t="str">
        <f t="shared" si="59"/>
        <v>2025</v>
      </c>
      <c r="X338" t="str">
        <f t="shared" si="60"/>
        <v>202503</v>
      </c>
    </row>
    <row r="339" spans="2:24">
      <c r="B339" s="12">
        <f t="shared" si="61"/>
        <v>335</v>
      </c>
      <c r="C339" s="41">
        <v>45743</v>
      </c>
      <c r="D339" s="25" t="s">
        <v>9062</v>
      </c>
      <c r="E339" t="str">
        <f>IF(D339&lt;&gt;"",_xlfn.XLOOKUP($D339,銘柄リスト!$B$2:$B$10000,銘柄リスト!$C$2:$C$10000,"廃止",0,1),"")</f>
        <v>ユニプレス</v>
      </c>
      <c r="F339" s="26">
        <v>500</v>
      </c>
      <c r="G339" s="34">
        <v>1142</v>
      </c>
      <c r="H339" s="27">
        <f t="shared" si="53"/>
        <v>571000</v>
      </c>
      <c r="I339" s="4"/>
      <c r="J339" s="4"/>
      <c r="K339" s="27">
        <f t="shared" si="54"/>
        <v>571000</v>
      </c>
      <c r="L339" s="29">
        <v>45744</v>
      </c>
      <c r="M339" s="26">
        <v>500</v>
      </c>
      <c r="N339" s="34">
        <v>1142</v>
      </c>
      <c r="O339" s="27">
        <f t="shared" si="55"/>
        <v>571000</v>
      </c>
      <c r="P339" s="4"/>
      <c r="Q339" s="4"/>
      <c r="R339" s="27">
        <f t="shared" si="56"/>
        <v>571000</v>
      </c>
      <c r="S339" s="27">
        <f t="shared" si="57"/>
        <v>0</v>
      </c>
      <c r="T339" s="28">
        <f t="shared" si="58"/>
        <v>0</v>
      </c>
      <c r="U339" t="s">
        <v>8960</v>
      </c>
      <c r="W339" t="str">
        <f t="shared" si="59"/>
        <v>2025</v>
      </c>
      <c r="X339" t="str">
        <f t="shared" si="60"/>
        <v>202503</v>
      </c>
    </row>
    <row r="340" spans="2:24">
      <c r="B340" s="12">
        <f t="shared" si="61"/>
        <v>336</v>
      </c>
      <c r="C340" s="41">
        <v>45743</v>
      </c>
      <c r="D340" s="25" t="s">
        <v>9063</v>
      </c>
      <c r="E340" t="str">
        <f>IF(D340&lt;&gt;"",_xlfn.XLOOKUP($D340,銘柄リスト!$B$2:$B$10000,銘柄リスト!$C$2:$C$10000,"廃止",0,1),"")</f>
        <v>スターゼン</v>
      </c>
      <c r="F340" s="26">
        <v>200</v>
      </c>
      <c r="G340" s="34">
        <v>2860</v>
      </c>
      <c r="H340" s="27">
        <f t="shared" si="53"/>
        <v>572000</v>
      </c>
      <c r="I340" s="4"/>
      <c r="J340" s="4"/>
      <c r="K340" s="27">
        <f t="shared" si="54"/>
        <v>572000</v>
      </c>
      <c r="L340" s="29">
        <v>45744</v>
      </c>
      <c r="M340" s="26">
        <v>600</v>
      </c>
      <c r="N340" s="34">
        <v>953.33</v>
      </c>
      <c r="O340" s="27">
        <f t="shared" si="55"/>
        <v>571998</v>
      </c>
      <c r="P340" s="4"/>
      <c r="Q340" s="4"/>
      <c r="R340" s="27">
        <f t="shared" si="56"/>
        <v>571998</v>
      </c>
      <c r="S340" s="27">
        <f t="shared" si="57"/>
        <v>-2</v>
      </c>
      <c r="T340" s="28">
        <f t="shared" si="58"/>
        <v>-3.4965034965034966E-6</v>
      </c>
      <c r="U340" t="s">
        <v>8960</v>
      </c>
      <c r="W340" t="str">
        <f t="shared" si="59"/>
        <v>2025</v>
      </c>
      <c r="X340" t="str">
        <f t="shared" si="60"/>
        <v>202503</v>
      </c>
    </row>
    <row r="341" spans="2:24">
      <c r="B341" s="12">
        <f t="shared" si="61"/>
        <v>337</v>
      </c>
      <c r="C341" s="41">
        <v>45743</v>
      </c>
      <c r="D341" s="25" t="s">
        <v>9064</v>
      </c>
      <c r="E341" t="str">
        <f>IF(D341&lt;&gt;"",_xlfn.XLOOKUP($D341,銘柄リスト!$B$2:$B$10000,銘柄リスト!$C$2:$C$10000,"廃止",0,1),"")</f>
        <v>明治ホールディングス</v>
      </c>
      <c r="F341" s="26">
        <v>200</v>
      </c>
      <c r="G341" s="34">
        <v>3400</v>
      </c>
      <c r="H341" s="27">
        <f t="shared" si="53"/>
        <v>680000</v>
      </c>
      <c r="I341" s="4"/>
      <c r="J341" s="4"/>
      <c r="K341" s="27">
        <f t="shared" si="54"/>
        <v>680000</v>
      </c>
      <c r="L341" s="29">
        <v>45715</v>
      </c>
      <c r="M341" s="26">
        <v>200</v>
      </c>
      <c r="N341" s="34">
        <v>3400</v>
      </c>
      <c r="O341" s="27">
        <f t="shared" si="55"/>
        <v>680000</v>
      </c>
      <c r="P341" s="4"/>
      <c r="Q341" s="4"/>
      <c r="R341" s="27">
        <f t="shared" si="56"/>
        <v>680000</v>
      </c>
      <c r="S341" s="27">
        <f t="shared" si="57"/>
        <v>0</v>
      </c>
      <c r="T341" s="28">
        <f t="shared" si="58"/>
        <v>0</v>
      </c>
      <c r="U341" t="s">
        <v>8960</v>
      </c>
      <c r="W341" t="str">
        <f t="shared" si="59"/>
        <v>2025</v>
      </c>
      <c r="X341" t="str">
        <f t="shared" si="60"/>
        <v>202502</v>
      </c>
    </row>
    <row r="342" spans="2:24">
      <c r="B342" s="12">
        <f t="shared" si="61"/>
        <v>338</v>
      </c>
      <c r="C342" s="41">
        <v>45743</v>
      </c>
      <c r="D342" s="25" t="s">
        <v>225</v>
      </c>
      <c r="E342" t="str">
        <f>IF(D342&lt;&gt;"",_xlfn.XLOOKUP($D342,銘柄リスト!$B$2:$B$10000,銘柄リスト!$C$2:$C$10000,"廃止",0,1),"")</f>
        <v>日本トランスシティ</v>
      </c>
      <c r="F342" s="26">
        <v>400</v>
      </c>
      <c r="G342" s="34">
        <v>900</v>
      </c>
      <c r="H342" s="27">
        <f t="shared" si="53"/>
        <v>360000</v>
      </c>
      <c r="I342" s="4"/>
      <c r="J342" s="4"/>
      <c r="K342" s="27">
        <f t="shared" si="54"/>
        <v>360000</v>
      </c>
      <c r="L342" s="29">
        <v>45744</v>
      </c>
      <c r="M342" s="26">
        <v>400</v>
      </c>
      <c r="N342" s="34">
        <v>900</v>
      </c>
      <c r="O342" s="27">
        <f t="shared" si="55"/>
        <v>360000</v>
      </c>
      <c r="P342" s="4"/>
      <c r="Q342" s="4"/>
      <c r="R342" s="27">
        <f t="shared" si="56"/>
        <v>360000</v>
      </c>
      <c r="S342" s="27">
        <f t="shared" si="57"/>
        <v>0</v>
      </c>
      <c r="T342" s="28">
        <f t="shared" si="58"/>
        <v>0</v>
      </c>
      <c r="U342" t="s">
        <v>8960</v>
      </c>
      <c r="W342" t="str">
        <f t="shared" si="59"/>
        <v>2025</v>
      </c>
      <c r="X342" t="str">
        <f t="shared" si="60"/>
        <v>202503</v>
      </c>
    </row>
    <row r="343" spans="2:24">
      <c r="B343" s="12">
        <f t="shared" si="61"/>
        <v>339</v>
      </c>
      <c r="C343" s="41">
        <v>45743</v>
      </c>
      <c r="D343" s="25" t="s">
        <v>9065</v>
      </c>
      <c r="E343" t="str">
        <f>IF(D343&lt;&gt;"",_xlfn.XLOOKUP($D343,銘柄リスト!$B$2:$B$10000,銘柄リスト!$C$2:$C$10000,"廃止",0,1),"")</f>
        <v>北海道瓦斯</v>
      </c>
      <c r="F343" s="26">
        <v>500</v>
      </c>
      <c r="G343" s="34">
        <v>537</v>
      </c>
      <c r="H343" s="27">
        <f t="shared" si="53"/>
        <v>268500</v>
      </c>
      <c r="I343" s="4"/>
      <c r="J343" s="4"/>
      <c r="K343" s="27">
        <f t="shared" si="54"/>
        <v>268500</v>
      </c>
      <c r="L343" s="29">
        <v>45744</v>
      </c>
      <c r="M343" s="26">
        <v>500</v>
      </c>
      <c r="N343" s="34">
        <v>537</v>
      </c>
      <c r="O343" s="27">
        <f t="shared" si="55"/>
        <v>268500</v>
      </c>
      <c r="P343" s="4"/>
      <c r="Q343" s="4"/>
      <c r="R343" s="27">
        <f t="shared" si="56"/>
        <v>268500</v>
      </c>
      <c r="S343" s="27">
        <f t="shared" si="57"/>
        <v>0</v>
      </c>
      <c r="T343" s="28">
        <f t="shared" si="58"/>
        <v>0</v>
      </c>
      <c r="U343" t="s">
        <v>8960</v>
      </c>
      <c r="W343" t="str">
        <f t="shared" si="59"/>
        <v>2025</v>
      </c>
      <c r="X343" t="str">
        <f t="shared" si="60"/>
        <v>202503</v>
      </c>
    </row>
    <row r="344" spans="2:24">
      <c r="B344" s="12">
        <f t="shared" si="61"/>
        <v>340</v>
      </c>
      <c r="C344" s="41">
        <v>45743</v>
      </c>
      <c r="D344" s="25" t="s">
        <v>9066</v>
      </c>
      <c r="E344" t="str">
        <f>IF(D344&lt;&gt;"",_xlfn.XLOOKUP($D344,銘柄リスト!$B$2:$B$10000,銘柄リスト!$C$2:$C$10000,"廃止",0,1),"")</f>
        <v>第一興商</v>
      </c>
      <c r="F344" s="26">
        <v>200</v>
      </c>
      <c r="G344" s="34">
        <v>1740</v>
      </c>
      <c r="H344" s="27">
        <f t="shared" si="53"/>
        <v>348000</v>
      </c>
      <c r="I344" s="4"/>
      <c r="J344" s="4"/>
      <c r="K344" s="27">
        <f t="shared" si="54"/>
        <v>348000</v>
      </c>
      <c r="L344" s="29">
        <v>45744</v>
      </c>
      <c r="M344" s="26">
        <v>200</v>
      </c>
      <c r="N344" s="34">
        <v>1740</v>
      </c>
      <c r="O344" s="27">
        <f t="shared" si="55"/>
        <v>348000</v>
      </c>
      <c r="P344" s="4"/>
      <c r="Q344" s="4"/>
      <c r="R344" s="27">
        <f t="shared" si="56"/>
        <v>348000</v>
      </c>
      <c r="S344" s="27">
        <f t="shared" si="57"/>
        <v>0</v>
      </c>
      <c r="T344" s="28">
        <f t="shared" si="58"/>
        <v>0</v>
      </c>
      <c r="U344" t="s">
        <v>8960</v>
      </c>
      <c r="W344" t="str">
        <f t="shared" si="59"/>
        <v>2025</v>
      </c>
      <c r="X344" t="str">
        <f t="shared" si="60"/>
        <v>202503</v>
      </c>
    </row>
    <row r="345" spans="2:24">
      <c r="B345" s="12">
        <f t="shared" si="61"/>
        <v>341</v>
      </c>
      <c r="C345" s="41">
        <v>45743</v>
      </c>
      <c r="D345" s="25" t="s">
        <v>9067</v>
      </c>
      <c r="E345" t="str">
        <f>IF(D345&lt;&gt;"",_xlfn.XLOOKUP($D345,銘柄リスト!$B$2:$B$10000,銘柄リスト!$C$2:$C$10000,"廃止",0,1),"")</f>
        <v>フジテック</v>
      </c>
      <c r="F345" s="26">
        <v>300</v>
      </c>
      <c r="G345" s="34">
        <v>6290</v>
      </c>
      <c r="H345" s="27">
        <f t="shared" si="53"/>
        <v>1887000</v>
      </c>
      <c r="I345" s="4"/>
      <c r="J345" s="4"/>
      <c r="K345" s="27">
        <f t="shared" si="54"/>
        <v>1887000</v>
      </c>
      <c r="L345" s="29">
        <v>45744</v>
      </c>
      <c r="M345" s="26">
        <v>300</v>
      </c>
      <c r="N345" s="34">
        <v>6290</v>
      </c>
      <c r="O345" s="27">
        <f t="shared" si="55"/>
        <v>1887000</v>
      </c>
      <c r="P345" s="4"/>
      <c r="Q345" s="4"/>
      <c r="R345" s="27">
        <f t="shared" si="56"/>
        <v>1887000</v>
      </c>
      <c r="S345" s="27">
        <f t="shared" si="57"/>
        <v>0</v>
      </c>
      <c r="T345" s="28">
        <f t="shared" si="58"/>
        <v>0</v>
      </c>
      <c r="U345" t="s">
        <v>8960</v>
      </c>
      <c r="W345" t="str">
        <f t="shared" si="59"/>
        <v>2025</v>
      </c>
      <c r="X345" t="str">
        <f t="shared" si="60"/>
        <v>202503</v>
      </c>
    </row>
    <row r="346" spans="2:24">
      <c r="B346" s="12">
        <f t="shared" si="61"/>
        <v>342</v>
      </c>
      <c r="C346" s="41">
        <v>45743</v>
      </c>
      <c r="D346" s="25" t="s">
        <v>9068</v>
      </c>
      <c r="E346" t="str">
        <f>IF(D346&lt;&gt;"",_xlfn.XLOOKUP($D346,銘柄リスト!$B$2:$B$10000,銘柄リスト!$C$2:$C$10000,"廃止",0,1),"")</f>
        <v>サンドラッグ</v>
      </c>
      <c r="F346" s="26">
        <v>100</v>
      </c>
      <c r="G346" s="34">
        <v>4314</v>
      </c>
      <c r="H346" s="27">
        <f t="shared" si="53"/>
        <v>431400</v>
      </c>
      <c r="I346" s="4"/>
      <c r="J346" s="4"/>
      <c r="K346" s="27">
        <f t="shared" si="54"/>
        <v>431400</v>
      </c>
      <c r="L346" s="29">
        <v>45744</v>
      </c>
      <c r="M346" s="26">
        <v>100</v>
      </c>
      <c r="N346" s="34">
        <v>4314</v>
      </c>
      <c r="O346" s="27">
        <f t="shared" si="55"/>
        <v>431400</v>
      </c>
      <c r="P346" s="4"/>
      <c r="Q346" s="4"/>
      <c r="R346" s="27">
        <f t="shared" si="56"/>
        <v>431400</v>
      </c>
      <c r="S346" s="27">
        <f t="shared" si="57"/>
        <v>0</v>
      </c>
      <c r="T346" s="28">
        <f t="shared" si="58"/>
        <v>0</v>
      </c>
      <c r="U346" t="s">
        <v>8960</v>
      </c>
      <c r="W346" t="str">
        <f t="shared" si="59"/>
        <v>2025</v>
      </c>
      <c r="X346" t="str">
        <f t="shared" si="60"/>
        <v>202503</v>
      </c>
    </row>
    <row r="347" spans="2:24">
      <c r="B347" s="12">
        <f t="shared" si="61"/>
        <v>343</v>
      </c>
      <c r="C347" s="41">
        <v>45743</v>
      </c>
      <c r="D347" s="25" t="s">
        <v>9069</v>
      </c>
      <c r="E347" t="str">
        <f>IF(D347&lt;&gt;"",_xlfn.XLOOKUP($D347,銘柄リスト!$B$2:$B$10000,銘柄リスト!$C$2:$C$10000,"廃止",0,1),"")</f>
        <v>バンダイナムコホールディングス</v>
      </c>
      <c r="F347" s="26">
        <v>300</v>
      </c>
      <c r="G347" s="34">
        <v>5170</v>
      </c>
      <c r="H347" s="27">
        <f t="shared" si="53"/>
        <v>1551000</v>
      </c>
      <c r="I347" s="4"/>
      <c r="J347" s="4"/>
      <c r="K347" s="27">
        <f t="shared" si="54"/>
        <v>1551000</v>
      </c>
      <c r="L347" s="29">
        <v>45744</v>
      </c>
      <c r="M347" s="26">
        <v>300</v>
      </c>
      <c r="N347" s="34">
        <v>5170</v>
      </c>
      <c r="O347" s="27">
        <f t="shared" si="55"/>
        <v>1551000</v>
      </c>
      <c r="P347" s="4"/>
      <c r="Q347" s="4"/>
      <c r="R347" s="27">
        <f t="shared" si="56"/>
        <v>1551000</v>
      </c>
      <c r="S347" s="27">
        <f t="shared" si="57"/>
        <v>0</v>
      </c>
      <c r="T347" s="28">
        <f t="shared" si="58"/>
        <v>0</v>
      </c>
      <c r="U347" t="s">
        <v>8960</v>
      </c>
      <c r="W347" t="str">
        <f t="shared" si="59"/>
        <v>2025</v>
      </c>
      <c r="X347" t="str">
        <f t="shared" si="60"/>
        <v>202503</v>
      </c>
    </row>
    <row r="348" spans="2:24">
      <c r="B348" s="12">
        <f t="shared" si="61"/>
        <v>344</v>
      </c>
      <c r="C348" s="41">
        <v>45743</v>
      </c>
      <c r="D348" s="25" t="s">
        <v>9070</v>
      </c>
      <c r="E348" t="str">
        <f>IF(D348&lt;&gt;"",_xlfn.XLOOKUP($D348,銘柄リスト!$B$2:$B$10000,銘柄リスト!$C$2:$C$10000,"廃止",0,1),"")</f>
        <v>全国保証</v>
      </c>
      <c r="F348" s="26">
        <v>100</v>
      </c>
      <c r="G348" s="34">
        <v>6029</v>
      </c>
      <c r="H348" s="27">
        <f t="shared" si="53"/>
        <v>602900</v>
      </c>
      <c r="I348" s="4"/>
      <c r="J348" s="4"/>
      <c r="K348" s="27">
        <f t="shared" si="54"/>
        <v>602900</v>
      </c>
      <c r="L348" s="29">
        <v>45744</v>
      </c>
      <c r="M348" s="26">
        <v>200</v>
      </c>
      <c r="N348" s="34">
        <v>3014.5</v>
      </c>
      <c r="O348" s="27">
        <f t="shared" si="55"/>
        <v>602900</v>
      </c>
      <c r="P348" s="4"/>
      <c r="Q348" s="4"/>
      <c r="R348" s="27">
        <f t="shared" si="56"/>
        <v>602900</v>
      </c>
      <c r="S348" s="27">
        <f t="shared" si="57"/>
        <v>0</v>
      </c>
      <c r="T348" s="28">
        <f t="shared" si="58"/>
        <v>0</v>
      </c>
      <c r="U348" t="s">
        <v>8960</v>
      </c>
      <c r="W348" t="str">
        <f t="shared" si="59"/>
        <v>2025</v>
      </c>
      <c r="X348" t="str">
        <f t="shared" si="60"/>
        <v>202503</v>
      </c>
    </row>
    <row r="349" spans="2:24">
      <c r="B349" s="12">
        <f t="shared" si="61"/>
        <v>345</v>
      </c>
      <c r="C349" s="41">
        <v>45747</v>
      </c>
      <c r="D349" s="25" t="s">
        <v>177</v>
      </c>
      <c r="E349" t="str">
        <f>IF(D349&lt;&gt;"",_xlfn.XLOOKUP($D349,銘柄リスト!$B$2:$B$10000,銘柄リスト!$C$2:$C$10000,"廃止",0,1),"")</f>
        <v>商船三井</v>
      </c>
      <c r="F349" s="26">
        <v>100</v>
      </c>
      <c r="G349" s="34">
        <v>5131</v>
      </c>
      <c r="H349" s="27">
        <f t="shared" si="53"/>
        <v>513100</v>
      </c>
      <c r="I349" s="4"/>
      <c r="J349" s="4"/>
      <c r="K349" s="27">
        <f t="shared" si="54"/>
        <v>513100</v>
      </c>
      <c r="L349" s="29">
        <v>45754</v>
      </c>
      <c r="M349" s="26">
        <v>100</v>
      </c>
      <c r="N349" s="34">
        <v>4405</v>
      </c>
      <c r="O349" s="27">
        <f t="shared" si="55"/>
        <v>440500</v>
      </c>
      <c r="P349" s="4"/>
      <c r="Q349" s="4"/>
      <c r="R349" s="27">
        <f t="shared" si="56"/>
        <v>440500</v>
      </c>
      <c r="S349" s="27">
        <f t="shared" si="57"/>
        <v>-72600</v>
      </c>
      <c r="T349" s="28">
        <f t="shared" si="58"/>
        <v>-0.14149288637692459</v>
      </c>
      <c r="W349" t="str">
        <f t="shared" si="59"/>
        <v>2025</v>
      </c>
      <c r="X349" t="str">
        <f t="shared" si="60"/>
        <v>202504</v>
      </c>
    </row>
    <row r="350" spans="2:24">
      <c r="B350" s="12">
        <f t="shared" si="61"/>
        <v>346</v>
      </c>
      <c r="C350" s="41">
        <v>45747</v>
      </c>
      <c r="D350" s="25" t="s">
        <v>208</v>
      </c>
      <c r="E350" t="str">
        <f>IF(D350&lt;&gt;"",_xlfn.XLOOKUP($D350,銘柄リスト!$B$2:$B$10000,銘柄リスト!$C$2:$C$10000,"廃止",0,1),"")</f>
        <v>フジミインコーポレーテッド</v>
      </c>
      <c r="F350" s="26">
        <v>100</v>
      </c>
      <c r="G350" s="34">
        <v>1940</v>
      </c>
      <c r="H350" s="27">
        <f t="shared" si="53"/>
        <v>194000</v>
      </c>
      <c r="I350" s="4"/>
      <c r="J350" s="4"/>
      <c r="K350" s="27">
        <f t="shared" si="54"/>
        <v>194000</v>
      </c>
      <c r="L350" s="29">
        <v>45754</v>
      </c>
      <c r="M350" s="26">
        <v>100</v>
      </c>
      <c r="N350" s="34">
        <v>1556</v>
      </c>
      <c r="O350" s="27">
        <f t="shared" si="55"/>
        <v>155600</v>
      </c>
      <c r="P350" s="4"/>
      <c r="Q350" s="4"/>
      <c r="R350" s="27">
        <f t="shared" si="56"/>
        <v>155600</v>
      </c>
      <c r="S350" s="27">
        <f t="shared" si="57"/>
        <v>-38400</v>
      </c>
      <c r="T350" s="28">
        <f t="shared" si="58"/>
        <v>-0.1979381443298969</v>
      </c>
      <c r="W350" t="str">
        <f t="shared" si="59"/>
        <v>2025</v>
      </c>
      <c r="X350" t="str">
        <f t="shared" si="60"/>
        <v>202504</v>
      </c>
    </row>
    <row r="351" spans="2:24">
      <c r="B351" s="12">
        <f t="shared" si="61"/>
        <v>347</v>
      </c>
      <c r="C351" s="41">
        <v>45747</v>
      </c>
      <c r="D351" s="25" t="s">
        <v>2889</v>
      </c>
      <c r="E351" t="str">
        <f>IF(D351&lt;&gt;"",_xlfn.XLOOKUP($D351,銘柄リスト!$B$2:$B$10000,銘柄リスト!$C$2:$C$10000,"廃止",0,1),"")</f>
        <v>エクセディ</v>
      </c>
      <c r="F351" s="26">
        <v>100</v>
      </c>
      <c r="G351" s="34">
        <v>4295</v>
      </c>
      <c r="H351" s="27">
        <f t="shared" si="53"/>
        <v>429500</v>
      </c>
      <c r="I351" s="4"/>
      <c r="J351" s="4"/>
      <c r="K351" s="27">
        <f t="shared" si="54"/>
        <v>429500</v>
      </c>
      <c r="L351" s="29">
        <v>45754</v>
      </c>
      <c r="M351" s="26">
        <v>100</v>
      </c>
      <c r="N351" s="34">
        <v>3625</v>
      </c>
      <c r="O351" s="27">
        <f t="shared" si="55"/>
        <v>362500</v>
      </c>
      <c r="P351" s="4"/>
      <c r="Q351" s="4"/>
      <c r="R351" s="27">
        <f t="shared" si="56"/>
        <v>362500</v>
      </c>
      <c r="S351" s="27">
        <f t="shared" si="57"/>
        <v>-67000</v>
      </c>
      <c r="T351" s="28">
        <f t="shared" si="58"/>
        <v>-0.15599534342258439</v>
      </c>
      <c r="W351" t="str">
        <f t="shared" si="59"/>
        <v>2025</v>
      </c>
      <c r="X351" t="str">
        <f t="shared" si="60"/>
        <v>202504</v>
      </c>
    </row>
    <row r="352" spans="2:24">
      <c r="B352" s="12">
        <f t="shared" si="61"/>
        <v>348</v>
      </c>
      <c r="C352" s="41">
        <v>45747</v>
      </c>
      <c r="D352" s="25" t="s">
        <v>180</v>
      </c>
      <c r="E352" t="str">
        <f>IF(D352&lt;&gt;"",_xlfn.XLOOKUP($D352,銘柄リスト!$B$2:$B$10000,銘柄リスト!$C$2:$C$10000,"廃止",0,1),"")</f>
        <v>川崎汽船</v>
      </c>
      <c r="F352" s="26">
        <v>100</v>
      </c>
      <c r="G352" s="34">
        <v>2020.5</v>
      </c>
      <c r="H352" s="27">
        <f t="shared" si="53"/>
        <v>202050</v>
      </c>
      <c r="I352" s="4"/>
      <c r="J352" s="4"/>
      <c r="K352" s="27">
        <f t="shared" si="54"/>
        <v>202050</v>
      </c>
      <c r="L352" s="29">
        <v>45754</v>
      </c>
      <c r="M352" s="26">
        <v>100</v>
      </c>
      <c r="N352" s="34">
        <v>1601.5</v>
      </c>
      <c r="O352" s="27">
        <f t="shared" si="55"/>
        <v>160150</v>
      </c>
      <c r="P352" s="4"/>
      <c r="Q352" s="4"/>
      <c r="R352" s="27">
        <f t="shared" si="56"/>
        <v>160150</v>
      </c>
      <c r="S352" s="27">
        <f t="shared" si="57"/>
        <v>-41900</v>
      </c>
      <c r="T352" s="28">
        <f t="shared" si="58"/>
        <v>-0.20737441227418957</v>
      </c>
      <c r="W352" t="str">
        <f t="shared" si="59"/>
        <v>2025</v>
      </c>
      <c r="X352" t="str">
        <f t="shared" si="60"/>
        <v>202504</v>
      </c>
    </row>
    <row r="353" spans="2:24">
      <c r="B353" s="12">
        <f t="shared" si="61"/>
        <v>349</v>
      </c>
      <c r="C353" s="41">
        <v>45747</v>
      </c>
      <c r="D353" s="25" t="s">
        <v>114</v>
      </c>
      <c r="E353" t="str">
        <f>IF(D353&lt;&gt;"",_xlfn.XLOOKUP($D353,銘柄リスト!$B$2:$B$10000,銘柄リスト!$C$2:$C$10000,"廃止",0,1),"")</f>
        <v>日本郵船</v>
      </c>
      <c r="F353" s="26">
        <v>100</v>
      </c>
      <c r="G353" s="34">
        <v>4907</v>
      </c>
      <c r="H353" s="27">
        <f t="shared" si="53"/>
        <v>490700</v>
      </c>
      <c r="I353" s="4"/>
      <c r="J353" s="4"/>
      <c r="K353" s="27">
        <f t="shared" si="54"/>
        <v>490700</v>
      </c>
      <c r="L353" s="29">
        <v>45754</v>
      </c>
      <c r="M353" s="26">
        <v>100</v>
      </c>
      <c r="N353" s="34">
        <v>4265</v>
      </c>
      <c r="O353" s="27">
        <f t="shared" si="55"/>
        <v>426500</v>
      </c>
      <c r="P353" s="4"/>
      <c r="Q353" s="4"/>
      <c r="R353" s="27">
        <f t="shared" si="56"/>
        <v>426500</v>
      </c>
      <c r="S353" s="27">
        <f t="shared" si="57"/>
        <v>-64200</v>
      </c>
      <c r="T353" s="28">
        <f t="shared" si="58"/>
        <v>-0.13083350315875281</v>
      </c>
      <c r="W353" t="str">
        <f t="shared" si="59"/>
        <v>2025</v>
      </c>
      <c r="X353" t="str">
        <f t="shared" si="60"/>
        <v>202504</v>
      </c>
    </row>
    <row r="354" spans="2:24">
      <c r="B354" s="12">
        <f t="shared" si="61"/>
        <v>350</v>
      </c>
      <c r="C354" s="41">
        <v>45747</v>
      </c>
      <c r="D354" s="25" t="s">
        <v>3597</v>
      </c>
      <c r="E354" t="str">
        <f>IF(D354&lt;&gt;"",_xlfn.XLOOKUP($D354,銘柄リスト!$B$2:$B$10000,銘柄リスト!$C$2:$C$10000,"廃止",0,1),"")</f>
        <v>ＳＧホールディングス</v>
      </c>
      <c r="F354" s="26">
        <v>100</v>
      </c>
      <c r="G354" s="34">
        <v>1492</v>
      </c>
      <c r="H354" s="27">
        <f t="shared" si="53"/>
        <v>149200</v>
      </c>
      <c r="I354" s="4"/>
      <c r="J354" s="4"/>
      <c r="K354" s="27">
        <f t="shared" si="54"/>
        <v>149200</v>
      </c>
      <c r="L354" s="29">
        <v>45754</v>
      </c>
      <c r="M354" s="26">
        <v>100</v>
      </c>
      <c r="N354" s="34">
        <v>1475</v>
      </c>
      <c r="O354" s="27">
        <f t="shared" si="55"/>
        <v>147500</v>
      </c>
      <c r="P354" s="4"/>
      <c r="Q354" s="4"/>
      <c r="R354" s="27">
        <f t="shared" si="56"/>
        <v>147500</v>
      </c>
      <c r="S354" s="27">
        <f t="shared" si="57"/>
        <v>-1700</v>
      </c>
      <c r="T354" s="28">
        <f t="shared" si="58"/>
        <v>-1.1394101876675604E-2</v>
      </c>
      <c r="W354" t="str">
        <f t="shared" si="59"/>
        <v>2025</v>
      </c>
      <c r="X354" t="str">
        <f t="shared" si="60"/>
        <v>202504</v>
      </c>
    </row>
    <row r="355" spans="2:24">
      <c r="B355" s="12">
        <f t="shared" si="61"/>
        <v>351</v>
      </c>
      <c r="C355" s="41">
        <v>45747</v>
      </c>
      <c r="D355" s="25" t="s">
        <v>3897</v>
      </c>
      <c r="E355" t="str">
        <f>IF(D355&lt;&gt;"",_xlfn.XLOOKUP($D355,銘柄リスト!$B$2:$B$10000,銘柄リスト!$C$2:$C$10000,"廃止",0,1),"")</f>
        <v>グルメ杵屋</v>
      </c>
      <c r="F355" s="26">
        <v>100</v>
      </c>
      <c r="G355" s="34">
        <v>1025</v>
      </c>
      <c r="H355" s="27">
        <f t="shared" si="53"/>
        <v>102500</v>
      </c>
      <c r="I355" s="4"/>
      <c r="J355" s="4"/>
      <c r="K355" s="27">
        <f t="shared" si="54"/>
        <v>102500</v>
      </c>
      <c r="L355" s="29">
        <v>45754</v>
      </c>
      <c r="M355" s="26">
        <v>100</v>
      </c>
      <c r="N355" s="34">
        <v>901</v>
      </c>
      <c r="O355" s="27">
        <f t="shared" si="55"/>
        <v>90100</v>
      </c>
      <c r="P355" s="4"/>
      <c r="Q355" s="4"/>
      <c r="R355" s="27">
        <f t="shared" si="56"/>
        <v>90100</v>
      </c>
      <c r="S355" s="27">
        <f t="shared" si="57"/>
        <v>-12400</v>
      </c>
      <c r="T355" s="28">
        <f t="shared" si="58"/>
        <v>-0.12097560975609756</v>
      </c>
      <c r="W355" t="str">
        <f t="shared" si="59"/>
        <v>2025</v>
      </c>
      <c r="X355" t="str">
        <f t="shared" si="60"/>
        <v>202504</v>
      </c>
    </row>
    <row r="356" spans="2:24">
      <c r="B356" s="12">
        <f t="shared" si="61"/>
        <v>352</v>
      </c>
      <c r="C356" s="41">
        <v>45748</v>
      </c>
      <c r="D356" s="25" t="s">
        <v>9074</v>
      </c>
      <c r="E356" t="str">
        <f>IF(D356&lt;&gt;"",_xlfn.XLOOKUP($D356,銘柄リスト!$B$2:$B$10000,銘柄リスト!$C$2:$C$10000,"廃止",0,1),"")</f>
        <v>アルプスアルパイン</v>
      </c>
      <c r="F356" s="26">
        <v>100</v>
      </c>
      <c r="G356" s="34">
        <v>1488</v>
      </c>
      <c r="H356" s="27">
        <f t="shared" si="53"/>
        <v>148800</v>
      </c>
      <c r="I356" s="4"/>
      <c r="J356" s="4"/>
      <c r="K356" s="27">
        <f t="shared" si="54"/>
        <v>148800</v>
      </c>
      <c r="L356" s="29">
        <v>45754</v>
      </c>
      <c r="M356" s="26">
        <v>100</v>
      </c>
      <c r="N356" s="34">
        <v>1235</v>
      </c>
      <c r="O356" s="27">
        <f t="shared" si="55"/>
        <v>123500</v>
      </c>
      <c r="P356" s="4"/>
      <c r="Q356" s="4"/>
      <c r="R356" s="27">
        <f t="shared" si="56"/>
        <v>123500</v>
      </c>
      <c r="S356" s="27">
        <f t="shared" si="57"/>
        <v>-25300</v>
      </c>
      <c r="T356" s="28">
        <f t="shared" si="58"/>
        <v>-0.1700268817204301</v>
      </c>
      <c r="W356" t="str">
        <f t="shared" si="59"/>
        <v>2025</v>
      </c>
      <c r="X356" t="str">
        <f t="shared" si="60"/>
        <v>202504</v>
      </c>
    </row>
    <row r="357" spans="2:24">
      <c r="B357" s="12">
        <f t="shared" si="61"/>
        <v>353</v>
      </c>
      <c r="C357" s="41">
        <v>45748</v>
      </c>
      <c r="D357" s="25" t="s">
        <v>9075</v>
      </c>
      <c r="E357" t="str">
        <f>IF(D357&lt;&gt;"",_xlfn.XLOOKUP($D357,銘柄リスト!$B$2:$B$10000,銘柄リスト!$C$2:$C$10000,"廃止",0,1),"")</f>
        <v>デクセリアルズ</v>
      </c>
      <c r="F357" s="26">
        <v>100</v>
      </c>
      <c r="G357" s="34">
        <v>1815.5</v>
      </c>
      <c r="H357" s="27">
        <f t="shared" si="53"/>
        <v>181550</v>
      </c>
      <c r="I357" s="4"/>
      <c r="J357" s="4"/>
      <c r="K357" s="27">
        <f t="shared" si="54"/>
        <v>181550</v>
      </c>
      <c r="L357" s="29">
        <v>45754</v>
      </c>
      <c r="M357" s="26">
        <v>100</v>
      </c>
      <c r="N357" s="34">
        <v>1413</v>
      </c>
      <c r="O357" s="27">
        <f t="shared" si="55"/>
        <v>141300</v>
      </c>
      <c r="P357" s="4"/>
      <c r="Q357" s="4"/>
      <c r="R357" s="27">
        <f t="shared" si="56"/>
        <v>141300</v>
      </c>
      <c r="S357" s="27">
        <f t="shared" si="57"/>
        <v>-40250</v>
      </c>
      <c r="T357" s="28">
        <f t="shared" si="58"/>
        <v>-0.22170201046543653</v>
      </c>
      <c r="W357" t="str">
        <f t="shared" si="59"/>
        <v>2025</v>
      </c>
      <c r="X357" t="str">
        <f t="shared" si="60"/>
        <v>202504</v>
      </c>
    </row>
    <row r="358" spans="2:24">
      <c r="B358" s="12">
        <f t="shared" si="61"/>
        <v>354</v>
      </c>
      <c r="C358" s="41">
        <v>45748</v>
      </c>
      <c r="D358" s="25" t="s">
        <v>9076</v>
      </c>
      <c r="E358" t="str">
        <f>IF(D358&lt;&gt;"",_xlfn.XLOOKUP($D358,銘柄リスト!$B$2:$B$10000,銘柄リスト!$C$2:$C$10000,"廃止",0,1),"")</f>
        <v>エーザイ</v>
      </c>
      <c r="F358" s="26">
        <v>100</v>
      </c>
      <c r="G358" s="34">
        <v>4144</v>
      </c>
      <c r="H358" s="27">
        <f t="shared" si="53"/>
        <v>414400</v>
      </c>
      <c r="I358" s="4"/>
      <c r="J358" s="4"/>
      <c r="K358" s="27">
        <f t="shared" si="54"/>
        <v>414400</v>
      </c>
      <c r="L358" s="29">
        <v>45754</v>
      </c>
      <c r="M358" s="26">
        <v>100</v>
      </c>
      <c r="N358" s="34">
        <v>3750</v>
      </c>
      <c r="O358" s="27">
        <f t="shared" si="55"/>
        <v>375000</v>
      </c>
      <c r="P358" s="4"/>
      <c r="Q358" s="4"/>
      <c r="R358" s="27">
        <f t="shared" si="56"/>
        <v>375000</v>
      </c>
      <c r="S358" s="27">
        <f t="shared" si="57"/>
        <v>-39400</v>
      </c>
      <c r="T358" s="28">
        <f t="shared" si="58"/>
        <v>-9.5077220077220082E-2</v>
      </c>
      <c r="W358" t="str">
        <f t="shared" si="59"/>
        <v>2025</v>
      </c>
      <c r="X358" t="str">
        <f t="shared" si="60"/>
        <v>202504</v>
      </c>
    </row>
    <row r="359" spans="2:24">
      <c r="B359" s="12">
        <f t="shared" si="61"/>
        <v>355</v>
      </c>
      <c r="C359" s="41">
        <v>45748</v>
      </c>
      <c r="D359" s="25" t="s">
        <v>231</v>
      </c>
      <c r="E359" t="str">
        <f>IF(D359&lt;&gt;"",_xlfn.XLOOKUP($D359,銘柄リスト!$B$2:$B$10000,銘柄リスト!$C$2:$C$10000,"廃止",0,1),"")</f>
        <v>セイコーエプソン</v>
      </c>
      <c r="F359" s="26">
        <v>100</v>
      </c>
      <c r="G359" s="34">
        <v>2386.5</v>
      </c>
      <c r="H359" s="27">
        <f t="shared" si="53"/>
        <v>238650</v>
      </c>
      <c r="I359" s="4"/>
      <c r="J359" s="4"/>
      <c r="K359" s="27">
        <f t="shared" si="54"/>
        <v>238650</v>
      </c>
      <c r="L359" s="29">
        <v>45754</v>
      </c>
      <c r="M359" s="26">
        <v>100</v>
      </c>
      <c r="N359" s="34">
        <v>1915</v>
      </c>
      <c r="O359" s="27">
        <f t="shared" si="55"/>
        <v>191500</v>
      </c>
      <c r="P359" s="4"/>
      <c r="Q359" s="4"/>
      <c r="R359" s="27">
        <f t="shared" si="56"/>
        <v>191500</v>
      </c>
      <c r="S359" s="27">
        <f t="shared" si="57"/>
        <v>-47150</v>
      </c>
      <c r="T359" s="28">
        <f t="shared" si="58"/>
        <v>-0.19756966268594175</v>
      </c>
      <c r="W359" t="str">
        <f t="shared" si="59"/>
        <v>2025</v>
      </c>
      <c r="X359" t="str">
        <f t="shared" si="60"/>
        <v>202504</v>
      </c>
    </row>
    <row r="360" spans="2:24">
      <c r="B360" s="12">
        <f t="shared" si="61"/>
        <v>356</v>
      </c>
      <c r="C360" s="41">
        <v>45748</v>
      </c>
      <c r="D360" s="25" t="s">
        <v>561</v>
      </c>
      <c r="E360" t="str">
        <f>IF(D360&lt;&gt;"",_xlfn.XLOOKUP($D360,銘柄リスト!$B$2:$B$10000,銘柄リスト!$C$2:$C$10000,"廃止",0,1),"")</f>
        <v>ＤＭ三井製糖ホールディングス</v>
      </c>
      <c r="F360" s="26">
        <v>100</v>
      </c>
      <c r="G360" s="34">
        <v>3370</v>
      </c>
      <c r="H360" s="27">
        <f t="shared" si="53"/>
        <v>337000</v>
      </c>
      <c r="I360" s="4"/>
      <c r="J360" s="4"/>
      <c r="K360" s="27">
        <f t="shared" si="54"/>
        <v>337000</v>
      </c>
      <c r="L360" s="29">
        <v>45754</v>
      </c>
      <c r="M360" s="26">
        <v>100</v>
      </c>
      <c r="N360" s="34">
        <v>3060</v>
      </c>
      <c r="O360" s="27">
        <f t="shared" si="55"/>
        <v>306000</v>
      </c>
      <c r="P360" s="4"/>
      <c r="Q360" s="4"/>
      <c r="R360" s="27">
        <f t="shared" si="56"/>
        <v>306000</v>
      </c>
      <c r="S360" s="27">
        <f t="shared" si="57"/>
        <v>-31000</v>
      </c>
      <c r="T360" s="28">
        <f t="shared" si="58"/>
        <v>-9.1988130563798218E-2</v>
      </c>
      <c r="W360" t="str">
        <f t="shared" si="59"/>
        <v>2025</v>
      </c>
      <c r="X360" t="str">
        <f t="shared" si="60"/>
        <v>202504</v>
      </c>
    </row>
    <row r="361" spans="2:24">
      <c r="B361" s="12">
        <f t="shared" si="61"/>
        <v>357</v>
      </c>
      <c r="C361" s="41">
        <v>45748</v>
      </c>
      <c r="D361" s="25" t="s">
        <v>2022</v>
      </c>
      <c r="E361" t="str">
        <f>IF(D361&lt;&gt;"",_xlfn.XLOOKUP($D361,銘柄リスト!$B$2:$B$10000,銘柄リスト!$C$2:$C$10000,"廃止",0,1),"")</f>
        <v>淀川製鋼所</v>
      </c>
      <c r="F361" s="26">
        <v>100</v>
      </c>
      <c r="G361" s="34">
        <v>5570</v>
      </c>
      <c r="H361" s="27">
        <f t="shared" si="53"/>
        <v>557000</v>
      </c>
      <c r="I361" s="4"/>
      <c r="J361" s="4"/>
      <c r="K361" s="27">
        <f t="shared" si="54"/>
        <v>557000</v>
      </c>
      <c r="L361" s="29">
        <v>45754</v>
      </c>
      <c r="M361" s="26">
        <v>100</v>
      </c>
      <c r="N361" s="34">
        <v>4880</v>
      </c>
      <c r="O361" s="27">
        <f t="shared" si="55"/>
        <v>488000</v>
      </c>
      <c r="P361" s="4"/>
      <c r="Q361" s="4"/>
      <c r="R361" s="27">
        <f t="shared" si="56"/>
        <v>488000</v>
      </c>
      <c r="S361" s="27">
        <f t="shared" si="57"/>
        <v>-69000</v>
      </c>
      <c r="T361" s="28">
        <f t="shared" si="58"/>
        <v>-0.12387791741472172</v>
      </c>
      <c r="W361" t="str">
        <f t="shared" si="59"/>
        <v>2025</v>
      </c>
      <c r="X361" t="str">
        <f t="shared" si="60"/>
        <v>202504</v>
      </c>
    </row>
    <row r="362" spans="2:24">
      <c r="B362" s="12">
        <f t="shared" si="61"/>
        <v>358</v>
      </c>
      <c r="C362" s="41">
        <v>45748</v>
      </c>
      <c r="D362" s="25" t="s">
        <v>868</v>
      </c>
      <c r="E362" t="str">
        <f>IF(D362&lt;&gt;"",_xlfn.XLOOKUP($D362,銘柄リスト!$B$2:$B$10000,銘柄リスト!$C$2:$C$10000,"廃止",0,1),"")</f>
        <v>なとり</v>
      </c>
      <c r="F362" s="26">
        <v>100</v>
      </c>
      <c r="G362" s="34">
        <v>2058</v>
      </c>
      <c r="H362" s="27">
        <f t="shared" si="53"/>
        <v>205800</v>
      </c>
      <c r="I362" s="4"/>
      <c r="J362" s="4"/>
      <c r="K362" s="27">
        <f t="shared" si="54"/>
        <v>205800</v>
      </c>
      <c r="L362" s="29">
        <v>45754</v>
      </c>
      <c r="M362" s="26">
        <v>100</v>
      </c>
      <c r="N362" s="34">
        <v>1886</v>
      </c>
      <c r="O362" s="27">
        <f t="shared" si="55"/>
        <v>188600</v>
      </c>
      <c r="P362" s="4"/>
      <c r="Q362" s="4"/>
      <c r="R362" s="27">
        <f t="shared" si="56"/>
        <v>188600</v>
      </c>
      <c r="S362" s="27">
        <f t="shared" si="57"/>
        <v>-17200</v>
      </c>
      <c r="T362" s="28">
        <f t="shared" si="58"/>
        <v>-8.3576287657920315E-2</v>
      </c>
      <c r="W362" t="str">
        <f t="shared" si="59"/>
        <v>2025</v>
      </c>
      <c r="X362" t="str">
        <f t="shared" si="60"/>
        <v>202504</v>
      </c>
    </row>
    <row r="363" spans="2:24">
      <c r="B363" s="12">
        <f t="shared" si="61"/>
        <v>359</v>
      </c>
      <c r="C363" s="41">
        <v>45748</v>
      </c>
      <c r="D363" s="25" t="s">
        <v>192</v>
      </c>
      <c r="E363" t="str">
        <f>IF(D363&lt;&gt;"",_xlfn.XLOOKUP($D363,銘柄リスト!$B$2:$B$10000,銘柄リスト!$C$2:$C$10000,"廃止",0,1),"")</f>
        <v>長瀬産業</v>
      </c>
      <c r="F363" s="26">
        <v>100</v>
      </c>
      <c r="G363" s="34">
        <v>2653.5</v>
      </c>
      <c r="H363" s="27">
        <f t="shared" ref="H363:H402" si="62">F363*G363</f>
        <v>265350</v>
      </c>
      <c r="I363" s="4"/>
      <c r="J363" s="4"/>
      <c r="K363" s="27">
        <f t="shared" ref="K363:K402" si="63">H363+I363+J363</f>
        <v>265350</v>
      </c>
      <c r="L363" s="29">
        <v>45754</v>
      </c>
      <c r="M363" s="26">
        <v>100</v>
      </c>
      <c r="N363" s="34">
        <v>2255</v>
      </c>
      <c r="O363" s="27">
        <f t="shared" ref="O363:O402" si="64">M363*N363</f>
        <v>225500</v>
      </c>
      <c r="P363" s="4"/>
      <c r="Q363" s="4"/>
      <c r="R363" s="27">
        <f t="shared" ref="R363:R402" si="65">O363-P363-Q363</f>
        <v>225500</v>
      </c>
      <c r="S363" s="27">
        <f t="shared" ref="S363:S402" si="66">IF(L363&lt;&gt;"",R363-K363,"")</f>
        <v>-39850</v>
      </c>
      <c r="T363" s="28">
        <f t="shared" ref="T363:T402" si="67">IF(S363&lt;&gt;"",S363/K363,"")</f>
        <v>-0.15017900885622762</v>
      </c>
      <c r="W363" t="str">
        <f t="shared" si="59"/>
        <v>2025</v>
      </c>
      <c r="X363" t="str">
        <f t="shared" si="60"/>
        <v>202504</v>
      </c>
    </row>
    <row r="364" spans="2:24">
      <c r="B364" s="12">
        <f t="shared" si="61"/>
        <v>360</v>
      </c>
      <c r="C364" s="41">
        <v>45749</v>
      </c>
      <c r="D364" s="25" t="s">
        <v>269</v>
      </c>
      <c r="E364" t="str">
        <f>IF(D364&lt;&gt;"",_xlfn.XLOOKUP($D364,銘柄リスト!$B$2:$B$10000,銘柄リスト!$C$2:$C$10000,"廃止",0,1),"")</f>
        <v>日本郵政</v>
      </c>
      <c r="F364" s="26">
        <v>100</v>
      </c>
      <c r="G364" s="34">
        <v>1503</v>
      </c>
      <c r="H364" s="27">
        <f t="shared" si="62"/>
        <v>150300</v>
      </c>
      <c r="I364" s="4"/>
      <c r="J364" s="4"/>
      <c r="K364" s="27">
        <f t="shared" si="63"/>
        <v>150300</v>
      </c>
      <c r="L364" s="29">
        <v>45754</v>
      </c>
      <c r="M364" s="26">
        <v>100</v>
      </c>
      <c r="N364" s="34">
        <v>1200</v>
      </c>
      <c r="O364" s="27">
        <f t="shared" si="64"/>
        <v>120000</v>
      </c>
      <c r="P364" s="4"/>
      <c r="Q364" s="4"/>
      <c r="R364" s="27">
        <f t="shared" si="65"/>
        <v>120000</v>
      </c>
      <c r="S364" s="27">
        <f t="shared" si="66"/>
        <v>-30300</v>
      </c>
      <c r="T364" s="28">
        <f t="shared" si="67"/>
        <v>-0.20159680638722555</v>
      </c>
      <c r="W364" t="str">
        <f t="shared" si="59"/>
        <v>2025</v>
      </c>
      <c r="X364" t="str">
        <f t="shared" si="60"/>
        <v>202504</v>
      </c>
    </row>
    <row r="365" spans="2:24">
      <c r="B365" s="12">
        <f t="shared" si="61"/>
        <v>361</v>
      </c>
      <c r="C365" s="41">
        <v>45749</v>
      </c>
      <c r="D365" s="25" t="s">
        <v>2085</v>
      </c>
      <c r="E365" t="str">
        <f>IF(D365&lt;&gt;"",_xlfn.XLOOKUP($D365,銘柄リスト!$B$2:$B$10000,銘柄リスト!$C$2:$C$10000,"廃止",0,1),"")</f>
        <v>三菱マテリアル</v>
      </c>
      <c r="F365" s="26">
        <v>100</v>
      </c>
      <c r="G365" s="34">
        <v>2461.5</v>
      </c>
      <c r="H365" s="27">
        <f t="shared" si="62"/>
        <v>246150</v>
      </c>
      <c r="I365" s="4"/>
      <c r="J365" s="4"/>
      <c r="K365" s="27">
        <f t="shared" si="63"/>
        <v>246150</v>
      </c>
      <c r="L365" s="29">
        <v>45754</v>
      </c>
      <c r="M365" s="26">
        <v>100</v>
      </c>
      <c r="N365" s="34">
        <v>1977.5</v>
      </c>
      <c r="O365" s="27">
        <f t="shared" si="64"/>
        <v>197750</v>
      </c>
      <c r="P365" s="4"/>
      <c r="Q365" s="4"/>
      <c r="R365" s="27">
        <f t="shared" si="65"/>
        <v>197750</v>
      </c>
      <c r="S365" s="27">
        <f t="shared" si="66"/>
        <v>-48400</v>
      </c>
      <c r="T365" s="28">
        <f t="shared" si="67"/>
        <v>-0.19662807231362989</v>
      </c>
      <c r="W365" t="str">
        <f t="shared" si="59"/>
        <v>2025</v>
      </c>
      <c r="X365" t="str">
        <f t="shared" si="60"/>
        <v>202504</v>
      </c>
    </row>
    <row r="366" spans="2:24">
      <c r="B366" s="12">
        <f t="shared" si="61"/>
        <v>362</v>
      </c>
      <c r="C366" s="41">
        <v>45749</v>
      </c>
      <c r="D366" s="25" t="s">
        <v>229</v>
      </c>
      <c r="E366" t="str">
        <f>IF(D366&lt;&gt;"",_xlfn.XLOOKUP($D366,銘柄リスト!$B$2:$B$10000,銘柄リスト!$C$2:$C$10000,"廃止",0,1),"")</f>
        <v>東急</v>
      </c>
      <c r="F366" s="26">
        <v>100</v>
      </c>
      <c r="G366" s="34">
        <v>1682</v>
      </c>
      <c r="H366" s="27">
        <f t="shared" si="62"/>
        <v>168200</v>
      </c>
      <c r="I366" s="4"/>
      <c r="J366" s="4"/>
      <c r="K366" s="27">
        <f t="shared" si="63"/>
        <v>168200</v>
      </c>
      <c r="L366" s="29">
        <v>45750</v>
      </c>
      <c r="M366" s="26">
        <v>100</v>
      </c>
      <c r="N366" s="34">
        <v>1669.5</v>
      </c>
      <c r="O366" s="27">
        <f t="shared" si="64"/>
        <v>166950</v>
      </c>
      <c r="P366" s="4"/>
      <c r="Q366" s="4"/>
      <c r="R366" s="27">
        <f t="shared" si="65"/>
        <v>166950</v>
      </c>
      <c r="S366" s="27">
        <f t="shared" si="66"/>
        <v>-1250</v>
      </c>
      <c r="T366" s="28">
        <f t="shared" si="67"/>
        <v>-7.431629013079667E-3</v>
      </c>
      <c r="W366" t="str">
        <f t="shared" si="59"/>
        <v>2025</v>
      </c>
      <c r="X366" t="str">
        <f t="shared" si="60"/>
        <v>202504</v>
      </c>
    </row>
    <row r="367" spans="2:24">
      <c r="B367" s="12">
        <f t="shared" si="61"/>
        <v>363</v>
      </c>
      <c r="C367" s="41">
        <v>45749</v>
      </c>
      <c r="D367" s="25" t="s">
        <v>3448</v>
      </c>
      <c r="E367" t="str">
        <f>IF(D367&lt;&gt;"",_xlfn.XLOOKUP($D367,銘柄リスト!$B$2:$B$10000,銘柄リスト!$C$2:$C$10000,"廃止",0,1),"")</f>
        <v>アコム</v>
      </c>
      <c r="F367" s="26">
        <v>500</v>
      </c>
      <c r="G367" s="34">
        <v>380.5</v>
      </c>
      <c r="H367" s="27">
        <f t="shared" si="62"/>
        <v>190250</v>
      </c>
      <c r="I367" s="4"/>
      <c r="J367" s="4"/>
      <c r="K367" s="27">
        <f t="shared" si="63"/>
        <v>190250</v>
      </c>
      <c r="L367" s="29">
        <v>45754</v>
      </c>
      <c r="M367" s="26">
        <v>500</v>
      </c>
      <c r="N367" s="34">
        <v>328.2</v>
      </c>
      <c r="O367" s="27">
        <f t="shared" si="64"/>
        <v>164100</v>
      </c>
      <c r="P367" s="4"/>
      <c r="Q367" s="4"/>
      <c r="R367" s="27">
        <f t="shared" si="65"/>
        <v>164100</v>
      </c>
      <c r="S367" s="27">
        <f t="shared" si="66"/>
        <v>-26150</v>
      </c>
      <c r="T367" s="28">
        <f t="shared" si="67"/>
        <v>-0.13745072273324574</v>
      </c>
      <c r="W367" t="str">
        <f t="shared" si="59"/>
        <v>2025</v>
      </c>
      <c r="X367" t="str">
        <f t="shared" si="60"/>
        <v>202504</v>
      </c>
    </row>
    <row r="368" spans="2:24">
      <c r="B368" s="12">
        <f t="shared" si="61"/>
        <v>364</v>
      </c>
      <c r="C368" s="41">
        <v>45749</v>
      </c>
      <c r="D368" s="25" t="s">
        <v>303</v>
      </c>
      <c r="E368" t="str">
        <f>IF(D368&lt;&gt;"",_xlfn.XLOOKUP($D368,銘柄リスト!$B$2:$B$10000,銘柄リスト!$C$2:$C$10000,"廃止",0,1),"")</f>
        <v>システムサポートホールディングス</v>
      </c>
      <c r="F368" s="26">
        <v>100</v>
      </c>
      <c r="G368" s="34">
        <v>1976</v>
      </c>
      <c r="H368" s="27">
        <f t="shared" si="62"/>
        <v>197600</v>
      </c>
      <c r="I368" s="4"/>
      <c r="J368" s="4"/>
      <c r="K368" s="27">
        <f t="shared" si="63"/>
        <v>197600</v>
      </c>
      <c r="L368" s="29">
        <v>45750</v>
      </c>
      <c r="M368" s="26">
        <v>100</v>
      </c>
      <c r="N368" s="34">
        <v>1986</v>
      </c>
      <c r="O368" s="27">
        <f t="shared" si="64"/>
        <v>198600</v>
      </c>
      <c r="P368" s="4"/>
      <c r="Q368" s="4"/>
      <c r="R368" s="27">
        <f t="shared" si="65"/>
        <v>198600</v>
      </c>
      <c r="S368" s="27">
        <f t="shared" si="66"/>
        <v>1000</v>
      </c>
      <c r="T368" s="28">
        <f t="shared" si="67"/>
        <v>5.0607287449392713E-3</v>
      </c>
      <c r="W368" t="str">
        <f t="shared" si="59"/>
        <v>2025</v>
      </c>
      <c r="X368" t="str">
        <f t="shared" si="60"/>
        <v>202504</v>
      </c>
    </row>
    <row r="369" spans="2:24">
      <c r="B369" s="12">
        <f t="shared" si="61"/>
        <v>365</v>
      </c>
      <c r="C369" s="41">
        <v>45749</v>
      </c>
      <c r="D369" s="25" t="s">
        <v>1855</v>
      </c>
      <c r="E369" t="str">
        <f>IF(D369&lt;&gt;"",_xlfn.XLOOKUP($D369,銘柄リスト!$B$2:$B$10000,銘柄リスト!$C$2:$C$10000,"廃止",0,1),"")</f>
        <v>高砂香料工業</v>
      </c>
      <c r="F369" s="26">
        <v>100</v>
      </c>
      <c r="G369" s="34">
        <v>6360</v>
      </c>
      <c r="H369" s="27">
        <f t="shared" si="62"/>
        <v>636000</v>
      </c>
      <c r="I369" s="4"/>
      <c r="J369" s="4"/>
      <c r="K369" s="27">
        <f t="shared" si="63"/>
        <v>636000</v>
      </c>
      <c r="L369" s="29">
        <v>45754</v>
      </c>
      <c r="M369" s="26">
        <v>100</v>
      </c>
      <c r="N369" s="34">
        <v>5410</v>
      </c>
      <c r="O369" s="27">
        <f t="shared" si="64"/>
        <v>541000</v>
      </c>
      <c r="P369" s="4"/>
      <c r="Q369" s="4"/>
      <c r="R369" s="27">
        <f t="shared" si="65"/>
        <v>541000</v>
      </c>
      <c r="S369" s="27">
        <f t="shared" si="66"/>
        <v>-95000</v>
      </c>
      <c r="T369" s="28">
        <f t="shared" si="67"/>
        <v>-0.14937106918238993</v>
      </c>
      <c r="W369" t="str">
        <f t="shared" si="59"/>
        <v>2025</v>
      </c>
      <c r="X369" t="str">
        <f t="shared" si="60"/>
        <v>202504</v>
      </c>
    </row>
    <row r="370" spans="2:24">
      <c r="B370" s="12">
        <f t="shared" si="61"/>
        <v>366</v>
      </c>
      <c r="C370" s="41">
        <v>45749</v>
      </c>
      <c r="D370" s="25" t="s">
        <v>161</v>
      </c>
      <c r="E370" t="str">
        <f>IF(D370&lt;&gt;"",_xlfn.XLOOKUP($D370,銘柄リスト!$B$2:$B$10000,銘柄リスト!$C$2:$C$10000,"廃止",0,1),"")</f>
        <v>東亜建設工業</v>
      </c>
      <c r="F370" s="26">
        <v>100</v>
      </c>
      <c r="G370" s="34">
        <v>1297</v>
      </c>
      <c r="H370" s="27">
        <f t="shared" si="62"/>
        <v>129700</v>
      </c>
      <c r="I370" s="4"/>
      <c r="J370" s="4"/>
      <c r="K370" s="27">
        <f t="shared" si="63"/>
        <v>129700</v>
      </c>
      <c r="L370" s="29">
        <v>45754</v>
      </c>
      <c r="M370" s="26">
        <v>100</v>
      </c>
      <c r="N370" s="34">
        <v>1073</v>
      </c>
      <c r="O370" s="27">
        <f t="shared" si="64"/>
        <v>107300</v>
      </c>
      <c r="P370" s="4"/>
      <c r="Q370" s="4"/>
      <c r="R370" s="27">
        <f t="shared" si="65"/>
        <v>107300</v>
      </c>
      <c r="S370" s="27">
        <f t="shared" si="66"/>
        <v>-22400</v>
      </c>
      <c r="T370" s="28">
        <f t="shared" si="67"/>
        <v>-0.17270624518118735</v>
      </c>
      <c r="W370" t="str">
        <f t="shared" si="59"/>
        <v>2025</v>
      </c>
      <c r="X370" t="str">
        <f t="shared" si="60"/>
        <v>202504</v>
      </c>
    </row>
    <row r="371" spans="2:24">
      <c r="B371" s="12">
        <f t="shared" si="61"/>
        <v>367</v>
      </c>
      <c r="C371" s="41">
        <v>45749</v>
      </c>
      <c r="D371" s="25" t="s">
        <v>3834</v>
      </c>
      <c r="E371" t="str">
        <f>IF(D371&lt;&gt;"",_xlfn.XLOOKUP($D371,銘柄リスト!$B$2:$B$10000,銘柄リスト!$C$2:$C$10000,"廃止",0,1),"")</f>
        <v>ニシオホールディングス</v>
      </c>
      <c r="F371" s="26">
        <v>100</v>
      </c>
      <c r="G371" s="34">
        <v>4160</v>
      </c>
      <c r="H371" s="27">
        <f t="shared" si="62"/>
        <v>416000</v>
      </c>
      <c r="I371" s="4"/>
      <c r="J371" s="4"/>
      <c r="K371" s="27">
        <f t="shared" si="63"/>
        <v>416000</v>
      </c>
      <c r="L371" s="29">
        <v>45754</v>
      </c>
      <c r="M371" s="26">
        <v>100</v>
      </c>
      <c r="N371" s="34">
        <v>3435</v>
      </c>
      <c r="O371" s="27">
        <f t="shared" si="64"/>
        <v>343500</v>
      </c>
      <c r="P371" s="4"/>
      <c r="Q371" s="4"/>
      <c r="R371" s="27">
        <f t="shared" si="65"/>
        <v>343500</v>
      </c>
      <c r="S371" s="27">
        <f t="shared" si="66"/>
        <v>-72500</v>
      </c>
      <c r="T371" s="28">
        <f t="shared" si="67"/>
        <v>-0.17427884615384615</v>
      </c>
      <c r="W371" t="str">
        <f t="shared" si="59"/>
        <v>2025</v>
      </c>
      <c r="X371" t="str">
        <f t="shared" si="60"/>
        <v>202504</v>
      </c>
    </row>
    <row r="372" spans="2:24">
      <c r="B372" s="12">
        <f t="shared" si="61"/>
        <v>368</v>
      </c>
      <c r="C372" s="41">
        <v>45749</v>
      </c>
      <c r="D372" s="25" t="s">
        <v>3550</v>
      </c>
      <c r="E372" t="str">
        <f>IF(D372&lt;&gt;"",_xlfn.XLOOKUP($D372,銘柄リスト!$B$2:$B$10000,銘柄リスト!$C$2:$C$10000,"廃止",0,1),"")</f>
        <v>鴻池運輸</v>
      </c>
      <c r="F372" s="26">
        <v>100</v>
      </c>
      <c r="G372" s="34">
        <v>2676</v>
      </c>
      <c r="H372" s="27">
        <f t="shared" si="62"/>
        <v>267600</v>
      </c>
      <c r="I372" s="4"/>
      <c r="J372" s="4"/>
      <c r="K372" s="27">
        <f t="shared" si="63"/>
        <v>267600</v>
      </c>
      <c r="L372" s="29">
        <v>45754</v>
      </c>
      <c r="M372" s="26">
        <v>100</v>
      </c>
      <c r="N372" s="34">
        <v>2224</v>
      </c>
      <c r="O372" s="27">
        <f t="shared" si="64"/>
        <v>222400</v>
      </c>
      <c r="P372" s="4"/>
      <c r="Q372" s="4"/>
      <c r="R372" s="27">
        <f t="shared" si="65"/>
        <v>222400</v>
      </c>
      <c r="S372" s="27">
        <f t="shared" si="66"/>
        <v>-45200</v>
      </c>
      <c r="T372" s="28">
        <f t="shared" si="67"/>
        <v>-0.16890881913303438</v>
      </c>
      <c r="W372" t="str">
        <f t="shared" si="59"/>
        <v>2025</v>
      </c>
      <c r="X372" t="str">
        <f t="shared" si="60"/>
        <v>202504</v>
      </c>
    </row>
    <row r="373" spans="2:24">
      <c r="B373" s="12">
        <f t="shared" si="61"/>
        <v>369</v>
      </c>
      <c r="C373" s="41">
        <v>45749</v>
      </c>
      <c r="D373" s="25" t="s">
        <v>88</v>
      </c>
      <c r="E373" t="str">
        <f>IF(D373&lt;&gt;"",_xlfn.XLOOKUP($D373,銘柄リスト!$B$2:$B$10000,銘柄リスト!$C$2:$C$10000,"廃止",0,1),"")</f>
        <v>ＮＥＸＴ　ＦＵＮＤＳ　日経平均高配当株５０指数連動型上場投信</v>
      </c>
      <c r="F373" s="26">
        <v>200</v>
      </c>
      <c r="G373" s="34">
        <v>2305</v>
      </c>
      <c r="H373" s="27">
        <f t="shared" si="62"/>
        <v>461000</v>
      </c>
      <c r="I373" s="4"/>
      <c r="J373" s="4"/>
      <c r="K373" s="27">
        <f t="shared" si="63"/>
        <v>461000</v>
      </c>
      <c r="L373" s="29"/>
      <c r="M373" s="26"/>
      <c r="O373" s="27">
        <f t="shared" si="64"/>
        <v>0</v>
      </c>
      <c r="P373" s="4"/>
      <c r="Q373" s="4"/>
      <c r="R373" s="27">
        <f t="shared" si="65"/>
        <v>0</v>
      </c>
      <c r="S373" s="27" t="str">
        <f t="shared" si="66"/>
        <v/>
      </c>
      <c r="T373" s="28" t="str">
        <f t="shared" si="67"/>
        <v/>
      </c>
      <c r="W373" t="str">
        <f t="shared" si="59"/>
        <v/>
      </c>
      <c r="X373" t="str">
        <f t="shared" si="60"/>
        <v/>
      </c>
    </row>
    <row r="374" spans="2:24">
      <c r="B374" s="12">
        <f t="shared" si="61"/>
        <v>370</v>
      </c>
      <c r="C374" s="41">
        <v>45751</v>
      </c>
      <c r="D374" s="25" t="s">
        <v>4199</v>
      </c>
      <c r="E374" t="str">
        <f>IF(D374&lt;&gt;"",_xlfn.XLOOKUP($D374,銘柄リスト!$B$2:$B$10000,銘柄リスト!$C$2:$C$10000,"廃止",0,1),"")</f>
        <v>純金上場信託（現物国内保管型）</v>
      </c>
      <c r="F374" s="26">
        <v>20</v>
      </c>
      <c r="G374" s="34">
        <v>13700</v>
      </c>
      <c r="H374" s="27">
        <f t="shared" si="62"/>
        <v>274000</v>
      </c>
      <c r="I374" s="4"/>
      <c r="J374" s="4"/>
      <c r="K374" s="27">
        <f t="shared" si="63"/>
        <v>274000</v>
      </c>
      <c r="L374" s="29"/>
      <c r="M374" s="26"/>
      <c r="O374" s="27">
        <f t="shared" si="64"/>
        <v>0</v>
      </c>
      <c r="P374" s="4"/>
      <c r="Q374" s="4"/>
      <c r="R374" s="27">
        <f t="shared" si="65"/>
        <v>0</v>
      </c>
      <c r="S374" s="27" t="str">
        <f t="shared" si="66"/>
        <v/>
      </c>
      <c r="T374" s="28" t="str">
        <f t="shared" si="67"/>
        <v/>
      </c>
      <c r="W374" t="str">
        <f t="shared" si="59"/>
        <v/>
      </c>
      <c r="X374" t="str">
        <f t="shared" si="60"/>
        <v/>
      </c>
    </row>
    <row r="375" spans="2:24">
      <c r="B375" s="12">
        <f t="shared" si="61"/>
        <v>371</v>
      </c>
      <c r="C375" s="41">
        <v>45751</v>
      </c>
      <c r="D375" s="25" t="s">
        <v>4334</v>
      </c>
      <c r="E375" t="str">
        <f>IF(D375&lt;&gt;"",_xlfn.XLOOKUP($D375,銘柄リスト!$B$2:$B$10000,銘柄リスト!$C$2:$C$10000,"廃止",0,1),"")</f>
        <v>ｉシェアーズ　Ｓ＆Ｐ　５００　米国株　ＥＴＦ</v>
      </c>
      <c r="F375" s="26">
        <v>200</v>
      </c>
      <c r="G375" s="34">
        <v>564.6</v>
      </c>
      <c r="H375" s="27">
        <f t="shared" si="62"/>
        <v>112920</v>
      </c>
      <c r="I375" s="4"/>
      <c r="J375" s="4"/>
      <c r="K375" s="27">
        <f t="shared" si="63"/>
        <v>112920</v>
      </c>
      <c r="L375" s="29"/>
      <c r="M375" s="26"/>
      <c r="O375" s="27">
        <f t="shared" si="64"/>
        <v>0</v>
      </c>
      <c r="P375" s="4"/>
      <c r="Q375" s="4"/>
      <c r="R375" s="27">
        <f t="shared" si="65"/>
        <v>0</v>
      </c>
      <c r="S375" s="27" t="str">
        <f t="shared" si="66"/>
        <v/>
      </c>
      <c r="T375" s="28" t="str">
        <f t="shared" si="67"/>
        <v/>
      </c>
      <c r="W375" t="str">
        <f t="shared" si="59"/>
        <v/>
      </c>
      <c r="X375" t="str">
        <f t="shared" si="60"/>
        <v/>
      </c>
    </row>
    <row r="376" spans="2:24">
      <c r="B376" s="12">
        <f t="shared" si="61"/>
        <v>372</v>
      </c>
      <c r="C376" s="41">
        <v>45751</v>
      </c>
      <c r="D376" s="25" t="s">
        <v>88</v>
      </c>
      <c r="E376" t="str">
        <f>IF(D376&lt;&gt;"",_xlfn.XLOOKUP($D376,銘柄リスト!$B$2:$B$10000,銘柄リスト!$C$2:$C$10000,"廃止",0,1),"")</f>
        <v>ＮＥＸＴ　ＦＵＮＤＳ　日経平均高配当株５０指数連動型上場投信</v>
      </c>
      <c r="F376" s="26">
        <v>200</v>
      </c>
      <c r="G376" s="34">
        <v>2200</v>
      </c>
      <c r="H376" s="27">
        <f t="shared" si="62"/>
        <v>440000</v>
      </c>
      <c r="I376" s="4"/>
      <c r="J376" s="4"/>
      <c r="K376" s="27">
        <f t="shared" si="63"/>
        <v>440000</v>
      </c>
      <c r="L376" s="29"/>
      <c r="M376" s="26"/>
      <c r="O376" s="27">
        <f t="shared" si="64"/>
        <v>0</v>
      </c>
      <c r="P376" s="4"/>
      <c r="Q376" s="4"/>
      <c r="R376" s="27">
        <f t="shared" si="65"/>
        <v>0</v>
      </c>
      <c r="S376" s="27" t="str">
        <f t="shared" si="66"/>
        <v/>
      </c>
      <c r="T376" s="28" t="str">
        <f t="shared" si="67"/>
        <v/>
      </c>
      <c r="W376" t="str">
        <f t="shared" si="59"/>
        <v/>
      </c>
      <c r="X376" t="str">
        <f t="shared" si="60"/>
        <v/>
      </c>
    </row>
    <row r="377" spans="2:24">
      <c r="B377" s="12">
        <f t="shared" si="61"/>
        <v>373</v>
      </c>
      <c r="C377" s="41">
        <v>45751</v>
      </c>
      <c r="D377" s="25" t="s">
        <v>269</v>
      </c>
      <c r="E377" t="str">
        <f>IF(D377&lt;&gt;"",_xlfn.XLOOKUP($D377,銘柄リスト!$B$2:$B$10000,銘柄リスト!$C$2:$C$10000,"廃止",0,1),"")</f>
        <v>日本郵政</v>
      </c>
      <c r="F377" s="26">
        <v>100</v>
      </c>
      <c r="G377" s="34">
        <v>1359</v>
      </c>
      <c r="H377" s="27">
        <f t="shared" si="62"/>
        <v>135900</v>
      </c>
      <c r="I377" s="4"/>
      <c r="J377" s="4"/>
      <c r="K377" s="27">
        <f t="shared" si="63"/>
        <v>135900</v>
      </c>
      <c r="L377" s="29">
        <v>45754</v>
      </c>
      <c r="M377" s="26">
        <v>100</v>
      </c>
      <c r="N377" s="34">
        <v>1200</v>
      </c>
      <c r="O377" s="27">
        <f t="shared" si="64"/>
        <v>120000</v>
      </c>
      <c r="P377" s="4"/>
      <c r="Q377" s="4"/>
      <c r="R377" s="27">
        <f t="shared" si="65"/>
        <v>120000</v>
      </c>
      <c r="S377" s="27">
        <f t="shared" si="66"/>
        <v>-15900</v>
      </c>
      <c r="T377" s="28">
        <f t="shared" si="67"/>
        <v>-0.11699779249448124</v>
      </c>
      <c r="W377" t="str">
        <f t="shared" si="59"/>
        <v>2025</v>
      </c>
      <c r="X377" t="str">
        <f t="shared" si="60"/>
        <v>202504</v>
      </c>
    </row>
    <row r="378" spans="2:24">
      <c r="B378" s="12">
        <f t="shared" si="61"/>
        <v>374</v>
      </c>
      <c r="C378" s="41">
        <v>45751</v>
      </c>
      <c r="D378" s="25" t="s">
        <v>4019</v>
      </c>
      <c r="E378" t="str">
        <f>IF(D378&lt;&gt;"",_xlfn.XLOOKUP($D378,銘柄リスト!$B$2:$B$10000,銘柄リスト!$C$2:$C$10000,"廃止",0,1),"")</f>
        <v>ＮＥＸＴ　ＦＵＮＤＳ　東証ＲＥＩＴ　指数連動型上場投信</v>
      </c>
      <c r="F378" s="26">
        <v>100</v>
      </c>
      <c r="G378" s="34">
        <v>1821</v>
      </c>
      <c r="H378" s="27">
        <f t="shared" si="62"/>
        <v>182100</v>
      </c>
      <c r="I378" s="4"/>
      <c r="J378" s="4"/>
      <c r="K378" s="27">
        <f t="shared" si="63"/>
        <v>182100</v>
      </c>
      <c r="L378" s="29"/>
      <c r="M378" s="26"/>
      <c r="O378" s="27">
        <f t="shared" si="64"/>
        <v>0</v>
      </c>
      <c r="P378" s="4"/>
      <c r="Q378" s="4"/>
      <c r="R378" s="27">
        <f t="shared" si="65"/>
        <v>0</v>
      </c>
      <c r="S378" s="27" t="str">
        <f t="shared" si="66"/>
        <v/>
      </c>
      <c r="T378" s="28" t="str">
        <f t="shared" si="67"/>
        <v/>
      </c>
      <c r="W378" t="str">
        <f t="shared" si="59"/>
        <v/>
      </c>
      <c r="X378" t="str">
        <f t="shared" si="60"/>
        <v/>
      </c>
    </row>
    <row r="379" spans="2:24">
      <c r="B379" s="12">
        <f t="shared" si="61"/>
        <v>375</v>
      </c>
      <c r="C379" s="41">
        <v>45754</v>
      </c>
      <c r="D379" s="25" t="s">
        <v>4039</v>
      </c>
      <c r="E379" t="str">
        <f>IF(D379&lt;&gt;"",_xlfn.XLOOKUP($D379,銘柄リスト!$B$2:$B$10000,銘柄リスト!$C$2:$C$10000,"廃止",0,1),"")</f>
        <v>日経平均ベア２倍上場投信</v>
      </c>
      <c r="F379" s="26">
        <v>700</v>
      </c>
      <c r="G379" s="34">
        <v>425</v>
      </c>
      <c r="H379" s="27">
        <f t="shared" si="62"/>
        <v>297500</v>
      </c>
      <c r="I379" s="4"/>
      <c r="J379" s="4"/>
      <c r="K379" s="27">
        <f t="shared" si="63"/>
        <v>297500</v>
      </c>
      <c r="L379" s="29">
        <v>45755</v>
      </c>
      <c r="M379" s="26">
        <v>700</v>
      </c>
      <c r="N379" s="34">
        <v>377.5</v>
      </c>
      <c r="O379" s="27">
        <f t="shared" si="64"/>
        <v>264250</v>
      </c>
      <c r="P379" s="4"/>
      <c r="Q379" s="4"/>
      <c r="R379" s="27">
        <f t="shared" si="65"/>
        <v>264250</v>
      </c>
      <c r="S379" s="27">
        <f t="shared" si="66"/>
        <v>-33250</v>
      </c>
      <c r="T379" s="28">
        <f t="shared" si="67"/>
        <v>-0.11176470588235295</v>
      </c>
      <c r="W379" t="str">
        <f t="shared" si="59"/>
        <v>2025</v>
      </c>
      <c r="X379" t="str">
        <f t="shared" si="60"/>
        <v>202504</v>
      </c>
    </row>
    <row r="380" spans="2:24">
      <c r="B380" s="12">
        <f t="shared" si="61"/>
        <v>376</v>
      </c>
      <c r="C380" s="41">
        <v>45756</v>
      </c>
      <c r="D380" s="25" t="s">
        <v>116</v>
      </c>
      <c r="E380" t="str">
        <f>IF(D380&lt;&gt;"",_xlfn.XLOOKUP($D380,銘柄リスト!$B$2:$B$10000,銘柄リスト!$C$2:$C$10000,"廃止",0,1),"")</f>
        <v>Vanguard High Dividend Yield ETF</v>
      </c>
      <c r="F380" s="26">
        <v>15</v>
      </c>
      <c r="G380" s="34">
        <f>116.19*146.68</f>
        <v>17042.749200000002</v>
      </c>
      <c r="H380" s="27">
        <f t="shared" si="62"/>
        <v>255641.23800000004</v>
      </c>
      <c r="I380" s="4">
        <v>1277</v>
      </c>
      <c r="J380" s="4">
        <v>0</v>
      </c>
      <c r="K380" s="27">
        <f t="shared" si="63"/>
        <v>256918.23800000004</v>
      </c>
      <c r="L380" s="29"/>
      <c r="M380" s="26"/>
      <c r="O380" s="27">
        <f t="shared" si="64"/>
        <v>0</v>
      </c>
      <c r="P380" s="4"/>
      <c r="Q380" s="4"/>
      <c r="R380" s="27">
        <f t="shared" si="65"/>
        <v>0</v>
      </c>
      <c r="S380" s="27" t="str">
        <f t="shared" si="66"/>
        <v/>
      </c>
      <c r="T380" s="28" t="str">
        <f t="shared" si="67"/>
        <v/>
      </c>
      <c r="W380" t="str">
        <f t="shared" si="59"/>
        <v/>
      </c>
      <c r="X380" t="str">
        <f t="shared" si="60"/>
        <v/>
      </c>
    </row>
    <row r="381" spans="2:24">
      <c r="B381" s="12">
        <f t="shared" si="61"/>
        <v>377</v>
      </c>
      <c r="C381" s="41">
        <v>45756</v>
      </c>
      <c r="D381" s="25" t="s">
        <v>4326</v>
      </c>
      <c r="E381" t="str">
        <f>IF(D381&lt;&gt;"",_xlfn.XLOOKUP($D381,銘柄リスト!$B$2:$B$10000,銘柄リスト!$C$2:$C$10000,"廃止",0,1),"")</f>
        <v>ｉＦｒｅｅＥＴＦ　ＴＯＰＩＸ高配当４０指数</v>
      </c>
      <c r="F381" s="26">
        <v>100</v>
      </c>
      <c r="G381" s="34">
        <v>1846</v>
      </c>
      <c r="H381" s="27">
        <f t="shared" si="62"/>
        <v>184600</v>
      </c>
      <c r="I381" s="4"/>
      <c r="J381" s="4"/>
      <c r="K381" s="27">
        <f t="shared" si="63"/>
        <v>184600</v>
      </c>
      <c r="L381" s="29"/>
      <c r="M381" s="26"/>
      <c r="O381" s="27">
        <f t="shared" si="64"/>
        <v>0</v>
      </c>
      <c r="P381" s="4"/>
      <c r="Q381" s="4"/>
      <c r="R381" s="27">
        <f t="shared" si="65"/>
        <v>0</v>
      </c>
      <c r="S381" s="27" t="str">
        <f t="shared" si="66"/>
        <v/>
      </c>
      <c r="T381" s="28" t="str">
        <f t="shared" si="67"/>
        <v/>
      </c>
      <c r="W381" t="str">
        <f t="shared" si="59"/>
        <v/>
      </c>
      <c r="X381" t="str">
        <f t="shared" si="60"/>
        <v/>
      </c>
    </row>
    <row r="382" spans="2:24">
      <c r="B382" s="12">
        <f t="shared" si="61"/>
        <v>378</v>
      </c>
      <c r="C382" s="41">
        <v>45756</v>
      </c>
      <c r="D382" s="25" t="s">
        <v>88</v>
      </c>
      <c r="E382" t="str">
        <f>IF(D382&lt;&gt;"",_xlfn.XLOOKUP($D382,銘柄リスト!$B$2:$B$10000,銘柄リスト!$C$2:$C$10000,"廃止",0,1),"")</f>
        <v>ＮＥＸＴ　ＦＵＮＤＳ　日経平均高配当株５０指数連動型上場投信</v>
      </c>
      <c r="F382" s="26">
        <v>100</v>
      </c>
      <c r="G382" s="34">
        <v>2020</v>
      </c>
      <c r="H382" s="27">
        <f t="shared" si="62"/>
        <v>202000</v>
      </c>
      <c r="I382" s="4"/>
      <c r="J382" s="4"/>
      <c r="K382" s="27">
        <f t="shared" si="63"/>
        <v>202000</v>
      </c>
      <c r="L382" s="29"/>
      <c r="M382" s="26"/>
      <c r="O382" s="27">
        <f t="shared" si="64"/>
        <v>0</v>
      </c>
      <c r="P382" s="4"/>
      <c r="Q382" s="4"/>
      <c r="R382" s="27">
        <f t="shared" si="65"/>
        <v>0</v>
      </c>
      <c r="S382" s="27" t="str">
        <f t="shared" si="66"/>
        <v/>
      </c>
      <c r="T382" s="28" t="str">
        <f t="shared" si="67"/>
        <v/>
      </c>
      <c r="W382" t="str">
        <f t="shared" si="59"/>
        <v/>
      </c>
      <c r="X382" t="str">
        <f t="shared" si="60"/>
        <v/>
      </c>
    </row>
    <row r="383" spans="2:24">
      <c r="B383" s="12">
        <f t="shared" si="61"/>
        <v>379</v>
      </c>
      <c r="C383" s="41">
        <v>45756</v>
      </c>
      <c r="D383" s="25" t="s">
        <v>4199</v>
      </c>
      <c r="E383" t="str">
        <f>IF(D383&lt;&gt;"",_xlfn.XLOOKUP($D383,銘柄リスト!$B$2:$B$10000,銘柄リスト!$C$2:$C$10000,"廃止",0,1),"")</f>
        <v>純金上場信託（現物国内保管型）</v>
      </c>
      <c r="F383" s="26">
        <v>20</v>
      </c>
      <c r="G383" s="34">
        <v>13210</v>
      </c>
      <c r="H383" s="27">
        <f t="shared" si="62"/>
        <v>264200</v>
      </c>
      <c r="I383" s="4"/>
      <c r="J383" s="4"/>
      <c r="K383" s="27">
        <f t="shared" si="63"/>
        <v>264200</v>
      </c>
      <c r="L383" s="29"/>
      <c r="M383" s="26"/>
      <c r="O383" s="27">
        <f t="shared" si="64"/>
        <v>0</v>
      </c>
      <c r="P383" s="4"/>
      <c r="Q383" s="4"/>
      <c r="R383" s="27">
        <f t="shared" si="65"/>
        <v>0</v>
      </c>
      <c r="S383" s="27" t="str">
        <f t="shared" si="66"/>
        <v/>
      </c>
      <c r="T383" s="28" t="str">
        <f t="shared" si="67"/>
        <v/>
      </c>
      <c r="W383" t="str">
        <f t="shared" si="59"/>
        <v/>
      </c>
      <c r="X383" t="str">
        <f t="shared" si="60"/>
        <v/>
      </c>
    </row>
    <row r="384" spans="2:24">
      <c r="B384" s="12">
        <f t="shared" si="61"/>
        <v>380</v>
      </c>
      <c r="C384" s="41">
        <v>45756</v>
      </c>
      <c r="D384" s="25" t="s">
        <v>4334</v>
      </c>
      <c r="E384" t="str">
        <f>IF(D384&lt;&gt;"",_xlfn.XLOOKUP($D384,銘柄リスト!$B$2:$B$10000,銘柄リスト!$C$2:$C$10000,"廃止",0,1),"")</f>
        <v>ｉシェアーズ　Ｓ＆Ｐ　５００　米国株　ＥＴＦ</v>
      </c>
      <c r="F384" s="26">
        <v>200</v>
      </c>
      <c r="G384" s="34">
        <v>524.70000000000005</v>
      </c>
      <c r="H384" s="27">
        <f t="shared" si="62"/>
        <v>104940.00000000001</v>
      </c>
      <c r="I384" s="4"/>
      <c r="J384" s="4"/>
      <c r="K384" s="27">
        <f t="shared" si="63"/>
        <v>104940.00000000001</v>
      </c>
      <c r="L384" s="29"/>
      <c r="M384" s="26"/>
      <c r="O384" s="27">
        <f t="shared" si="64"/>
        <v>0</v>
      </c>
      <c r="P384" s="4"/>
      <c r="Q384" s="4"/>
      <c r="R384" s="27">
        <f t="shared" si="65"/>
        <v>0</v>
      </c>
      <c r="S384" s="27" t="str">
        <f t="shared" si="66"/>
        <v/>
      </c>
      <c r="T384" s="28" t="str">
        <f t="shared" si="67"/>
        <v/>
      </c>
      <c r="W384" t="str">
        <f t="shared" si="59"/>
        <v/>
      </c>
      <c r="X384" t="str">
        <f t="shared" si="60"/>
        <v/>
      </c>
    </row>
    <row r="385" spans="2:24">
      <c r="B385" s="12">
        <f t="shared" si="61"/>
        <v>381</v>
      </c>
      <c r="C385" s="41">
        <v>45757</v>
      </c>
      <c r="D385" s="25" t="s">
        <v>3786</v>
      </c>
      <c r="E385" t="str">
        <f>IF(D385&lt;&gt;"",_xlfn.XLOOKUP($D385,銘柄リスト!$B$2:$B$10000,銘柄リスト!$C$2:$C$10000,"廃止",0,1),"")</f>
        <v>プログリット</v>
      </c>
      <c r="F385" s="26">
        <v>200</v>
      </c>
      <c r="G385" s="34">
        <v>1116</v>
      </c>
      <c r="H385" s="27">
        <f t="shared" si="62"/>
        <v>223200</v>
      </c>
      <c r="I385" s="4"/>
      <c r="J385" s="4"/>
      <c r="K385" s="27">
        <f t="shared" si="63"/>
        <v>223200</v>
      </c>
      <c r="L385" s="29">
        <v>45768</v>
      </c>
      <c r="M385" s="26">
        <v>200</v>
      </c>
      <c r="N385" s="34">
        <v>1095</v>
      </c>
      <c r="O385" s="27">
        <f t="shared" si="64"/>
        <v>219000</v>
      </c>
      <c r="P385" s="4"/>
      <c r="Q385" s="4"/>
      <c r="R385" s="27">
        <f t="shared" si="65"/>
        <v>219000</v>
      </c>
      <c r="S385" s="27">
        <f t="shared" si="66"/>
        <v>-4200</v>
      </c>
      <c r="T385" s="28">
        <f t="shared" si="67"/>
        <v>-1.8817204301075269E-2</v>
      </c>
      <c r="W385" t="str">
        <f t="shared" si="59"/>
        <v>2025</v>
      </c>
      <c r="X385" t="str">
        <f t="shared" si="60"/>
        <v>202504</v>
      </c>
    </row>
    <row r="386" spans="2:24">
      <c r="B386" s="12">
        <f t="shared" si="61"/>
        <v>382</v>
      </c>
      <c r="C386" s="41">
        <v>45758</v>
      </c>
      <c r="D386" s="25" t="s">
        <v>88</v>
      </c>
      <c r="E386" t="str">
        <f>IF(D386&lt;&gt;"",_xlfn.XLOOKUP($D386,銘柄リスト!$B$2:$B$10000,銘柄リスト!$C$2:$C$10000,"廃止",0,1),"")</f>
        <v>ＮＥＸＴ　ＦＵＮＤＳ　日経平均高配当株５０指数連動型上場投信</v>
      </c>
      <c r="F386" s="26">
        <v>100</v>
      </c>
      <c r="G386" s="34">
        <v>2040</v>
      </c>
      <c r="H386" s="27">
        <f t="shared" si="62"/>
        <v>204000</v>
      </c>
      <c r="I386" s="4"/>
      <c r="J386" s="4"/>
      <c r="K386" s="27">
        <f t="shared" si="63"/>
        <v>204000</v>
      </c>
      <c r="L386" s="29"/>
      <c r="M386" s="26"/>
      <c r="O386" s="27">
        <f t="shared" si="64"/>
        <v>0</v>
      </c>
      <c r="P386" s="4"/>
      <c r="Q386" s="4"/>
      <c r="R386" s="27">
        <f t="shared" si="65"/>
        <v>0</v>
      </c>
      <c r="S386" s="27" t="str">
        <f t="shared" si="66"/>
        <v/>
      </c>
      <c r="T386" s="28" t="str">
        <f t="shared" si="67"/>
        <v/>
      </c>
      <c r="W386" t="str">
        <f t="shared" si="59"/>
        <v/>
      </c>
      <c r="X386" t="str">
        <f t="shared" si="60"/>
        <v/>
      </c>
    </row>
    <row r="387" spans="2:24">
      <c r="B387" s="12">
        <f t="shared" si="61"/>
        <v>383</v>
      </c>
      <c r="C387" s="41">
        <v>45758</v>
      </c>
      <c r="D387" s="25" t="s">
        <v>4334</v>
      </c>
      <c r="E387" t="str">
        <f>IF(D387&lt;&gt;"",_xlfn.XLOOKUP($D387,銘柄リスト!$B$2:$B$10000,銘柄リスト!$C$2:$C$10000,"廃止",0,1),"")</f>
        <v>ｉシェアーズ　Ｓ＆Ｐ　５００　米国株　ＥＴＦ</v>
      </c>
      <c r="F387" s="26">
        <v>200</v>
      </c>
      <c r="G387" s="34">
        <v>543.4</v>
      </c>
      <c r="H387" s="27">
        <f t="shared" si="62"/>
        <v>108680</v>
      </c>
      <c r="I387" s="4"/>
      <c r="J387" s="4"/>
      <c r="K387" s="27">
        <f t="shared" si="63"/>
        <v>108680</v>
      </c>
      <c r="L387" s="29"/>
      <c r="M387" s="26"/>
      <c r="O387" s="27">
        <f t="shared" si="64"/>
        <v>0</v>
      </c>
      <c r="P387" s="4"/>
      <c r="Q387" s="4"/>
      <c r="R387" s="27">
        <f t="shared" si="65"/>
        <v>0</v>
      </c>
      <c r="S387" s="27" t="str">
        <f t="shared" si="66"/>
        <v/>
      </c>
      <c r="T387" s="28" t="str">
        <f t="shared" si="67"/>
        <v/>
      </c>
      <c r="W387" t="str">
        <f t="shared" si="59"/>
        <v/>
      </c>
      <c r="X387" t="str">
        <f t="shared" si="60"/>
        <v/>
      </c>
    </row>
    <row r="388" spans="2:24">
      <c r="B388" s="12">
        <f t="shared" si="61"/>
        <v>384</v>
      </c>
      <c r="C388" s="41">
        <v>45763</v>
      </c>
      <c r="D388" s="25" t="s">
        <v>90</v>
      </c>
      <c r="E388" t="str">
        <f>IF(D388&lt;&gt;"",_xlfn.XLOOKUP($D388,銘柄リスト!$B$2:$B$10000,銘柄リスト!$C$2:$C$10000,"廃止",0,1),"")</f>
        <v>楽天グループ</v>
      </c>
      <c r="F388" s="26">
        <v>100</v>
      </c>
      <c r="G388" s="34">
        <v>771</v>
      </c>
      <c r="H388" s="27">
        <f t="shared" si="62"/>
        <v>77100</v>
      </c>
      <c r="I388" s="4"/>
      <c r="J388" s="4"/>
      <c r="K388" s="27">
        <f t="shared" si="63"/>
        <v>77100</v>
      </c>
      <c r="L388" s="29"/>
      <c r="M388" s="26"/>
      <c r="O388" s="27">
        <f t="shared" si="64"/>
        <v>0</v>
      </c>
      <c r="P388" s="4"/>
      <c r="Q388" s="4"/>
      <c r="R388" s="27">
        <f t="shared" si="65"/>
        <v>0</v>
      </c>
      <c r="S388" s="27" t="str">
        <f t="shared" si="66"/>
        <v/>
      </c>
      <c r="T388" s="28" t="str">
        <f t="shared" si="67"/>
        <v/>
      </c>
      <c r="W388" t="str">
        <f t="shared" si="59"/>
        <v/>
      </c>
      <c r="X388" t="str">
        <f t="shared" si="60"/>
        <v/>
      </c>
    </row>
    <row r="389" spans="2:24">
      <c r="B389" s="12">
        <f t="shared" si="61"/>
        <v>385</v>
      </c>
      <c r="C389" s="41">
        <v>45763</v>
      </c>
      <c r="D389" s="25" t="s">
        <v>88</v>
      </c>
      <c r="E389" t="str">
        <f>IF(D389&lt;&gt;"",_xlfn.XLOOKUP($D389,銘柄リスト!$B$2:$B$10000,銘柄リスト!$C$2:$C$10000,"廃止",0,1),"")</f>
        <v>ＮＥＸＴ　ＦＵＮＤＳ　日経平均高配当株５０指数連動型上場投信</v>
      </c>
      <c r="F389" s="26">
        <v>100</v>
      </c>
      <c r="G389" s="34">
        <v>2080</v>
      </c>
      <c r="H389" s="27">
        <f t="shared" si="62"/>
        <v>208000</v>
      </c>
      <c r="I389" s="4"/>
      <c r="J389" s="4"/>
      <c r="K389" s="27">
        <f t="shared" si="63"/>
        <v>208000</v>
      </c>
      <c r="L389" s="29"/>
      <c r="M389" s="26"/>
      <c r="O389" s="27">
        <f t="shared" si="64"/>
        <v>0</v>
      </c>
      <c r="P389" s="4"/>
      <c r="Q389" s="4"/>
      <c r="R389" s="27">
        <f t="shared" si="65"/>
        <v>0</v>
      </c>
      <c r="S389" s="27" t="str">
        <f t="shared" si="66"/>
        <v/>
      </c>
      <c r="T389" s="28" t="str">
        <f t="shared" si="67"/>
        <v/>
      </c>
      <c r="W389" t="str">
        <f t="shared" ref="W389:W452" si="68">IF($L389&lt;&gt;"",TEXT($L389,"yyyy"),"")</f>
        <v/>
      </c>
      <c r="X389" t="str">
        <f t="shared" ref="X389:X452" si="69">IF($L389&lt;&gt;"",TEXT($L389,"yyyymm"),"")</f>
        <v/>
      </c>
    </row>
    <row r="390" spans="2:24">
      <c r="B390" s="12">
        <f t="shared" ref="B390:B453" si="70">ROW()-4</f>
        <v>386</v>
      </c>
      <c r="C390" s="41">
        <v>45764</v>
      </c>
      <c r="D390" s="25" t="s">
        <v>88</v>
      </c>
      <c r="E390" t="str">
        <f>IF(D390&lt;&gt;"",_xlfn.XLOOKUP($D390,銘柄リスト!$B$2:$B$10000,銘柄リスト!$C$2:$C$10000,"廃止",0,1),"")</f>
        <v>ＮＥＸＴ　ＦＵＮＤＳ　日経平均高配当株５０指数連動型上場投信</v>
      </c>
      <c r="F390" s="26">
        <v>96</v>
      </c>
      <c r="G390" s="34">
        <v>2080</v>
      </c>
      <c r="H390" s="27">
        <f t="shared" si="62"/>
        <v>199680</v>
      </c>
      <c r="I390" s="4"/>
      <c r="J390" s="4"/>
      <c r="K390" s="27">
        <f t="shared" si="63"/>
        <v>199680</v>
      </c>
      <c r="L390" s="29"/>
      <c r="M390" s="26"/>
      <c r="O390" s="27">
        <f t="shared" si="64"/>
        <v>0</v>
      </c>
      <c r="P390" s="4"/>
      <c r="Q390" s="4"/>
      <c r="R390" s="27">
        <f t="shared" si="65"/>
        <v>0</v>
      </c>
      <c r="S390" s="27" t="str">
        <f t="shared" si="66"/>
        <v/>
      </c>
      <c r="T390" s="28" t="str">
        <f t="shared" si="67"/>
        <v/>
      </c>
      <c r="W390" t="str">
        <f t="shared" si="68"/>
        <v/>
      </c>
      <c r="X390" t="str">
        <f t="shared" si="69"/>
        <v/>
      </c>
    </row>
    <row r="391" spans="2:24">
      <c r="B391" s="12">
        <f t="shared" si="70"/>
        <v>387</v>
      </c>
      <c r="C391" s="41">
        <v>45764</v>
      </c>
      <c r="D391" s="25" t="s">
        <v>116</v>
      </c>
      <c r="E391" t="str">
        <f>IF(D391&lt;&gt;"",_xlfn.XLOOKUP($D391,銘柄リスト!$B$2:$B$10000,銘柄リスト!$C$2:$C$10000,"廃止",0,1),"")</f>
        <v>Vanguard High Dividend Yield ETF</v>
      </c>
      <c r="F391" s="26">
        <v>11</v>
      </c>
      <c r="G391" s="34">
        <f>120.08*141.11</f>
        <v>16944.488800000003</v>
      </c>
      <c r="H391" s="27">
        <f t="shared" si="62"/>
        <v>186389.37680000003</v>
      </c>
      <c r="I391" s="4">
        <v>930</v>
      </c>
      <c r="J391" s="4"/>
      <c r="K391" s="27">
        <f t="shared" si="63"/>
        <v>187319.37680000003</v>
      </c>
      <c r="L391" s="29"/>
      <c r="M391" s="26"/>
      <c r="O391" s="27">
        <f t="shared" si="64"/>
        <v>0</v>
      </c>
      <c r="P391" s="4"/>
      <c r="Q391" s="4"/>
      <c r="R391" s="27">
        <f t="shared" si="65"/>
        <v>0</v>
      </c>
      <c r="S391" s="27" t="str">
        <f t="shared" si="66"/>
        <v/>
      </c>
      <c r="T391" s="28" t="str">
        <f t="shared" si="67"/>
        <v/>
      </c>
      <c r="W391" t="str">
        <f t="shared" si="68"/>
        <v/>
      </c>
      <c r="X391" t="str">
        <f t="shared" si="69"/>
        <v/>
      </c>
    </row>
    <row r="392" spans="2:24">
      <c r="B392" s="12">
        <f t="shared" si="70"/>
        <v>388</v>
      </c>
      <c r="C392" s="41">
        <v>45772</v>
      </c>
      <c r="D392" s="25" t="s">
        <v>9081</v>
      </c>
      <c r="E392" t="str">
        <f>IF(D392&lt;&gt;"",_xlfn.XLOOKUP($D392,銘柄リスト!$B$2:$B$10000,銘柄リスト!$C$2:$C$10000,"廃止",0,1),"")</f>
        <v>アインホールディングス</v>
      </c>
      <c r="F392" s="26">
        <v>100</v>
      </c>
      <c r="G392" s="34">
        <v>5371</v>
      </c>
      <c r="H392" s="27">
        <f t="shared" si="62"/>
        <v>537100</v>
      </c>
      <c r="I392" s="4"/>
      <c r="J392" s="4"/>
      <c r="K392" s="27">
        <f t="shared" si="63"/>
        <v>537100</v>
      </c>
      <c r="L392" s="29">
        <v>45775</v>
      </c>
      <c r="M392" s="26">
        <v>100</v>
      </c>
      <c r="N392" s="34">
        <v>5371</v>
      </c>
      <c r="O392" s="27">
        <f t="shared" si="64"/>
        <v>537100</v>
      </c>
      <c r="P392" s="4"/>
      <c r="Q392" s="4"/>
      <c r="R392" s="27">
        <f t="shared" si="65"/>
        <v>537100</v>
      </c>
      <c r="S392" s="27">
        <f t="shared" si="66"/>
        <v>0</v>
      </c>
      <c r="T392" s="28">
        <f t="shared" si="67"/>
        <v>0</v>
      </c>
      <c r="U392" t="s">
        <v>8960</v>
      </c>
      <c r="W392" t="str">
        <f t="shared" si="68"/>
        <v>2025</v>
      </c>
      <c r="X392" t="str">
        <f t="shared" si="69"/>
        <v>202504</v>
      </c>
    </row>
    <row r="393" spans="2:24">
      <c r="B393" s="12">
        <f t="shared" si="70"/>
        <v>389</v>
      </c>
      <c r="C393" s="41">
        <v>45772</v>
      </c>
      <c r="D393" s="25" t="s">
        <v>9082</v>
      </c>
      <c r="E393" t="str">
        <f>IF(D393&lt;&gt;"",_xlfn.XLOOKUP($D393,銘柄リスト!$B$2:$B$10000,銘柄リスト!$C$2:$C$10000,"廃止",0,1),"")</f>
        <v>伊藤園</v>
      </c>
      <c r="F393" s="26">
        <v>100</v>
      </c>
      <c r="G393" s="34">
        <v>3335</v>
      </c>
      <c r="H393" s="27">
        <f t="shared" si="62"/>
        <v>333500</v>
      </c>
      <c r="I393" s="4"/>
      <c r="J393" s="4"/>
      <c r="K393" s="27">
        <f t="shared" si="63"/>
        <v>333500</v>
      </c>
      <c r="L393" s="29">
        <v>45775</v>
      </c>
      <c r="M393" s="26">
        <v>100</v>
      </c>
      <c r="N393" s="34">
        <v>3335</v>
      </c>
      <c r="O393" s="27">
        <f t="shared" si="64"/>
        <v>333500</v>
      </c>
      <c r="P393" s="4"/>
      <c r="Q393" s="4"/>
      <c r="R393" s="27">
        <f t="shared" si="65"/>
        <v>333500</v>
      </c>
      <c r="S393" s="27">
        <f t="shared" si="66"/>
        <v>0</v>
      </c>
      <c r="T393" s="28">
        <f t="shared" si="67"/>
        <v>0</v>
      </c>
      <c r="U393" t="s">
        <v>8960</v>
      </c>
      <c r="W393" t="str">
        <f t="shared" si="68"/>
        <v>2025</v>
      </c>
      <c r="X393" t="str">
        <f t="shared" si="69"/>
        <v>202504</v>
      </c>
    </row>
    <row r="394" spans="2:24">
      <c r="B394" s="12">
        <f t="shared" si="70"/>
        <v>390</v>
      </c>
      <c r="C394" s="41">
        <v>45784</v>
      </c>
      <c r="D394" s="25" t="s">
        <v>1144</v>
      </c>
      <c r="E394" t="str">
        <f>IF(D394&lt;&gt;"",_xlfn.XLOOKUP($D394,銘柄リスト!$B$2:$B$10000,銘柄リスト!$C$2:$C$10000,"廃止",0,1),"")</f>
        <v>クスリのアオキホールディングス</v>
      </c>
      <c r="F394" s="26">
        <v>100</v>
      </c>
      <c r="G394" s="34">
        <v>3410</v>
      </c>
      <c r="H394" s="27">
        <f t="shared" si="62"/>
        <v>341000</v>
      </c>
      <c r="I394" s="4"/>
      <c r="J394" s="4"/>
      <c r="K394" s="27">
        <f t="shared" si="63"/>
        <v>341000</v>
      </c>
      <c r="L394" s="29"/>
      <c r="M394" s="26"/>
      <c r="O394" s="27">
        <f t="shared" si="64"/>
        <v>0</v>
      </c>
      <c r="P394" s="4"/>
      <c r="Q394" s="4"/>
      <c r="R394" s="27">
        <f t="shared" si="65"/>
        <v>0</v>
      </c>
      <c r="S394" s="27" t="str">
        <f t="shared" si="66"/>
        <v/>
      </c>
      <c r="T394" s="28" t="str">
        <f t="shared" si="67"/>
        <v/>
      </c>
      <c r="W394" t="str">
        <f t="shared" si="68"/>
        <v/>
      </c>
      <c r="X394" t="str">
        <f t="shared" si="69"/>
        <v/>
      </c>
    </row>
    <row r="395" spans="2:24">
      <c r="B395" s="12">
        <f t="shared" si="70"/>
        <v>391</v>
      </c>
      <c r="C395" s="41">
        <v>45785</v>
      </c>
      <c r="D395" s="25" t="s">
        <v>333</v>
      </c>
      <c r="E395" t="str">
        <f>IF(D395&lt;&gt;"",_xlfn.XLOOKUP($D395,銘柄リスト!$B$2:$B$10000,銘柄リスト!$C$2:$C$10000,"廃止",0,1),"")</f>
        <v>クリエイトＳＤホールディングス</v>
      </c>
      <c r="F395" s="26">
        <v>100</v>
      </c>
      <c r="G395" s="34">
        <v>3200</v>
      </c>
      <c r="H395" s="27">
        <f t="shared" si="62"/>
        <v>320000</v>
      </c>
      <c r="I395" s="4"/>
      <c r="J395" s="4"/>
      <c r="K395" s="27">
        <f t="shared" si="63"/>
        <v>320000</v>
      </c>
      <c r="L395" s="29"/>
      <c r="M395" s="26"/>
      <c r="O395" s="27">
        <f t="shared" si="64"/>
        <v>0</v>
      </c>
      <c r="P395" s="4"/>
      <c r="Q395" s="4"/>
      <c r="R395" s="27">
        <f t="shared" si="65"/>
        <v>0</v>
      </c>
      <c r="S395" s="27" t="str">
        <f t="shared" si="66"/>
        <v/>
      </c>
      <c r="T395" s="28" t="str">
        <f t="shared" si="67"/>
        <v/>
      </c>
      <c r="W395" t="str">
        <f t="shared" si="68"/>
        <v/>
      </c>
      <c r="X395" t="str">
        <f t="shared" si="69"/>
        <v/>
      </c>
    </row>
    <row r="396" spans="2:24">
      <c r="B396" s="12">
        <f t="shared" si="70"/>
        <v>392</v>
      </c>
      <c r="C396" s="41">
        <v>45786</v>
      </c>
      <c r="D396" s="25" t="s">
        <v>908</v>
      </c>
      <c r="E396" t="str">
        <f>IF(D396&lt;&gt;"",_xlfn.XLOOKUP($D396,銘柄リスト!$B$2:$B$10000,銘柄リスト!$C$2:$C$10000,"廃止",0,1),"")</f>
        <v>アルペン</v>
      </c>
      <c r="F396" s="26">
        <v>100</v>
      </c>
      <c r="G396" s="34">
        <v>2328</v>
      </c>
      <c r="H396" s="27">
        <f t="shared" si="62"/>
        <v>232800</v>
      </c>
      <c r="I396" s="4"/>
      <c r="J396" s="4"/>
      <c r="K396" s="27">
        <f t="shared" si="63"/>
        <v>232800</v>
      </c>
      <c r="L396" s="29">
        <v>45786</v>
      </c>
      <c r="M396" s="26">
        <v>100</v>
      </c>
      <c r="N396" s="34">
        <v>2370</v>
      </c>
      <c r="O396" s="27">
        <f t="shared" si="64"/>
        <v>237000</v>
      </c>
      <c r="P396" s="4"/>
      <c r="Q396" s="4"/>
      <c r="R396" s="27">
        <f t="shared" si="65"/>
        <v>237000</v>
      </c>
      <c r="S396" s="27">
        <f t="shared" si="66"/>
        <v>4200</v>
      </c>
      <c r="T396" s="28">
        <f t="shared" si="67"/>
        <v>1.804123711340206E-2</v>
      </c>
      <c r="W396" t="str">
        <f t="shared" si="68"/>
        <v>2025</v>
      </c>
      <c r="X396" t="str">
        <f t="shared" si="69"/>
        <v>202505</v>
      </c>
    </row>
    <row r="397" spans="2:24">
      <c r="B397" s="12">
        <f t="shared" si="70"/>
        <v>393</v>
      </c>
      <c r="C397" s="41">
        <v>45786</v>
      </c>
      <c r="D397" s="25" t="s">
        <v>25</v>
      </c>
      <c r="E397" t="str">
        <f>IF(D397&lt;&gt;"",_xlfn.XLOOKUP($D397,銘柄リスト!$B$2:$B$10000,銘柄リスト!$C$2:$C$10000,"廃止",0,1),"")</f>
        <v>バンダイナムコホールディングス</v>
      </c>
      <c r="F397" s="26">
        <v>100</v>
      </c>
      <c r="G397" s="34">
        <v>4610</v>
      </c>
      <c r="H397" s="27">
        <f t="shared" si="62"/>
        <v>461000</v>
      </c>
      <c r="I397" s="4"/>
      <c r="J397" s="4"/>
      <c r="K397" s="27">
        <f t="shared" si="63"/>
        <v>461000</v>
      </c>
      <c r="L397" s="29">
        <v>45786</v>
      </c>
      <c r="M397" s="26">
        <v>100</v>
      </c>
      <c r="N397" s="34">
        <v>4796</v>
      </c>
      <c r="O397" s="27">
        <f t="shared" si="64"/>
        <v>479600</v>
      </c>
      <c r="P397" s="4"/>
      <c r="Q397" s="4"/>
      <c r="R397" s="27">
        <f t="shared" si="65"/>
        <v>479600</v>
      </c>
      <c r="S397" s="27">
        <f t="shared" si="66"/>
        <v>18600</v>
      </c>
      <c r="T397" s="28">
        <f t="shared" si="67"/>
        <v>4.0347071583514096E-2</v>
      </c>
      <c r="W397" t="str">
        <f t="shared" si="68"/>
        <v>2025</v>
      </c>
      <c r="X397" t="str">
        <f t="shared" si="69"/>
        <v>202505</v>
      </c>
    </row>
    <row r="398" spans="2:24">
      <c r="B398" s="12">
        <f t="shared" si="70"/>
        <v>394</v>
      </c>
      <c r="C398" s="41">
        <v>45789</v>
      </c>
      <c r="D398" s="25" t="s">
        <v>3794</v>
      </c>
      <c r="E398" t="str">
        <f>IF(D398&lt;&gt;"",_xlfn.XLOOKUP($D398,銘柄リスト!$B$2:$B$10000,銘柄リスト!$C$2:$C$10000,"廃止",0,1),"")</f>
        <v>東宝</v>
      </c>
      <c r="F398" s="26">
        <v>100</v>
      </c>
      <c r="G398" s="34">
        <v>7662</v>
      </c>
      <c r="H398" s="27">
        <f t="shared" si="62"/>
        <v>766200</v>
      </c>
      <c r="I398" s="4"/>
      <c r="J398" s="4"/>
      <c r="K398" s="27">
        <f t="shared" si="63"/>
        <v>766200</v>
      </c>
      <c r="L398" s="29"/>
      <c r="M398" s="26"/>
      <c r="O398" s="27">
        <f t="shared" si="64"/>
        <v>0</v>
      </c>
      <c r="P398" s="4"/>
      <c r="Q398" s="4"/>
      <c r="R398" s="27">
        <f t="shared" si="65"/>
        <v>0</v>
      </c>
      <c r="S398" s="27" t="str">
        <f t="shared" si="66"/>
        <v/>
      </c>
      <c r="T398" s="28" t="str">
        <f t="shared" si="67"/>
        <v/>
      </c>
      <c r="W398" t="str">
        <f t="shared" si="68"/>
        <v/>
      </c>
      <c r="X398" t="str">
        <f t="shared" si="69"/>
        <v/>
      </c>
    </row>
    <row r="399" spans="2:24">
      <c r="B399" s="12">
        <f t="shared" si="70"/>
        <v>395</v>
      </c>
      <c r="C399" s="41">
        <v>45789</v>
      </c>
      <c r="D399" s="25" t="s">
        <v>78</v>
      </c>
      <c r="E399" t="str">
        <f>IF(D399&lt;&gt;"",_xlfn.XLOOKUP($D399,銘柄リスト!$B$2:$B$10000,銘柄リスト!$C$2:$C$10000,"廃止",0,1),"")</f>
        <v>吉野家ホールディングス</v>
      </c>
      <c r="F399" s="26">
        <v>100</v>
      </c>
      <c r="G399" s="34">
        <v>3183</v>
      </c>
      <c r="H399" s="27">
        <f t="shared" si="62"/>
        <v>318300</v>
      </c>
      <c r="I399" s="4"/>
      <c r="J399" s="4"/>
      <c r="K399" s="27">
        <f t="shared" si="63"/>
        <v>318300</v>
      </c>
      <c r="L399" s="29"/>
      <c r="M399" s="26"/>
      <c r="O399" s="27">
        <f t="shared" si="64"/>
        <v>0</v>
      </c>
      <c r="P399" s="4"/>
      <c r="Q399" s="4"/>
      <c r="R399" s="27">
        <f t="shared" si="65"/>
        <v>0</v>
      </c>
      <c r="S399" s="27" t="str">
        <f t="shared" si="66"/>
        <v/>
      </c>
      <c r="T399" s="28" t="str">
        <f t="shared" si="67"/>
        <v/>
      </c>
      <c r="W399" t="str">
        <f t="shared" si="68"/>
        <v/>
      </c>
      <c r="X399" t="str">
        <f t="shared" si="69"/>
        <v/>
      </c>
    </row>
    <row r="400" spans="2:24">
      <c r="B400" s="12">
        <f t="shared" si="70"/>
        <v>396</v>
      </c>
      <c r="C400" s="41">
        <v>45789</v>
      </c>
      <c r="D400" s="25" t="s">
        <v>3343</v>
      </c>
      <c r="E400" t="str">
        <f>IF(D400&lt;&gt;"",_xlfn.XLOOKUP($D400,銘柄リスト!$B$2:$B$10000,銘柄リスト!$C$2:$C$10000,"廃止",0,1),"")</f>
        <v>モスフードサービス</v>
      </c>
      <c r="F400" s="26">
        <v>100</v>
      </c>
      <c r="G400" s="34">
        <v>3745</v>
      </c>
      <c r="H400" s="27">
        <f t="shared" si="62"/>
        <v>374500</v>
      </c>
      <c r="I400" s="4"/>
      <c r="J400" s="4"/>
      <c r="K400" s="27">
        <f t="shared" si="63"/>
        <v>374500</v>
      </c>
      <c r="L400" s="29"/>
      <c r="M400" s="26"/>
      <c r="O400" s="27">
        <f t="shared" si="64"/>
        <v>0</v>
      </c>
      <c r="P400" s="4"/>
      <c r="Q400" s="4"/>
      <c r="R400" s="27">
        <f t="shared" si="65"/>
        <v>0</v>
      </c>
      <c r="S400" s="27" t="str">
        <f t="shared" si="66"/>
        <v/>
      </c>
      <c r="T400" s="28" t="str">
        <f t="shared" si="67"/>
        <v/>
      </c>
      <c r="W400" t="str">
        <f t="shared" si="68"/>
        <v/>
      </c>
      <c r="X400" t="str">
        <f t="shared" si="69"/>
        <v/>
      </c>
    </row>
    <row r="401" spans="2:24">
      <c r="B401" s="12">
        <f t="shared" si="70"/>
        <v>397</v>
      </c>
      <c r="C401" s="41">
        <v>45789</v>
      </c>
      <c r="D401" s="25" t="s">
        <v>183</v>
      </c>
      <c r="E401" t="str">
        <f>IF(D401&lt;&gt;"",_xlfn.XLOOKUP($D401,銘柄リスト!$B$2:$B$10000,銘柄リスト!$C$2:$C$10000,"廃止",0,1),"")</f>
        <v>アークランズ</v>
      </c>
      <c r="F401" s="26">
        <v>100</v>
      </c>
      <c r="G401" s="34">
        <v>1699</v>
      </c>
      <c r="H401" s="27">
        <f t="shared" si="62"/>
        <v>169900</v>
      </c>
      <c r="I401" s="4"/>
      <c r="J401" s="4"/>
      <c r="K401" s="27">
        <f t="shared" si="63"/>
        <v>169900</v>
      </c>
      <c r="L401" s="29"/>
      <c r="M401" s="26"/>
      <c r="O401" s="27">
        <f t="shared" si="64"/>
        <v>0</v>
      </c>
      <c r="P401" s="4"/>
      <c r="Q401" s="4"/>
      <c r="R401" s="27">
        <f t="shared" si="65"/>
        <v>0</v>
      </c>
      <c r="S401" s="27" t="str">
        <f t="shared" si="66"/>
        <v/>
      </c>
      <c r="T401" s="28" t="str">
        <f t="shared" si="67"/>
        <v/>
      </c>
      <c r="W401" t="str">
        <f t="shared" si="68"/>
        <v/>
      </c>
      <c r="X401" t="str">
        <f t="shared" si="69"/>
        <v/>
      </c>
    </row>
    <row r="402" spans="2:24">
      <c r="B402" s="12">
        <f t="shared" si="70"/>
        <v>398</v>
      </c>
      <c r="C402" s="41">
        <v>45789</v>
      </c>
      <c r="D402" s="25" t="s">
        <v>690</v>
      </c>
      <c r="E402" t="str">
        <f>IF(D402&lt;&gt;"",_xlfn.XLOOKUP($D402,銘柄リスト!$B$2:$B$10000,銘柄リスト!$C$2:$C$10000,"廃止",0,1),"")</f>
        <v>ディー・エヌ・エー</v>
      </c>
      <c r="F402" s="26">
        <v>100</v>
      </c>
      <c r="G402" s="34">
        <v>3060</v>
      </c>
      <c r="H402" s="27">
        <f t="shared" si="62"/>
        <v>306000</v>
      </c>
      <c r="I402" s="4"/>
      <c r="J402" s="4"/>
      <c r="K402" s="27">
        <f t="shared" si="63"/>
        <v>306000</v>
      </c>
      <c r="L402" s="29"/>
      <c r="M402" s="26"/>
      <c r="O402" s="27">
        <f t="shared" si="64"/>
        <v>0</v>
      </c>
      <c r="P402" s="4"/>
      <c r="Q402" s="4"/>
      <c r="R402" s="27">
        <f t="shared" si="65"/>
        <v>0</v>
      </c>
      <c r="S402" s="27" t="str">
        <f t="shared" si="66"/>
        <v/>
      </c>
      <c r="T402" s="28" t="str">
        <f t="shared" si="67"/>
        <v/>
      </c>
      <c r="W402" t="str">
        <f t="shared" si="68"/>
        <v/>
      </c>
      <c r="X402" t="str">
        <f t="shared" si="69"/>
        <v/>
      </c>
    </row>
    <row r="403" spans="2:24">
      <c r="B403" s="12">
        <f t="shared" si="70"/>
        <v>399</v>
      </c>
      <c r="C403" s="41">
        <v>45790</v>
      </c>
      <c r="D403" s="25" t="s">
        <v>80</v>
      </c>
      <c r="E403" t="str">
        <f>IF(D403&lt;&gt;"",_xlfn.XLOOKUP($D403,銘柄リスト!$B$2:$B$10000,銘柄リスト!$C$2:$C$10000,"廃止",0,1),"")</f>
        <v>物語コーポレーション</v>
      </c>
      <c r="F403" s="26">
        <v>100</v>
      </c>
      <c r="G403" s="34">
        <v>3565</v>
      </c>
      <c r="H403" s="27">
        <f t="shared" ref="H403:H465" si="71">F403*G403</f>
        <v>356500</v>
      </c>
      <c r="I403" s="4"/>
      <c r="J403" s="4"/>
      <c r="K403" s="27">
        <f t="shared" ref="K403:K465" si="72">H403+I403+J403</f>
        <v>356500</v>
      </c>
      <c r="L403" s="29"/>
      <c r="M403" s="26"/>
      <c r="O403" s="27">
        <f t="shared" ref="O403:O465" si="73">M403*N403</f>
        <v>0</v>
      </c>
      <c r="P403" s="4"/>
      <c r="Q403" s="4"/>
      <c r="R403" s="27">
        <f t="shared" ref="R403:R465" si="74">O403-P403-Q403</f>
        <v>0</v>
      </c>
      <c r="S403" s="27" t="str">
        <f t="shared" ref="S403:S465" si="75">IF(L403&lt;&gt;"",R403-K403,"")</f>
        <v/>
      </c>
      <c r="T403" s="28" t="str">
        <f t="shared" ref="T403:T465" si="76">IF(S403&lt;&gt;"",S403/K403,"")</f>
        <v/>
      </c>
      <c r="W403" t="str">
        <f t="shared" si="68"/>
        <v/>
      </c>
      <c r="X403" t="str">
        <f t="shared" si="69"/>
        <v/>
      </c>
    </row>
    <row r="404" spans="2:24">
      <c r="B404" s="12">
        <f t="shared" si="70"/>
        <v>400</v>
      </c>
      <c r="C404" s="41">
        <v>45790</v>
      </c>
      <c r="D404" s="25" t="s">
        <v>8969</v>
      </c>
      <c r="E404" t="str">
        <f>IF(D404&lt;&gt;"",_xlfn.XLOOKUP($D404,銘柄リスト!$B$2:$B$10000,銘柄リスト!$C$2:$C$10000,"廃止",0,1),"")</f>
        <v>キオクシアホールディングス</v>
      </c>
      <c r="F404" s="26">
        <v>100</v>
      </c>
      <c r="G404" s="34">
        <v>2220</v>
      </c>
      <c r="H404" s="27">
        <f t="shared" si="71"/>
        <v>222000</v>
      </c>
      <c r="I404" s="4"/>
      <c r="J404" s="4"/>
      <c r="K404" s="27">
        <f t="shared" si="72"/>
        <v>222000</v>
      </c>
      <c r="L404" s="29"/>
      <c r="M404" s="26"/>
      <c r="O404" s="27">
        <f t="shared" si="73"/>
        <v>0</v>
      </c>
      <c r="P404" s="4"/>
      <c r="Q404" s="4"/>
      <c r="R404" s="27">
        <f t="shared" si="74"/>
        <v>0</v>
      </c>
      <c r="S404" s="27" t="str">
        <f t="shared" si="75"/>
        <v/>
      </c>
      <c r="T404" s="28" t="str">
        <f t="shared" si="76"/>
        <v/>
      </c>
      <c r="W404" t="str">
        <f t="shared" si="68"/>
        <v/>
      </c>
      <c r="X404" t="str">
        <f t="shared" si="69"/>
        <v/>
      </c>
    </row>
    <row r="405" spans="2:24">
      <c r="B405" s="12">
        <f t="shared" si="70"/>
        <v>401</v>
      </c>
      <c r="C405" s="41">
        <v>45791</v>
      </c>
      <c r="D405" s="25" t="s">
        <v>106</v>
      </c>
      <c r="E405" t="str">
        <f>IF(D405&lt;&gt;"",_xlfn.XLOOKUP($D405,銘柄リスト!$B$2:$B$10000,銘柄リスト!$C$2:$C$10000,"廃止",0,1),"")</f>
        <v>明治ホールディングス</v>
      </c>
      <c r="F405" s="26">
        <v>100</v>
      </c>
      <c r="G405" s="34">
        <v>3206</v>
      </c>
      <c r="H405" s="27">
        <f t="shared" si="71"/>
        <v>320600</v>
      </c>
      <c r="I405" s="4"/>
      <c r="J405" s="4"/>
      <c r="K405" s="27">
        <f t="shared" si="72"/>
        <v>320600</v>
      </c>
      <c r="L405" s="29"/>
      <c r="M405" s="26"/>
      <c r="O405" s="27">
        <f t="shared" si="73"/>
        <v>0</v>
      </c>
      <c r="P405" s="4"/>
      <c r="Q405" s="4"/>
      <c r="R405" s="27">
        <f t="shared" si="74"/>
        <v>0</v>
      </c>
      <c r="S405" s="27" t="str">
        <f t="shared" si="75"/>
        <v/>
      </c>
      <c r="T405" s="28" t="str">
        <f t="shared" si="76"/>
        <v/>
      </c>
      <c r="W405" t="str">
        <f t="shared" si="68"/>
        <v/>
      </c>
      <c r="X405" t="str">
        <f t="shared" si="69"/>
        <v/>
      </c>
    </row>
    <row r="406" spans="2:24">
      <c r="B406" s="12">
        <f t="shared" si="70"/>
        <v>402</v>
      </c>
      <c r="C406" s="41">
        <v>45792</v>
      </c>
      <c r="D406" s="25" t="s">
        <v>3794</v>
      </c>
      <c r="E406" t="str">
        <f>IF(D406&lt;&gt;"",_xlfn.XLOOKUP($D406,銘柄リスト!$B$2:$B$10000,銘柄リスト!$C$2:$C$10000,"廃止",0,1),"")</f>
        <v>東宝</v>
      </c>
      <c r="F406" s="26">
        <v>100</v>
      </c>
      <c r="G406" s="34">
        <v>7331</v>
      </c>
      <c r="H406" s="27">
        <f t="shared" si="71"/>
        <v>733100</v>
      </c>
      <c r="I406" s="4"/>
      <c r="J406" s="4"/>
      <c r="K406" s="27">
        <f t="shared" si="72"/>
        <v>733100</v>
      </c>
      <c r="L406" s="29"/>
      <c r="M406" s="26"/>
      <c r="O406" s="27">
        <f t="shared" si="73"/>
        <v>0</v>
      </c>
      <c r="P406" s="4"/>
      <c r="Q406" s="4"/>
      <c r="R406" s="27">
        <f t="shared" si="74"/>
        <v>0</v>
      </c>
      <c r="S406" s="27" t="str">
        <f t="shared" si="75"/>
        <v/>
      </c>
      <c r="T406" s="28" t="str">
        <f t="shared" si="76"/>
        <v/>
      </c>
      <c r="W406" t="str">
        <f t="shared" si="68"/>
        <v/>
      </c>
      <c r="X406" t="str">
        <f t="shared" si="69"/>
        <v/>
      </c>
    </row>
    <row r="407" spans="2:24">
      <c r="B407" s="12">
        <f t="shared" si="70"/>
        <v>403</v>
      </c>
      <c r="C407" s="41">
        <v>45792</v>
      </c>
      <c r="D407" s="25" t="s">
        <v>690</v>
      </c>
      <c r="E407" t="str">
        <f>IF(D407&lt;&gt;"",_xlfn.XLOOKUP($D407,銘柄リスト!$B$2:$B$10000,銘柄リスト!$C$2:$C$10000,"廃止",0,1),"")</f>
        <v>ディー・エヌ・エー</v>
      </c>
      <c r="F407" s="26">
        <v>100</v>
      </c>
      <c r="G407" s="34">
        <v>2892</v>
      </c>
      <c r="H407" s="27">
        <f t="shared" si="71"/>
        <v>289200</v>
      </c>
      <c r="I407" s="4"/>
      <c r="J407" s="4"/>
      <c r="K407" s="27">
        <f t="shared" si="72"/>
        <v>289200</v>
      </c>
      <c r="L407" s="29"/>
      <c r="M407" s="26"/>
      <c r="O407" s="27">
        <f t="shared" si="73"/>
        <v>0</v>
      </c>
      <c r="P407" s="4"/>
      <c r="Q407" s="4"/>
      <c r="R407" s="27">
        <f t="shared" si="74"/>
        <v>0</v>
      </c>
      <c r="S407" s="27" t="str">
        <f t="shared" si="75"/>
        <v/>
      </c>
      <c r="T407" s="28" t="str">
        <f t="shared" si="76"/>
        <v/>
      </c>
      <c r="W407" t="str">
        <f t="shared" si="68"/>
        <v/>
      </c>
      <c r="X407" t="str">
        <f t="shared" si="69"/>
        <v/>
      </c>
    </row>
    <row r="408" spans="2:24">
      <c r="B408" s="12">
        <f t="shared" si="70"/>
        <v>404</v>
      </c>
      <c r="C408" s="41"/>
      <c r="D408" s="25"/>
      <c r="E408" t="str">
        <f>IF(D408&lt;&gt;"",_xlfn.XLOOKUP($D408,銘柄リスト!$B$2:$B$10000,銘柄リスト!$C$2:$C$10000,"廃止",0,1),"")</f>
        <v/>
      </c>
      <c r="F408" s="26"/>
      <c r="H408" s="27">
        <f t="shared" si="71"/>
        <v>0</v>
      </c>
      <c r="I408" s="4"/>
      <c r="J408" s="4"/>
      <c r="K408" s="27">
        <f t="shared" si="72"/>
        <v>0</v>
      </c>
      <c r="L408" s="29"/>
      <c r="M408" s="26"/>
      <c r="O408" s="27">
        <f t="shared" si="73"/>
        <v>0</v>
      </c>
      <c r="P408" s="4"/>
      <c r="Q408" s="4"/>
      <c r="R408" s="27">
        <f t="shared" si="74"/>
        <v>0</v>
      </c>
      <c r="S408" s="27" t="str">
        <f t="shared" si="75"/>
        <v/>
      </c>
      <c r="T408" s="28" t="str">
        <f t="shared" si="76"/>
        <v/>
      </c>
      <c r="W408" t="str">
        <f t="shared" si="68"/>
        <v/>
      </c>
      <c r="X408" t="str">
        <f t="shared" si="69"/>
        <v/>
      </c>
    </row>
    <row r="409" spans="2:24">
      <c r="B409" s="12">
        <f t="shared" si="70"/>
        <v>405</v>
      </c>
      <c r="C409" s="41"/>
      <c r="D409" s="25"/>
      <c r="E409" t="str">
        <f>IF(D409&lt;&gt;"",_xlfn.XLOOKUP($D409,銘柄リスト!$B$2:$B$10000,銘柄リスト!$C$2:$C$10000,"廃止",0,1),"")</f>
        <v/>
      </c>
      <c r="F409" s="26"/>
      <c r="H409" s="27">
        <f t="shared" si="71"/>
        <v>0</v>
      </c>
      <c r="I409" s="4"/>
      <c r="J409" s="4"/>
      <c r="K409" s="27">
        <f t="shared" si="72"/>
        <v>0</v>
      </c>
      <c r="L409" s="29"/>
      <c r="M409" s="26"/>
      <c r="O409" s="27">
        <f t="shared" si="73"/>
        <v>0</v>
      </c>
      <c r="P409" s="4"/>
      <c r="Q409" s="4"/>
      <c r="R409" s="27">
        <f t="shared" si="74"/>
        <v>0</v>
      </c>
      <c r="S409" s="27" t="str">
        <f t="shared" si="75"/>
        <v/>
      </c>
      <c r="T409" s="28" t="str">
        <f t="shared" si="76"/>
        <v/>
      </c>
      <c r="W409" t="str">
        <f t="shared" si="68"/>
        <v/>
      </c>
      <c r="X409" t="str">
        <f t="shared" si="69"/>
        <v/>
      </c>
    </row>
    <row r="410" spans="2:24">
      <c r="B410" s="12">
        <f t="shared" si="70"/>
        <v>406</v>
      </c>
      <c r="C410" s="41"/>
      <c r="D410" s="25"/>
      <c r="E410" t="str">
        <f>IF(D410&lt;&gt;"",_xlfn.XLOOKUP($D410,銘柄リスト!$B$2:$B$10000,銘柄リスト!$C$2:$C$10000,"廃止",0,1),"")</f>
        <v/>
      </c>
      <c r="F410" s="26"/>
      <c r="H410" s="27">
        <f t="shared" si="71"/>
        <v>0</v>
      </c>
      <c r="I410" s="4"/>
      <c r="J410" s="4"/>
      <c r="K410" s="27">
        <f t="shared" si="72"/>
        <v>0</v>
      </c>
      <c r="L410" s="29"/>
      <c r="M410" s="26"/>
      <c r="O410" s="27">
        <f t="shared" si="73"/>
        <v>0</v>
      </c>
      <c r="P410" s="4"/>
      <c r="Q410" s="4"/>
      <c r="R410" s="27">
        <f t="shared" si="74"/>
        <v>0</v>
      </c>
      <c r="S410" s="27" t="str">
        <f t="shared" si="75"/>
        <v/>
      </c>
      <c r="T410" s="28" t="str">
        <f t="shared" si="76"/>
        <v/>
      </c>
      <c r="W410" t="str">
        <f t="shared" si="68"/>
        <v/>
      </c>
      <c r="X410" t="str">
        <f t="shared" si="69"/>
        <v/>
      </c>
    </row>
    <row r="411" spans="2:24">
      <c r="B411" s="12">
        <f t="shared" si="70"/>
        <v>407</v>
      </c>
      <c r="C411" s="41"/>
      <c r="D411" s="25"/>
      <c r="E411" t="str">
        <f>IF(D411&lt;&gt;"",_xlfn.XLOOKUP($D411,銘柄リスト!$B$2:$B$10000,銘柄リスト!$C$2:$C$10000,"廃止",0,1),"")</f>
        <v/>
      </c>
      <c r="F411" s="26"/>
      <c r="H411" s="27">
        <f t="shared" si="71"/>
        <v>0</v>
      </c>
      <c r="I411" s="4"/>
      <c r="J411" s="4"/>
      <c r="K411" s="27">
        <f t="shared" si="72"/>
        <v>0</v>
      </c>
      <c r="L411" s="29"/>
      <c r="M411" s="26"/>
      <c r="O411" s="27">
        <f t="shared" si="73"/>
        <v>0</v>
      </c>
      <c r="P411" s="4"/>
      <c r="Q411" s="4"/>
      <c r="R411" s="27">
        <f t="shared" si="74"/>
        <v>0</v>
      </c>
      <c r="S411" s="27" t="str">
        <f t="shared" si="75"/>
        <v/>
      </c>
      <c r="T411" s="28" t="str">
        <f t="shared" si="76"/>
        <v/>
      </c>
      <c r="W411" t="str">
        <f t="shared" si="68"/>
        <v/>
      </c>
      <c r="X411" t="str">
        <f t="shared" si="69"/>
        <v/>
      </c>
    </row>
    <row r="412" spans="2:24">
      <c r="B412" s="12">
        <f t="shared" si="70"/>
        <v>408</v>
      </c>
      <c r="C412" s="41"/>
      <c r="D412" s="25"/>
      <c r="E412" t="str">
        <f>IF(D412&lt;&gt;"",_xlfn.XLOOKUP($D412,銘柄リスト!$B$2:$B$10000,銘柄リスト!$C$2:$C$10000,"廃止",0,1),"")</f>
        <v/>
      </c>
      <c r="F412" s="26"/>
      <c r="H412" s="27">
        <f t="shared" si="71"/>
        <v>0</v>
      </c>
      <c r="I412" s="4"/>
      <c r="J412" s="4"/>
      <c r="K412" s="27">
        <f t="shared" si="72"/>
        <v>0</v>
      </c>
      <c r="L412" s="29"/>
      <c r="M412" s="26"/>
      <c r="O412" s="27">
        <f t="shared" si="73"/>
        <v>0</v>
      </c>
      <c r="P412" s="4"/>
      <c r="Q412" s="4"/>
      <c r="R412" s="27">
        <f t="shared" si="74"/>
        <v>0</v>
      </c>
      <c r="S412" s="27" t="str">
        <f t="shared" si="75"/>
        <v/>
      </c>
      <c r="T412" s="28" t="str">
        <f t="shared" si="76"/>
        <v/>
      </c>
      <c r="W412" t="str">
        <f t="shared" si="68"/>
        <v/>
      </c>
      <c r="X412" t="str">
        <f t="shared" si="69"/>
        <v/>
      </c>
    </row>
    <row r="413" spans="2:24">
      <c r="B413" s="12">
        <f t="shared" si="70"/>
        <v>409</v>
      </c>
      <c r="C413" s="41"/>
      <c r="D413" s="25"/>
      <c r="E413" t="str">
        <f>IF(D413&lt;&gt;"",_xlfn.XLOOKUP($D413,銘柄リスト!$B$2:$B$10000,銘柄リスト!$C$2:$C$10000,"廃止",0,1),"")</f>
        <v/>
      </c>
      <c r="F413" s="26"/>
      <c r="H413" s="27">
        <f t="shared" si="71"/>
        <v>0</v>
      </c>
      <c r="I413" s="4"/>
      <c r="J413" s="4"/>
      <c r="K413" s="27">
        <f t="shared" si="72"/>
        <v>0</v>
      </c>
      <c r="L413" s="29"/>
      <c r="M413" s="26"/>
      <c r="O413" s="27">
        <f t="shared" si="73"/>
        <v>0</v>
      </c>
      <c r="P413" s="4"/>
      <c r="Q413" s="4"/>
      <c r="R413" s="27">
        <f t="shared" si="74"/>
        <v>0</v>
      </c>
      <c r="S413" s="27" t="str">
        <f t="shared" si="75"/>
        <v/>
      </c>
      <c r="T413" s="28" t="str">
        <f t="shared" si="76"/>
        <v/>
      </c>
      <c r="W413" t="str">
        <f t="shared" si="68"/>
        <v/>
      </c>
      <c r="X413" t="str">
        <f t="shared" si="69"/>
        <v/>
      </c>
    </row>
    <row r="414" spans="2:24">
      <c r="B414" s="12">
        <f t="shared" si="70"/>
        <v>410</v>
      </c>
      <c r="C414" s="41"/>
      <c r="D414" s="25"/>
      <c r="E414" t="str">
        <f>IF(D414&lt;&gt;"",_xlfn.XLOOKUP($D414,銘柄リスト!$B$2:$B$10000,銘柄リスト!$C$2:$C$10000,"廃止",0,1),"")</f>
        <v/>
      </c>
      <c r="F414" s="26"/>
      <c r="H414" s="27">
        <f t="shared" si="71"/>
        <v>0</v>
      </c>
      <c r="I414" s="4"/>
      <c r="J414" s="4"/>
      <c r="K414" s="27">
        <f t="shared" si="72"/>
        <v>0</v>
      </c>
      <c r="L414" s="29"/>
      <c r="M414" s="26"/>
      <c r="O414" s="27">
        <f t="shared" si="73"/>
        <v>0</v>
      </c>
      <c r="P414" s="4"/>
      <c r="Q414" s="4"/>
      <c r="R414" s="27">
        <f t="shared" si="74"/>
        <v>0</v>
      </c>
      <c r="S414" s="27" t="str">
        <f t="shared" si="75"/>
        <v/>
      </c>
      <c r="T414" s="28" t="str">
        <f t="shared" si="76"/>
        <v/>
      </c>
      <c r="W414" t="str">
        <f t="shared" si="68"/>
        <v/>
      </c>
      <c r="X414" t="str">
        <f t="shared" si="69"/>
        <v/>
      </c>
    </row>
    <row r="415" spans="2:24">
      <c r="B415" s="12">
        <f t="shared" si="70"/>
        <v>411</v>
      </c>
      <c r="C415" s="41"/>
      <c r="D415" s="25"/>
      <c r="E415" t="str">
        <f>IF(D415&lt;&gt;"",_xlfn.XLOOKUP($D415,銘柄リスト!$B$2:$B$10000,銘柄リスト!$C$2:$C$10000,"廃止",0,1),"")</f>
        <v/>
      </c>
      <c r="F415" s="26"/>
      <c r="H415" s="27">
        <f t="shared" si="71"/>
        <v>0</v>
      </c>
      <c r="I415" s="4"/>
      <c r="J415" s="4"/>
      <c r="K415" s="27">
        <f t="shared" si="72"/>
        <v>0</v>
      </c>
      <c r="L415" s="29"/>
      <c r="M415" s="26"/>
      <c r="O415" s="27">
        <f t="shared" si="73"/>
        <v>0</v>
      </c>
      <c r="P415" s="4"/>
      <c r="Q415" s="4"/>
      <c r="R415" s="27">
        <f t="shared" si="74"/>
        <v>0</v>
      </c>
      <c r="S415" s="27" t="str">
        <f t="shared" si="75"/>
        <v/>
      </c>
      <c r="T415" s="28" t="str">
        <f t="shared" si="76"/>
        <v/>
      </c>
      <c r="W415" t="str">
        <f t="shared" si="68"/>
        <v/>
      </c>
      <c r="X415" t="str">
        <f t="shared" si="69"/>
        <v/>
      </c>
    </row>
    <row r="416" spans="2:24">
      <c r="B416" s="12">
        <f t="shared" si="70"/>
        <v>412</v>
      </c>
      <c r="C416" s="41"/>
      <c r="D416" s="25"/>
      <c r="E416" t="str">
        <f>IF(D416&lt;&gt;"",_xlfn.XLOOKUP($D416,銘柄リスト!$B$2:$B$10000,銘柄リスト!$C$2:$C$10000,"廃止",0,1),"")</f>
        <v/>
      </c>
      <c r="F416" s="26"/>
      <c r="H416" s="27">
        <f t="shared" si="71"/>
        <v>0</v>
      </c>
      <c r="I416" s="4"/>
      <c r="J416" s="4"/>
      <c r="K416" s="27">
        <f t="shared" si="72"/>
        <v>0</v>
      </c>
      <c r="L416" s="29"/>
      <c r="M416" s="26"/>
      <c r="O416" s="27">
        <f t="shared" si="73"/>
        <v>0</v>
      </c>
      <c r="P416" s="4"/>
      <c r="Q416" s="4"/>
      <c r="R416" s="27">
        <f t="shared" si="74"/>
        <v>0</v>
      </c>
      <c r="S416" s="27" t="str">
        <f t="shared" si="75"/>
        <v/>
      </c>
      <c r="T416" s="28" t="str">
        <f t="shared" si="76"/>
        <v/>
      </c>
      <c r="W416" t="str">
        <f t="shared" si="68"/>
        <v/>
      </c>
      <c r="X416" t="str">
        <f t="shared" si="69"/>
        <v/>
      </c>
    </row>
    <row r="417" spans="2:24">
      <c r="B417" s="12">
        <f t="shared" si="70"/>
        <v>413</v>
      </c>
      <c r="C417" s="41"/>
      <c r="D417" s="25"/>
      <c r="E417" t="str">
        <f>IF(D417&lt;&gt;"",_xlfn.XLOOKUP($D417,銘柄リスト!$B$2:$B$10000,銘柄リスト!$C$2:$C$10000,"廃止",0,1),"")</f>
        <v/>
      </c>
      <c r="F417" s="26"/>
      <c r="H417" s="27">
        <f t="shared" si="71"/>
        <v>0</v>
      </c>
      <c r="I417" s="4"/>
      <c r="J417" s="4"/>
      <c r="K417" s="27">
        <f t="shared" si="72"/>
        <v>0</v>
      </c>
      <c r="L417" s="29"/>
      <c r="M417" s="26"/>
      <c r="O417" s="27">
        <f t="shared" si="73"/>
        <v>0</v>
      </c>
      <c r="P417" s="4"/>
      <c r="Q417" s="4"/>
      <c r="R417" s="27">
        <f t="shared" si="74"/>
        <v>0</v>
      </c>
      <c r="S417" s="27" t="str">
        <f t="shared" si="75"/>
        <v/>
      </c>
      <c r="T417" s="28" t="str">
        <f t="shared" si="76"/>
        <v/>
      </c>
      <c r="W417" t="str">
        <f t="shared" si="68"/>
        <v/>
      </c>
      <c r="X417" t="str">
        <f t="shared" si="69"/>
        <v/>
      </c>
    </row>
    <row r="418" spans="2:24">
      <c r="B418" s="12">
        <f t="shared" si="70"/>
        <v>414</v>
      </c>
      <c r="C418" s="41"/>
      <c r="D418" s="25"/>
      <c r="E418" t="str">
        <f>IF(D418&lt;&gt;"",_xlfn.XLOOKUP($D418,銘柄リスト!$B$2:$B$10000,銘柄リスト!$C$2:$C$10000,"廃止",0,1),"")</f>
        <v/>
      </c>
      <c r="F418" s="26"/>
      <c r="H418" s="27">
        <f t="shared" si="71"/>
        <v>0</v>
      </c>
      <c r="I418" s="4"/>
      <c r="J418" s="4"/>
      <c r="K418" s="27">
        <f t="shared" si="72"/>
        <v>0</v>
      </c>
      <c r="L418" s="29"/>
      <c r="M418" s="26"/>
      <c r="O418" s="27">
        <f t="shared" si="73"/>
        <v>0</v>
      </c>
      <c r="P418" s="4"/>
      <c r="Q418" s="4"/>
      <c r="R418" s="27">
        <f t="shared" si="74"/>
        <v>0</v>
      </c>
      <c r="S418" s="27" t="str">
        <f t="shared" si="75"/>
        <v/>
      </c>
      <c r="T418" s="28" t="str">
        <f t="shared" si="76"/>
        <v/>
      </c>
      <c r="W418" t="str">
        <f t="shared" si="68"/>
        <v/>
      </c>
      <c r="X418" t="str">
        <f t="shared" si="69"/>
        <v/>
      </c>
    </row>
    <row r="419" spans="2:24">
      <c r="B419" s="12">
        <f t="shared" si="70"/>
        <v>415</v>
      </c>
      <c r="C419" s="41"/>
      <c r="D419" s="25"/>
      <c r="E419" t="str">
        <f>IF(D419&lt;&gt;"",_xlfn.XLOOKUP($D419,銘柄リスト!$B$2:$B$10000,銘柄リスト!$C$2:$C$10000,"廃止",0,1),"")</f>
        <v/>
      </c>
      <c r="F419" s="26"/>
      <c r="H419" s="27">
        <f t="shared" si="71"/>
        <v>0</v>
      </c>
      <c r="I419" s="4"/>
      <c r="J419" s="4"/>
      <c r="K419" s="27">
        <f t="shared" si="72"/>
        <v>0</v>
      </c>
      <c r="L419" s="29"/>
      <c r="M419" s="26"/>
      <c r="O419" s="27">
        <f t="shared" si="73"/>
        <v>0</v>
      </c>
      <c r="P419" s="4"/>
      <c r="Q419" s="4"/>
      <c r="R419" s="27">
        <f t="shared" si="74"/>
        <v>0</v>
      </c>
      <c r="S419" s="27" t="str">
        <f t="shared" si="75"/>
        <v/>
      </c>
      <c r="T419" s="28" t="str">
        <f t="shared" si="76"/>
        <v/>
      </c>
      <c r="W419" t="str">
        <f t="shared" si="68"/>
        <v/>
      </c>
      <c r="X419" t="str">
        <f t="shared" si="69"/>
        <v/>
      </c>
    </row>
    <row r="420" spans="2:24">
      <c r="B420" s="12">
        <f t="shared" si="70"/>
        <v>416</v>
      </c>
      <c r="C420" s="41"/>
      <c r="D420" s="25"/>
      <c r="E420" t="str">
        <f>IF(D420&lt;&gt;"",_xlfn.XLOOKUP($D420,銘柄リスト!$B$2:$B$10000,銘柄リスト!$C$2:$C$10000,"廃止",0,1),"")</f>
        <v/>
      </c>
      <c r="F420" s="26"/>
      <c r="H420" s="27">
        <f t="shared" si="71"/>
        <v>0</v>
      </c>
      <c r="I420" s="4"/>
      <c r="J420" s="4"/>
      <c r="K420" s="27">
        <f t="shared" si="72"/>
        <v>0</v>
      </c>
      <c r="L420" s="29"/>
      <c r="M420" s="26"/>
      <c r="O420" s="27">
        <f t="shared" si="73"/>
        <v>0</v>
      </c>
      <c r="P420" s="4"/>
      <c r="Q420" s="4"/>
      <c r="R420" s="27">
        <f t="shared" si="74"/>
        <v>0</v>
      </c>
      <c r="S420" s="27" t="str">
        <f t="shared" si="75"/>
        <v/>
      </c>
      <c r="T420" s="28" t="str">
        <f t="shared" si="76"/>
        <v/>
      </c>
      <c r="W420" t="str">
        <f t="shared" si="68"/>
        <v/>
      </c>
      <c r="X420" t="str">
        <f t="shared" si="69"/>
        <v/>
      </c>
    </row>
    <row r="421" spans="2:24">
      <c r="B421" s="12">
        <f t="shared" si="70"/>
        <v>417</v>
      </c>
      <c r="C421" s="41"/>
      <c r="D421" s="25"/>
      <c r="E421" t="str">
        <f>IF(D421&lt;&gt;"",_xlfn.XLOOKUP($D421,銘柄リスト!$B$2:$B$10000,銘柄リスト!$C$2:$C$10000,"廃止",0,1),"")</f>
        <v/>
      </c>
      <c r="F421" s="26"/>
      <c r="H421" s="27">
        <f t="shared" si="71"/>
        <v>0</v>
      </c>
      <c r="I421" s="4"/>
      <c r="J421" s="4"/>
      <c r="K421" s="27">
        <f t="shared" si="72"/>
        <v>0</v>
      </c>
      <c r="L421" s="29"/>
      <c r="M421" s="26"/>
      <c r="O421" s="27">
        <f t="shared" si="73"/>
        <v>0</v>
      </c>
      <c r="P421" s="4"/>
      <c r="Q421" s="4"/>
      <c r="R421" s="27">
        <f t="shared" si="74"/>
        <v>0</v>
      </c>
      <c r="S421" s="27" t="str">
        <f t="shared" si="75"/>
        <v/>
      </c>
      <c r="T421" s="28" t="str">
        <f t="shared" si="76"/>
        <v/>
      </c>
      <c r="W421" t="str">
        <f t="shared" si="68"/>
        <v/>
      </c>
      <c r="X421" t="str">
        <f t="shared" si="69"/>
        <v/>
      </c>
    </row>
    <row r="422" spans="2:24">
      <c r="B422" s="12">
        <f t="shared" si="70"/>
        <v>418</v>
      </c>
      <c r="C422" s="41"/>
      <c r="D422" s="25"/>
      <c r="E422" t="str">
        <f>IF(D422&lt;&gt;"",_xlfn.XLOOKUP($D422,銘柄リスト!$B$2:$B$10000,銘柄リスト!$C$2:$C$10000,"廃止",0,1),"")</f>
        <v/>
      </c>
      <c r="F422" s="26"/>
      <c r="H422" s="27">
        <f t="shared" si="71"/>
        <v>0</v>
      </c>
      <c r="I422" s="4"/>
      <c r="J422" s="4"/>
      <c r="K422" s="27">
        <f t="shared" si="72"/>
        <v>0</v>
      </c>
      <c r="L422" s="29"/>
      <c r="M422" s="26"/>
      <c r="O422" s="27">
        <f t="shared" si="73"/>
        <v>0</v>
      </c>
      <c r="P422" s="4"/>
      <c r="Q422" s="4"/>
      <c r="R422" s="27">
        <f t="shared" si="74"/>
        <v>0</v>
      </c>
      <c r="S422" s="27" t="str">
        <f t="shared" si="75"/>
        <v/>
      </c>
      <c r="T422" s="28" t="str">
        <f t="shared" si="76"/>
        <v/>
      </c>
      <c r="W422" t="str">
        <f t="shared" si="68"/>
        <v/>
      </c>
      <c r="X422" t="str">
        <f t="shared" si="69"/>
        <v/>
      </c>
    </row>
    <row r="423" spans="2:24">
      <c r="B423" s="12">
        <f t="shared" si="70"/>
        <v>419</v>
      </c>
      <c r="C423" s="41"/>
      <c r="D423" s="25"/>
      <c r="E423" t="str">
        <f>IF(D423&lt;&gt;"",_xlfn.XLOOKUP($D423,銘柄リスト!$B$2:$B$10000,銘柄リスト!$C$2:$C$10000,"廃止",0,1),"")</f>
        <v/>
      </c>
      <c r="F423" s="26"/>
      <c r="H423" s="27">
        <f t="shared" si="71"/>
        <v>0</v>
      </c>
      <c r="I423" s="4"/>
      <c r="J423" s="4"/>
      <c r="K423" s="27">
        <f t="shared" si="72"/>
        <v>0</v>
      </c>
      <c r="L423" s="29"/>
      <c r="M423" s="26"/>
      <c r="O423" s="27">
        <f t="shared" si="73"/>
        <v>0</v>
      </c>
      <c r="P423" s="4"/>
      <c r="Q423" s="4"/>
      <c r="R423" s="27">
        <f t="shared" si="74"/>
        <v>0</v>
      </c>
      <c r="S423" s="27" t="str">
        <f t="shared" si="75"/>
        <v/>
      </c>
      <c r="T423" s="28" t="str">
        <f t="shared" si="76"/>
        <v/>
      </c>
      <c r="W423" t="str">
        <f t="shared" si="68"/>
        <v/>
      </c>
      <c r="X423" t="str">
        <f t="shared" si="69"/>
        <v/>
      </c>
    </row>
    <row r="424" spans="2:24">
      <c r="B424" s="12">
        <f t="shared" si="70"/>
        <v>420</v>
      </c>
      <c r="C424" s="41"/>
      <c r="D424" s="25"/>
      <c r="E424" t="str">
        <f>IF(D424&lt;&gt;"",_xlfn.XLOOKUP($D424,銘柄リスト!$B$2:$B$10000,銘柄リスト!$C$2:$C$10000,"廃止",0,1),"")</f>
        <v/>
      </c>
      <c r="F424" s="26"/>
      <c r="H424" s="27">
        <f t="shared" si="71"/>
        <v>0</v>
      </c>
      <c r="I424" s="4"/>
      <c r="J424" s="4"/>
      <c r="K424" s="27">
        <f t="shared" si="72"/>
        <v>0</v>
      </c>
      <c r="L424" s="29"/>
      <c r="M424" s="26"/>
      <c r="O424" s="27">
        <f t="shared" si="73"/>
        <v>0</v>
      </c>
      <c r="P424" s="4"/>
      <c r="Q424" s="4"/>
      <c r="R424" s="27">
        <f t="shared" si="74"/>
        <v>0</v>
      </c>
      <c r="S424" s="27" t="str">
        <f t="shared" si="75"/>
        <v/>
      </c>
      <c r="T424" s="28" t="str">
        <f t="shared" si="76"/>
        <v/>
      </c>
      <c r="W424" t="str">
        <f t="shared" si="68"/>
        <v/>
      </c>
      <c r="X424" t="str">
        <f t="shared" si="69"/>
        <v/>
      </c>
    </row>
    <row r="425" spans="2:24">
      <c r="B425" s="12">
        <f t="shared" si="70"/>
        <v>421</v>
      </c>
      <c r="C425" s="41"/>
      <c r="D425" s="25"/>
      <c r="E425" t="str">
        <f>IF(D425&lt;&gt;"",_xlfn.XLOOKUP($D425,銘柄リスト!$B$2:$B$10000,銘柄リスト!$C$2:$C$10000,"廃止",0,1),"")</f>
        <v/>
      </c>
      <c r="F425" s="26"/>
      <c r="H425" s="27">
        <f t="shared" si="71"/>
        <v>0</v>
      </c>
      <c r="I425" s="4"/>
      <c r="J425" s="4"/>
      <c r="K425" s="27">
        <f t="shared" si="72"/>
        <v>0</v>
      </c>
      <c r="L425" s="29"/>
      <c r="M425" s="26"/>
      <c r="O425" s="27">
        <f t="shared" si="73"/>
        <v>0</v>
      </c>
      <c r="P425" s="4"/>
      <c r="Q425" s="4"/>
      <c r="R425" s="27">
        <f t="shared" si="74"/>
        <v>0</v>
      </c>
      <c r="S425" s="27" t="str">
        <f t="shared" si="75"/>
        <v/>
      </c>
      <c r="T425" s="28" t="str">
        <f t="shared" si="76"/>
        <v/>
      </c>
      <c r="W425" t="str">
        <f t="shared" si="68"/>
        <v/>
      </c>
      <c r="X425" t="str">
        <f t="shared" si="69"/>
        <v/>
      </c>
    </row>
    <row r="426" spans="2:24">
      <c r="B426" s="12">
        <f t="shared" si="70"/>
        <v>422</v>
      </c>
      <c r="C426" s="41"/>
      <c r="D426" s="25"/>
      <c r="E426" t="str">
        <f>IF(D426&lt;&gt;"",_xlfn.XLOOKUP($D426,銘柄リスト!$B$2:$B$10000,銘柄リスト!$C$2:$C$10000,"廃止",0,1),"")</f>
        <v/>
      </c>
      <c r="F426" s="26"/>
      <c r="H426" s="27">
        <f t="shared" si="71"/>
        <v>0</v>
      </c>
      <c r="I426" s="4"/>
      <c r="J426" s="4"/>
      <c r="K426" s="27">
        <f t="shared" si="72"/>
        <v>0</v>
      </c>
      <c r="L426" s="29"/>
      <c r="M426" s="26"/>
      <c r="O426" s="27">
        <f t="shared" si="73"/>
        <v>0</v>
      </c>
      <c r="P426" s="4"/>
      <c r="Q426" s="4"/>
      <c r="R426" s="27">
        <f t="shared" si="74"/>
        <v>0</v>
      </c>
      <c r="S426" s="27" t="str">
        <f t="shared" si="75"/>
        <v/>
      </c>
      <c r="T426" s="28" t="str">
        <f t="shared" si="76"/>
        <v/>
      </c>
      <c r="W426" t="str">
        <f t="shared" si="68"/>
        <v/>
      </c>
      <c r="X426" t="str">
        <f t="shared" si="69"/>
        <v/>
      </c>
    </row>
    <row r="427" spans="2:24">
      <c r="B427" s="12">
        <f t="shared" si="70"/>
        <v>423</v>
      </c>
      <c r="C427" s="41"/>
      <c r="D427" s="25"/>
      <c r="E427" t="str">
        <f>IF(D427&lt;&gt;"",_xlfn.XLOOKUP($D427,銘柄リスト!$B$2:$B$10000,銘柄リスト!$C$2:$C$10000,"廃止",0,1),"")</f>
        <v/>
      </c>
      <c r="F427" s="26"/>
      <c r="H427" s="27">
        <f t="shared" si="71"/>
        <v>0</v>
      </c>
      <c r="I427" s="4"/>
      <c r="J427" s="4"/>
      <c r="K427" s="27">
        <f t="shared" si="72"/>
        <v>0</v>
      </c>
      <c r="L427" s="29"/>
      <c r="M427" s="26"/>
      <c r="O427" s="27">
        <f t="shared" si="73"/>
        <v>0</v>
      </c>
      <c r="P427" s="4"/>
      <c r="Q427" s="4"/>
      <c r="R427" s="27">
        <f t="shared" si="74"/>
        <v>0</v>
      </c>
      <c r="S427" s="27" t="str">
        <f t="shared" si="75"/>
        <v/>
      </c>
      <c r="T427" s="28" t="str">
        <f t="shared" si="76"/>
        <v/>
      </c>
      <c r="W427" t="str">
        <f t="shared" si="68"/>
        <v/>
      </c>
      <c r="X427" t="str">
        <f t="shared" si="69"/>
        <v/>
      </c>
    </row>
    <row r="428" spans="2:24">
      <c r="B428" s="12">
        <f t="shared" si="70"/>
        <v>424</v>
      </c>
      <c r="C428" s="41"/>
      <c r="D428" s="25"/>
      <c r="E428" t="str">
        <f>IF(D428&lt;&gt;"",_xlfn.XLOOKUP($D428,銘柄リスト!$B$2:$B$10000,銘柄リスト!$C$2:$C$10000,"廃止",0,1),"")</f>
        <v/>
      </c>
      <c r="F428" s="26"/>
      <c r="H428" s="27">
        <f t="shared" si="71"/>
        <v>0</v>
      </c>
      <c r="I428" s="4"/>
      <c r="J428" s="4"/>
      <c r="K428" s="27">
        <f t="shared" si="72"/>
        <v>0</v>
      </c>
      <c r="L428" s="29"/>
      <c r="M428" s="26"/>
      <c r="O428" s="27">
        <f t="shared" si="73"/>
        <v>0</v>
      </c>
      <c r="P428" s="4"/>
      <c r="Q428" s="4"/>
      <c r="R428" s="27">
        <f t="shared" si="74"/>
        <v>0</v>
      </c>
      <c r="S428" s="27" t="str">
        <f t="shared" si="75"/>
        <v/>
      </c>
      <c r="T428" s="28" t="str">
        <f t="shared" si="76"/>
        <v/>
      </c>
      <c r="W428" t="str">
        <f t="shared" si="68"/>
        <v/>
      </c>
      <c r="X428" t="str">
        <f t="shared" si="69"/>
        <v/>
      </c>
    </row>
    <row r="429" spans="2:24">
      <c r="B429" s="12">
        <f t="shared" si="70"/>
        <v>425</v>
      </c>
      <c r="C429" s="41"/>
      <c r="D429" s="25"/>
      <c r="E429" t="str">
        <f>IF(D429&lt;&gt;"",_xlfn.XLOOKUP($D429,銘柄リスト!$B$2:$B$10000,銘柄リスト!$C$2:$C$10000,"廃止",0,1),"")</f>
        <v/>
      </c>
      <c r="F429" s="26"/>
      <c r="H429" s="27">
        <f t="shared" si="71"/>
        <v>0</v>
      </c>
      <c r="I429" s="4"/>
      <c r="J429" s="4"/>
      <c r="K429" s="27">
        <f t="shared" si="72"/>
        <v>0</v>
      </c>
      <c r="L429" s="29"/>
      <c r="M429" s="26"/>
      <c r="O429" s="27">
        <f t="shared" si="73"/>
        <v>0</v>
      </c>
      <c r="P429" s="4"/>
      <c r="Q429" s="4"/>
      <c r="R429" s="27">
        <f t="shared" si="74"/>
        <v>0</v>
      </c>
      <c r="S429" s="27" t="str">
        <f t="shared" si="75"/>
        <v/>
      </c>
      <c r="T429" s="28" t="str">
        <f t="shared" si="76"/>
        <v/>
      </c>
      <c r="W429" t="str">
        <f t="shared" si="68"/>
        <v/>
      </c>
      <c r="X429" t="str">
        <f t="shared" si="69"/>
        <v/>
      </c>
    </row>
    <row r="430" spans="2:24">
      <c r="B430" s="12">
        <f t="shared" si="70"/>
        <v>426</v>
      </c>
      <c r="C430" s="41"/>
      <c r="D430" s="25"/>
      <c r="E430" t="str">
        <f>IF(D430&lt;&gt;"",_xlfn.XLOOKUP($D430,銘柄リスト!$B$2:$B$10000,銘柄リスト!$C$2:$C$10000,"廃止",0,1),"")</f>
        <v/>
      </c>
      <c r="F430" s="26"/>
      <c r="H430" s="27">
        <f t="shared" si="71"/>
        <v>0</v>
      </c>
      <c r="I430" s="4"/>
      <c r="J430" s="4"/>
      <c r="K430" s="27">
        <f t="shared" si="72"/>
        <v>0</v>
      </c>
      <c r="L430" s="29"/>
      <c r="M430" s="26"/>
      <c r="O430" s="27">
        <f t="shared" si="73"/>
        <v>0</v>
      </c>
      <c r="P430" s="4"/>
      <c r="Q430" s="4"/>
      <c r="R430" s="27">
        <f t="shared" si="74"/>
        <v>0</v>
      </c>
      <c r="S430" s="27" t="str">
        <f t="shared" si="75"/>
        <v/>
      </c>
      <c r="T430" s="28" t="str">
        <f t="shared" si="76"/>
        <v/>
      </c>
      <c r="W430" t="str">
        <f t="shared" si="68"/>
        <v/>
      </c>
      <c r="X430" t="str">
        <f t="shared" si="69"/>
        <v/>
      </c>
    </row>
    <row r="431" spans="2:24">
      <c r="B431" s="12">
        <f t="shared" si="70"/>
        <v>427</v>
      </c>
      <c r="C431" s="41"/>
      <c r="D431" s="25"/>
      <c r="E431" t="str">
        <f>IF(D431&lt;&gt;"",_xlfn.XLOOKUP($D431,銘柄リスト!$B$2:$B$10000,銘柄リスト!$C$2:$C$10000,"廃止",0,1),"")</f>
        <v/>
      </c>
      <c r="F431" s="26"/>
      <c r="H431" s="27">
        <f t="shared" si="71"/>
        <v>0</v>
      </c>
      <c r="I431" s="4"/>
      <c r="J431" s="4"/>
      <c r="K431" s="27">
        <f t="shared" si="72"/>
        <v>0</v>
      </c>
      <c r="L431" s="29"/>
      <c r="M431" s="26"/>
      <c r="O431" s="27">
        <f t="shared" si="73"/>
        <v>0</v>
      </c>
      <c r="P431" s="4"/>
      <c r="Q431" s="4"/>
      <c r="R431" s="27">
        <f t="shared" si="74"/>
        <v>0</v>
      </c>
      <c r="S431" s="27" t="str">
        <f t="shared" si="75"/>
        <v/>
      </c>
      <c r="T431" s="28" t="str">
        <f t="shared" si="76"/>
        <v/>
      </c>
      <c r="W431" t="str">
        <f t="shared" si="68"/>
        <v/>
      </c>
      <c r="X431" t="str">
        <f t="shared" si="69"/>
        <v/>
      </c>
    </row>
    <row r="432" spans="2:24">
      <c r="B432" s="12">
        <f t="shared" si="70"/>
        <v>428</v>
      </c>
      <c r="C432" s="41"/>
      <c r="D432" s="25"/>
      <c r="E432" t="str">
        <f>IF(D432&lt;&gt;"",_xlfn.XLOOKUP($D432,銘柄リスト!$B$2:$B$10000,銘柄リスト!$C$2:$C$10000,"廃止",0,1),"")</f>
        <v/>
      </c>
      <c r="F432" s="26"/>
      <c r="H432" s="27">
        <f t="shared" si="71"/>
        <v>0</v>
      </c>
      <c r="I432" s="4"/>
      <c r="J432" s="4"/>
      <c r="K432" s="27">
        <f t="shared" si="72"/>
        <v>0</v>
      </c>
      <c r="L432" s="29"/>
      <c r="M432" s="26"/>
      <c r="O432" s="27">
        <f t="shared" si="73"/>
        <v>0</v>
      </c>
      <c r="P432" s="4"/>
      <c r="Q432" s="4"/>
      <c r="R432" s="27">
        <f t="shared" si="74"/>
        <v>0</v>
      </c>
      <c r="S432" s="27" t="str">
        <f t="shared" si="75"/>
        <v/>
      </c>
      <c r="T432" s="28" t="str">
        <f t="shared" si="76"/>
        <v/>
      </c>
      <c r="W432" t="str">
        <f t="shared" si="68"/>
        <v/>
      </c>
      <c r="X432" t="str">
        <f t="shared" si="69"/>
        <v/>
      </c>
    </row>
    <row r="433" spans="2:24">
      <c r="B433" s="12">
        <f t="shared" si="70"/>
        <v>429</v>
      </c>
      <c r="C433" s="41"/>
      <c r="D433" s="25"/>
      <c r="E433" t="str">
        <f>IF(D433&lt;&gt;"",_xlfn.XLOOKUP($D433,銘柄リスト!$B$2:$B$10000,銘柄リスト!$C$2:$C$10000,"廃止",0,1),"")</f>
        <v/>
      </c>
      <c r="F433" s="26"/>
      <c r="H433" s="27">
        <f t="shared" si="71"/>
        <v>0</v>
      </c>
      <c r="I433" s="4"/>
      <c r="J433" s="4"/>
      <c r="K433" s="27">
        <f t="shared" si="72"/>
        <v>0</v>
      </c>
      <c r="L433" s="29"/>
      <c r="M433" s="26"/>
      <c r="O433" s="27">
        <f t="shared" si="73"/>
        <v>0</v>
      </c>
      <c r="P433" s="4"/>
      <c r="Q433" s="4"/>
      <c r="R433" s="27">
        <f t="shared" si="74"/>
        <v>0</v>
      </c>
      <c r="S433" s="27" t="str">
        <f t="shared" si="75"/>
        <v/>
      </c>
      <c r="T433" s="28" t="str">
        <f t="shared" si="76"/>
        <v/>
      </c>
      <c r="W433" t="str">
        <f t="shared" si="68"/>
        <v/>
      </c>
      <c r="X433" t="str">
        <f t="shared" si="69"/>
        <v/>
      </c>
    </row>
    <row r="434" spans="2:24">
      <c r="B434" s="12">
        <f t="shared" si="70"/>
        <v>430</v>
      </c>
      <c r="C434" s="41"/>
      <c r="D434" s="25"/>
      <c r="E434" t="str">
        <f>IF(D434&lt;&gt;"",_xlfn.XLOOKUP($D434,銘柄リスト!$B$2:$B$10000,銘柄リスト!$C$2:$C$10000,"廃止",0,1),"")</f>
        <v/>
      </c>
      <c r="F434" s="26"/>
      <c r="H434" s="27">
        <f t="shared" si="71"/>
        <v>0</v>
      </c>
      <c r="I434" s="4"/>
      <c r="J434" s="4"/>
      <c r="K434" s="27">
        <f t="shared" si="72"/>
        <v>0</v>
      </c>
      <c r="L434" s="29"/>
      <c r="M434" s="26"/>
      <c r="O434" s="27">
        <f t="shared" si="73"/>
        <v>0</v>
      </c>
      <c r="P434" s="4"/>
      <c r="Q434" s="4"/>
      <c r="R434" s="27">
        <f t="shared" si="74"/>
        <v>0</v>
      </c>
      <c r="S434" s="27" t="str">
        <f t="shared" si="75"/>
        <v/>
      </c>
      <c r="T434" s="28" t="str">
        <f t="shared" si="76"/>
        <v/>
      </c>
      <c r="W434" t="str">
        <f t="shared" si="68"/>
        <v/>
      </c>
      <c r="X434" t="str">
        <f t="shared" si="69"/>
        <v/>
      </c>
    </row>
    <row r="435" spans="2:24">
      <c r="B435" s="12">
        <f t="shared" si="70"/>
        <v>431</v>
      </c>
      <c r="C435" s="41"/>
      <c r="D435" s="25"/>
      <c r="E435" t="str">
        <f>IF(D435&lt;&gt;"",_xlfn.XLOOKUP($D435,銘柄リスト!$B$2:$B$10000,銘柄リスト!$C$2:$C$10000,"廃止",0,1),"")</f>
        <v/>
      </c>
      <c r="F435" s="26"/>
      <c r="H435" s="27">
        <f t="shared" si="71"/>
        <v>0</v>
      </c>
      <c r="I435" s="4"/>
      <c r="J435" s="4"/>
      <c r="K435" s="27">
        <f t="shared" si="72"/>
        <v>0</v>
      </c>
      <c r="L435" s="29"/>
      <c r="M435" s="26"/>
      <c r="O435" s="27">
        <f t="shared" si="73"/>
        <v>0</v>
      </c>
      <c r="P435" s="4"/>
      <c r="Q435" s="4"/>
      <c r="R435" s="27">
        <f t="shared" si="74"/>
        <v>0</v>
      </c>
      <c r="S435" s="27" t="str">
        <f t="shared" si="75"/>
        <v/>
      </c>
      <c r="T435" s="28" t="str">
        <f t="shared" si="76"/>
        <v/>
      </c>
      <c r="W435" t="str">
        <f t="shared" si="68"/>
        <v/>
      </c>
      <c r="X435" t="str">
        <f t="shared" si="69"/>
        <v/>
      </c>
    </row>
    <row r="436" spans="2:24">
      <c r="B436" s="12">
        <f t="shared" si="70"/>
        <v>432</v>
      </c>
      <c r="C436" s="41"/>
      <c r="D436" s="25"/>
      <c r="E436" t="str">
        <f>IF(D436&lt;&gt;"",_xlfn.XLOOKUP($D436,銘柄リスト!$B$2:$B$10000,銘柄リスト!$C$2:$C$10000,"廃止",0,1),"")</f>
        <v/>
      </c>
      <c r="F436" s="26"/>
      <c r="H436" s="27">
        <f t="shared" si="71"/>
        <v>0</v>
      </c>
      <c r="I436" s="4"/>
      <c r="J436" s="4"/>
      <c r="K436" s="27">
        <f t="shared" si="72"/>
        <v>0</v>
      </c>
      <c r="L436" s="29"/>
      <c r="M436" s="26"/>
      <c r="O436" s="27">
        <f t="shared" si="73"/>
        <v>0</v>
      </c>
      <c r="P436" s="4"/>
      <c r="Q436" s="4"/>
      <c r="R436" s="27">
        <f t="shared" si="74"/>
        <v>0</v>
      </c>
      <c r="S436" s="27" t="str">
        <f t="shared" si="75"/>
        <v/>
      </c>
      <c r="T436" s="28" t="str">
        <f t="shared" si="76"/>
        <v/>
      </c>
      <c r="W436" t="str">
        <f t="shared" si="68"/>
        <v/>
      </c>
      <c r="X436" t="str">
        <f t="shared" si="69"/>
        <v/>
      </c>
    </row>
    <row r="437" spans="2:24">
      <c r="B437" s="12">
        <f t="shared" si="70"/>
        <v>433</v>
      </c>
      <c r="C437" s="41"/>
      <c r="D437" s="25"/>
      <c r="E437" t="str">
        <f>IF(D437&lt;&gt;"",_xlfn.XLOOKUP($D437,銘柄リスト!$B$2:$B$10000,銘柄リスト!$C$2:$C$10000,"廃止",0,1),"")</f>
        <v/>
      </c>
      <c r="F437" s="26"/>
      <c r="H437" s="27">
        <f t="shared" si="71"/>
        <v>0</v>
      </c>
      <c r="I437" s="4"/>
      <c r="J437" s="4"/>
      <c r="K437" s="27">
        <f t="shared" si="72"/>
        <v>0</v>
      </c>
      <c r="L437" s="29"/>
      <c r="M437" s="26"/>
      <c r="O437" s="27">
        <f t="shared" si="73"/>
        <v>0</v>
      </c>
      <c r="P437" s="4"/>
      <c r="Q437" s="4"/>
      <c r="R437" s="27">
        <f t="shared" si="74"/>
        <v>0</v>
      </c>
      <c r="S437" s="27" t="str">
        <f t="shared" si="75"/>
        <v/>
      </c>
      <c r="T437" s="28" t="str">
        <f t="shared" si="76"/>
        <v/>
      </c>
      <c r="W437" t="str">
        <f t="shared" si="68"/>
        <v/>
      </c>
      <c r="X437" t="str">
        <f t="shared" si="69"/>
        <v/>
      </c>
    </row>
    <row r="438" spans="2:24">
      <c r="B438" s="12">
        <f t="shared" si="70"/>
        <v>434</v>
      </c>
      <c r="C438" s="41"/>
      <c r="D438" s="25"/>
      <c r="E438" t="str">
        <f>IF(D438&lt;&gt;"",_xlfn.XLOOKUP($D438,銘柄リスト!$B$2:$B$10000,銘柄リスト!$C$2:$C$10000,"廃止",0,1),"")</f>
        <v/>
      </c>
      <c r="F438" s="26"/>
      <c r="H438" s="27">
        <f t="shared" si="71"/>
        <v>0</v>
      </c>
      <c r="I438" s="4"/>
      <c r="J438" s="4"/>
      <c r="K438" s="27">
        <f t="shared" si="72"/>
        <v>0</v>
      </c>
      <c r="L438" s="29"/>
      <c r="M438" s="26"/>
      <c r="O438" s="27">
        <f t="shared" si="73"/>
        <v>0</v>
      </c>
      <c r="P438" s="4"/>
      <c r="Q438" s="4"/>
      <c r="R438" s="27">
        <f t="shared" si="74"/>
        <v>0</v>
      </c>
      <c r="S438" s="27" t="str">
        <f t="shared" si="75"/>
        <v/>
      </c>
      <c r="T438" s="28" t="str">
        <f t="shared" si="76"/>
        <v/>
      </c>
      <c r="W438" t="str">
        <f t="shared" si="68"/>
        <v/>
      </c>
      <c r="X438" t="str">
        <f t="shared" si="69"/>
        <v/>
      </c>
    </row>
    <row r="439" spans="2:24">
      <c r="B439" s="12">
        <f t="shared" si="70"/>
        <v>435</v>
      </c>
      <c r="C439" s="41"/>
      <c r="D439" s="25"/>
      <c r="E439" t="str">
        <f>IF(D439&lt;&gt;"",_xlfn.XLOOKUP($D439,銘柄リスト!$B$2:$B$10000,銘柄リスト!$C$2:$C$10000,"廃止",0,1),"")</f>
        <v/>
      </c>
      <c r="F439" s="26"/>
      <c r="H439" s="27">
        <f t="shared" si="71"/>
        <v>0</v>
      </c>
      <c r="I439" s="4"/>
      <c r="J439" s="4"/>
      <c r="K439" s="27">
        <f t="shared" si="72"/>
        <v>0</v>
      </c>
      <c r="L439" s="29"/>
      <c r="M439" s="26"/>
      <c r="O439" s="27">
        <f t="shared" si="73"/>
        <v>0</v>
      </c>
      <c r="P439" s="4"/>
      <c r="Q439" s="4"/>
      <c r="R439" s="27">
        <f t="shared" si="74"/>
        <v>0</v>
      </c>
      <c r="S439" s="27" t="str">
        <f t="shared" si="75"/>
        <v/>
      </c>
      <c r="T439" s="28" t="str">
        <f t="shared" si="76"/>
        <v/>
      </c>
      <c r="W439" t="str">
        <f t="shared" si="68"/>
        <v/>
      </c>
      <c r="X439" t="str">
        <f t="shared" si="69"/>
        <v/>
      </c>
    </row>
    <row r="440" spans="2:24">
      <c r="B440" s="12">
        <f t="shared" si="70"/>
        <v>436</v>
      </c>
      <c r="C440" s="41"/>
      <c r="D440" s="25"/>
      <c r="E440" t="str">
        <f>IF(D440&lt;&gt;"",_xlfn.XLOOKUP($D440,銘柄リスト!$B$2:$B$10000,銘柄リスト!$C$2:$C$10000,"廃止",0,1),"")</f>
        <v/>
      </c>
      <c r="F440" s="26"/>
      <c r="H440" s="27">
        <f t="shared" si="71"/>
        <v>0</v>
      </c>
      <c r="I440" s="4"/>
      <c r="J440" s="4"/>
      <c r="K440" s="27">
        <f t="shared" si="72"/>
        <v>0</v>
      </c>
      <c r="L440" s="29"/>
      <c r="M440" s="26"/>
      <c r="O440" s="27">
        <f t="shared" si="73"/>
        <v>0</v>
      </c>
      <c r="P440" s="4"/>
      <c r="Q440" s="4"/>
      <c r="R440" s="27">
        <f t="shared" si="74"/>
        <v>0</v>
      </c>
      <c r="S440" s="27" t="str">
        <f t="shared" si="75"/>
        <v/>
      </c>
      <c r="T440" s="28" t="str">
        <f t="shared" si="76"/>
        <v/>
      </c>
      <c r="W440" t="str">
        <f t="shared" si="68"/>
        <v/>
      </c>
      <c r="X440" t="str">
        <f t="shared" si="69"/>
        <v/>
      </c>
    </row>
    <row r="441" spans="2:24">
      <c r="B441" s="12">
        <f t="shared" si="70"/>
        <v>437</v>
      </c>
      <c r="C441" s="41"/>
      <c r="D441" s="25"/>
      <c r="E441" t="str">
        <f>IF(D441&lt;&gt;"",_xlfn.XLOOKUP($D441,銘柄リスト!$B$2:$B$10000,銘柄リスト!$C$2:$C$10000,"廃止",0,1),"")</f>
        <v/>
      </c>
      <c r="F441" s="26"/>
      <c r="H441" s="27">
        <f t="shared" si="71"/>
        <v>0</v>
      </c>
      <c r="I441" s="4"/>
      <c r="J441" s="4"/>
      <c r="K441" s="27">
        <f t="shared" si="72"/>
        <v>0</v>
      </c>
      <c r="L441" s="29"/>
      <c r="M441" s="26"/>
      <c r="O441" s="27">
        <f t="shared" si="73"/>
        <v>0</v>
      </c>
      <c r="P441" s="4"/>
      <c r="Q441" s="4"/>
      <c r="R441" s="27">
        <f t="shared" si="74"/>
        <v>0</v>
      </c>
      <c r="S441" s="27" t="str">
        <f t="shared" si="75"/>
        <v/>
      </c>
      <c r="T441" s="28" t="str">
        <f t="shared" si="76"/>
        <v/>
      </c>
      <c r="W441" t="str">
        <f t="shared" si="68"/>
        <v/>
      </c>
      <c r="X441" t="str">
        <f t="shared" si="69"/>
        <v/>
      </c>
    </row>
    <row r="442" spans="2:24">
      <c r="B442" s="12">
        <f t="shared" si="70"/>
        <v>438</v>
      </c>
      <c r="C442" s="41"/>
      <c r="D442" s="25"/>
      <c r="E442" t="str">
        <f>IF(D442&lt;&gt;"",_xlfn.XLOOKUP($D442,銘柄リスト!$B$2:$B$10000,銘柄リスト!$C$2:$C$10000,"廃止",0,1),"")</f>
        <v/>
      </c>
      <c r="F442" s="26"/>
      <c r="H442" s="27">
        <f t="shared" si="71"/>
        <v>0</v>
      </c>
      <c r="I442" s="4"/>
      <c r="J442" s="4"/>
      <c r="K442" s="27">
        <f t="shared" si="72"/>
        <v>0</v>
      </c>
      <c r="L442" s="29"/>
      <c r="M442" s="26"/>
      <c r="O442" s="27">
        <f t="shared" si="73"/>
        <v>0</v>
      </c>
      <c r="P442" s="4"/>
      <c r="Q442" s="4"/>
      <c r="R442" s="27">
        <f t="shared" si="74"/>
        <v>0</v>
      </c>
      <c r="S442" s="27" t="str">
        <f t="shared" si="75"/>
        <v/>
      </c>
      <c r="T442" s="28" t="str">
        <f t="shared" si="76"/>
        <v/>
      </c>
      <c r="W442" t="str">
        <f t="shared" si="68"/>
        <v/>
      </c>
      <c r="X442" t="str">
        <f t="shared" si="69"/>
        <v/>
      </c>
    </row>
    <row r="443" spans="2:24">
      <c r="B443" s="12">
        <f t="shared" si="70"/>
        <v>439</v>
      </c>
      <c r="C443" s="41"/>
      <c r="D443" s="25"/>
      <c r="E443" t="str">
        <f>IF(D443&lt;&gt;"",_xlfn.XLOOKUP($D443,銘柄リスト!$B$2:$B$10000,銘柄リスト!$C$2:$C$10000,"廃止",0,1),"")</f>
        <v/>
      </c>
      <c r="F443" s="26"/>
      <c r="H443" s="27">
        <f t="shared" si="71"/>
        <v>0</v>
      </c>
      <c r="I443" s="4"/>
      <c r="J443" s="4"/>
      <c r="K443" s="27">
        <f t="shared" si="72"/>
        <v>0</v>
      </c>
      <c r="L443" s="29"/>
      <c r="M443" s="26"/>
      <c r="O443" s="27">
        <f t="shared" si="73"/>
        <v>0</v>
      </c>
      <c r="P443" s="4"/>
      <c r="Q443" s="4"/>
      <c r="R443" s="27">
        <f t="shared" si="74"/>
        <v>0</v>
      </c>
      <c r="S443" s="27" t="str">
        <f t="shared" si="75"/>
        <v/>
      </c>
      <c r="T443" s="28" t="str">
        <f t="shared" si="76"/>
        <v/>
      </c>
      <c r="W443" t="str">
        <f t="shared" si="68"/>
        <v/>
      </c>
      <c r="X443" t="str">
        <f t="shared" si="69"/>
        <v/>
      </c>
    </row>
    <row r="444" spans="2:24">
      <c r="B444" s="12">
        <f t="shared" si="70"/>
        <v>440</v>
      </c>
      <c r="C444" s="41"/>
      <c r="D444" s="25"/>
      <c r="E444" t="str">
        <f>IF(D444&lt;&gt;"",_xlfn.XLOOKUP($D444,銘柄リスト!$B$2:$B$10000,銘柄リスト!$C$2:$C$10000,"廃止",0,1),"")</f>
        <v/>
      </c>
      <c r="F444" s="26"/>
      <c r="H444" s="27">
        <f t="shared" si="71"/>
        <v>0</v>
      </c>
      <c r="I444" s="4"/>
      <c r="J444" s="4"/>
      <c r="K444" s="27">
        <f t="shared" si="72"/>
        <v>0</v>
      </c>
      <c r="L444" s="29"/>
      <c r="M444" s="26"/>
      <c r="O444" s="27">
        <f t="shared" si="73"/>
        <v>0</v>
      </c>
      <c r="P444" s="4"/>
      <c r="Q444" s="4"/>
      <c r="R444" s="27">
        <f t="shared" si="74"/>
        <v>0</v>
      </c>
      <c r="S444" s="27" t="str">
        <f t="shared" si="75"/>
        <v/>
      </c>
      <c r="T444" s="28" t="str">
        <f t="shared" si="76"/>
        <v/>
      </c>
      <c r="W444" t="str">
        <f t="shared" si="68"/>
        <v/>
      </c>
      <c r="X444" t="str">
        <f t="shared" si="69"/>
        <v/>
      </c>
    </row>
    <row r="445" spans="2:24">
      <c r="B445" s="12">
        <f t="shared" si="70"/>
        <v>441</v>
      </c>
      <c r="C445" s="41"/>
      <c r="D445" s="25"/>
      <c r="E445" t="str">
        <f>IF(D445&lt;&gt;"",_xlfn.XLOOKUP($D445,銘柄リスト!$B$2:$B$10000,銘柄リスト!$C$2:$C$10000,"廃止",0,1),"")</f>
        <v/>
      </c>
      <c r="F445" s="26"/>
      <c r="H445" s="27">
        <f t="shared" si="71"/>
        <v>0</v>
      </c>
      <c r="I445" s="4"/>
      <c r="J445" s="4"/>
      <c r="K445" s="27">
        <f t="shared" si="72"/>
        <v>0</v>
      </c>
      <c r="L445" s="29"/>
      <c r="M445" s="26"/>
      <c r="O445" s="27">
        <f t="shared" si="73"/>
        <v>0</v>
      </c>
      <c r="P445" s="4"/>
      <c r="Q445" s="4"/>
      <c r="R445" s="27">
        <f t="shared" si="74"/>
        <v>0</v>
      </c>
      <c r="S445" s="27" t="str">
        <f t="shared" si="75"/>
        <v/>
      </c>
      <c r="T445" s="28" t="str">
        <f t="shared" si="76"/>
        <v/>
      </c>
      <c r="W445" t="str">
        <f t="shared" si="68"/>
        <v/>
      </c>
      <c r="X445" t="str">
        <f t="shared" si="69"/>
        <v/>
      </c>
    </row>
    <row r="446" spans="2:24">
      <c r="B446" s="12">
        <f t="shared" si="70"/>
        <v>442</v>
      </c>
      <c r="C446" s="41"/>
      <c r="D446" s="25"/>
      <c r="E446" t="str">
        <f>IF(D446&lt;&gt;"",_xlfn.XLOOKUP($D446,銘柄リスト!$B$2:$B$10000,銘柄リスト!$C$2:$C$10000,"廃止",0,1),"")</f>
        <v/>
      </c>
      <c r="F446" s="26"/>
      <c r="H446" s="27">
        <f t="shared" si="71"/>
        <v>0</v>
      </c>
      <c r="I446" s="4"/>
      <c r="J446" s="4"/>
      <c r="K446" s="27">
        <f t="shared" si="72"/>
        <v>0</v>
      </c>
      <c r="L446" s="29"/>
      <c r="M446" s="26"/>
      <c r="O446" s="27">
        <f t="shared" si="73"/>
        <v>0</v>
      </c>
      <c r="P446" s="4"/>
      <c r="Q446" s="4"/>
      <c r="R446" s="27">
        <f t="shared" si="74"/>
        <v>0</v>
      </c>
      <c r="S446" s="27" t="str">
        <f t="shared" si="75"/>
        <v/>
      </c>
      <c r="T446" s="28" t="str">
        <f t="shared" si="76"/>
        <v/>
      </c>
      <c r="W446" t="str">
        <f t="shared" si="68"/>
        <v/>
      </c>
      <c r="X446" t="str">
        <f t="shared" si="69"/>
        <v/>
      </c>
    </row>
    <row r="447" spans="2:24">
      <c r="B447" s="12">
        <f t="shared" si="70"/>
        <v>443</v>
      </c>
      <c r="C447" s="41"/>
      <c r="D447" s="25"/>
      <c r="E447" t="str">
        <f>IF(D447&lt;&gt;"",_xlfn.XLOOKUP($D447,銘柄リスト!$B$2:$B$10000,銘柄リスト!$C$2:$C$10000,"廃止",0,1),"")</f>
        <v/>
      </c>
      <c r="F447" s="26"/>
      <c r="H447" s="27">
        <f t="shared" si="71"/>
        <v>0</v>
      </c>
      <c r="I447" s="4"/>
      <c r="J447" s="4"/>
      <c r="K447" s="27">
        <f t="shared" si="72"/>
        <v>0</v>
      </c>
      <c r="L447" s="29"/>
      <c r="M447" s="26"/>
      <c r="O447" s="27">
        <f t="shared" si="73"/>
        <v>0</v>
      </c>
      <c r="P447" s="4"/>
      <c r="Q447" s="4"/>
      <c r="R447" s="27">
        <f t="shared" si="74"/>
        <v>0</v>
      </c>
      <c r="S447" s="27" t="str">
        <f t="shared" si="75"/>
        <v/>
      </c>
      <c r="T447" s="28" t="str">
        <f t="shared" si="76"/>
        <v/>
      </c>
      <c r="W447" t="str">
        <f t="shared" si="68"/>
        <v/>
      </c>
      <c r="X447" t="str">
        <f t="shared" si="69"/>
        <v/>
      </c>
    </row>
    <row r="448" spans="2:24">
      <c r="B448" s="12">
        <f t="shared" si="70"/>
        <v>444</v>
      </c>
      <c r="C448" s="41"/>
      <c r="D448" s="25"/>
      <c r="E448" t="str">
        <f>IF(D448&lt;&gt;"",_xlfn.XLOOKUP($D448,銘柄リスト!$B$2:$B$10000,銘柄リスト!$C$2:$C$10000,"廃止",0,1),"")</f>
        <v/>
      </c>
      <c r="F448" s="26"/>
      <c r="H448" s="27">
        <f t="shared" si="71"/>
        <v>0</v>
      </c>
      <c r="I448" s="4"/>
      <c r="J448" s="4"/>
      <c r="K448" s="27">
        <f t="shared" si="72"/>
        <v>0</v>
      </c>
      <c r="L448" s="29"/>
      <c r="M448" s="26"/>
      <c r="O448" s="27">
        <f t="shared" si="73"/>
        <v>0</v>
      </c>
      <c r="P448" s="4"/>
      <c r="Q448" s="4"/>
      <c r="R448" s="27">
        <f t="shared" si="74"/>
        <v>0</v>
      </c>
      <c r="S448" s="27" t="str">
        <f t="shared" si="75"/>
        <v/>
      </c>
      <c r="T448" s="28" t="str">
        <f t="shared" si="76"/>
        <v/>
      </c>
      <c r="W448" t="str">
        <f t="shared" si="68"/>
        <v/>
      </c>
      <c r="X448" t="str">
        <f t="shared" si="69"/>
        <v/>
      </c>
    </row>
    <row r="449" spans="2:24">
      <c r="B449" s="12">
        <f t="shared" si="70"/>
        <v>445</v>
      </c>
      <c r="C449" s="41"/>
      <c r="D449" s="25"/>
      <c r="E449" t="str">
        <f>IF(D449&lt;&gt;"",_xlfn.XLOOKUP($D449,銘柄リスト!$B$2:$B$10000,銘柄リスト!$C$2:$C$10000,"廃止",0,1),"")</f>
        <v/>
      </c>
      <c r="F449" s="26"/>
      <c r="H449" s="27">
        <f t="shared" si="71"/>
        <v>0</v>
      </c>
      <c r="I449" s="4"/>
      <c r="J449" s="4"/>
      <c r="K449" s="27">
        <f t="shared" si="72"/>
        <v>0</v>
      </c>
      <c r="L449" s="29"/>
      <c r="M449" s="26"/>
      <c r="O449" s="27">
        <f t="shared" si="73"/>
        <v>0</v>
      </c>
      <c r="P449" s="4"/>
      <c r="Q449" s="4"/>
      <c r="R449" s="27">
        <f t="shared" si="74"/>
        <v>0</v>
      </c>
      <c r="S449" s="27" t="str">
        <f t="shared" si="75"/>
        <v/>
      </c>
      <c r="T449" s="28" t="str">
        <f t="shared" si="76"/>
        <v/>
      </c>
      <c r="W449" t="str">
        <f t="shared" si="68"/>
        <v/>
      </c>
      <c r="X449" t="str">
        <f t="shared" si="69"/>
        <v/>
      </c>
    </row>
    <row r="450" spans="2:24">
      <c r="B450" s="12">
        <f t="shared" si="70"/>
        <v>446</v>
      </c>
      <c r="C450" s="41"/>
      <c r="D450" s="25"/>
      <c r="E450" t="str">
        <f>IF(D450&lt;&gt;"",_xlfn.XLOOKUP($D450,銘柄リスト!$B$2:$B$10000,銘柄リスト!$C$2:$C$10000,"廃止",0,1),"")</f>
        <v/>
      </c>
      <c r="F450" s="26"/>
      <c r="H450" s="27">
        <f t="shared" si="71"/>
        <v>0</v>
      </c>
      <c r="I450" s="4"/>
      <c r="J450" s="4"/>
      <c r="K450" s="27">
        <f t="shared" si="72"/>
        <v>0</v>
      </c>
      <c r="L450" s="29"/>
      <c r="M450" s="26"/>
      <c r="O450" s="27">
        <f t="shared" si="73"/>
        <v>0</v>
      </c>
      <c r="P450" s="4"/>
      <c r="Q450" s="4"/>
      <c r="R450" s="27">
        <f t="shared" si="74"/>
        <v>0</v>
      </c>
      <c r="S450" s="27" t="str">
        <f t="shared" si="75"/>
        <v/>
      </c>
      <c r="T450" s="28" t="str">
        <f t="shared" si="76"/>
        <v/>
      </c>
      <c r="W450" t="str">
        <f t="shared" si="68"/>
        <v/>
      </c>
      <c r="X450" t="str">
        <f t="shared" si="69"/>
        <v/>
      </c>
    </row>
    <row r="451" spans="2:24">
      <c r="B451" s="12">
        <f t="shared" si="70"/>
        <v>447</v>
      </c>
      <c r="C451" s="41"/>
      <c r="D451" s="25"/>
      <c r="E451" t="str">
        <f>IF(D451&lt;&gt;"",_xlfn.XLOOKUP($D451,銘柄リスト!$B$2:$B$10000,銘柄リスト!$C$2:$C$10000,"廃止",0,1),"")</f>
        <v/>
      </c>
      <c r="F451" s="26"/>
      <c r="H451" s="27">
        <f t="shared" si="71"/>
        <v>0</v>
      </c>
      <c r="I451" s="4"/>
      <c r="J451" s="4"/>
      <c r="K451" s="27">
        <f t="shared" si="72"/>
        <v>0</v>
      </c>
      <c r="L451" s="29"/>
      <c r="M451" s="26"/>
      <c r="O451" s="27">
        <f t="shared" si="73"/>
        <v>0</v>
      </c>
      <c r="P451" s="4"/>
      <c r="Q451" s="4"/>
      <c r="R451" s="27">
        <f t="shared" si="74"/>
        <v>0</v>
      </c>
      <c r="S451" s="27" t="str">
        <f t="shared" si="75"/>
        <v/>
      </c>
      <c r="T451" s="28" t="str">
        <f t="shared" si="76"/>
        <v/>
      </c>
      <c r="W451" t="str">
        <f t="shared" si="68"/>
        <v/>
      </c>
      <c r="X451" t="str">
        <f t="shared" si="69"/>
        <v/>
      </c>
    </row>
    <row r="452" spans="2:24">
      <c r="B452" s="12">
        <f t="shared" si="70"/>
        <v>448</v>
      </c>
      <c r="C452" s="41"/>
      <c r="D452" s="25"/>
      <c r="E452" t="str">
        <f>IF(D452&lt;&gt;"",_xlfn.XLOOKUP($D452,銘柄リスト!$B$2:$B$10000,銘柄リスト!$C$2:$C$10000,"廃止",0,1),"")</f>
        <v/>
      </c>
      <c r="F452" s="26"/>
      <c r="H452" s="27">
        <f t="shared" si="71"/>
        <v>0</v>
      </c>
      <c r="I452" s="4"/>
      <c r="J452" s="4"/>
      <c r="K452" s="27">
        <f t="shared" si="72"/>
        <v>0</v>
      </c>
      <c r="L452" s="29"/>
      <c r="M452" s="26"/>
      <c r="O452" s="27">
        <f t="shared" si="73"/>
        <v>0</v>
      </c>
      <c r="P452" s="4"/>
      <c r="Q452" s="4"/>
      <c r="R452" s="27">
        <f t="shared" si="74"/>
        <v>0</v>
      </c>
      <c r="S452" s="27" t="str">
        <f t="shared" si="75"/>
        <v/>
      </c>
      <c r="T452" s="28" t="str">
        <f t="shared" si="76"/>
        <v/>
      </c>
      <c r="W452" t="str">
        <f t="shared" si="68"/>
        <v/>
      </c>
      <c r="X452" t="str">
        <f t="shared" si="69"/>
        <v/>
      </c>
    </row>
    <row r="453" spans="2:24">
      <c r="B453" s="12">
        <f t="shared" si="70"/>
        <v>449</v>
      </c>
      <c r="C453" s="41"/>
      <c r="D453" s="25"/>
      <c r="E453" t="str">
        <f>IF(D453&lt;&gt;"",_xlfn.XLOOKUP($D453,銘柄リスト!$B$2:$B$10000,銘柄リスト!$C$2:$C$10000,"廃止",0,1),"")</f>
        <v/>
      </c>
      <c r="F453" s="26"/>
      <c r="H453" s="27">
        <f t="shared" si="71"/>
        <v>0</v>
      </c>
      <c r="I453" s="4"/>
      <c r="J453" s="4"/>
      <c r="K453" s="27">
        <f t="shared" si="72"/>
        <v>0</v>
      </c>
      <c r="L453" s="29"/>
      <c r="M453" s="26"/>
      <c r="O453" s="27">
        <f t="shared" si="73"/>
        <v>0</v>
      </c>
      <c r="P453" s="4"/>
      <c r="Q453" s="4"/>
      <c r="R453" s="27">
        <f t="shared" si="74"/>
        <v>0</v>
      </c>
      <c r="S453" s="27" t="str">
        <f t="shared" si="75"/>
        <v/>
      </c>
      <c r="T453" s="28" t="str">
        <f t="shared" si="76"/>
        <v/>
      </c>
      <c r="W453" t="str">
        <f t="shared" ref="W453:W465" si="77">IF($L453&lt;&gt;"",TEXT($L453,"yyyy"),"")</f>
        <v/>
      </c>
      <c r="X453" t="str">
        <f t="shared" ref="X453:X465" si="78">IF($L453&lt;&gt;"",TEXT($L453,"yyyymm"),"")</f>
        <v/>
      </c>
    </row>
    <row r="454" spans="2:24">
      <c r="B454" s="12">
        <f t="shared" ref="B454:B465" si="79">ROW()-4</f>
        <v>450</v>
      </c>
      <c r="C454" s="41"/>
      <c r="D454" s="25"/>
      <c r="E454" t="str">
        <f>IF(D454&lt;&gt;"",_xlfn.XLOOKUP($D454,銘柄リスト!$B$2:$B$10000,銘柄リスト!$C$2:$C$10000,"廃止",0,1),"")</f>
        <v/>
      </c>
      <c r="F454" s="26"/>
      <c r="H454" s="27">
        <f t="shared" si="71"/>
        <v>0</v>
      </c>
      <c r="I454" s="4"/>
      <c r="J454" s="4"/>
      <c r="K454" s="27">
        <f t="shared" si="72"/>
        <v>0</v>
      </c>
      <c r="L454" s="29"/>
      <c r="M454" s="26"/>
      <c r="O454" s="27">
        <f t="shared" si="73"/>
        <v>0</v>
      </c>
      <c r="P454" s="4"/>
      <c r="Q454" s="4"/>
      <c r="R454" s="27">
        <f t="shared" si="74"/>
        <v>0</v>
      </c>
      <c r="S454" s="27" t="str">
        <f t="shared" si="75"/>
        <v/>
      </c>
      <c r="T454" s="28" t="str">
        <f t="shared" si="76"/>
        <v/>
      </c>
      <c r="W454" t="str">
        <f t="shared" si="77"/>
        <v/>
      </c>
      <c r="X454" t="str">
        <f t="shared" si="78"/>
        <v/>
      </c>
    </row>
    <row r="455" spans="2:24">
      <c r="B455" s="12">
        <f t="shared" si="79"/>
        <v>451</v>
      </c>
      <c r="C455" s="41"/>
      <c r="D455" s="25"/>
      <c r="E455" t="str">
        <f>IF(D455&lt;&gt;"",_xlfn.XLOOKUP($D455,銘柄リスト!$B$2:$B$10000,銘柄リスト!$C$2:$C$10000,"廃止",0,1),"")</f>
        <v/>
      </c>
      <c r="F455" s="26"/>
      <c r="H455" s="27">
        <f t="shared" si="71"/>
        <v>0</v>
      </c>
      <c r="I455" s="4"/>
      <c r="J455" s="4"/>
      <c r="K455" s="27">
        <f t="shared" si="72"/>
        <v>0</v>
      </c>
      <c r="L455" s="29"/>
      <c r="M455" s="26"/>
      <c r="O455" s="27">
        <f t="shared" si="73"/>
        <v>0</v>
      </c>
      <c r="P455" s="4"/>
      <c r="Q455" s="4"/>
      <c r="R455" s="27">
        <f t="shared" si="74"/>
        <v>0</v>
      </c>
      <c r="S455" s="27" t="str">
        <f t="shared" si="75"/>
        <v/>
      </c>
      <c r="T455" s="28" t="str">
        <f t="shared" si="76"/>
        <v/>
      </c>
      <c r="W455" t="str">
        <f t="shared" si="77"/>
        <v/>
      </c>
      <c r="X455" t="str">
        <f t="shared" si="78"/>
        <v/>
      </c>
    </row>
    <row r="456" spans="2:24">
      <c r="B456" s="12">
        <f t="shared" si="79"/>
        <v>452</v>
      </c>
      <c r="C456" s="41"/>
      <c r="D456" s="25"/>
      <c r="E456" t="str">
        <f>IF(D456&lt;&gt;"",_xlfn.XLOOKUP($D456,銘柄リスト!$B$2:$B$10000,銘柄リスト!$C$2:$C$10000,"廃止",0,1),"")</f>
        <v/>
      </c>
      <c r="F456" s="26"/>
      <c r="H456" s="27">
        <f t="shared" si="71"/>
        <v>0</v>
      </c>
      <c r="I456" s="4"/>
      <c r="J456" s="4"/>
      <c r="K456" s="27">
        <f t="shared" si="72"/>
        <v>0</v>
      </c>
      <c r="L456" s="29"/>
      <c r="M456" s="26"/>
      <c r="O456" s="27">
        <f t="shared" si="73"/>
        <v>0</v>
      </c>
      <c r="P456" s="4"/>
      <c r="Q456" s="4"/>
      <c r="R456" s="27">
        <f t="shared" si="74"/>
        <v>0</v>
      </c>
      <c r="S456" s="27" t="str">
        <f t="shared" si="75"/>
        <v/>
      </c>
      <c r="T456" s="28" t="str">
        <f t="shared" si="76"/>
        <v/>
      </c>
      <c r="W456" t="str">
        <f t="shared" si="77"/>
        <v/>
      </c>
      <c r="X456" t="str">
        <f t="shared" si="78"/>
        <v/>
      </c>
    </row>
    <row r="457" spans="2:24">
      <c r="B457" s="12">
        <f t="shared" si="79"/>
        <v>453</v>
      </c>
      <c r="C457" s="41"/>
      <c r="D457" s="25"/>
      <c r="E457" t="str">
        <f>IF(D457&lt;&gt;"",_xlfn.XLOOKUP($D457,銘柄リスト!$B$2:$B$10000,銘柄リスト!$C$2:$C$10000,"廃止",0,1),"")</f>
        <v/>
      </c>
      <c r="F457" s="26"/>
      <c r="H457" s="27">
        <f t="shared" si="71"/>
        <v>0</v>
      </c>
      <c r="I457" s="4"/>
      <c r="J457" s="4"/>
      <c r="K457" s="27">
        <f t="shared" si="72"/>
        <v>0</v>
      </c>
      <c r="L457" s="29"/>
      <c r="M457" s="26"/>
      <c r="O457" s="27">
        <f t="shared" si="73"/>
        <v>0</v>
      </c>
      <c r="P457" s="4"/>
      <c r="Q457" s="4"/>
      <c r="R457" s="27">
        <f t="shared" si="74"/>
        <v>0</v>
      </c>
      <c r="S457" s="27" t="str">
        <f t="shared" si="75"/>
        <v/>
      </c>
      <c r="T457" s="28" t="str">
        <f t="shared" si="76"/>
        <v/>
      </c>
      <c r="W457" t="str">
        <f t="shared" si="77"/>
        <v/>
      </c>
      <c r="X457" t="str">
        <f t="shared" si="78"/>
        <v/>
      </c>
    </row>
    <row r="458" spans="2:24">
      <c r="B458" s="12">
        <f t="shared" si="79"/>
        <v>454</v>
      </c>
      <c r="C458" s="41"/>
      <c r="D458" s="25"/>
      <c r="E458" t="str">
        <f>IF(D458&lt;&gt;"",_xlfn.XLOOKUP($D458,銘柄リスト!$B$2:$B$10000,銘柄リスト!$C$2:$C$10000,"廃止",0,1),"")</f>
        <v/>
      </c>
      <c r="F458" s="26"/>
      <c r="H458" s="27">
        <f t="shared" si="71"/>
        <v>0</v>
      </c>
      <c r="I458" s="4"/>
      <c r="J458" s="4"/>
      <c r="K458" s="27">
        <f t="shared" si="72"/>
        <v>0</v>
      </c>
      <c r="L458" s="29"/>
      <c r="M458" s="26"/>
      <c r="O458" s="27">
        <f t="shared" si="73"/>
        <v>0</v>
      </c>
      <c r="P458" s="4"/>
      <c r="Q458" s="4"/>
      <c r="R458" s="27">
        <f t="shared" si="74"/>
        <v>0</v>
      </c>
      <c r="S458" s="27" t="str">
        <f t="shared" si="75"/>
        <v/>
      </c>
      <c r="T458" s="28" t="str">
        <f t="shared" si="76"/>
        <v/>
      </c>
      <c r="W458" t="str">
        <f t="shared" si="77"/>
        <v/>
      </c>
      <c r="X458" t="str">
        <f t="shared" si="78"/>
        <v/>
      </c>
    </row>
    <row r="459" spans="2:24">
      <c r="B459" s="12">
        <f t="shared" si="79"/>
        <v>455</v>
      </c>
      <c r="C459" s="41"/>
      <c r="D459" s="25"/>
      <c r="E459" t="str">
        <f>IF(D459&lt;&gt;"",_xlfn.XLOOKUP($D459,銘柄リスト!$B$2:$B$10000,銘柄リスト!$C$2:$C$10000,"廃止",0,1),"")</f>
        <v/>
      </c>
      <c r="F459" s="26"/>
      <c r="H459" s="27">
        <f t="shared" si="71"/>
        <v>0</v>
      </c>
      <c r="I459" s="4"/>
      <c r="J459" s="4"/>
      <c r="K459" s="27">
        <f t="shared" si="72"/>
        <v>0</v>
      </c>
      <c r="L459" s="29"/>
      <c r="M459" s="26"/>
      <c r="O459" s="27">
        <f t="shared" si="73"/>
        <v>0</v>
      </c>
      <c r="P459" s="4"/>
      <c r="Q459" s="4"/>
      <c r="R459" s="27">
        <f t="shared" si="74"/>
        <v>0</v>
      </c>
      <c r="S459" s="27" t="str">
        <f t="shared" si="75"/>
        <v/>
      </c>
      <c r="T459" s="28" t="str">
        <f t="shared" si="76"/>
        <v/>
      </c>
      <c r="W459" t="str">
        <f t="shared" si="77"/>
        <v/>
      </c>
      <c r="X459" t="str">
        <f t="shared" si="78"/>
        <v/>
      </c>
    </row>
    <row r="460" spans="2:24">
      <c r="B460" s="12">
        <f t="shared" si="79"/>
        <v>456</v>
      </c>
      <c r="C460" s="41"/>
      <c r="D460" s="25"/>
      <c r="E460" t="str">
        <f>IF(D460&lt;&gt;"",_xlfn.XLOOKUP($D460,銘柄リスト!$B$2:$B$10000,銘柄リスト!$C$2:$C$10000,"廃止",0,1),"")</f>
        <v/>
      </c>
      <c r="F460" s="26"/>
      <c r="H460" s="27">
        <f t="shared" si="71"/>
        <v>0</v>
      </c>
      <c r="I460" s="4"/>
      <c r="J460" s="4"/>
      <c r="K460" s="27">
        <f t="shared" si="72"/>
        <v>0</v>
      </c>
      <c r="L460" s="29"/>
      <c r="M460" s="26"/>
      <c r="O460" s="27">
        <f t="shared" si="73"/>
        <v>0</v>
      </c>
      <c r="P460" s="4"/>
      <c r="Q460" s="4"/>
      <c r="R460" s="27">
        <f t="shared" si="74"/>
        <v>0</v>
      </c>
      <c r="S460" s="27" t="str">
        <f t="shared" si="75"/>
        <v/>
      </c>
      <c r="T460" s="28" t="str">
        <f t="shared" si="76"/>
        <v/>
      </c>
      <c r="W460" t="str">
        <f t="shared" si="77"/>
        <v/>
      </c>
      <c r="X460" t="str">
        <f t="shared" si="78"/>
        <v/>
      </c>
    </row>
    <row r="461" spans="2:24">
      <c r="B461" s="12">
        <f t="shared" si="79"/>
        <v>457</v>
      </c>
      <c r="C461" s="41"/>
      <c r="D461" s="25"/>
      <c r="E461" t="str">
        <f>IF(D461&lt;&gt;"",_xlfn.XLOOKUP($D461,銘柄リスト!$B$2:$B$10000,銘柄リスト!$C$2:$C$10000,"廃止",0,1),"")</f>
        <v/>
      </c>
      <c r="F461" s="26"/>
      <c r="H461" s="27">
        <f t="shared" si="71"/>
        <v>0</v>
      </c>
      <c r="I461" s="4"/>
      <c r="J461" s="4"/>
      <c r="K461" s="27">
        <f t="shared" si="72"/>
        <v>0</v>
      </c>
      <c r="L461" s="29"/>
      <c r="M461" s="26"/>
      <c r="O461" s="27">
        <f t="shared" si="73"/>
        <v>0</v>
      </c>
      <c r="P461" s="4"/>
      <c r="Q461" s="4"/>
      <c r="R461" s="27">
        <f t="shared" si="74"/>
        <v>0</v>
      </c>
      <c r="S461" s="27" t="str">
        <f t="shared" si="75"/>
        <v/>
      </c>
      <c r="T461" s="28" t="str">
        <f t="shared" si="76"/>
        <v/>
      </c>
      <c r="W461" t="str">
        <f t="shared" si="77"/>
        <v/>
      </c>
      <c r="X461" t="str">
        <f t="shared" si="78"/>
        <v/>
      </c>
    </row>
    <row r="462" spans="2:24">
      <c r="B462" s="12">
        <f t="shared" si="79"/>
        <v>458</v>
      </c>
      <c r="C462" s="41"/>
      <c r="D462" s="25"/>
      <c r="E462" t="str">
        <f>IF(D462&lt;&gt;"",_xlfn.XLOOKUP($D462,銘柄リスト!$B$2:$B$10000,銘柄リスト!$C$2:$C$10000,"廃止",0,1),"")</f>
        <v/>
      </c>
      <c r="F462" s="26"/>
      <c r="H462" s="27">
        <f t="shared" si="71"/>
        <v>0</v>
      </c>
      <c r="I462" s="4"/>
      <c r="J462" s="4"/>
      <c r="K462" s="27">
        <f t="shared" si="72"/>
        <v>0</v>
      </c>
      <c r="L462" s="29"/>
      <c r="M462" s="26"/>
      <c r="O462" s="27">
        <f t="shared" si="73"/>
        <v>0</v>
      </c>
      <c r="P462" s="4"/>
      <c r="Q462" s="4"/>
      <c r="R462" s="27">
        <f t="shared" si="74"/>
        <v>0</v>
      </c>
      <c r="S462" s="27" t="str">
        <f t="shared" si="75"/>
        <v/>
      </c>
      <c r="T462" s="28" t="str">
        <f t="shared" si="76"/>
        <v/>
      </c>
      <c r="W462" t="str">
        <f t="shared" si="77"/>
        <v/>
      </c>
      <c r="X462" t="str">
        <f t="shared" si="78"/>
        <v/>
      </c>
    </row>
    <row r="463" spans="2:24">
      <c r="B463" s="12">
        <f t="shared" si="79"/>
        <v>459</v>
      </c>
      <c r="C463" s="41"/>
      <c r="D463" s="25"/>
      <c r="E463" t="str">
        <f>IF(D463&lt;&gt;"",_xlfn.XLOOKUP($D463,銘柄リスト!$B$2:$B$10000,銘柄リスト!$C$2:$C$10000,"廃止",0,1),"")</f>
        <v/>
      </c>
      <c r="F463" s="26"/>
      <c r="H463" s="27">
        <f t="shared" si="71"/>
        <v>0</v>
      </c>
      <c r="I463" s="4"/>
      <c r="J463" s="4"/>
      <c r="K463" s="27">
        <f t="shared" si="72"/>
        <v>0</v>
      </c>
      <c r="L463" s="29"/>
      <c r="M463" s="26"/>
      <c r="O463" s="27">
        <f t="shared" si="73"/>
        <v>0</v>
      </c>
      <c r="P463" s="4"/>
      <c r="Q463" s="4"/>
      <c r="R463" s="27">
        <f t="shared" si="74"/>
        <v>0</v>
      </c>
      <c r="S463" s="27" t="str">
        <f t="shared" si="75"/>
        <v/>
      </c>
      <c r="T463" s="28" t="str">
        <f t="shared" si="76"/>
        <v/>
      </c>
      <c r="W463" t="str">
        <f t="shared" si="77"/>
        <v/>
      </c>
      <c r="X463" t="str">
        <f t="shared" si="78"/>
        <v/>
      </c>
    </row>
    <row r="464" spans="2:24">
      <c r="B464" s="12">
        <f t="shared" si="79"/>
        <v>460</v>
      </c>
      <c r="C464" s="41"/>
      <c r="D464" s="25"/>
      <c r="E464" t="str">
        <f>IF(D464&lt;&gt;"",_xlfn.XLOOKUP($D464,銘柄リスト!$B$2:$B$10000,銘柄リスト!$C$2:$C$10000,"廃止",0,1),"")</f>
        <v/>
      </c>
      <c r="F464" s="26"/>
      <c r="H464" s="27">
        <f t="shared" si="71"/>
        <v>0</v>
      </c>
      <c r="I464" s="4"/>
      <c r="J464" s="4"/>
      <c r="K464" s="27">
        <f t="shared" si="72"/>
        <v>0</v>
      </c>
      <c r="L464" s="29"/>
      <c r="M464" s="26"/>
      <c r="O464" s="27">
        <f t="shared" si="73"/>
        <v>0</v>
      </c>
      <c r="P464" s="4"/>
      <c r="Q464" s="4"/>
      <c r="R464" s="27">
        <f t="shared" si="74"/>
        <v>0</v>
      </c>
      <c r="S464" s="27" t="str">
        <f t="shared" si="75"/>
        <v/>
      </c>
      <c r="T464" s="28" t="str">
        <f t="shared" si="76"/>
        <v/>
      </c>
      <c r="W464" t="str">
        <f t="shared" si="77"/>
        <v/>
      </c>
      <c r="X464" t="str">
        <f t="shared" si="78"/>
        <v/>
      </c>
    </row>
    <row r="465" spans="2:24">
      <c r="B465" s="12">
        <f t="shared" si="79"/>
        <v>461</v>
      </c>
      <c r="C465" s="41"/>
      <c r="D465" s="25"/>
      <c r="E465" t="str">
        <f>IF(D465&lt;&gt;"",_xlfn.XLOOKUP($D465,銘柄リスト!$B$2:$B$10000,銘柄リスト!$C$2:$C$10000,"廃止",0,1),"")</f>
        <v/>
      </c>
      <c r="F465" s="26"/>
      <c r="H465" s="27">
        <f t="shared" si="71"/>
        <v>0</v>
      </c>
      <c r="I465" s="4"/>
      <c r="J465" s="4"/>
      <c r="K465" s="27">
        <f t="shared" si="72"/>
        <v>0</v>
      </c>
      <c r="L465" s="29"/>
      <c r="M465" s="26"/>
      <c r="O465" s="27">
        <f t="shared" si="73"/>
        <v>0</v>
      </c>
      <c r="P465" s="4"/>
      <c r="Q465" s="4"/>
      <c r="R465" s="27">
        <f t="shared" si="74"/>
        <v>0</v>
      </c>
      <c r="S465" s="27" t="str">
        <f t="shared" si="75"/>
        <v/>
      </c>
      <c r="T465" s="28" t="str">
        <f t="shared" si="76"/>
        <v/>
      </c>
      <c r="W465" t="str">
        <f t="shared" si="77"/>
        <v/>
      </c>
      <c r="X465" t="str">
        <f t="shared" si="78"/>
        <v/>
      </c>
    </row>
    <row r="466" spans="2:24">
      <c r="W466" t="str">
        <f t="shared" ref="W466:W516" si="80">IF($L466&lt;&gt;"",TEXT($L466,"yyyy"),"")</f>
        <v/>
      </c>
      <c r="X466" t="str">
        <f t="shared" ref="X466:X516" si="81">IF($L466&lt;&gt;"",TEXT($L466,"yyyymm"),"")</f>
        <v/>
      </c>
    </row>
    <row r="467" spans="2:24">
      <c r="W467" t="str">
        <f t="shared" si="80"/>
        <v/>
      </c>
      <c r="X467" t="str">
        <f t="shared" si="81"/>
        <v/>
      </c>
    </row>
    <row r="468" spans="2:24">
      <c r="W468" t="str">
        <f t="shared" si="80"/>
        <v/>
      </c>
      <c r="X468" t="str">
        <f t="shared" si="81"/>
        <v/>
      </c>
    </row>
    <row r="469" spans="2:24">
      <c r="W469" t="str">
        <f t="shared" si="80"/>
        <v/>
      </c>
      <c r="X469" t="str">
        <f t="shared" si="81"/>
        <v/>
      </c>
    </row>
    <row r="470" spans="2:24">
      <c r="W470" t="str">
        <f t="shared" si="80"/>
        <v/>
      </c>
      <c r="X470" t="str">
        <f t="shared" si="81"/>
        <v/>
      </c>
    </row>
    <row r="471" spans="2:24">
      <c r="W471" t="str">
        <f t="shared" si="80"/>
        <v/>
      </c>
      <c r="X471" t="str">
        <f t="shared" si="81"/>
        <v/>
      </c>
    </row>
    <row r="472" spans="2:24">
      <c r="W472" t="str">
        <f t="shared" si="80"/>
        <v/>
      </c>
      <c r="X472" t="str">
        <f t="shared" si="81"/>
        <v/>
      </c>
    </row>
    <row r="473" spans="2:24">
      <c r="W473" t="str">
        <f t="shared" si="80"/>
        <v/>
      </c>
      <c r="X473" t="str">
        <f t="shared" si="81"/>
        <v/>
      </c>
    </row>
    <row r="474" spans="2:24">
      <c r="W474" t="str">
        <f t="shared" si="80"/>
        <v/>
      </c>
      <c r="X474" t="str">
        <f t="shared" si="81"/>
        <v/>
      </c>
    </row>
    <row r="475" spans="2:24">
      <c r="W475" t="str">
        <f t="shared" si="80"/>
        <v/>
      </c>
      <c r="X475" t="str">
        <f t="shared" si="81"/>
        <v/>
      </c>
    </row>
    <row r="476" spans="2:24">
      <c r="W476" t="str">
        <f t="shared" si="80"/>
        <v/>
      </c>
      <c r="X476" t="str">
        <f t="shared" si="81"/>
        <v/>
      </c>
    </row>
    <row r="477" spans="2:24">
      <c r="W477" t="str">
        <f t="shared" si="80"/>
        <v/>
      </c>
      <c r="X477" t="str">
        <f t="shared" si="81"/>
        <v/>
      </c>
    </row>
    <row r="478" spans="2:24">
      <c r="W478" t="str">
        <f t="shared" si="80"/>
        <v/>
      </c>
      <c r="X478" t="str">
        <f t="shared" si="81"/>
        <v/>
      </c>
    </row>
    <row r="479" spans="2:24">
      <c r="W479" t="str">
        <f t="shared" si="80"/>
        <v/>
      </c>
      <c r="X479" t="str">
        <f t="shared" si="81"/>
        <v/>
      </c>
    </row>
    <row r="480" spans="2:24">
      <c r="W480" t="str">
        <f t="shared" si="80"/>
        <v/>
      </c>
      <c r="X480" t="str">
        <f t="shared" si="81"/>
        <v/>
      </c>
    </row>
    <row r="481" spans="23:24">
      <c r="W481" t="str">
        <f t="shared" si="80"/>
        <v/>
      </c>
      <c r="X481" t="str">
        <f t="shared" si="81"/>
        <v/>
      </c>
    </row>
    <row r="482" spans="23:24">
      <c r="W482" t="str">
        <f t="shared" si="80"/>
        <v/>
      </c>
      <c r="X482" t="str">
        <f t="shared" si="81"/>
        <v/>
      </c>
    </row>
    <row r="483" spans="23:24">
      <c r="W483" t="str">
        <f t="shared" si="80"/>
        <v/>
      </c>
      <c r="X483" t="str">
        <f t="shared" si="81"/>
        <v/>
      </c>
    </row>
    <row r="484" spans="23:24">
      <c r="W484" t="str">
        <f t="shared" si="80"/>
        <v/>
      </c>
      <c r="X484" t="str">
        <f t="shared" si="81"/>
        <v/>
      </c>
    </row>
    <row r="485" spans="23:24">
      <c r="W485" t="str">
        <f t="shared" si="80"/>
        <v/>
      </c>
      <c r="X485" t="str">
        <f t="shared" si="81"/>
        <v/>
      </c>
    </row>
    <row r="486" spans="23:24">
      <c r="W486" t="str">
        <f t="shared" si="80"/>
        <v/>
      </c>
      <c r="X486" t="str">
        <f t="shared" si="81"/>
        <v/>
      </c>
    </row>
    <row r="487" spans="23:24">
      <c r="W487" t="str">
        <f t="shared" si="80"/>
        <v/>
      </c>
      <c r="X487" t="str">
        <f t="shared" si="81"/>
        <v/>
      </c>
    </row>
    <row r="488" spans="23:24">
      <c r="W488" t="str">
        <f t="shared" si="80"/>
        <v/>
      </c>
      <c r="X488" t="str">
        <f t="shared" si="81"/>
        <v/>
      </c>
    </row>
    <row r="489" spans="23:24">
      <c r="W489" t="str">
        <f t="shared" si="80"/>
        <v/>
      </c>
      <c r="X489" t="str">
        <f t="shared" si="81"/>
        <v/>
      </c>
    </row>
    <row r="490" spans="23:24">
      <c r="W490" t="str">
        <f t="shared" si="80"/>
        <v/>
      </c>
      <c r="X490" t="str">
        <f t="shared" si="81"/>
        <v/>
      </c>
    </row>
    <row r="491" spans="23:24">
      <c r="W491" t="str">
        <f t="shared" si="80"/>
        <v/>
      </c>
      <c r="X491" t="str">
        <f t="shared" si="81"/>
        <v/>
      </c>
    </row>
    <row r="492" spans="23:24">
      <c r="W492" t="str">
        <f t="shared" si="80"/>
        <v/>
      </c>
      <c r="X492" t="str">
        <f t="shared" si="81"/>
        <v/>
      </c>
    </row>
    <row r="493" spans="23:24">
      <c r="W493" t="str">
        <f t="shared" si="80"/>
        <v/>
      </c>
      <c r="X493" t="str">
        <f t="shared" si="81"/>
        <v/>
      </c>
    </row>
    <row r="494" spans="23:24">
      <c r="W494" t="str">
        <f t="shared" si="80"/>
        <v/>
      </c>
      <c r="X494" t="str">
        <f t="shared" si="81"/>
        <v/>
      </c>
    </row>
    <row r="495" spans="23:24">
      <c r="W495" t="str">
        <f t="shared" si="80"/>
        <v/>
      </c>
      <c r="X495" t="str">
        <f t="shared" si="81"/>
        <v/>
      </c>
    </row>
    <row r="496" spans="23:24">
      <c r="W496" t="str">
        <f t="shared" si="80"/>
        <v/>
      </c>
      <c r="X496" t="str">
        <f t="shared" si="81"/>
        <v/>
      </c>
    </row>
    <row r="497" spans="23:24">
      <c r="W497" t="str">
        <f t="shared" si="80"/>
        <v/>
      </c>
      <c r="X497" t="str">
        <f t="shared" si="81"/>
        <v/>
      </c>
    </row>
    <row r="498" spans="23:24">
      <c r="W498" t="str">
        <f t="shared" si="80"/>
        <v/>
      </c>
      <c r="X498" t="str">
        <f t="shared" si="81"/>
        <v/>
      </c>
    </row>
    <row r="499" spans="23:24">
      <c r="W499" t="str">
        <f t="shared" si="80"/>
        <v/>
      </c>
      <c r="X499" t="str">
        <f t="shared" si="81"/>
        <v/>
      </c>
    </row>
    <row r="500" spans="23:24">
      <c r="W500" t="str">
        <f t="shared" si="80"/>
        <v/>
      </c>
      <c r="X500" t="str">
        <f t="shared" si="81"/>
        <v/>
      </c>
    </row>
    <row r="501" spans="23:24">
      <c r="W501" t="str">
        <f t="shared" si="80"/>
        <v/>
      </c>
      <c r="X501" t="str">
        <f t="shared" si="81"/>
        <v/>
      </c>
    </row>
    <row r="502" spans="23:24">
      <c r="W502" t="str">
        <f t="shared" si="80"/>
        <v/>
      </c>
      <c r="X502" t="str">
        <f t="shared" si="81"/>
        <v/>
      </c>
    </row>
    <row r="503" spans="23:24">
      <c r="W503" t="str">
        <f t="shared" si="80"/>
        <v/>
      </c>
      <c r="X503" t="str">
        <f t="shared" si="81"/>
        <v/>
      </c>
    </row>
    <row r="504" spans="23:24">
      <c r="W504" t="str">
        <f t="shared" si="80"/>
        <v/>
      </c>
      <c r="X504" t="str">
        <f t="shared" si="81"/>
        <v/>
      </c>
    </row>
    <row r="505" spans="23:24">
      <c r="W505" t="str">
        <f t="shared" si="80"/>
        <v/>
      </c>
      <c r="X505" t="str">
        <f t="shared" si="81"/>
        <v/>
      </c>
    </row>
    <row r="506" spans="23:24">
      <c r="W506" t="str">
        <f t="shared" si="80"/>
        <v/>
      </c>
      <c r="X506" t="str">
        <f t="shared" si="81"/>
        <v/>
      </c>
    </row>
    <row r="507" spans="23:24">
      <c r="W507" t="str">
        <f t="shared" si="80"/>
        <v/>
      </c>
      <c r="X507" t="str">
        <f t="shared" si="81"/>
        <v/>
      </c>
    </row>
    <row r="508" spans="23:24">
      <c r="W508" t="str">
        <f t="shared" si="80"/>
        <v/>
      </c>
      <c r="X508" t="str">
        <f t="shared" si="81"/>
        <v/>
      </c>
    </row>
    <row r="509" spans="23:24">
      <c r="W509" t="str">
        <f t="shared" si="80"/>
        <v/>
      </c>
      <c r="X509" t="str">
        <f t="shared" si="81"/>
        <v/>
      </c>
    </row>
    <row r="510" spans="23:24">
      <c r="W510" t="str">
        <f t="shared" si="80"/>
        <v/>
      </c>
      <c r="X510" t="str">
        <f t="shared" si="81"/>
        <v/>
      </c>
    </row>
    <row r="511" spans="23:24">
      <c r="W511" t="str">
        <f t="shared" si="80"/>
        <v/>
      </c>
      <c r="X511" t="str">
        <f t="shared" si="81"/>
        <v/>
      </c>
    </row>
    <row r="512" spans="23:24">
      <c r="W512" t="str">
        <f t="shared" si="80"/>
        <v/>
      </c>
      <c r="X512" t="str">
        <f t="shared" si="81"/>
        <v/>
      </c>
    </row>
    <row r="513" spans="23:24">
      <c r="W513" t="str">
        <f t="shared" si="80"/>
        <v/>
      </c>
      <c r="X513" t="str">
        <f t="shared" si="81"/>
        <v/>
      </c>
    </row>
    <row r="514" spans="23:24">
      <c r="W514" t="str">
        <f t="shared" si="80"/>
        <v/>
      </c>
      <c r="X514" t="str">
        <f t="shared" si="81"/>
        <v/>
      </c>
    </row>
    <row r="515" spans="23:24">
      <c r="W515" t="str">
        <f t="shared" si="80"/>
        <v/>
      </c>
      <c r="X515" t="str">
        <f t="shared" si="81"/>
        <v/>
      </c>
    </row>
    <row r="516" spans="23:24">
      <c r="W516" t="str">
        <f t="shared" si="80"/>
        <v/>
      </c>
      <c r="X516" t="str">
        <f t="shared" si="81"/>
        <v/>
      </c>
    </row>
    <row r="517" spans="23:24">
      <c r="W517" t="str">
        <f t="shared" ref="W517:W580" si="82">IF($L517&lt;&gt;"",TEXT($L517,"yyyy"),"")</f>
        <v/>
      </c>
      <c r="X517" t="str">
        <f t="shared" ref="X517:X580" si="83">IF($L517&lt;&gt;"",TEXT($L517,"yyyymm"),"")</f>
        <v/>
      </c>
    </row>
    <row r="518" spans="23:24">
      <c r="W518" t="str">
        <f t="shared" si="82"/>
        <v/>
      </c>
      <c r="X518" t="str">
        <f t="shared" si="83"/>
        <v/>
      </c>
    </row>
    <row r="519" spans="23:24">
      <c r="W519" t="str">
        <f t="shared" si="82"/>
        <v/>
      </c>
      <c r="X519" t="str">
        <f t="shared" si="83"/>
        <v/>
      </c>
    </row>
    <row r="520" spans="23:24">
      <c r="W520" t="str">
        <f t="shared" si="82"/>
        <v/>
      </c>
      <c r="X520" t="str">
        <f t="shared" si="83"/>
        <v/>
      </c>
    </row>
    <row r="521" spans="23:24">
      <c r="W521" t="str">
        <f t="shared" si="82"/>
        <v/>
      </c>
      <c r="X521" t="str">
        <f t="shared" si="83"/>
        <v/>
      </c>
    </row>
    <row r="522" spans="23:24">
      <c r="W522" t="str">
        <f t="shared" si="82"/>
        <v/>
      </c>
      <c r="X522" t="str">
        <f t="shared" si="83"/>
        <v/>
      </c>
    </row>
    <row r="523" spans="23:24">
      <c r="W523" t="str">
        <f t="shared" si="82"/>
        <v/>
      </c>
      <c r="X523" t="str">
        <f t="shared" si="83"/>
        <v/>
      </c>
    </row>
    <row r="524" spans="23:24">
      <c r="W524" t="str">
        <f t="shared" si="82"/>
        <v/>
      </c>
      <c r="X524" t="str">
        <f t="shared" si="83"/>
        <v/>
      </c>
    </row>
    <row r="525" spans="23:24">
      <c r="W525" t="str">
        <f t="shared" si="82"/>
        <v/>
      </c>
      <c r="X525" t="str">
        <f t="shared" si="83"/>
        <v/>
      </c>
    </row>
    <row r="526" spans="23:24">
      <c r="W526" t="str">
        <f t="shared" si="82"/>
        <v/>
      </c>
      <c r="X526" t="str">
        <f t="shared" si="83"/>
        <v/>
      </c>
    </row>
    <row r="527" spans="23:24">
      <c r="W527" t="str">
        <f t="shared" si="82"/>
        <v/>
      </c>
      <c r="X527" t="str">
        <f t="shared" si="83"/>
        <v/>
      </c>
    </row>
    <row r="528" spans="23:24">
      <c r="W528" t="str">
        <f t="shared" si="82"/>
        <v/>
      </c>
      <c r="X528" t="str">
        <f t="shared" si="83"/>
        <v/>
      </c>
    </row>
    <row r="529" spans="23:24">
      <c r="W529" t="str">
        <f t="shared" si="82"/>
        <v/>
      </c>
      <c r="X529" t="str">
        <f t="shared" si="83"/>
        <v/>
      </c>
    </row>
    <row r="530" spans="23:24">
      <c r="W530" t="str">
        <f t="shared" si="82"/>
        <v/>
      </c>
      <c r="X530" t="str">
        <f t="shared" si="83"/>
        <v/>
      </c>
    </row>
    <row r="531" spans="23:24">
      <c r="W531" t="str">
        <f t="shared" si="82"/>
        <v/>
      </c>
      <c r="X531" t="str">
        <f t="shared" si="83"/>
        <v/>
      </c>
    </row>
    <row r="532" spans="23:24">
      <c r="W532" t="str">
        <f t="shared" si="82"/>
        <v/>
      </c>
      <c r="X532" t="str">
        <f t="shared" si="83"/>
        <v/>
      </c>
    </row>
    <row r="533" spans="23:24">
      <c r="W533" t="str">
        <f t="shared" si="82"/>
        <v/>
      </c>
      <c r="X533" t="str">
        <f t="shared" si="83"/>
        <v/>
      </c>
    </row>
    <row r="534" spans="23:24">
      <c r="W534" t="str">
        <f t="shared" si="82"/>
        <v/>
      </c>
      <c r="X534" t="str">
        <f t="shared" si="83"/>
        <v/>
      </c>
    </row>
    <row r="535" spans="23:24">
      <c r="W535" t="str">
        <f t="shared" si="82"/>
        <v/>
      </c>
      <c r="X535" t="str">
        <f t="shared" si="83"/>
        <v/>
      </c>
    </row>
    <row r="536" spans="23:24">
      <c r="W536" t="str">
        <f t="shared" si="82"/>
        <v/>
      </c>
      <c r="X536" t="str">
        <f t="shared" si="83"/>
        <v/>
      </c>
    </row>
    <row r="537" spans="23:24">
      <c r="W537" t="str">
        <f t="shared" si="82"/>
        <v/>
      </c>
      <c r="X537" t="str">
        <f t="shared" si="83"/>
        <v/>
      </c>
    </row>
    <row r="538" spans="23:24">
      <c r="W538" t="str">
        <f t="shared" si="82"/>
        <v/>
      </c>
      <c r="X538" t="str">
        <f t="shared" si="83"/>
        <v/>
      </c>
    </row>
    <row r="539" spans="23:24">
      <c r="W539" t="str">
        <f t="shared" si="82"/>
        <v/>
      </c>
      <c r="X539" t="str">
        <f t="shared" si="83"/>
        <v/>
      </c>
    </row>
    <row r="540" spans="23:24">
      <c r="W540" t="str">
        <f t="shared" si="82"/>
        <v/>
      </c>
      <c r="X540" t="str">
        <f t="shared" si="83"/>
        <v/>
      </c>
    </row>
    <row r="541" spans="23:24">
      <c r="W541" t="str">
        <f t="shared" si="82"/>
        <v/>
      </c>
      <c r="X541" t="str">
        <f t="shared" si="83"/>
        <v/>
      </c>
    </row>
    <row r="542" spans="23:24">
      <c r="W542" t="str">
        <f t="shared" si="82"/>
        <v/>
      </c>
      <c r="X542" t="str">
        <f t="shared" si="83"/>
        <v/>
      </c>
    </row>
    <row r="543" spans="23:24">
      <c r="W543" t="str">
        <f t="shared" si="82"/>
        <v/>
      </c>
      <c r="X543" t="str">
        <f t="shared" si="83"/>
        <v/>
      </c>
    </row>
    <row r="544" spans="23:24">
      <c r="W544" t="str">
        <f t="shared" si="82"/>
        <v/>
      </c>
      <c r="X544" t="str">
        <f t="shared" si="83"/>
        <v/>
      </c>
    </row>
    <row r="545" spans="23:24">
      <c r="W545" t="str">
        <f t="shared" si="82"/>
        <v/>
      </c>
      <c r="X545" t="str">
        <f t="shared" si="83"/>
        <v/>
      </c>
    </row>
    <row r="546" spans="23:24">
      <c r="W546" t="str">
        <f t="shared" si="82"/>
        <v/>
      </c>
      <c r="X546" t="str">
        <f t="shared" si="83"/>
        <v/>
      </c>
    </row>
    <row r="547" spans="23:24">
      <c r="W547" t="str">
        <f t="shared" si="82"/>
        <v/>
      </c>
      <c r="X547" t="str">
        <f t="shared" si="83"/>
        <v/>
      </c>
    </row>
    <row r="548" spans="23:24">
      <c r="W548" t="str">
        <f t="shared" si="82"/>
        <v/>
      </c>
      <c r="X548" t="str">
        <f t="shared" si="83"/>
        <v/>
      </c>
    </row>
    <row r="549" spans="23:24">
      <c r="W549" t="str">
        <f t="shared" si="82"/>
        <v/>
      </c>
      <c r="X549" t="str">
        <f t="shared" si="83"/>
        <v/>
      </c>
    </row>
    <row r="550" spans="23:24">
      <c r="W550" t="str">
        <f t="shared" si="82"/>
        <v/>
      </c>
      <c r="X550" t="str">
        <f t="shared" si="83"/>
        <v/>
      </c>
    </row>
    <row r="551" spans="23:24">
      <c r="W551" t="str">
        <f t="shared" si="82"/>
        <v/>
      </c>
      <c r="X551" t="str">
        <f t="shared" si="83"/>
        <v/>
      </c>
    </row>
    <row r="552" spans="23:24">
      <c r="W552" t="str">
        <f t="shared" si="82"/>
        <v/>
      </c>
      <c r="X552" t="str">
        <f t="shared" si="83"/>
        <v/>
      </c>
    </row>
    <row r="553" spans="23:24">
      <c r="W553" t="str">
        <f t="shared" si="82"/>
        <v/>
      </c>
      <c r="X553" t="str">
        <f t="shared" si="83"/>
        <v/>
      </c>
    </row>
    <row r="554" spans="23:24">
      <c r="W554" t="str">
        <f t="shared" si="82"/>
        <v/>
      </c>
      <c r="X554" t="str">
        <f t="shared" si="83"/>
        <v/>
      </c>
    </row>
    <row r="555" spans="23:24">
      <c r="W555" t="str">
        <f t="shared" si="82"/>
        <v/>
      </c>
      <c r="X555" t="str">
        <f t="shared" si="83"/>
        <v/>
      </c>
    </row>
    <row r="556" spans="23:24">
      <c r="W556" t="str">
        <f t="shared" si="82"/>
        <v/>
      </c>
      <c r="X556" t="str">
        <f t="shared" si="83"/>
        <v/>
      </c>
    </row>
    <row r="557" spans="23:24">
      <c r="W557" t="str">
        <f t="shared" si="82"/>
        <v/>
      </c>
      <c r="X557" t="str">
        <f t="shared" si="83"/>
        <v/>
      </c>
    </row>
    <row r="558" spans="23:24">
      <c r="W558" t="str">
        <f t="shared" si="82"/>
        <v/>
      </c>
      <c r="X558" t="str">
        <f t="shared" si="83"/>
        <v/>
      </c>
    </row>
    <row r="559" spans="23:24">
      <c r="W559" t="str">
        <f t="shared" si="82"/>
        <v/>
      </c>
      <c r="X559" t="str">
        <f t="shared" si="83"/>
        <v/>
      </c>
    </row>
    <row r="560" spans="23:24">
      <c r="W560" t="str">
        <f t="shared" si="82"/>
        <v/>
      </c>
      <c r="X560" t="str">
        <f t="shared" si="83"/>
        <v/>
      </c>
    </row>
    <row r="561" spans="23:24">
      <c r="W561" t="str">
        <f t="shared" si="82"/>
        <v/>
      </c>
      <c r="X561" t="str">
        <f t="shared" si="83"/>
        <v/>
      </c>
    </row>
    <row r="562" spans="23:24">
      <c r="W562" t="str">
        <f t="shared" si="82"/>
        <v/>
      </c>
      <c r="X562" t="str">
        <f t="shared" si="83"/>
        <v/>
      </c>
    </row>
    <row r="563" spans="23:24">
      <c r="W563" t="str">
        <f t="shared" si="82"/>
        <v/>
      </c>
      <c r="X563" t="str">
        <f t="shared" si="83"/>
        <v/>
      </c>
    </row>
    <row r="564" spans="23:24">
      <c r="W564" t="str">
        <f t="shared" si="82"/>
        <v/>
      </c>
      <c r="X564" t="str">
        <f t="shared" si="83"/>
        <v/>
      </c>
    </row>
    <row r="565" spans="23:24">
      <c r="W565" t="str">
        <f t="shared" si="82"/>
        <v/>
      </c>
      <c r="X565" t="str">
        <f t="shared" si="83"/>
        <v/>
      </c>
    </row>
    <row r="566" spans="23:24">
      <c r="W566" t="str">
        <f t="shared" si="82"/>
        <v/>
      </c>
      <c r="X566" t="str">
        <f t="shared" si="83"/>
        <v/>
      </c>
    </row>
    <row r="567" spans="23:24">
      <c r="W567" t="str">
        <f t="shared" si="82"/>
        <v/>
      </c>
      <c r="X567" t="str">
        <f t="shared" si="83"/>
        <v/>
      </c>
    </row>
    <row r="568" spans="23:24">
      <c r="W568" t="str">
        <f t="shared" si="82"/>
        <v/>
      </c>
      <c r="X568" t="str">
        <f t="shared" si="83"/>
        <v/>
      </c>
    </row>
    <row r="569" spans="23:24">
      <c r="W569" t="str">
        <f t="shared" si="82"/>
        <v/>
      </c>
      <c r="X569" t="str">
        <f t="shared" si="83"/>
        <v/>
      </c>
    </row>
    <row r="570" spans="23:24">
      <c r="W570" t="str">
        <f t="shared" si="82"/>
        <v/>
      </c>
      <c r="X570" t="str">
        <f t="shared" si="83"/>
        <v/>
      </c>
    </row>
    <row r="571" spans="23:24">
      <c r="W571" t="str">
        <f t="shared" si="82"/>
        <v/>
      </c>
      <c r="X571" t="str">
        <f t="shared" si="83"/>
        <v/>
      </c>
    </row>
    <row r="572" spans="23:24">
      <c r="W572" t="str">
        <f t="shared" si="82"/>
        <v/>
      </c>
      <c r="X572" t="str">
        <f t="shared" si="83"/>
        <v/>
      </c>
    </row>
    <row r="573" spans="23:24">
      <c r="W573" t="str">
        <f t="shared" si="82"/>
        <v/>
      </c>
      <c r="X573" t="str">
        <f t="shared" si="83"/>
        <v/>
      </c>
    </row>
    <row r="574" spans="23:24">
      <c r="W574" t="str">
        <f t="shared" si="82"/>
        <v/>
      </c>
      <c r="X574" t="str">
        <f t="shared" si="83"/>
        <v/>
      </c>
    </row>
    <row r="575" spans="23:24">
      <c r="W575" t="str">
        <f t="shared" si="82"/>
        <v/>
      </c>
      <c r="X575" t="str">
        <f t="shared" si="83"/>
        <v/>
      </c>
    </row>
    <row r="576" spans="23:24">
      <c r="W576" t="str">
        <f t="shared" si="82"/>
        <v/>
      </c>
      <c r="X576" t="str">
        <f t="shared" si="83"/>
        <v/>
      </c>
    </row>
    <row r="577" spans="23:24">
      <c r="W577" t="str">
        <f t="shared" si="82"/>
        <v/>
      </c>
      <c r="X577" t="str">
        <f t="shared" si="83"/>
        <v/>
      </c>
    </row>
    <row r="578" spans="23:24">
      <c r="W578" t="str">
        <f t="shared" si="82"/>
        <v/>
      </c>
      <c r="X578" t="str">
        <f t="shared" si="83"/>
        <v/>
      </c>
    </row>
    <row r="579" spans="23:24">
      <c r="W579" t="str">
        <f t="shared" si="82"/>
        <v/>
      </c>
      <c r="X579" t="str">
        <f t="shared" si="83"/>
        <v/>
      </c>
    </row>
    <row r="580" spans="23:24">
      <c r="W580" t="str">
        <f t="shared" si="82"/>
        <v/>
      </c>
      <c r="X580" t="str">
        <f t="shared" si="83"/>
        <v/>
      </c>
    </row>
    <row r="581" spans="23:24">
      <c r="W581" t="str">
        <f t="shared" ref="W581:W644" si="84">IF($L581&lt;&gt;"",TEXT($L581,"yyyy"),"")</f>
        <v/>
      </c>
      <c r="X581" t="str">
        <f t="shared" ref="X581:X644" si="85">IF($L581&lt;&gt;"",TEXT($L581,"yyyymm"),"")</f>
        <v/>
      </c>
    </row>
    <row r="582" spans="23:24">
      <c r="W582" t="str">
        <f t="shared" si="84"/>
        <v/>
      </c>
      <c r="X582" t="str">
        <f t="shared" si="85"/>
        <v/>
      </c>
    </row>
    <row r="583" spans="23:24">
      <c r="W583" t="str">
        <f t="shared" si="84"/>
        <v/>
      </c>
      <c r="X583" t="str">
        <f t="shared" si="85"/>
        <v/>
      </c>
    </row>
    <row r="584" spans="23:24">
      <c r="W584" t="str">
        <f t="shared" si="84"/>
        <v/>
      </c>
      <c r="X584" t="str">
        <f t="shared" si="85"/>
        <v/>
      </c>
    </row>
    <row r="585" spans="23:24">
      <c r="W585" t="str">
        <f t="shared" si="84"/>
        <v/>
      </c>
      <c r="X585" t="str">
        <f t="shared" si="85"/>
        <v/>
      </c>
    </row>
    <row r="586" spans="23:24">
      <c r="W586" t="str">
        <f t="shared" si="84"/>
        <v/>
      </c>
      <c r="X586" t="str">
        <f t="shared" si="85"/>
        <v/>
      </c>
    </row>
    <row r="587" spans="23:24">
      <c r="W587" t="str">
        <f t="shared" si="84"/>
        <v/>
      </c>
      <c r="X587" t="str">
        <f t="shared" si="85"/>
        <v/>
      </c>
    </row>
    <row r="588" spans="23:24">
      <c r="W588" t="str">
        <f t="shared" si="84"/>
        <v/>
      </c>
      <c r="X588" t="str">
        <f t="shared" si="85"/>
        <v/>
      </c>
    </row>
    <row r="589" spans="23:24">
      <c r="W589" t="str">
        <f t="shared" si="84"/>
        <v/>
      </c>
      <c r="X589" t="str">
        <f t="shared" si="85"/>
        <v/>
      </c>
    </row>
    <row r="590" spans="23:24">
      <c r="W590" t="str">
        <f t="shared" si="84"/>
        <v/>
      </c>
      <c r="X590" t="str">
        <f t="shared" si="85"/>
        <v/>
      </c>
    </row>
    <row r="591" spans="23:24">
      <c r="W591" t="str">
        <f t="shared" si="84"/>
        <v/>
      </c>
      <c r="X591" t="str">
        <f t="shared" si="85"/>
        <v/>
      </c>
    </row>
    <row r="592" spans="23:24">
      <c r="W592" t="str">
        <f t="shared" si="84"/>
        <v/>
      </c>
      <c r="X592" t="str">
        <f t="shared" si="85"/>
        <v/>
      </c>
    </row>
    <row r="593" spans="23:24">
      <c r="W593" t="str">
        <f t="shared" si="84"/>
        <v/>
      </c>
      <c r="X593" t="str">
        <f t="shared" si="85"/>
        <v/>
      </c>
    </row>
    <row r="594" spans="23:24">
      <c r="W594" t="str">
        <f t="shared" si="84"/>
        <v/>
      </c>
      <c r="X594" t="str">
        <f t="shared" si="85"/>
        <v/>
      </c>
    </row>
    <row r="595" spans="23:24">
      <c r="W595" t="str">
        <f t="shared" si="84"/>
        <v/>
      </c>
      <c r="X595" t="str">
        <f t="shared" si="85"/>
        <v/>
      </c>
    </row>
    <row r="596" spans="23:24">
      <c r="W596" t="str">
        <f t="shared" si="84"/>
        <v/>
      </c>
      <c r="X596" t="str">
        <f t="shared" si="85"/>
        <v/>
      </c>
    </row>
    <row r="597" spans="23:24">
      <c r="W597" t="str">
        <f t="shared" si="84"/>
        <v/>
      </c>
      <c r="X597" t="str">
        <f t="shared" si="85"/>
        <v/>
      </c>
    </row>
    <row r="598" spans="23:24">
      <c r="W598" t="str">
        <f t="shared" si="84"/>
        <v/>
      </c>
      <c r="X598" t="str">
        <f t="shared" si="85"/>
        <v/>
      </c>
    </row>
    <row r="599" spans="23:24">
      <c r="W599" t="str">
        <f t="shared" si="84"/>
        <v/>
      </c>
      <c r="X599" t="str">
        <f t="shared" si="85"/>
        <v/>
      </c>
    </row>
    <row r="600" spans="23:24">
      <c r="W600" t="str">
        <f t="shared" si="84"/>
        <v/>
      </c>
      <c r="X600" t="str">
        <f t="shared" si="85"/>
        <v/>
      </c>
    </row>
    <row r="601" spans="23:24">
      <c r="W601" t="str">
        <f t="shared" si="84"/>
        <v/>
      </c>
      <c r="X601" t="str">
        <f t="shared" si="85"/>
        <v/>
      </c>
    </row>
    <row r="602" spans="23:24">
      <c r="W602" t="str">
        <f t="shared" si="84"/>
        <v/>
      </c>
      <c r="X602" t="str">
        <f t="shared" si="85"/>
        <v/>
      </c>
    </row>
    <row r="603" spans="23:24">
      <c r="W603" t="str">
        <f t="shared" si="84"/>
        <v/>
      </c>
      <c r="X603" t="str">
        <f t="shared" si="85"/>
        <v/>
      </c>
    </row>
    <row r="604" spans="23:24">
      <c r="W604" t="str">
        <f t="shared" si="84"/>
        <v/>
      </c>
      <c r="X604" t="str">
        <f t="shared" si="85"/>
        <v/>
      </c>
    </row>
    <row r="605" spans="23:24">
      <c r="W605" t="str">
        <f t="shared" si="84"/>
        <v/>
      </c>
      <c r="X605" t="str">
        <f t="shared" si="85"/>
        <v/>
      </c>
    </row>
    <row r="606" spans="23:24">
      <c r="W606" t="str">
        <f t="shared" si="84"/>
        <v/>
      </c>
      <c r="X606" t="str">
        <f t="shared" si="85"/>
        <v/>
      </c>
    </row>
    <row r="607" spans="23:24">
      <c r="W607" t="str">
        <f t="shared" si="84"/>
        <v/>
      </c>
      <c r="X607" t="str">
        <f t="shared" si="85"/>
        <v/>
      </c>
    </row>
    <row r="608" spans="23:24">
      <c r="W608" t="str">
        <f t="shared" si="84"/>
        <v/>
      </c>
      <c r="X608" t="str">
        <f t="shared" si="85"/>
        <v/>
      </c>
    </row>
    <row r="609" spans="23:24">
      <c r="W609" t="str">
        <f t="shared" si="84"/>
        <v/>
      </c>
      <c r="X609" t="str">
        <f t="shared" si="85"/>
        <v/>
      </c>
    </row>
    <row r="610" spans="23:24">
      <c r="W610" t="str">
        <f t="shared" si="84"/>
        <v/>
      </c>
      <c r="X610" t="str">
        <f t="shared" si="85"/>
        <v/>
      </c>
    </row>
    <row r="611" spans="23:24">
      <c r="W611" t="str">
        <f t="shared" si="84"/>
        <v/>
      </c>
      <c r="X611" t="str">
        <f t="shared" si="85"/>
        <v/>
      </c>
    </row>
    <row r="612" spans="23:24">
      <c r="W612" t="str">
        <f t="shared" si="84"/>
        <v/>
      </c>
      <c r="X612" t="str">
        <f t="shared" si="85"/>
        <v/>
      </c>
    </row>
    <row r="613" spans="23:24">
      <c r="W613" t="str">
        <f t="shared" si="84"/>
        <v/>
      </c>
      <c r="X613" t="str">
        <f t="shared" si="85"/>
        <v/>
      </c>
    </row>
    <row r="614" spans="23:24">
      <c r="W614" t="str">
        <f t="shared" si="84"/>
        <v/>
      </c>
      <c r="X614" t="str">
        <f t="shared" si="85"/>
        <v/>
      </c>
    </row>
    <row r="615" spans="23:24">
      <c r="W615" t="str">
        <f t="shared" si="84"/>
        <v/>
      </c>
      <c r="X615" t="str">
        <f t="shared" si="85"/>
        <v/>
      </c>
    </row>
    <row r="616" spans="23:24">
      <c r="W616" t="str">
        <f t="shared" si="84"/>
        <v/>
      </c>
      <c r="X616" t="str">
        <f t="shared" si="85"/>
        <v/>
      </c>
    </row>
    <row r="617" spans="23:24">
      <c r="W617" t="str">
        <f t="shared" si="84"/>
        <v/>
      </c>
      <c r="X617" t="str">
        <f t="shared" si="85"/>
        <v/>
      </c>
    </row>
    <row r="618" spans="23:24">
      <c r="W618" t="str">
        <f t="shared" si="84"/>
        <v/>
      </c>
      <c r="X618" t="str">
        <f t="shared" si="85"/>
        <v/>
      </c>
    </row>
    <row r="619" spans="23:24">
      <c r="W619" t="str">
        <f t="shared" si="84"/>
        <v/>
      </c>
      <c r="X619" t="str">
        <f t="shared" si="85"/>
        <v/>
      </c>
    </row>
    <row r="620" spans="23:24">
      <c r="W620" t="str">
        <f t="shared" si="84"/>
        <v/>
      </c>
      <c r="X620" t="str">
        <f t="shared" si="85"/>
        <v/>
      </c>
    </row>
    <row r="621" spans="23:24">
      <c r="W621" t="str">
        <f t="shared" si="84"/>
        <v/>
      </c>
      <c r="X621" t="str">
        <f t="shared" si="85"/>
        <v/>
      </c>
    </row>
    <row r="622" spans="23:24">
      <c r="W622" t="str">
        <f t="shared" si="84"/>
        <v/>
      </c>
      <c r="X622" t="str">
        <f t="shared" si="85"/>
        <v/>
      </c>
    </row>
    <row r="623" spans="23:24">
      <c r="W623" t="str">
        <f t="shared" si="84"/>
        <v/>
      </c>
      <c r="X623" t="str">
        <f t="shared" si="85"/>
        <v/>
      </c>
    </row>
    <row r="624" spans="23:24">
      <c r="W624" t="str">
        <f t="shared" si="84"/>
        <v/>
      </c>
      <c r="X624" t="str">
        <f t="shared" si="85"/>
        <v/>
      </c>
    </row>
    <row r="625" spans="23:24">
      <c r="W625" t="str">
        <f t="shared" si="84"/>
        <v/>
      </c>
      <c r="X625" t="str">
        <f t="shared" si="85"/>
        <v/>
      </c>
    </row>
    <row r="626" spans="23:24">
      <c r="W626" t="str">
        <f t="shared" si="84"/>
        <v/>
      </c>
      <c r="X626" t="str">
        <f t="shared" si="85"/>
        <v/>
      </c>
    </row>
    <row r="627" spans="23:24">
      <c r="W627" t="str">
        <f t="shared" si="84"/>
        <v/>
      </c>
      <c r="X627" t="str">
        <f t="shared" si="85"/>
        <v/>
      </c>
    </row>
    <row r="628" spans="23:24">
      <c r="W628" t="str">
        <f t="shared" si="84"/>
        <v/>
      </c>
      <c r="X628" t="str">
        <f t="shared" si="85"/>
        <v/>
      </c>
    </row>
    <row r="629" spans="23:24">
      <c r="W629" t="str">
        <f t="shared" si="84"/>
        <v/>
      </c>
      <c r="X629" t="str">
        <f t="shared" si="85"/>
        <v/>
      </c>
    </row>
    <row r="630" spans="23:24">
      <c r="W630" t="str">
        <f t="shared" si="84"/>
        <v/>
      </c>
      <c r="X630" t="str">
        <f t="shared" si="85"/>
        <v/>
      </c>
    </row>
    <row r="631" spans="23:24">
      <c r="W631" t="str">
        <f t="shared" si="84"/>
        <v/>
      </c>
      <c r="X631" t="str">
        <f t="shared" si="85"/>
        <v/>
      </c>
    </row>
    <row r="632" spans="23:24">
      <c r="W632" t="str">
        <f t="shared" si="84"/>
        <v/>
      </c>
      <c r="X632" t="str">
        <f t="shared" si="85"/>
        <v/>
      </c>
    </row>
    <row r="633" spans="23:24">
      <c r="W633" t="str">
        <f t="shared" si="84"/>
        <v/>
      </c>
      <c r="X633" t="str">
        <f t="shared" si="85"/>
        <v/>
      </c>
    </row>
    <row r="634" spans="23:24">
      <c r="W634" t="str">
        <f t="shared" si="84"/>
        <v/>
      </c>
      <c r="X634" t="str">
        <f t="shared" si="85"/>
        <v/>
      </c>
    </row>
    <row r="635" spans="23:24">
      <c r="W635" t="str">
        <f t="shared" si="84"/>
        <v/>
      </c>
      <c r="X635" t="str">
        <f t="shared" si="85"/>
        <v/>
      </c>
    </row>
    <row r="636" spans="23:24">
      <c r="W636" t="str">
        <f t="shared" si="84"/>
        <v/>
      </c>
      <c r="X636" t="str">
        <f t="shared" si="85"/>
        <v/>
      </c>
    </row>
    <row r="637" spans="23:24">
      <c r="W637" t="str">
        <f t="shared" si="84"/>
        <v/>
      </c>
      <c r="X637" t="str">
        <f t="shared" si="85"/>
        <v/>
      </c>
    </row>
    <row r="638" spans="23:24">
      <c r="W638" t="str">
        <f t="shared" si="84"/>
        <v/>
      </c>
      <c r="X638" t="str">
        <f t="shared" si="85"/>
        <v/>
      </c>
    </row>
    <row r="639" spans="23:24">
      <c r="W639" t="str">
        <f t="shared" si="84"/>
        <v/>
      </c>
      <c r="X639" t="str">
        <f t="shared" si="85"/>
        <v/>
      </c>
    </row>
    <row r="640" spans="23:24">
      <c r="W640" t="str">
        <f t="shared" si="84"/>
        <v/>
      </c>
      <c r="X640" t="str">
        <f t="shared" si="85"/>
        <v/>
      </c>
    </row>
    <row r="641" spans="23:24">
      <c r="W641" t="str">
        <f t="shared" si="84"/>
        <v/>
      </c>
      <c r="X641" t="str">
        <f t="shared" si="85"/>
        <v/>
      </c>
    </row>
    <row r="642" spans="23:24">
      <c r="W642" t="str">
        <f t="shared" si="84"/>
        <v/>
      </c>
      <c r="X642" t="str">
        <f t="shared" si="85"/>
        <v/>
      </c>
    </row>
    <row r="643" spans="23:24">
      <c r="W643" t="str">
        <f t="shared" si="84"/>
        <v/>
      </c>
      <c r="X643" t="str">
        <f t="shared" si="85"/>
        <v/>
      </c>
    </row>
    <row r="644" spans="23:24">
      <c r="W644" t="str">
        <f t="shared" si="84"/>
        <v/>
      </c>
      <c r="X644" t="str">
        <f t="shared" si="85"/>
        <v/>
      </c>
    </row>
    <row r="645" spans="23:24">
      <c r="W645" t="str">
        <f t="shared" ref="W645:W708" si="86">IF($L645&lt;&gt;"",TEXT($L645,"yyyy"),"")</f>
        <v/>
      </c>
      <c r="X645" t="str">
        <f t="shared" ref="X645:X708" si="87">IF($L645&lt;&gt;"",TEXT($L645,"yyyymm"),"")</f>
        <v/>
      </c>
    </row>
    <row r="646" spans="23:24">
      <c r="W646" t="str">
        <f t="shared" si="86"/>
        <v/>
      </c>
      <c r="X646" t="str">
        <f t="shared" si="87"/>
        <v/>
      </c>
    </row>
    <row r="647" spans="23:24">
      <c r="W647" t="str">
        <f t="shared" si="86"/>
        <v/>
      </c>
      <c r="X647" t="str">
        <f t="shared" si="87"/>
        <v/>
      </c>
    </row>
    <row r="648" spans="23:24">
      <c r="W648" t="str">
        <f t="shared" si="86"/>
        <v/>
      </c>
      <c r="X648" t="str">
        <f t="shared" si="87"/>
        <v/>
      </c>
    </row>
    <row r="649" spans="23:24">
      <c r="W649" t="str">
        <f t="shared" si="86"/>
        <v/>
      </c>
      <c r="X649" t="str">
        <f t="shared" si="87"/>
        <v/>
      </c>
    </row>
    <row r="650" spans="23:24">
      <c r="W650" t="str">
        <f t="shared" si="86"/>
        <v/>
      </c>
      <c r="X650" t="str">
        <f t="shared" si="87"/>
        <v/>
      </c>
    </row>
    <row r="651" spans="23:24">
      <c r="W651" t="str">
        <f t="shared" si="86"/>
        <v/>
      </c>
      <c r="X651" t="str">
        <f t="shared" si="87"/>
        <v/>
      </c>
    </row>
    <row r="652" spans="23:24">
      <c r="W652" t="str">
        <f t="shared" si="86"/>
        <v/>
      </c>
      <c r="X652" t="str">
        <f t="shared" si="87"/>
        <v/>
      </c>
    </row>
    <row r="653" spans="23:24">
      <c r="W653" t="str">
        <f t="shared" si="86"/>
        <v/>
      </c>
      <c r="X653" t="str">
        <f t="shared" si="87"/>
        <v/>
      </c>
    </row>
    <row r="654" spans="23:24">
      <c r="W654" t="str">
        <f t="shared" si="86"/>
        <v/>
      </c>
      <c r="X654" t="str">
        <f t="shared" si="87"/>
        <v/>
      </c>
    </row>
    <row r="655" spans="23:24">
      <c r="W655" t="str">
        <f t="shared" si="86"/>
        <v/>
      </c>
      <c r="X655" t="str">
        <f t="shared" si="87"/>
        <v/>
      </c>
    </row>
    <row r="656" spans="23:24">
      <c r="W656" t="str">
        <f t="shared" si="86"/>
        <v/>
      </c>
      <c r="X656" t="str">
        <f t="shared" si="87"/>
        <v/>
      </c>
    </row>
    <row r="657" spans="23:24">
      <c r="W657" t="str">
        <f t="shared" si="86"/>
        <v/>
      </c>
      <c r="X657" t="str">
        <f t="shared" si="87"/>
        <v/>
      </c>
    </row>
    <row r="658" spans="23:24">
      <c r="W658" t="str">
        <f t="shared" si="86"/>
        <v/>
      </c>
      <c r="X658" t="str">
        <f t="shared" si="87"/>
        <v/>
      </c>
    </row>
    <row r="659" spans="23:24">
      <c r="W659" t="str">
        <f t="shared" si="86"/>
        <v/>
      </c>
      <c r="X659" t="str">
        <f t="shared" si="87"/>
        <v/>
      </c>
    </row>
    <row r="660" spans="23:24">
      <c r="W660" t="str">
        <f t="shared" si="86"/>
        <v/>
      </c>
      <c r="X660" t="str">
        <f t="shared" si="87"/>
        <v/>
      </c>
    </row>
    <row r="661" spans="23:24">
      <c r="W661" t="str">
        <f t="shared" si="86"/>
        <v/>
      </c>
      <c r="X661" t="str">
        <f t="shared" si="87"/>
        <v/>
      </c>
    </row>
    <row r="662" spans="23:24">
      <c r="W662" t="str">
        <f t="shared" si="86"/>
        <v/>
      </c>
      <c r="X662" t="str">
        <f t="shared" si="87"/>
        <v/>
      </c>
    </row>
    <row r="663" spans="23:24">
      <c r="W663" t="str">
        <f t="shared" si="86"/>
        <v/>
      </c>
      <c r="X663" t="str">
        <f t="shared" si="87"/>
        <v/>
      </c>
    </row>
    <row r="664" spans="23:24">
      <c r="W664" t="str">
        <f t="shared" si="86"/>
        <v/>
      </c>
      <c r="X664" t="str">
        <f t="shared" si="87"/>
        <v/>
      </c>
    </row>
    <row r="665" spans="23:24">
      <c r="W665" t="str">
        <f t="shared" si="86"/>
        <v/>
      </c>
      <c r="X665" t="str">
        <f t="shared" si="87"/>
        <v/>
      </c>
    </row>
    <row r="666" spans="23:24">
      <c r="W666" t="str">
        <f t="shared" si="86"/>
        <v/>
      </c>
      <c r="X666" t="str">
        <f t="shared" si="87"/>
        <v/>
      </c>
    </row>
    <row r="667" spans="23:24">
      <c r="W667" t="str">
        <f t="shared" si="86"/>
        <v/>
      </c>
      <c r="X667" t="str">
        <f t="shared" si="87"/>
        <v/>
      </c>
    </row>
    <row r="668" spans="23:24">
      <c r="W668" t="str">
        <f t="shared" si="86"/>
        <v/>
      </c>
      <c r="X668" t="str">
        <f t="shared" si="87"/>
        <v/>
      </c>
    </row>
    <row r="669" spans="23:24">
      <c r="W669" t="str">
        <f t="shared" si="86"/>
        <v/>
      </c>
      <c r="X669" t="str">
        <f t="shared" si="87"/>
        <v/>
      </c>
    </row>
    <row r="670" spans="23:24">
      <c r="W670" t="str">
        <f t="shared" si="86"/>
        <v/>
      </c>
      <c r="X670" t="str">
        <f t="shared" si="87"/>
        <v/>
      </c>
    </row>
    <row r="671" spans="23:24">
      <c r="W671" t="str">
        <f t="shared" si="86"/>
        <v/>
      </c>
      <c r="X671" t="str">
        <f t="shared" si="87"/>
        <v/>
      </c>
    </row>
    <row r="672" spans="23:24">
      <c r="W672" t="str">
        <f t="shared" si="86"/>
        <v/>
      </c>
      <c r="X672" t="str">
        <f t="shared" si="87"/>
        <v/>
      </c>
    </row>
    <row r="673" spans="23:24">
      <c r="W673" t="str">
        <f t="shared" si="86"/>
        <v/>
      </c>
      <c r="X673" t="str">
        <f t="shared" si="87"/>
        <v/>
      </c>
    </row>
    <row r="674" spans="23:24">
      <c r="W674" t="str">
        <f t="shared" si="86"/>
        <v/>
      </c>
      <c r="X674" t="str">
        <f t="shared" si="87"/>
        <v/>
      </c>
    </row>
    <row r="675" spans="23:24">
      <c r="W675" t="str">
        <f t="shared" si="86"/>
        <v/>
      </c>
      <c r="X675" t="str">
        <f t="shared" si="87"/>
        <v/>
      </c>
    </row>
    <row r="676" spans="23:24">
      <c r="W676" t="str">
        <f t="shared" si="86"/>
        <v/>
      </c>
      <c r="X676" t="str">
        <f t="shared" si="87"/>
        <v/>
      </c>
    </row>
    <row r="677" spans="23:24">
      <c r="W677" t="str">
        <f t="shared" si="86"/>
        <v/>
      </c>
      <c r="X677" t="str">
        <f t="shared" si="87"/>
        <v/>
      </c>
    </row>
    <row r="678" spans="23:24">
      <c r="W678" t="str">
        <f t="shared" si="86"/>
        <v/>
      </c>
      <c r="X678" t="str">
        <f t="shared" si="87"/>
        <v/>
      </c>
    </row>
    <row r="679" spans="23:24">
      <c r="W679" t="str">
        <f t="shared" si="86"/>
        <v/>
      </c>
      <c r="X679" t="str">
        <f t="shared" si="87"/>
        <v/>
      </c>
    </row>
    <row r="680" spans="23:24">
      <c r="W680" t="str">
        <f t="shared" si="86"/>
        <v/>
      </c>
      <c r="X680" t="str">
        <f t="shared" si="87"/>
        <v/>
      </c>
    </row>
    <row r="681" spans="23:24">
      <c r="W681" t="str">
        <f t="shared" si="86"/>
        <v/>
      </c>
      <c r="X681" t="str">
        <f t="shared" si="87"/>
        <v/>
      </c>
    </row>
    <row r="682" spans="23:24">
      <c r="W682" t="str">
        <f t="shared" si="86"/>
        <v/>
      </c>
      <c r="X682" t="str">
        <f t="shared" si="87"/>
        <v/>
      </c>
    </row>
    <row r="683" spans="23:24">
      <c r="W683" t="str">
        <f t="shared" si="86"/>
        <v/>
      </c>
      <c r="X683" t="str">
        <f t="shared" si="87"/>
        <v/>
      </c>
    </row>
    <row r="684" spans="23:24">
      <c r="W684" t="str">
        <f t="shared" si="86"/>
        <v/>
      </c>
      <c r="X684" t="str">
        <f t="shared" si="87"/>
        <v/>
      </c>
    </row>
    <row r="685" spans="23:24">
      <c r="W685" t="str">
        <f t="shared" si="86"/>
        <v/>
      </c>
      <c r="X685" t="str">
        <f t="shared" si="87"/>
        <v/>
      </c>
    </row>
    <row r="686" spans="23:24">
      <c r="W686" t="str">
        <f t="shared" si="86"/>
        <v/>
      </c>
      <c r="X686" t="str">
        <f t="shared" si="87"/>
        <v/>
      </c>
    </row>
    <row r="687" spans="23:24">
      <c r="W687" t="str">
        <f t="shared" si="86"/>
        <v/>
      </c>
      <c r="X687" t="str">
        <f t="shared" si="87"/>
        <v/>
      </c>
    </row>
    <row r="688" spans="23:24">
      <c r="W688" t="str">
        <f t="shared" si="86"/>
        <v/>
      </c>
      <c r="X688" t="str">
        <f t="shared" si="87"/>
        <v/>
      </c>
    </row>
    <row r="689" spans="23:24">
      <c r="W689" t="str">
        <f t="shared" si="86"/>
        <v/>
      </c>
      <c r="X689" t="str">
        <f t="shared" si="87"/>
        <v/>
      </c>
    </row>
    <row r="690" spans="23:24">
      <c r="W690" t="str">
        <f t="shared" si="86"/>
        <v/>
      </c>
      <c r="X690" t="str">
        <f t="shared" si="87"/>
        <v/>
      </c>
    </row>
    <row r="691" spans="23:24">
      <c r="W691" t="str">
        <f t="shared" si="86"/>
        <v/>
      </c>
      <c r="X691" t="str">
        <f t="shared" si="87"/>
        <v/>
      </c>
    </row>
    <row r="692" spans="23:24">
      <c r="W692" t="str">
        <f t="shared" si="86"/>
        <v/>
      </c>
      <c r="X692" t="str">
        <f t="shared" si="87"/>
        <v/>
      </c>
    </row>
    <row r="693" spans="23:24">
      <c r="W693" t="str">
        <f t="shared" si="86"/>
        <v/>
      </c>
      <c r="X693" t="str">
        <f t="shared" si="87"/>
        <v/>
      </c>
    </row>
    <row r="694" spans="23:24">
      <c r="W694" t="str">
        <f t="shared" si="86"/>
        <v/>
      </c>
      <c r="X694" t="str">
        <f t="shared" si="87"/>
        <v/>
      </c>
    </row>
    <row r="695" spans="23:24">
      <c r="W695" t="str">
        <f t="shared" si="86"/>
        <v/>
      </c>
      <c r="X695" t="str">
        <f t="shared" si="87"/>
        <v/>
      </c>
    </row>
    <row r="696" spans="23:24">
      <c r="W696" t="str">
        <f t="shared" si="86"/>
        <v/>
      </c>
      <c r="X696" t="str">
        <f t="shared" si="87"/>
        <v/>
      </c>
    </row>
    <row r="697" spans="23:24">
      <c r="W697" t="str">
        <f t="shared" si="86"/>
        <v/>
      </c>
      <c r="X697" t="str">
        <f t="shared" si="87"/>
        <v/>
      </c>
    </row>
    <row r="698" spans="23:24">
      <c r="W698" t="str">
        <f t="shared" si="86"/>
        <v/>
      </c>
      <c r="X698" t="str">
        <f t="shared" si="87"/>
        <v/>
      </c>
    </row>
    <row r="699" spans="23:24">
      <c r="W699" t="str">
        <f t="shared" si="86"/>
        <v/>
      </c>
      <c r="X699" t="str">
        <f t="shared" si="87"/>
        <v/>
      </c>
    </row>
    <row r="700" spans="23:24">
      <c r="W700" t="str">
        <f t="shared" si="86"/>
        <v/>
      </c>
      <c r="X700" t="str">
        <f t="shared" si="87"/>
        <v/>
      </c>
    </row>
    <row r="701" spans="23:24">
      <c r="W701" t="str">
        <f t="shared" si="86"/>
        <v/>
      </c>
      <c r="X701" t="str">
        <f t="shared" si="87"/>
        <v/>
      </c>
    </row>
    <row r="702" spans="23:24">
      <c r="W702" t="str">
        <f t="shared" si="86"/>
        <v/>
      </c>
      <c r="X702" t="str">
        <f t="shared" si="87"/>
        <v/>
      </c>
    </row>
    <row r="703" spans="23:24">
      <c r="W703" t="str">
        <f t="shared" si="86"/>
        <v/>
      </c>
      <c r="X703" t="str">
        <f t="shared" si="87"/>
        <v/>
      </c>
    </row>
    <row r="704" spans="23:24">
      <c r="W704" t="str">
        <f t="shared" si="86"/>
        <v/>
      </c>
      <c r="X704" t="str">
        <f t="shared" si="87"/>
        <v/>
      </c>
    </row>
    <row r="705" spans="23:24">
      <c r="W705" t="str">
        <f t="shared" si="86"/>
        <v/>
      </c>
      <c r="X705" t="str">
        <f t="shared" si="87"/>
        <v/>
      </c>
    </row>
    <row r="706" spans="23:24">
      <c r="W706" t="str">
        <f t="shared" si="86"/>
        <v/>
      </c>
      <c r="X706" t="str">
        <f t="shared" si="87"/>
        <v/>
      </c>
    </row>
    <row r="707" spans="23:24">
      <c r="W707" t="str">
        <f t="shared" si="86"/>
        <v/>
      </c>
      <c r="X707" t="str">
        <f t="shared" si="87"/>
        <v/>
      </c>
    </row>
    <row r="708" spans="23:24">
      <c r="W708" t="str">
        <f t="shared" si="86"/>
        <v/>
      </c>
      <c r="X708" t="str">
        <f t="shared" si="87"/>
        <v/>
      </c>
    </row>
    <row r="709" spans="23:24">
      <c r="W709" t="str">
        <f t="shared" ref="W709:W772" si="88">IF($L709&lt;&gt;"",TEXT($L709,"yyyy"),"")</f>
        <v/>
      </c>
      <c r="X709" t="str">
        <f t="shared" ref="X709:X772" si="89">IF($L709&lt;&gt;"",TEXT($L709,"yyyymm"),"")</f>
        <v/>
      </c>
    </row>
    <row r="710" spans="23:24">
      <c r="W710" t="str">
        <f t="shared" si="88"/>
        <v/>
      </c>
      <c r="X710" t="str">
        <f t="shared" si="89"/>
        <v/>
      </c>
    </row>
    <row r="711" spans="23:24">
      <c r="W711" t="str">
        <f t="shared" si="88"/>
        <v/>
      </c>
      <c r="X711" t="str">
        <f t="shared" si="89"/>
        <v/>
      </c>
    </row>
    <row r="712" spans="23:24">
      <c r="W712" t="str">
        <f t="shared" si="88"/>
        <v/>
      </c>
      <c r="X712" t="str">
        <f t="shared" si="89"/>
        <v/>
      </c>
    </row>
    <row r="713" spans="23:24">
      <c r="W713" t="str">
        <f t="shared" si="88"/>
        <v/>
      </c>
      <c r="X713" t="str">
        <f t="shared" si="89"/>
        <v/>
      </c>
    </row>
    <row r="714" spans="23:24">
      <c r="W714" t="str">
        <f t="shared" si="88"/>
        <v/>
      </c>
      <c r="X714" t="str">
        <f t="shared" si="89"/>
        <v/>
      </c>
    </row>
    <row r="715" spans="23:24">
      <c r="W715" t="str">
        <f t="shared" si="88"/>
        <v/>
      </c>
      <c r="X715" t="str">
        <f t="shared" si="89"/>
        <v/>
      </c>
    </row>
    <row r="716" spans="23:24">
      <c r="W716" t="str">
        <f t="shared" si="88"/>
        <v/>
      </c>
      <c r="X716" t="str">
        <f t="shared" si="89"/>
        <v/>
      </c>
    </row>
    <row r="717" spans="23:24">
      <c r="W717" t="str">
        <f t="shared" si="88"/>
        <v/>
      </c>
      <c r="X717" t="str">
        <f t="shared" si="89"/>
        <v/>
      </c>
    </row>
    <row r="718" spans="23:24">
      <c r="W718" t="str">
        <f t="shared" si="88"/>
        <v/>
      </c>
      <c r="X718" t="str">
        <f t="shared" si="89"/>
        <v/>
      </c>
    </row>
    <row r="719" spans="23:24">
      <c r="W719" t="str">
        <f t="shared" si="88"/>
        <v/>
      </c>
      <c r="X719" t="str">
        <f t="shared" si="89"/>
        <v/>
      </c>
    </row>
    <row r="720" spans="23:24">
      <c r="W720" t="str">
        <f t="shared" si="88"/>
        <v/>
      </c>
      <c r="X720" t="str">
        <f t="shared" si="89"/>
        <v/>
      </c>
    </row>
    <row r="721" spans="23:24">
      <c r="W721" t="str">
        <f t="shared" si="88"/>
        <v/>
      </c>
      <c r="X721" t="str">
        <f t="shared" si="89"/>
        <v/>
      </c>
    </row>
    <row r="722" spans="23:24">
      <c r="W722" t="str">
        <f t="shared" si="88"/>
        <v/>
      </c>
      <c r="X722" t="str">
        <f t="shared" si="89"/>
        <v/>
      </c>
    </row>
    <row r="723" spans="23:24">
      <c r="W723" t="str">
        <f t="shared" si="88"/>
        <v/>
      </c>
      <c r="X723" t="str">
        <f t="shared" si="89"/>
        <v/>
      </c>
    </row>
    <row r="724" spans="23:24">
      <c r="W724" t="str">
        <f t="shared" si="88"/>
        <v/>
      </c>
      <c r="X724" t="str">
        <f t="shared" si="89"/>
        <v/>
      </c>
    </row>
    <row r="725" spans="23:24">
      <c r="W725" t="str">
        <f t="shared" si="88"/>
        <v/>
      </c>
      <c r="X725" t="str">
        <f t="shared" si="89"/>
        <v/>
      </c>
    </row>
    <row r="726" spans="23:24">
      <c r="W726" t="str">
        <f t="shared" si="88"/>
        <v/>
      </c>
      <c r="X726" t="str">
        <f t="shared" si="89"/>
        <v/>
      </c>
    </row>
    <row r="727" spans="23:24">
      <c r="W727" t="str">
        <f t="shared" si="88"/>
        <v/>
      </c>
      <c r="X727" t="str">
        <f t="shared" si="89"/>
        <v/>
      </c>
    </row>
    <row r="728" spans="23:24">
      <c r="W728" t="str">
        <f t="shared" si="88"/>
        <v/>
      </c>
      <c r="X728" t="str">
        <f t="shared" si="89"/>
        <v/>
      </c>
    </row>
    <row r="729" spans="23:24">
      <c r="W729" t="str">
        <f t="shared" si="88"/>
        <v/>
      </c>
      <c r="X729" t="str">
        <f t="shared" si="89"/>
        <v/>
      </c>
    </row>
    <row r="730" spans="23:24">
      <c r="W730" t="str">
        <f t="shared" si="88"/>
        <v/>
      </c>
      <c r="X730" t="str">
        <f t="shared" si="89"/>
        <v/>
      </c>
    </row>
    <row r="731" spans="23:24">
      <c r="W731" t="str">
        <f t="shared" si="88"/>
        <v/>
      </c>
      <c r="X731" t="str">
        <f t="shared" si="89"/>
        <v/>
      </c>
    </row>
    <row r="732" spans="23:24">
      <c r="W732" t="str">
        <f t="shared" si="88"/>
        <v/>
      </c>
      <c r="X732" t="str">
        <f t="shared" si="89"/>
        <v/>
      </c>
    </row>
    <row r="733" spans="23:24">
      <c r="W733" t="str">
        <f t="shared" si="88"/>
        <v/>
      </c>
      <c r="X733" t="str">
        <f t="shared" si="89"/>
        <v/>
      </c>
    </row>
    <row r="734" spans="23:24">
      <c r="W734" t="str">
        <f t="shared" si="88"/>
        <v/>
      </c>
      <c r="X734" t="str">
        <f t="shared" si="89"/>
        <v/>
      </c>
    </row>
    <row r="735" spans="23:24">
      <c r="W735" t="str">
        <f t="shared" si="88"/>
        <v/>
      </c>
      <c r="X735" t="str">
        <f t="shared" si="89"/>
        <v/>
      </c>
    </row>
    <row r="736" spans="23:24">
      <c r="W736" t="str">
        <f t="shared" si="88"/>
        <v/>
      </c>
      <c r="X736" t="str">
        <f t="shared" si="89"/>
        <v/>
      </c>
    </row>
    <row r="737" spans="23:24">
      <c r="W737" t="str">
        <f t="shared" si="88"/>
        <v/>
      </c>
      <c r="X737" t="str">
        <f t="shared" si="89"/>
        <v/>
      </c>
    </row>
    <row r="738" spans="23:24">
      <c r="W738" t="str">
        <f t="shared" si="88"/>
        <v/>
      </c>
      <c r="X738" t="str">
        <f t="shared" si="89"/>
        <v/>
      </c>
    </row>
    <row r="739" spans="23:24">
      <c r="W739" t="str">
        <f t="shared" si="88"/>
        <v/>
      </c>
      <c r="X739" t="str">
        <f t="shared" si="89"/>
        <v/>
      </c>
    </row>
    <row r="740" spans="23:24">
      <c r="W740" t="str">
        <f t="shared" si="88"/>
        <v/>
      </c>
      <c r="X740" t="str">
        <f t="shared" si="89"/>
        <v/>
      </c>
    </row>
    <row r="741" spans="23:24">
      <c r="W741" t="str">
        <f t="shared" si="88"/>
        <v/>
      </c>
      <c r="X741" t="str">
        <f t="shared" si="89"/>
        <v/>
      </c>
    </row>
    <row r="742" spans="23:24">
      <c r="W742" t="str">
        <f t="shared" si="88"/>
        <v/>
      </c>
      <c r="X742" t="str">
        <f t="shared" si="89"/>
        <v/>
      </c>
    </row>
    <row r="743" spans="23:24">
      <c r="W743" t="str">
        <f t="shared" si="88"/>
        <v/>
      </c>
      <c r="X743" t="str">
        <f t="shared" si="89"/>
        <v/>
      </c>
    </row>
    <row r="744" spans="23:24">
      <c r="W744" t="str">
        <f t="shared" si="88"/>
        <v/>
      </c>
      <c r="X744" t="str">
        <f t="shared" si="89"/>
        <v/>
      </c>
    </row>
    <row r="745" spans="23:24">
      <c r="W745" t="str">
        <f t="shared" si="88"/>
        <v/>
      </c>
      <c r="X745" t="str">
        <f t="shared" si="89"/>
        <v/>
      </c>
    </row>
    <row r="746" spans="23:24">
      <c r="W746" t="str">
        <f t="shared" si="88"/>
        <v/>
      </c>
      <c r="X746" t="str">
        <f t="shared" si="89"/>
        <v/>
      </c>
    </row>
    <row r="747" spans="23:24">
      <c r="W747" t="str">
        <f t="shared" si="88"/>
        <v/>
      </c>
      <c r="X747" t="str">
        <f t="shared" si="89"/>
        <v/>
      </c>
    </row>
    <row r="748" spans="23:24">
      <c r="W748" t="str">
        <f t="shared" si="88"/>
        <v/>
      </c>
      <c r="X748" t="str">
        <f t="shared" si="89"/>
        <v/>
      </c>
    </row>
    <row r="749" spans="23:24">
      <c r="W749" t="str">
        <f t="shared" si="88"/>
        <v/>
      </c>
      <c r="X749" t="str">
        <f t="shared" si="89"/>
        <v/>
      </c>
    </row>
    <row r="750" spans="23:24">
      <c r="W750" t="str">
        <f t="shared" si="88"/>
        <v/>
      </c>
      <c r="X750" t="str">
        <f t="shared" si="89"/>
        <v/>
      </c>
    </row>
    <row r="751" spans="23:24">
      <c r="W751" t="str">
        <f t="shared" si="88"/>
        <v/>
      </c>
      <c r="X751" t="str">
        <f t="shared" si="89"/>
        <v/>
      </c>
    </row>
    <row r="752" spans="23:24">
      <c r="W752" t="str">
        <f t="shared" si="88"/>
        <v/>
      </c>
      <c r="X752" t="str">
        <f t="shared" si="89"/>
        <v/>
      </c>
    </row>
    <row r="753" spans="23:24">
      <c r="W753" t="str">
        <f t="shared" si="88"/>
        <v/>
      </c>
      <c r="X753" t="str">
        <f t="shared" si="89"/>
        <v/>
      </c>
    </row>
    <row r="754" spans="23:24">
      <c r="W754" t="str">
        <f t="shared" si="88"/>
        <v/>
      </c>
      <c r="X754" t="str">
        <f t="shared" si="89"/>
        <v/>
      </c>
    </row>
    <row r="755" spans="23:24">
      <c r="W755" t="str">
        <f t="shared" si="88"/>
        <v/>
      </c>
      <c r="X755" t="str">
        <f t="shared" si="89"/>
        <v/>
      </c>
    </row>
    <row r="756" spans="23:24">
      <c r="W756" t="str">
        <f t="shared" si="88"/>
        <v/>
      </c>
      <c r="X756" t="str">
        <f t="shared" si="89"/>
        <v/>
      </c>
    </row>
    <row r="757" spans="23:24">
      <c r="W757" t="str">
        <f t="shared" si="88"/>
        <v/>
      </c>
      <c r="X757" t="str">
        <f t="shared" si="89"/>
        <v/>
      </c>
    </row>
    <row r="758" spans="23:24">
      <c r="W758" t="str">
        <f t="shared" si="88"/>
        <v/>
      </c>
      <c r="X758" t="str">
        <f t="shared" si="89"/>
        <v/>
      </c>
    </row>
    <row r="759" spans="23:24">
      <c r="W759" t="str">
        <f t="shared" si="88"/>
        <v/>
      </c>
      <c r="X759" t="str">
        <f t="shared" si="89"/>
        <v/>
      </c>
    </row>
    <row r="760" spans="23:24">
      <c r="W760" t="str">
        <f t="shared" si="88"/>
        <v/>
      </c>
      <c r="X760" t="str">
        <f t="shared" si="89"/>
        <v/>
      </c>
    </row>
    <row r="761" spans="23:24">
      <c r="W761" t="str">
        <f t="shared" si="88"/>
        <v/>
      </c>
      <c r="X761" t="str">
        <f t="shared" si="89"/>
        <v/>
      </c>
    </row>
    <row r="762" spans="23:24">
      <c r="W762" t="str">
        <f t="shared" si="88"/>
        <v/>
      </c>
      <c r="X762" t="str">
        <f t="shared" si="89"/>
        <v/>
      </c>
    </row>
    <row r="763" spans="23:24">
      <c r="W763" t="str">
        <f t="shared" si="88"/>
        <v/>
      </c>
      <c r="X763" t="str">
        <f t="shared" si="89"/>
        <v/>
      </c>
    </row>
    <row r="764" spans="23:24">
      <c r="W764" t="str">
        <f t="shared" si="88"/>
        <v/>
      </c>
      <c r="X764" t="str">
        <f t="shared" si="89"/>
        <v/>
      </c>
    </row>
    <row r="765" spans="23:24">
      <c r="W765" t="str">
        <f t="shared" si="88"/>
        <v/>
      </c>
      <c r="X765" t="str">
        <f t="shared" si="89"/>
        <v/>
      </c>
    </row>
    <row r="766" spans="23:24">
      <c r="W766" t="str">
        <f t="shared" si="88"/>
        <v/>
      </c>
      <c r="X766" t="str">
        <f t="shared" si="89"/>
        <v/>
      </c>
    </row>
    <row r="767" spans="23:24">
      <c r="W767" t="str">
        <f t="shared" si="88"/>
        <v/>
      </c>
      <c r="X767" t="str">
        <f t="shared" si="89"/>
        <v/>
      </c>
    </row>
    <row r="768" spans="23:24">
      <c r="W768" t="str">
        <f t="shared" si="88"/>
        <v/>
      </c>
      <c r="X768" t="str">
        <f t="shared" si="89"/>
        <v/>
      </c>
    </row>
    <row r="769" spans="23:24">
      <c r="W769" t="str">
        <f t="shared" si="88"/>
        <v/>
      </c>
      <c r="X769" t="str">
        <f t="shared" si="89"/>
        <v/>
      </c>
    </row>
    <row r="770" spans="23:24">
      <c r="W770" t="str">
        <f t="shared" si="88"/>
        <v/>
      </c>
      <c r="X770" t="str">
        <f t="shared" si="89"/>
        <v/>
      </c>
    </row>
    <row r="771" spans="23:24">
      <c r="W771" t="str">
        <f t="shared" si="88"/>
        <v/>
      </c>
      <c r="X771" t="str">
        <f t="shared" si="89"/>
        <v/>
      </c>
    </row>
    <row r="772" spans="23:24">
      <c r="W772" t="str">
        <f t="shared" si="88"/>
        <v/>
      </c>
      <c r="X772" t="str">
        <f t="shared" si="89"/>
        <v/>
      </c>
    </row>
    <row r="773" spans="23:24">
      <c r="W773" t="str">
        <f t="shared" ref="W773:W836" si="90">IF($L773&lt;&gt;"",TEXT($L773,"yyyy"),"")</f>
        <v/>
      </c>
      <c r="X773" t="str">
        <f t="shared" ref="X773:X836" si="91">IF($L773&lt;&gt;"",TEXT($L773,"yyyymm"),"")</f>
        <v/>
      </c>
    </row>
    <row r="774" spans="23:24">
      <c r="W774" t="str">
        <f t="shared" si="90"/>
        <v/>
      </c>
      <c r="X774" t="str">
        <f t="shared" si="91"/>
        <v/>
      </c>
    </row>
    <row r="775" spans="23:24">
      <c r="W775" t="str">
        <f t="shared" si="90"/>
        <v/>
      </c>
      <c r="X775" t="str">
        <f t="shared" si="91"/>
        <v/>
      </c>
    </row>
    <row r="776" spans="23:24">
      <c r="W776" t="str">
        <f t="shared" si="90"/>
        <v/>
      </c>
      <c r="X776" t="str">
        <f t="shared" si="91"/>
        <v/>
      </c>
    </row>
    <row r="777" spans="23:24">
      <c r="W777" t="str">
        <f t="shared" si="90"/>
        <v/>
      </c>
      <c r="X777" t="str">
        <f t="shared" si="91"/>
        <v/>
      </c>
    </row>
    <row r="778" spans="23:24">
      <c r="W778" t="str">
        <f t="shared" si="90"/>
        <v/>
      </c>
      <c r="X778" t="str">
        <f t="shared" si="91"/>
        <v/>
      </c>
    </row>
    <row r="779" spans="23:24">
      <c r="W779" t="str">
        <f t="shared" si="90"/>
        <v/>
      </c>
      <c r="X779" t="str">
        <f t="shared" si="91"/>
        <v/>
      </c>
    </row>
    <row r="780" spans="23:24">
      <c r="W780" t="str">
        <f t="shared" si="90"/>
        <v/>
      </c>
      <c r="X780" t="str">
        <f t="shared" si="91"/>
        <v/>
      </c>
    </row>
    <row r="781" spans="23:24">
      <c r="W781" t="str">
        <f t="shared" si="90"/>
        <v/>
      </c>
      <c r="X781" t="str">
        <f t="shared" si="91"/>
        <v/>
      </c>
    </row>
    <row r="782" spans="23:24">
      <c r="W782" t="str">
        <f t="shared" si="90"/>
        <v/>
      </c>
      <c r="X782" t="str">
        <f t="shared" si="91"/>
        <v/>
      </c>
    </row>
    <row r="783" spans="23:24">
      <c r="W783" t="str">
        <f t="shared" si="90"/>
        <v/>
      </c>
      <c r="X783" t="str">
        <f t="shared" si="91"/>
        <v/>
      </c>
    </row>
    <row r="784" spans="23:24">
      <c r="W784" t="str">
        <f t="shared" si="90"/>
        <v/>
      </c>
      <c r="X784" t="str">
        <f t="shared" si="91"/>
        <v/>
      </c>
    </row>
    <row r="785" spans="23:24">
      <c r="W785" t="str">
        <f t="shared" si="90"/>
        <v/>
      </c>
      <c r="X785" t="str">
        <f t="shared" si="91"/>
        <v/>
      </c>
    </row>
    <row r="786" spans="23:24">
      <c r="W786" t="str">
        <f t="shared" si="90"/>
        <v/>
      </c>
      <c r="X786" t="str">
        <f t="shared" si="91"/>
        <v/>
      </c>
    </row>
    <row r="787" spans="23:24">
      <c r="W787" t="str">
        <f t="shared" si="90"/>
        <v/>
      </c>
      <c r="X787" t="str">
        <f t="shared" si="91"/>
        <v/>
      </c>
    </row>
    <row r="788" spans="23:24">
      <c r="W788" t="str">
        <f t="shared" si="90"/>
        <v/>
      </c>
      <c r="X788" t="str">
        <f t="shared" si="91"/>
        <v/>
      </c>
    </row>
    <row r="789" spans="23:24">
      <c r="W789" t="str">
        <f t="shared" si="90"/>
        <v/>
      </c>
      <c r="X789" t="str">
        <f t="shared" si="91"/>
        <v/>
      </c>
    </row>
    <row r="790" spans="23:24">
      <c r="W790" t="str">
        <f t="shared" si="90"/>
        <v/>
      </c>
      <c r="X790" t="str">
        <f t="shared" si="91"/>
        <v/>
      </c>
    </row>
    <row r="791" spans="23:24">
      <c r="W791" t="str">
        <f t="shared" si="90"/>
        <v/>
      </c>
      <c r="X791" t="str">
        <f t="shared" si="91"/>
        <v/>
      </c>
    </row>
    <row r="792" spans="23:24">
      <c r="W792" t="str">
        <f t="shared" si="90"/>
        <v/>
      </c>
      <c r="X792" t="str">
        <f t="shared" si="91"/>
        <v/>
      </c>
    </row>
    <row r="793" spans="23:24">
      <c r="W793" t="str">
        <f t="shared" si="90"/>
        <v/>
      </c>
      <c r="X793" t="str">
        <f t="shared" si="91"/>
        <v/>
      </c>
    </row>
    <row r="794" spans="23:24">
      <c r="W794" t="str">
        <f t="shared" si="90"/>
        <v/>
      </c>
      <c r="X794" t="str">
        <f t="shared" si="91"/>
        <v/>
      </c>
    </row>
    <row r="795" spans="23:24">
      <c r="W795" t="str">
        <f t="shared" si="90"/>
        <v/>
      </c>
      <c r="X795" t="str">
        <f t="shared" si="91"/>
        <v/>
      </c>
    </row>
    <row r="796" spans="23:24">
      <c r="W796" t="str">
        <f t="shared" si="90"/>
        <v/>
      </c>
      <c r="X796" t="str">
        <f t="shared" si="91"/>
        <v/>
      </c>
    </row>
    <row r="797" spans="23:24">
      <c r="W797" t="str">
        <f t="shared" si="90"/>
        <v/>
      </c>
      <c r="X797" t="str">
        <f t="shared" si="91"/>
        <v/>
      </c>
    </row>
    <row r="798" spans="23:24">
      <c r="W798" t="str">
        <f t="shared" si="90"/>
        <v/>
      </c>
      <c r="X798" t="str">
        <f t="shared" si="91"/>
        <v/>
      </c>
    </row>
    <row r="799" spans="23:24">
      <c r="W799" t="str">
        <f t="shared" si="90"/>
        <v/>
      </c>
      <c r="X799" t="str">
        <f t="shared" si="91"/>
        <v/>
      </c>
    </row>
    <row r="800" spans="23:24">
      <c r="W800" t="str">
        <f t="shared" si="90"/>
        <v/>
      </c>
      <c r="X800" t="str">
        <f t="shared" si="91"/>
        <v/>
      </c>
    </row>
    <row r="801" spans="23:24">
      <c r="W801" t="str">
        <f t="shared" si="90"/>
        <v/>
      </c>
      <c r="X801" t="str">
        <f t="shared" si="91"/>
        <v/>
      </c>
    </row>
    <row r="802" spans="23:24">
      <c r="W802" t="str">
        <f t="shared" si="90"/>
        <v/>
      </c>
      <c r="X802" t="str">
        <f t="shared" si="91"/>
        <v/>
      </c>
    </row>
    <row r="803" spans="23:24">
      <c r="W803" t="str">
        <f t="shared" si="90"/>
        <v/>
      </c>
      <c r="X803" t="str">
        <f t="shared" si="91"/>
        <v/>
      </c>
    </row>
    <row r="804" spans="23:24">
      <c r="W804" t="str">
        <f t="shared" si="90"/>
        <v/>
      </c>
      <c r="X804" t="str">
        <f t="shared" si="91"/>
        <v/>
      </c>
    </row>
    <row r="805" spans="23:24">
      <c r="W805" t="str">
        <f t="shared" si="90"/>
        <v/>
      </c>
      <c r="X805" t="str">
        <f t="shared" si="91"/>
        <v/>
      </c>
    </row>
    <row r="806" spans="23:24">
      <c r="W806" t="str">
        <f t="shared" si="90"/>
        <v/>
      </c>
      <c r="X806" t="str">
        <f t="shared" si="91"/>
        <v/>
      </c>
    </row>
    <row r="807" spans="23:24">
      <c r="W807" t="str">
        <f t="shared" si="90"/>
        <v/>
      </c>
      <c r="X807" t="str">
        <f t="shared" si="91"/>
        <v/>
      </c>
    </row>
    <row r="808" spans="23:24">
      <c r="W808" t="str">
        <f t="shared" si="90"/>
        <v/>
      </c>
      <c r="X808" t="str">
        <f t="shared" si="91"/>
        <v/>
      </c>
    </row>
    <row r="809" spans="23:24">
      <c r="W809" t="str">
        <f t="shared" si="90"/>
        <v/>
      </c>
      <c r="X809" t="str">
        <f t="shared" si="91"/>
        <v/>
      </c>
    </row>
    <row r="810" spans="23:24">
      <c r="W810" t="str">
        <f t="shared" si="90"/>
        <v/>
      </c>
      <c r="X810" t="str">
        <f t="shared" si="91"/>
        <v/>
      </c>
    </row>
    <row r="811" spans="23:24">
      <c r="W811" t="str">
        <f t="shared" si="90"/>
        <v/>
      </c>
      <c r="X811" t="str">
        <f t="shared" si="91"/>
        <v/>
      </c>
    </row>
    <row r="812" spans="23:24">
      <c r="W812" t="str">
        <f t="shared" si="90"/>
        <v/>
      </c>
      <c r="X812" t="str">
        <f t="shared" si="91"/>
        <v/>
      </c>
    </row>
    <row r="813" spans="23:24">
      <c r="W813" t="str">
        <f t="shared" si="90"/>
        <v/>
      </c>
      <c r="X813" t="str">
        <f t="shared" si="91"/>
        <v/>
      </c>
    </row>
    <row r="814" spans="23:24">
      <c r="W814" t="str">
        <f t="shared" si="90"/>
        <v/>
      </c>
      <c r="X814" t="str">
        <f t="shared" si="91"/>
        <v/>
      </c>
    </row>
    <row r="815" spans="23:24">
      <c r="W815" t="str">
        <f t="shared" si="90"/>
        <v/>
      </c>
      <c r="X815" t="str">
        <f t="shared" si="91"/>
        <v/>
      </c>
    </row>
    <row r="816" spans="23:24">
      <c r="W816" t="str">
        <f t="shared" si="90"/>
        <v/>
      </c>
      <c r="X816" t="str">
        <f t="shared" si="91"/>
        <v/>
      </c>
    </row>
    <row r="817" spans="23:24">
      <c r="W817" t="str">
        <f t="shared" si="90"/>
        <v/>
      </c>
      <c r="X817" t="str">
        <f t="shared" si="91"/>
        <v/>
      </c>
    </row>
    <row r="818" spans="23:24">
      <c r="W818" t="str">
        <f t="shared" si="90"/>
        <v/>
      </c>
      <c r="X818" t="str">
        <f t="shared" si="91"/>
        <v/>
      </c>
    </row>
    <row r="819" spans="23:24">
      <c r="W819" t="str">
        <f t="shared" si="90"/>
        <v/>
      </c>
      <c r="X819" t="str">
        <f t="shared" si="91"/>
        <v/>
      </c>
    </row>
    <row r="820" spans="23:24">
      <c r="W820" t="str">
        <f t="shared" si="90"/>
        <v/>
      </c>
      <c r="X820" t="str">
        <f t="shared" si="91"/>
        <v/>
      </c>
    </row>
    <row r="821" spans="23:24">
      <c r="W821" t="str">
        <f t="shared" si="90"/>
        <v/>
      </c>
      <c r="X821" t="str">
        <f t="shared" si="91"/>
        <v/>
      </c>
    </row>
    <row r="822" spans="23:24">
      <c r="W822" t="str">
        <f t="shared" si="90"/>
        <v/>
      </c>
      <c r="X822" t="str">
        <f t="shared" si="91"/>
        <v/>
      </c>
    </row>
    <row r="823" spans="23:24">
      <c r="W823" t="str">
        <f t="shared" si="90"/>
        <v/>
      </c>
      <c r="X823" t="str">
        <f t="shared" si="91"/>
        <v/>
      </c>
    </row>
    <row r="824" spans="23:24">
      <c r="W824" t="str">
        <f t="shared" si="90"/>
        <v/>
      </c>
      <c r="X824" t="str">
        <f t="shared" si="91"/>
        <v/>
      </c>
    </row>
    <row r="825" spans="23:24">
      <c r="W825" t="str">
        <f t="shared" si="90"/>
        <v/>
      </c>
      <c r="X825" t="str">
        <f t="shared" si="91"/>
        <v/>
      </c>
    </row>
    <row r="826" spans="23:24">
      <c r="W826" t="str">
        <f t="shared" si="90"/>
        <v/>
      </c>
      <c r="X826" t="str">
        <f t="shared" si="91"/>
        <v/>
      </c>
    </row>
    <row r="827" spans="23:24">
      <c r="W827" t="str">
        <f t="shared" si="90"/>
        <v/>
      </c>
      <c r="X827" t="str">
        <f t="shared" si="91"/>
        <v/>
      </c>
    </row>
    <row r="828" spans="23:24">
      <c r="W828" t="str">
        <f t="shared" si="90"/>
        <v/>
      </c>
      <c r="X828" t="str">
        <f t="shared" si="91"/>
        <v/>
      </c>
    </row>
    <row r="829" spans="23:24">
      <c r="W829" t="str">
        <f t="shared" si="90"/>
        <v/>
      </c>
      <c r="X829" t="str">
        <f t="shared" si="91"/>
        <v/>
      </c>
    </row>
    <row r="830" spans="23:24">
      <c r="W830" t="str">
        <f t="shared" si="90"/>
        <v/>
      </c>
      <c r="X830" t="str">
        <f t="shared" si="91"/>
        <v/>
      </c>
    </row>
    <row r="831" spans="23:24">
      <c r="W831" t="str">
        <f t="shared" si="90"/>
        <v/>
      </c>
      <c r="X831" t="str">
        <f t="shared" si="91"/>
        <v/>
      </c>
    </row>
    <row r="832" spans="23:24">
      <c r="W832" t="str">
        <f t="shared" si="90"/>
        <v/>
      </c>
      <c r="X832" t="str">
        <f t="shared" si="91"/>
        <v/>
      </c>
    </row>
    <row r="833" spans="23:24">
      <c r="W833" t="str">
        <f t="shared" si="90"/>
        <v/>
      </c>
      <c r="X833" t="str">
        <f t="shared" si="91"/>
        <v/>
      </c>
    </row>
    <row r="834" spans="23:24">
      <c r="W834" t="str">
        <f t="shared" si="90"/>
        <v/>
      </c>
      <c r="X834" t="str">
        <f t="shared" si="91"/>
        <v/>
      </c>
    </row>
    <row r="835" spans="23:24">
      <c r="W835" t="str">
        <f t="shared" si="90"/>
        <v/>
      </c>
      <c r="X835" t="str">
        <f t="shared" si="91"/>
        <v/>
      </c>
    </row>
    <row r="836" spans="23:24">
      <c r="W836" t="str">
        <f t="shared" si="90"/>
        <v/>
      </c>
      <c r="X836" t="str">
        <f t="shared" si="91"/>
        <v/>
      </c>
    </row>
    <row r="837" spans="23:24">
      <c r="W837" t="str">
        <f t="shared" ref="W837:W900" si="92">IF($L837&lt;&gt;"",TEXT($L837,"yyyy"),"")</f>
        <v/>
      </c>
      <c r="X837" t="str">
        <f t="shared" ref="X837:X900" si="93">IF($L837&lt;&gt;"",TEXT($L837,"yyyymm"),"")</f>
        <v/>
      </c>
    </row>
    <row r="838" spans="23:24">
      <c r="W838" t="str">
        <f t="shared" si="92"/>
        <v/>
      </c>
      <c r="X838" t="str">
        <f t="shared" si="93"/>
        <v/>
      </c>
    </row>
    <row r="839" spans="23:24">
      <c r="W839" t="str">
        <f t="shared" si="92"/>
        <v/>
      </c>
      <c r="X839" t="str">
        <f t="shared" si="93"/>
        <v/>
      </c>
    </row>
    <row r="840" spans="23:24">
      <c r="W840" t="str">
        <f t="shared" si="92"/>
        <v/>
      </c>
      <c r="X840" t="str">
        <f t="shared" si="93"/>
        <v/>
      </c>
    </row>
    <row r="841" spans="23:24">
      <c r="W841" t="str">
        <f t="shared" si="92"/>
        <v/>
      </c>
      <c r="X841" t="str">
        <f t="shared" si="93"/>
        <v/>
      </c>
    </row>
    <row r="842" spans="23:24">
      <c r="W842" t="str">
        <f t="shared" si="92"/>
        <v/>
      </c>
      <c r="X842" t="str">
        <f t="shared" si="93"/>
        <v/>
      </c>
    </row>
    <row r="843" spans="23:24">
      <c r="W843" t="str">
        <f t="shared" si="92"/>
        <v/>
      </c>
      <c r="X843" t="str">
        <f t="shared" si="93"/>
        <v/>
      </c>
    </row>
    <row r="844" spans="23:24">
      <c r="W844" t="str">
        <f t="shared" si="92"/>
        <v/>
      </c>
      <c r="X844" t="str">
        <f t="shared" si="93"/>
        <v/>
      </c>
    </row>
    <row r="845" spans="23:24">
      <c r="W845" t="str">
        <f t="shared" si="92"/>
        <v/>
      </c>
      <c r="X845" t="str">
        <f t="shared" si="93"/>
        <v/>
      </c>
    </row>
    <row r="846" spans="23:24">
      <c r="W846" t="str">
        <f t="shared" si="92"/>
        <v/>
      </c>
      <c r="X846" t="str">
        <f t="shared" si="93"/>
        <v/>
      </c>
    </row>
    <row r="847" spans="23:24">
      <c r="W847" t="str">
        <f t="shared" si="92"/>
        <v/>
      </c>
      <c r="X847" t="str">
        <f t="shared" si="93"/>
        <v/>
      </c>
    </row>
    <row r="848" spans="23:24">
      <c r="W848" t="str">
        <f t="shared" si="92"/>
        <v/>
      </c>
      <c r="X848" t="str">
        <f t="shared" si="93"/>
        <v/>
      </c>
    </row>
    <row r="849" spans="23:24">
      <c r="W849" t="str">
        <f t="shared" si="92"/>
        <v/>
      </c>
      <c r="X849" t="str">
        <f t="shared" si="93"/>
        <v/>
      </c>
    </row>
    <row r="850" spans="23:24">
      <c r="W850" t="str">
        <f t="shared" si="92"/>
        <v/>
      </c>
      <c r="X850" t="str">
        <f t="shared" si="93"/>
        <v/>
      </c>
    </row>
    <row r="851" spans="23:24">
      <c r="W851" t="str">
        <f t="shared" si="92"/>
        <v/>
      </c>
      <c r="X851" t="str">
        <f t="shared" si="93"/>
        <v/>
      </c>
    </row>
    <row r="852" spans="23:24">
      <c r="W852" t="str">
        <f t="shared" si="92"/>
        <v/>
      </c>
      <c r="X852" t="str">
        <f t="shared" si="93"/>
        <v/>
      </c>
    </row>
    <row r="853" spans="23:24">
      <c r="W853" t="str">
        <f t="shared" si="92"/>
        <v/>
      </c>
      <c r="X853" t="str">
        <f t="shared" si="93"/>
        <v/>
      </c>
    </row>
    <row r="854" spans="23:24">
      <c r="W854" t="str">
        <f t="shared" si="92"/>
        <v/>
      </c>
      <c r="X854" t="str">
        <f t="shared" si="93"/>
        <v/>
      </c>
    </row>
    <row r="855" spans="23:24">
      <c r="W855" t="str">
        <f t="shared" si="92"/>
        <v/>
      </c>
      <c r="X855" t="str">
        <f t="shared" si="93"/>
        <v/>
      </c>
    </row>
    <row r="856" spans="23:24">
      <c r="W856" t="str">
        <f t="shared" si="92"/>
        <v/>
      </c>
      <c r="X856" t="str">
        <f t="shared" si="93"/>
        <v/>
      </c>
    </row>
    <row r="857" spans="23:24">
      <c r="W857" t="str">
        <f t="shared" si="92"/>
        <v/>
      </c>
      <c r="X857" t="str">
        <f t="shared" si="93"/>
        <v/>
      </c>
    </row>
    <row r="858" spans="23:24">
      <c r="W858" t="str">
        <f t="shared" si="92"/>
        <v/>
      </c>
      <c r="X858" t="str">
        <f t="shared" si="93"/>
        <v/>
      </c>
    </row>
    <row r="859" spans="23:24">
      <c r="W859" t="str">
        <f t="shared" si="92"/>
        <v/>
      </c>
      <c r="X859" t="str">
        <f t="shared" si="93"/>
        <v/>
      </c>
    </row>
    <row r="860" spans="23:24">
      <c r="W860" t="str">
        <f t="shared" si="92"/>
        <v/>
      </c>
      <c r="X860" t="str">
        <f t="shared" si="93"/>
        <v/>
      </c>
    </row>
    <row r="861" spans="23:24">
      <c r="W861" t="str">
        <f t="shared" si="92"/>
        <v/>
      </c>
      <c r="X861" t="str">
        <f t="shared" si="93"/>
        <v/>
      </c>
    </row>
    <row r="862" spans="23:24">
      <c r="W862" t="str">
        <f t="shared" si="92"/>
        <v/>
      </c>
      <c r="X862" t="str">
        <f t="shared" si="93"/>
        <v/>
      </c>
    </row>
    <row r="863" spans="23:24">
      <c r="W863" t="str">
        <f t="shared" si="92"/>
        <v/>
      </c>
      <c r="X863" t="str">
        <f t="shared" si="93"/>
        <v/>
      </c>
    </row>
    <row r="864" spans="23:24">
      <c r="W864" t="str">
        <f t="shared" si="92"/>
        <v/>
      </c>
      <c r="X864" t="str">
        <f t="shared" si="93"/>
        <v/>
      </c>
    </row>
    <row r="865" spans="23:24">
      <c r="W865" t="str">
        <f t="shared" si="92"/>
        <v/>
      </c>
      <c r="X865" t="str">
        <f t="shared" si="93"/>
        <v/>
      </c>
    </row>
    <row r="866" spans="23:24">
      <c r="W866" t="str">
        <f t="shared" si="92"/>
        <v/>
      </c>
      <c r="X866" t="str">
        <f t="shared" si="93"/>
        <v/>
      </c>
    </row>
    <row r="867" spans="23:24">
      <c r="W867" t="str">
        <f t="shared" si="92"/>
        <v/>
      </c>
      <c r="X867" t="str">
        <f t="shared" si="93"/>
        <v/>
      </c>
    </row>
    <row r="868" spans="23:24">
      <c r="W868" t="str">
        <f t="shared" si="92"/>
        <v/>
      </c>
      <c r="X868" t="str">
        <f t="shared" si="93"/>
        <v/>
      </c>
    </row>
    <row r="869" spans="23:24">
      <c r="W869" t="str">
        <f t="shared" si="92"/>
        <v/>
      </c>
      <c r="X869" t="str">
        <f t="shared" si="93"/>
        <v/>
      </c>
    </row>
    <row r="870" spans="23:24">
      <c r="W870" t="str">
        <f t="shared" si="92"/>
        <v/>
      </c>
      <c r="X870" t="str">
        <f t="shared" si="93"/>
        <v/>
      </c>
    </row>
    <row r="871" spans="23:24">
      <c r="W871" t="str">
        <f t="shared" si="92"/>
        <v/>
      </c>
      <c r="X871" t="str">
        <f t="shared" si="93"/>
        <v/>
      </c>
    </row>
    <row r="872" spans="23:24">
      <c r="W872" t="str">
        <f t="shared" si="92"/>
        <v/>
      </c>
      <c r="X872" t="str">
        <f t="shared" si="93"/>
        <v/>
      </c>
    </row>
    <row r="873" spans="23:24">
      <c r="W873" t="str">
        <f t="shared" si="92"/>
        <v/>
      </c>
      <c r="X873" t="str">
        <f t="shared" si="93"/>
        <v/>
      </c>
    </row>
    <row r="874" spans="23:24">
      <c r="W874" t="str">
        <f t="shared" si="92"/>
        <v/>
      </c>
      <c r="X874" t="str">
        <f t="shared" si="93"/>
        <v/>
      </c>
    </row>
    <row r="875" spans="23:24">
      <c r="W875" t="str">
        <f t="shared" si="92"/>
        <v/>
      </c>
      <c r="X875" t="str">
        <f t="shared" si="93"/>
        <v/>
      </c>
    </row>
    <row r="876" spans="23:24">
      <c r="W876" t="str">
        <f t="shared" si="92"/>
        <v/>
      </c>
      <c r="X876" t="str">
        <f t="shared" si="93"/>
        <v/>
      </c>
    </row>
    <row r="877" spans="23:24">
      <c r="W877" t="str">
        <f t="shared" si="92"/>
        <v/>
      </c>
      <c r="X877" t="str">
        <f t="shared" si="93"/>
        <v/>
      </c>
    </row>
    <row r="878" spans="23:24">
      <c r="W878" t="str">
        <f t="shared" si="92"/>
        <v/>
      </c>
      <c r="X878" t="str">
        <f t="shared" si="93"/>
        <v/>
      </c>
    </row>
    <row r="879" spans="23:24">
      <c r="W879" t="str">
        <f t="shared" si="92"/>
        <v/>
      </c>
      <c r="X879" t="str">
        <f t="shared" si="93"/>
        <v/>
      </c>
    </row>
    <row r="880" spans="23:24">
      <c r="W880" t="str">
        <f t="shared" si="92"/>
        <v/>
      </c>
      <c r="X880" t="str">
        <f t="shared" si="93"/>
        <v/>
      </c>
    </row>
    <row r="881" spans="23:24">
      <c r="W881" t="str">
        <f t="shared" si="92"/>
        <v/>
      </c>
      <c r="X881" t="str">
        <f t="shared" si="93"/>
        <v/>
      </c>
    </row>
    <row r="882" spans="23:24">
      <c r="W882" t="str">
        <f t="shared" si="92"/>
        <v/>
      </c>
      <c r="X882" t="str">
        <f t="shared" si="93"/>
        <v/>
      </c>
    </row>
    <row r="883" spans="23:24">
      <c r="W883" t="str">
        <f t="shared" si="92"/>
        <v/>
      </c>
      <c r="X883" t="str">
        <f t="shared" si="93"/>
        <v/>
      </c>
    </row>
    <row r="884" spans="23:24">
      <c r="W884" t="str">
        <f t="shared" si="92"/>
        <v/>
      </c>
      <c r="X884" t="str">
        <f t="shared" si="93"/>
        <v/>
      </c>
    </row>
    <row r="885" spans="23:24">
      <c r="W885" t="str">
        <f t="shared" si="92"/>
        <v/>
      </c>
      <c r="X885" t="str">
        <f t="shared" si="93"/>
        <v/>
      </c>
    </row>
    <row r="886" spans="23:24">
      <c r="W886" t="str">
        <f t="shared" si="92"/>
        <v/>
      </c>
      <c r="X886" t="str">
        <f t="shared" si="93"/>
        <v/>
      </c>
    </row>
    <row r="887" spans="23:24">
      <c r="W887" t="str">
        <f t="shared" si="92"/>
        <v/>
      </c>
      <c r="X887" t="str">
        <f t="shared" si="93"/>
        <v/>
      </c>
    </row>
    <row r="888" spans="23:24">
      <c r="W888" t="str">
        <f t="shared" si="92"/>
        <v/>
      </c>
      <c r="X888" t="str">
        <f t="shared" si="93"/>
        <v/>
      </c>
    </row>
    <row r="889" spans="23:24">
      <c r="W889" t="str">
        <f t="shared" si="92"/>
        <v/>
      </c>
      <c r="X889" t="str">
        <f t="shared" si="93"/>
        <v/>
      </c>
    </row>
    <row r="890" spans="23:24">
      <c r="W890" t="str">
        <f t="shared" si="92"/>
        <v/>
      </c>
      <c r="X890" t="str">
        <f t="shared" si="93"/>
        <v/>
      </c>
    </row>
    <row r="891" spans="23:24">
      <c r="W891" t="str">
        <f t="shared" si="92"/>
        <v/>
      </c>
      <c r="X891" t="str">
        <f t="shared" si="93"/>
        <v/>
      </c>
    </row>
    <row r="892" spans="23:24">
      <c r="W892" t="str">
        <f t="shared" si="92"/>
        <v/>
      </c>
      <c r="X892" t="str">
        <f t="shared" si="93"/>
        <v/>
      </c>
    </row>
    <row r="893" spans="23:24">
      <c r="W893" t="str">
        <f t="shared" si="92"/>
        <v/>
      </c>
      <c r="X893" t="str">
        <f t="shared" si="93"/>
        <v/>
      </c>
    </row>
    <row r="894" spans="23:24">
      <c r="W894" t="str">
        <f t="shared" si="92"/>
        <v/>
      </c>
      <c r="X894" t="str">
        <f t="shared" si="93"/>
        <v/>
      </c>
    </row>
    <row r="895" spans="23:24">
      <c r="W895" t="str">
        <f t="shared" si="92"/>
        <v/>
      </c>
      <c r="X895" t="str">
        <f t="shared" si="93"/>
        <v/>
      </c>
    </row>
    <row r="896" spans="23:24">
      <c r="W896" t="str">
        <f t="shared" si="92"/>
        <v/>
      </c>
      <c r="X896" t="str">
        <f t="shared" si="93"/>
        <v/>
      </c>
    </row>
    <row r="897" spans="23:24">
      <c r="W897" t="str">
        <f t="shared" si="92"/>
        <v/>
      </c>
      <c r="X897" t="str">
        <f t="shared" si="93"/>
        <v/>
      </c>
    </row>
    <row r="898" spans="23:24">
      <c r="W898" t="str">
        <f t="shared" si="92"/>
        <v/>
      </c>
      <c r="X898" t="str">
        <f t="shared" si="93"/>
        <v/>
      </c>
    </row>
    <row r="899" spans="23:24">
      <c r="W899" t="str">
        <f t="shared" si="92"/>
        <v/>
      </c>
      <c r="X899" t="str">
        <f t="shared" si="93"/>
        <v/>
      </c>
    </row>
    <row r="900" spans="23:24">
      <c r="W900" t="str">
        <f t="shared" si="92"/>
        <v/>
      </c>
      <c r="X900" t="str">
        <f t="shared" si="93"/>
        <v/>
      </c>
    </row>
    <row r="901" spans="23:24">
      <c r="W901" t="str">
        <f t="shared" ref="W901:W964" si="94">IF($L901&lt;&gt;"",TEXT($L901,"yyyy"),"")</f>
        <v/>
      </c>
      <c r="X901" t="str">
        <f t="shared" ref="X901:X964" si="95">IF($L901&lt;&gt;"",TEXT($L901,"yyyymm"),"")</f>
        <v/>
      </c>
    </row>
    <row r="902" spans="23:24">
      <c r="W902" t="str">
        <f t="shared" si="94"/>
        <v/>
      </c>
      <c r="X902" t="str">
        <f t="shared" si="95"/>
        <v/>
      </c>
    </row>
    <row r="903" spans="23:24">
      <c r="W903" t="str">
        <f t="shared" si="94"/>
        <v/>
      </c>
      <c r="X903" t="str">
        <f t="shared" si="95"/>
        <v/>
      </c>
    </row>
    <row r="904" spans="23:24">
      <c r="W904" t="str">
        <f t="shared" si="94"/>
        <v/>
      </c>
      <c r="X904" t="str">
        <f t="shared" si="95"/>
        <v/>
      </c>
    </row>
    <row r="905" spans="23:24">
      <c r="W905" t="str">
        <f t="shared" si="94"/>
        <v/>
      </c>
      <c r="X905" t="str">
        <f t="shared" si="95"/>
        <v/>
      </c>
    </row>
    <row r="906" spans="23:24">
      <c r="W906" t="str">
        <f t="shared" si="94"/>
        <v/>
      </c>
      <c r="X906" t="str">
        <f t="shared" si="95"/>
        <v/>
      </c>
    </row>
    <row r="907" spans="23:24">
      <c r="W907" t="str">
        <f t="shared" si="94"/>
        <v/>
      </c>
      <c r="X907" t="str">
        <f t="shared" si="95"/>
        <v/>
      </c>
    </row>
    <row r="908" spans="23:24">
      <c r="W908" t="str">
        <f t="shared" si="94"/>
        <v/>
      </c>
      <c r="X908" t="str">
        <f t="shared" si="95"/>
        <v/>
      </c>
    </row>
    <row r="909" spans="23:24">
      <c r="W909" t="str">
        <f t="shared" si="94"/>
        <v/>
      </c>
      <c r="X909" t="str">
        <f t="shared" si="95"/>
        <v/>
      </c>
    </row>
    <row r="910" spans="23:24">
      <c r="W910" t="str">
        <f t="shared" si="94"/>
        <v/>
      </c>
      <c r="X910" t="str">
        <f t="shared" si="95"/>
        <v/>
      </c>
    </row>
    <row r="911" spans="23:24">
      <c r="W911" t="str">
        <f t="shared" si="94"/>
        <v/>
      </c>
      <c r="X911" t="str">
        <f t="shared" si="95"/>
        <v/>
      </c>
    </row>
    <row r="912" spans="23:24">
      <c r="W912" t="str">
        <f t="shared" si="94"/>
        <v/>
      </c>
      <c r="X912" t="str">
        <f t="shared" si="95"/>
        <v/>
      </c>
    </row>
    <row r="913" spans="23:24">
      <c r="W913" t="str">
        <f t="shared" si="94"/>
        <v/>
      </c>
      <c r="X913" t="str">
        <f t="shared" si="95"/>
        <v/>
      </c>
    </row>
    <row r="914" spans="23:24">
      <c r="W914" t="str">
        <f t="shared" si="94"/>
        <v/>
      </c>
      <c r="X914" t="str">
        <f t="shared" si="95"/>
        <v/>
      </c>
    </row>
    <row r="915" spans="23:24">
      <c r="W915" t="str">
        <f t="shared" si="94"/>
        <v/>
      </c>
      <c r="X915" t="str">
        <f t="shared" si="95"/>
        <v/>
      </c>
    </row>
    <row r="916" spans="23:24">
      <c r="W916" t="str">
        <f t="shared" si="94"/>
        <v/>
      </c>
      <c r="X916" t="str">
        <f t="shared" si="95"/>
        <v/>
      </c>
    </row>
    <row r="917" spans="23:24">
      <c r="W917" t="str">
        <f t="shared" si="94"/>
        <v/>
      </c>
      <c r="X917" t="str">
        <f t="shared" si="95"/>
        <v/>
      </c>
    </row>
    <row r="918" spans="23:24">
      <c r="W918" t="str">
        <f t="shared" si="94"/>
        <v/>
      </c>
      <c r="X918" t="str">
        <f t="shared" si="95"/>
        <v/>
      </c>
    </row>
    <row r="919" spans="23:24">
      <c r="W919" t="str">
        <f t="shared" si="94"/>
        <v/>
      </c>
      <c r="X919" t="str">
        <f t="shared" si="95"/>
        <v/>
      </c>
    </row>
    <row r="920" spans="23:24">
      <c r="W920" t="str">
        <f t="shared" si="94"/>
        <v/>
      </c>
      <c r="X920" t="str">
        <f t="shared" si="95"/>
        <v/>
      </c>
    </row>
    <row r="921" spans="23:24">
      <c r="W921" t="str">
        <f t="shared" si="94"/>
        <v/>
      </c>
      <c r="X921" t="str">
        <f t="shared" si="95"/>
        <v/>
      </c>
    </row>
    <row r="922" spans="23:24">
      <c r="W922" t="str">
        <f t="shared" si="94"/>
        <v/>
      </c>
      <c r="X922" t="str">
        <f t="shared" si="95"/>
        <v/>
      </c>
    </row>
    <row r="923" spans="23:24">
      <c r="W923" t="str">
        <f t="shared" si="94"/>
        <v/>
      </c>
      <c r="X923" t="str">
        <f t="shared" si="95"/>
        <v/>
      </c>
    </row>
    <row r="924" spans="23:24">
      <c r="W924" t="str">
        <f t="shared" si="94"/>
        <v/>
      </c>
      <c r="X924" t="str">
        <f t="shared" si="95"/>
        <v/>
      </c>
    </row>
    <row r="925" spans="23:24">
      <c r="W925" t="str">
        <f t="shared" si="94"/>
        <v/>
      </c>
      <c r="X925" t="str">
        <f t="shared" si="95"/>
        <v/>
      </c>
    </row>
    <row r="926" spans="23:24">
      <c r="W926" t="str">
        <f t="shared" si="94"/>
        <v/>
      </c>
      <c r="X926" t="str">
        <f t="shared" si="95"/>
        <v/>
      </c>
    </row>
    <row r="927" spans="23:24">
      <c r="W927" t="str">
        <f t="shared" si="94"/>
        <v/>
      </c>
      <c r="X927" t="str">
        <f t="shared" si="95"/>
        <v/>
      </c>
    </row>
    <row r="928" spans="23:24">
      <c r="W928" t="str">
        <f t="shared" si="94"/>
        <v/>
      </c>
      <c r="X928" t="str">
        <f t="shared" si="95"/>
        <v/>
      </c>
    </row>
    <row r="929" spans="23:24">
      <c r="W929" t="str">
        <f t="shared" si="94"/>
        <v/>
      </c>
      <c r="X929" t="str">
        <f t="shared" si="95"/>
        <v/>
      </c>
    </row>
    <row r="930" spans="23:24">
      <c r="W930" t="str">
        <f t="shared" si="94"/>
        <v/>
      </c>
      <c r="X930" t="str">
        <f t="shared" si="95"/>
        <v/>
      </c>
    </row>
    <row r="931" spans="23:24">
      <c r="W931" t="str">
        <f t="shared" si="94"/>
        <v/>
      </c>
      <c r="X931" t="str">
        <f t="shared" si="95"/>
        <v/>
      </c>
    </row>
    <row r="932" spans="23:24">
      <c r="W932" t="str">
        <f t="shared" si="94"/>
        <v/>
      </c>
      <c r="X932" t="str">
        <f t="shared" si="95"/>
        <v/>
      </c>
    </row>
    <row r="933" spans="23:24">
      <c r="W933" t="str">
        <f t="shared" si="94"/>
        <v/>
      </c>
      <c r="X933" t="str">
        <f t="shared" si="95"/>
        <v/>
      </c>
    </row>
    <row r="934" spans="23:24">
      <c r="W934" t="str">
        <f t="shared" si="94"/>
        <v/>
      </c>
      <c r="X934" t="str">
        <f t="shared" si="95"/>
        <v/>
      </c>
    </row>
    <row r="935" spans="23:24">
      <c r="W935" t="str">
        <f t="shared" si="94"/>
        <v/>
      </c>
      <c r="X935" t="str">
        <f t="shared" si="95"/>
        <v/>
      </c>
    </row>
    <row r="936" spans="23:24">
      <c r="W936" t="str">
        <f t="shared" si="94"/>
        <v/>
      </c>
      <c r="X936" t="str">
        <f t="shared" si="95"/>
        <v/>
      </c>
    </row>
    <row r="937" spans="23:24">
      <c r="W937" t="str">
        <f t="shared" si="94"/>
        <v/>
      </c>
      <c r="X937" t="str">
        <f t="shared" si="95"/>
        <v/>
      </c>
    </row>
    <row r="938" spans="23:24">
      <c r="W938" t="str">
        <f t="shared" si="94"/>
        <v/>
      </c>
      <c r="X938" t="str">
        <f t="shared" si="95"/>
        <v/>
      </c>
    </row>
    <row r="939" spans="23:24">
      <c r="W939" t="str">
        <f t="shared" si="94"/>
        <v/>
      </c>
      <c r="X939" t="str">
        <f t="shared" si="95"/>
        <v/>
      </c>
    </row>
    <row r="940" spans="23:24">
      <c r="W940" t="str">
        <f t="shared" si="94"/>
        <v/>
      </c>
      <c r="X940" t="str">
        <f t="shared" si="95"/>
        <v/>
      </c>
    </row>
    <row r="941" spans="23:24">
      <c r="W941" t="str">
        <f t="shared" si="94"/>
        <v/>
      </c>
      <c r="X941" t="str">
        <f t="shared" si="95"/>
        <v/>
      </c>
    </row>
    <row r="942" spans="23:24">
      <c r="W942" t="str">
        <f t="shared" si="94"/>
        <v/>
      </c>
      <c r="X942" t="str">
        <f t="shared" si="95"/>
        <v/>
      </c>
    </row>
    <row r="943" spans="23:24">
      <c r="W943" t="str">
        <f t="shared" si="94"/>
        <v/>
      </c>
      <c r="X943" t="str">
        <f t="shared" si="95"/>
        <v/>
      </c>
    </row>
    <row r="944" spans="23:24">
      <c r="W944" t="str">
        <f t="shared" si="94"/>
        <v/>
      </c>
      <c r="X944" t="str">
        <f t="shared" si="95"/>
        <v/>
      </c>
    </row>
    <row r="945" spans="23:24">
      <c r="W945" t="str">
        <f t="shared" si="94"/>
        <v/>
      </c>
      <c r="X945" t="str">
        <f t="shared" si="95"/>
        <v/>
      </c>
    </row>
    <row r="946" spans="23:24">
      <c r="W946" t="str">
        <f t="shared" si="94"/>
        <v/>
      </c>
      <c r="X946" t="str">
        <f t="shared" si="95"/>
        <v/>
      </c>
    </row>
    <row r="947" spans="23:24">
      <c r="W947" t="str">
        <f t="shared" si="94"/>
        <v/>
      </c>
      <c r="X947" t="str">
        <f t="shared" si="95"/>
        <v/>
      </c>
    </row>
    <row r="948" spans="23:24">
      <c r="W948" t="str">
        <f t="shared" si="94"/>
        <v/>
      </c>
      <c r="X948" t="str">
        <f t="shared" si="95"/>
        <v/>
      </c>
    </row>
    <row r="949" spans="23:24">
      <c r="W949" t="str">
        <f t="shared" si="94"/>
        <v/>
      </c>
      <c r="X949" t="str">
        <f t="shared" si="95"/>
        <v/>
      </c>
    </row>
    <row r="950" spans="23:24">
      <c r="W950" t="str">
        <f t="shared" si="94"/>
        <v/>
      </c>
      <c r="X950" t="str">
        <f t="shared" si="95"/>
        <v/>
      </c>
    </row>
    <row r="951" spans="23:24">
      <c r="W951" t="str">
        <f t="shared" si="94"/>
        <v/>
      </c>
      <c r="X951" t="str">
        <f t="shared" si="95"/>
        <v/>
      </c>
    </row>
    <row r="952" spans="23:24">
      <c r="W952" t="str">
        <f t="shared" si="94"/>
        <v/>
      </c>
      <c r="X952" t="str">
        <f t="shared" si="95"/>
        <v/>
      </c>
    </row>
    <row r="953" spans="23:24">
      <c r="W953" t="str">
        <f t="shared" si="94"/>
        <v/>
      </c>
      <c r="X953" t="str">
        <f t="shared" si="95"/>
        <v/>
      </c>
    </row>
    <row r="954" spans="23:24">
      <c r="W954" t="str">
        <f t="shared" si="94"/>
        <v/>
      </c>
      <c r="X954" t="str">
        <f t="shared" si="95"/>
        <v/>
      </c>
    </row>
    <row r="955" spans="23:24">
      <c r="W955" t="str">
        <f t="shared" si="94"/>
        <v/>
      </c>
      <c r="X955" t="str">
        <f t="shared" si="95"/>
        <v/>
      </c>
    </row>
    <row r="956" spans="23:24">
      <c r="W956" t="str">
        <f t="shared" si="94"/>
        <v/>
      </c>
      <c r="X956" t="str">
        <f t="shared" si="95"/>
        <v/>
      </c>
    </row>
    <row r="957" spans="23:24">
      <c r="W957" t="str">
        <f t="shared" si="94"/>
        <v/>
      </c>
      <c r="X957" t="str">
        <f t="shared" si="95"/>
        <v/>
      </c>
    </row>
    <row r="958" spans="23:24">
      <c r="W958" t="str">
        <f t="shared" si="94"/>
        <v/>
      </c>
      <c r="X958" t="str">
        <f t="shared" si="95"/>
        <v/>
      </c>
    </row>
    <row r="959" spans="23:24">
      <c r="W959" t="str">
        <f t="shared" si="94"/>
        <v/>
      </c>
      <c r="X959" t="str">
        <f t="shared" si="95"/>
        <v/>
      </c>
    </row>
    <row r="960" spans="23:24">
      <c r="W960" t="str">
        <f t="shared" si="94"/>
        <v/>
      </c>
      <c r="X960" t="str">
        <f t="shared" si="95"/>
        <v/>
      </c>
    </row>
    <row r="961" spans="23:24">
      <c r="W961" t="str">
        <f t="shared" si="94"/>
        <v/>
      </c>
      <c r="X961" t="str">
        <f t="shared" si="95"/>
        <v/>
      </c>
    </row>
    <row r="962" spans="23:24">
      <c r="W962" t="str">
        <f t="shared" si="94"/>
        <v/>
      </c>
      <c r="X962" t="str">
        <f t="shared" si="95"/>
        <v/>
      </c>
    </row>
    <row r="963" spans="23:24">
      <c r="W963" t="str">
        <f t="shared" si="94"/>
        <v/>
      </c>
      <c r="X963" t="str">
        <f t="shared" si="95"/>
        <v/>
      </c>
    </row>
    <row r="964" spans="23:24">
      <c r="W964" t="str">
        <f t="shared" si="94"/>
        <v/>
      </c>
      <c r="X964" t="str">
        <f t="shared" si="95"/>
        <v/>
      </c>
    </row>
    <row r="965" spans="23:24">
      <c r="W965" t="str">
        <f t="shared" ref="W965:W1002" si="96">IF($L965&lt;&gt;"",TEXT($L965,"yyyy"),"")</f>
        <v/>
      </c>
      <c r="X965" t="str">
        <f t="shared" ref="X965:X1002" si="97">IF($L965&lt;&gt;"",TEXT($L965,"yyyymm"),"")</f>
        <v/>
      </c>
    </row>
    <row r="966" spans="23:24">
      <c r="W966" t="str">
        <f t="shared" si="96"/>
        <v/>
      </c>
      <c r="X966" t="str">
        <f t="shared" si="97"/>
        <v/>
      </c>
    </row>
    <row r="967" spans="23:24">
      <c r="W967" t="str">
        <f t="shared" si="96"/>
        <v/>
      </c>
      <c r="X967" t="str">
        <f t="shared" si="97"/>
        <v/>
      </c>
    </row>
    <row r="968" spans="23:24">
      <c r="W968" t="str">
        <f t="shared" si="96"/>
        <v/>
      </c>
      <c r="X968" t="str">
        <f t="shared" si="97"/>
        <v/>
      </c>
    </row>
    <row r="969" spans="23:24">
      <c r="W969" t="str">
        <f t="shared" si="96"/>
        <v/>
      </c>
      <c r="X969" t="str">
        <f t="shared" si="97"/>
        <v/>
      </c>
    </row>
    <row r="970" spans="23:24">
      <c r="W970" t="str">
        <f t="shared" si="96"/>
        <v/>
      </c>
      <c r="X970" t="str">
        <f t="shared" si="97"/>
        <v/>
      </c>
    </row>
    <row r="971" spans="23:24">
      <c r="W971" t="str">
        <f t="shared" si="96"/>
        <v/>
      </c>
      <c r="X971" t="str">
        <f t="shared" si="97"/>
        <v/>
      </c>
    </row>
    <row r="972" spans="23:24">
      <c r="W972" t="str">
        <f t="shared" si="96"/>
        <v/>
      </c>
      <c r="X972" t="str">
        <f t="shared" si="97"/>
        <v/>
      </c>
    </row>
    <row r="973" spans="23:24">
      <c r="W973" t="str">
        <f t="shared" si="96"/>
        <v/>
      </c>
      <c r="X973" t="str">
        <f t="shared" si="97"/>
        <v/>
      </c>
    </row>
    <row r="974" spans="23:24">
      <c r="W974" t="str">
        <f t="shared" si="96"/>
        <v/>
      </c>
      <c r="X974" t="str">
        <f t="shared" si="97"/>
        <v/>
      </c>
    </row>
    <row r="975" spans="23:24">
      <c r="W975" t="str">
        <f t="shared" si="96"/>
        <v/>
      </c>
      <c r="X975" t="str">
        <f t="shared" si="97"/>
        <v/>
      </c>
    </row>
    <row r="976" spans="23:24">
      <c r="W976" t="str">
        <f t="shared" si="96"/>
        <v/>
      </c>
      <c r="X976" t="str">
        <f t="shared" si="97"/>
        <v/>
      </c>
    </row>
    <row r="977" spans="23:24">
      <c r="W977" t="str">
        <f t="shared" si="96"/>
        <v/>
      </c>
      <c r="X977" t="str">
        <f t="shared" si="97"/>
        <v/>
      </c>
    </row>
    <row r="978" spans="23:24">
      <c r="W978" t="str">
        <f t="shared" si="96"/>
        <v/>
      </c>
      <c r="X978" t="str">
        <f t="shared" si="97"/>
        <v/>
      </c>
    </row>
    <row r="979" spans="23:24">
      <c r="W979" t="str">
        <f t="shared" si="96"/>
        <v/>
      </c>
      <c r="X979" t="str">
        <f t="shared" si="97"/>
        <v/>
      </c>
    </row>
    <row r="980" spans="23:24">
      <c r="W980" t="str">
        <f t="shared" si="96"/>
        <v/>
      </c>
      <c r="X980" t="str">
        <f t="shared" si="97"/>
        <v/>
      </c>
    </row>
    <row r="981" spans="23:24">
      <c r="W981" t="str">
        <f t="shared" si="96"/>
        <v/>
      </c>
      <c r="X981" t="str">
        <f t="shared" si="97"/>
        <v/>
      </c>
    </row>
    <row r="982" spans="23:24">
      <c r="W982" t="str">
        <f t="shared" si="96"/>
        <v/>
      </c>
      <c r="X982" t="str">
        <f t="shared" si="97"/>
        <v/>
      </c>
    </row>
    <row r="983" spans="23:24">
      <c r="W983" t="str">
        <f t="shared" si="96"/>
        <v/>
      </c>
      <c r="X983" t="str">
        <f t="shared" si="97"/>
        <v/>
      </c>
    </row>
    <row r="984" spans="23:24">
      <c r="W984" t="str">
        <f t="shared" si="96"/>
        <v/>
      </c>
      <c r="X984" t="str">
        <f t="shared" si="97"/>
        <v/>
      </c>
    </row>
    <row r="985" spans="23:24">
      <c r="W985" t="str">
        <f t="shared" si="96"/>
        <v/>
      </c>
      <c r="X985" t="str">
        <f t="shared" si="97"/>
        <v/>
      </c>
    </row>
    <row r="986" spans="23:24">
      <c r="W986" t="str">
        <f t="shared" si="96"/>
        <v/>
      </c>
      <c r="X986" t="str">
        <f t="shared" si="97"/>
        <v/>
      </c>
    </row>
    <row r="987" spans="23:24">
      <c r="W987" t="str">
        <f t="shared" si="96"/>
        <v/>
      </c>
      <c r="X987" t="str">
        <f t="shared" si="97"/>
        <v/>
      </c>
    </row>
    <row r="988" spans="23:24">
      <c r="W988" t="str">
        <f t="shared" si="96"/>
        <v/>
      </c>
      <c r="X988" t="str">
        <f t="shared" si="97"/>
        <v/>
      </c>
    </row>
    <row r="989" spans="23:24">
      <c r="W989" t="str">
        <f t="shared" si="96"/>
        <v/>
      </c>
      <c r="X989" t="str">
        <f t="shared" si="97"/>
        <v/>
      </c>
    </row>
    <row r="990" spans="23:24">
      <c r="W990" t="str">
        <f t="shared" si="96"/>
        <v/>
      </c>
      <c r="X990" t="str">
        <f t="shared" si="97"/>
        <v/>
      </c>
    </row>
    <row r="991" spans="23:24">
      <c r="W991" t="str">
        <f t="shared" si="96"/>
        <v/>
      </c>
      <c r="X991" t="str">
        <f t="shared" si="97"/>
        <v/>
      </c>
    </row>
    <row r="992" spans="23:24">
      <c r="W992" t="str">
        <f t="shared" si="96"/>
        <v/>
      </c>
      <c r="X992" t="str">
        <f t="shared" si="97"/>
        <v/>
      </c>
    </row>
    <row r="993" spans="23:24">
      <c r="W993" t="str">
        <f t="shared" si="96"/>
        <v/>
      </c>
      <c r="X993" t="str">
        <f t="shared" si="97"/>
        <v/>
      </c>
    </row>
    <row r="994" spans="23:24">
      <c r="W994" t="str">
        <f t="shared" si="96"/>
        <v/>
      </c>
      <c r="X994" t="str">
        <f t="shared" si="97"/>
        <v/>
      </c>
    </row>
    <row r="995" spans="23:24">
      <c r="W995" t="str">
        <f t="shared" si="96"/>
        <v/>
      </c>
      <c r="X995" t="str">
        <f t="shared" si="97"/>
        <v/>
      </c>
    </row>
    <row r="996" spans="23:24">
      <c r="W996" t="str">
        <f t="shared" si="96"/>
        <v/>
      </c>
      <c r="X996" t="str">
        <f t="shared" si="97"/>
        <v/>
      </c>
    </row>
    <row r="997" spans="23:24">
      <c r="W997" t="str">
        <f t="shared" si="96"/>
        <v/>
      </c>
      <c r="X997" t="str">
        <f t="shared" si="97"/>
        <v/>
      </c>
    </row>
    <row r="998" spans="23:24">
      <c r="W998" t="str">
        <f t="shared" si="96"/>
        <v/>
      </c>
      <c r="X998" t="str">
        <f t="shared" si="97"/>
        <v/>
      </c>
    </row>
    <row r="999" spans="23:24">
      <c r="W999" t="str">
        <f t="shared" si="96"/>
        <v/>
      </c>
      <c r="X999" t="str">
        <f t="shared" si="97"/>
        <v/>
      </c>
    </row>
    <row r="1000" spans="23:24">
      <c r="W1000" t="str">
        <f t="shared" si="96"/>
        <v/>
      </c>
      <c r="X1000" t="str">
        <f t="shared" si="97"/>
        <v/>
      </c>
    </row>
    <row r="1001" spans="23:24">
      <c r="W1001" t="str">
        <f t="shared" si="96"/>
        <v/>
      </c>
      <c r="X1001" t="str">
        <f t="shared" si="97"/>
        <v/>
      </c>
    </row>
    <row r="1002" spans="23:24">
      <c r="W1002" t="str">
        <f t="shared" si="96"/>
        <v/>
      </c>
      <c r="X1002" t="str">
        <f t="shared" si="97"/>
        <v/>
      </c>
    </row>
  </sheetData>
  <autoFilter ref="B3:X465" xr:uid="{00000000-0001-0000-0000-000000000000}"/>
  <mergeCells count="3">
    <mergeCell ref="B2:K2"/>
    <mergeCell ref="L2:R2"/>
    <mergeCell ref="S2:U2"/>
  </mergeCells>
  <phoneticPr fontId="1"/>
  <conditionalFormatting sqref="S5:T465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187FA-3DD0-43E6-83E1-BA79F9DC1130}">
  <sheetPr>
    <pageSetUpPr autoPageBreaks="0"/>
  </sheetPr>
  <dimension ref="B19:H63"/>
  <sheetViews>
    <sheetView topLeftCell="C1" zoomScale="85" zoomScaleNormal="85" zoomScalePageLayoutView="90" workbookViewId="0">
      <pane ySplit="19" topLeftCell="A20" activePane="bottomLeft" state="frozen"/>
      <selection activeCell="C1" sqref="C1"/>
      <selection pane="bottomLeft" activeCell="B44" sqref="B44"/>
    </sheetView>
  </sheetViews>
  <sheetFormatPr defaultColWidth="8.75" defaultRowHeight="13.5"/>
  <cols>
    <col min="1" max="1" width="2.5" customWidth="1"/>
    <col min="2" max="2" width="5.25" style="14" customWidth="1"/>
    <col min="3" max="3" width="11.25" style="14" bestFit="1" customWidth="1"/>
    <col min="4" max="4" width="11.25" bestFit="1" customWidth="1"/>
    <col min="5" max="5" width="11.25" style="44" customWidth="1"/>
    <col min="6" max="7" width="11.25" style="53" customWidth="1"/>
    <col min="8" max="8" width="36.5" bestFit="1" customWidth="1"/>
  </cols>
  <sheetData>
    <row r="19" spans="2:8">
      <c r="B19" s="37" t="s">
        <v>45</v>
      </c>
      <c r="C19" s="37" t="s">
        <v>188</v>
      </c>
      <c r="D19" s="38" t="s">
        <v>8955</v>
      </c>
      <c r="E19" s="43" t="s">
        <v>228</v>
      </c>
      <c r="F19" s="52" t="s">
        <v>9072</v>
      </c>
      <c r="G19" s="52" t="s">
        <v>9071</v>
      </c>
      <c r="H19" s="7" t="s">
        <v>8950</v>
      </c>
    </row>
    <row r="20" spans="2:8">
      <c r="B20" s="14">
        <v>1</v>
      </c>
      <c r="C20" s="54">
        <v>45292</v>
      </c>
      <c r="D20" s="6">
        <f>SUMIF(約定履歴!$X$5:$X$1002,TEXT(月次サマリ!$C20,"yyyymm"),約定履歴!$S$5:$S$1002)</f>
        <v>0</v>
      </c>
      <c r="E20" s="44">
        <f>COUNTIF(約定履歴!$X$5:$X$1002,TEXT($C20,"yyyymm"))</f>
        <v>0</v>
      </c>
      <c r="F20" s="53" t="s">
        <v>8954</v>
      </c>
    </row>
    <row r="21" spans="2:8">
      <c r="B21" s="14">
        <v>2</v>
      </c>
      <c r="C21" s="54">
        <v>45323</v>
      </c>
      <c r="D21" s="6">
        <f>SUMIF(約定履歴!$X$5:$X$1002,TEXT(月次サマリ!$C21,"yyyymm"),約定履歴!$S$5:$S$1002)</f>
        <v>89200</v>
      </c>
      <c r="E21" s="44">
        <f>COUNTIF(約定履歴!$X$5:$X$1002,TEXT($C21,"yyyymm"))</f>
        <v>2</v>
      </c>
      <c r="F21" s="53" t="s">
        <v>8954</v>
      </c>
    </row>
    <row r="22" spans="2:8">
      <c r="B22" s="14">
        <v>3</v>
      </c>
      <c r="C22" s="54">
        <v>45352</v>
      </c>
      <c r="D22" s="6">
        <f>SUMIF(約定履歴!$X$5:$X$1002,TEXT(月次サマリ!$C22,"yyyymm"),約定履歴!$S$5:$S$1002)</f>
        <v>0</v>
      </c>
      <c r="E22" s="44">
        <f>COUNTIF(約定履歴!$X$5:$X$1002,TEXT($C22,"yyyymm"))</f>
        <v>0</v>
      </c>
      <c r="F22" s="53" t="s">
        <v>8954</v>
      </c>
      <c r="G22" s="53" t="s">
        <v>8954</v>
      </c>
    </row>
    <row r="23" spans="2:8">
      <c r="B23" s="14">
        <v>4</v>
      </c>
      <c r="C23" s="54">
        <v>45383</v>
      </c>
      <c r="D23" s="6">
        <f>SUMIF(約定履歴!$X$5:$X$1002,TEXT(月次サマリ!$C23,"yyyymm"),約定履歴!$S$5:$S$1002)</f>
        <v>0</v>
      </c>
      <c r="E23" s="44">
        <f>COUNTIF(約定履歴!$X$5:$X$1002,TEXT($C23,"yyyymm"))</f>
        <v>0</v>
      </c>
      <c r="F23" s="53" t="s">
        <v>8954</v>
      </c>
      <c r="G23" s="53" t="s">
        <v>8954</v>
      </c>
    </row>
    <row r="24" spans="2:8">
      <c r="B24" s="14">
        <v>5</v>
      </c>
      <c r="C24" s="54">
        <v>45413</v>
      </c>
      <c r="D24" s="6">
        <f>SUMIF(約定履歴!$X$5:$X$1002,TEXT(月次サマリ!$C24,"yyyymm"),約定履歴!$S$5:$S$1002)</f>
        <v>44000</v>
      </c>
      <c r="E24" s="44">
        <f>COUNTIF(約定履歴!$X$5:$X$1002,TEXT($C24,"yyyymm"))</f>
        <v>1</v>
      </c>
      <c r="F24" s="53" t="s">
        <v>8954</v>
      </c>
      <c r="G24" s="6" t="s">
        <v>8954</v>
      </c>
    </row>
    <row r="25" spans="2:8">
      <c r="B25" s="14">
        <v>6</v>
      </c>
      <c r="C25" s="54">
        <v>45444</v>
      </c>
      <c r="D25" s="6">
        <f>SUMIF(約定履歴!$X$5:$X$1002,TEXT(月次サマリ!$C25,"yyyymm"),約定履歴!$S$5:$S$1002)</f>
        <v>0</v>
      </c>
      <c r="E25" s="44">
        <f>COUNTIF(約定履歴!$X$5:$X$1002,TEXT($C25,"yyyymm"))</f>
        <v>0</v>
      </c>
      <c r="F25" s="53" t="s">
        <v>8954</v>
      </c>
      <c r="G25" s="6" t="s">
        <v>8954</v>
      </c>
    </row>
    <row r="26" spans="2:8">
      <c r="B26" s="14">
        <v>7</v>
      </c>
      <c r="C26" s="54">
        <v>45474</v>
      </c>
      <c r="D26" s="6">
        <f>SUMIF(約定履歴!$X$5:$X$1002,TEXT(月次サマリ!$C26,"yyyymm"),約定履歴!$S$5:$S$1002)</f>
        <v>111150</v>
      </c>
      <c r="E26" s="44">
        <f>COUNTIF(約定履歴!$X$5:$X$1002,TEXT($C26,"yyyymm"))</f>
        <v>5</v>
      </c>
      <c r="F26" s="53" t="s">
        <v>8954</v>
      </c>
      <c r="G26" s="6" t="s">
        <v>8954</v>
      </c>
    </row>
    <row r="27" spans="2:8">
      <c r="B27" s="14">
        <v>8</v>
      </c>
      <c r="C27" s="54">
        <v>45505</v>
      </c>
      <c r="D27" s="6">
        <f>SUMIF(約定履歴!$X$5:$X$1002,TEXT(月次サマリ!$C27,"yyyymm"),約定履歴!$S$5:$S$1002)</f>
        <v>195600</v>
      </c>
      <c r="E27" s="44">
        <f>COUNTIF(約定履歴!$X$5:$X$1002,TEXT($C27,"yyyymm"))</f>
        <v>5</v>
      </c>
      <c r="F27" s="53" t="s">
        <v>8954</v>
      </c>
      <c r="G27" s="6" t="s">
        <v>8954</v>
      </c>
    </row>
    <row r="28" spans="2:8">
      <c r="B28" s="14">
        <v>9</v>
      </c>
      <c r="C28" s="54">
        <v>45536</v>
      </c>
      <c r="D28" s="6">
        <f>SUMIF(約定履歴!$X$5:$X$1002,TEXT(月次サマリ!$C28,"yyyymm"),約定履歴!$S$5:$S$1002)</f>
        <v>67880</v>
      </c>
      <c r="E28" s="44">
        <f>COUNTIF(約定履歴!$X$5:$X$1002,TEXT($C28,"yyyymm"))</f>
        <v>7</v>
      </c>
      <c r="F28" s="53" t="s">
        <v>8954</v>
      </c>
      <c r="G28" s="6" t="s">
        <v>8954</v>
      </c>
    </row>
    <row r="29" spans="2:8">
      <c r="B29" s="14">
        <v>10</v>
      </c>
      <c r="C29" s="54">
        <v>45566</v>
      </c>
      <c r="D29" s="6">
        <f>SUMIF(約定履歴!$X$5:$X$1002,TEXT(月次サマリ!$C29,"yyyymm"),約定履歴!$S$5:$S$1002)</f>
        <v>29100</v>
      </c>
      <c r="E29" s="44">
        <f>COUNTIF(約定履歴!$X$5:$X$1002,TEXT($C29,"yyyymm"))</f>
        <v>1</v>
      </c>
      <c r="F29" s="53" t="s">
        <v>8954</v>
      </c>
      <c r="G29" s="6" t="s">
        <v>8954</v>
      </c>
    </row>
    <row r="30" spans="2:8">
      <c r="B30" s="14">
        <v>11</v>
      </c>
      <c r="C30" s="54">
        <v>45597</v>
      </c>
      <c r="D30" s="6">
        <f>SUMIF(約定履歴!$X$5:$X$1002,TEXT(月次サマリ!$C30,"yyyymm"),約定履歴!$S$5:$S$1002)</f>
        <v>86900</v>
      </c>
      <c r="E30" s="44">
        <f>COUNTIF(約定履歴!$X$5:$X$1002,TEXT($C30,"yyyymm"))</f>
        <v>4</v>
      </c>
      <c r="F30" s="53" t="s">
        <v>8954</v>
      </c>
      <c r="G30" s="6" t="s">
        <v>8954</v>
      </c>
    </row>
    <row r="31" spans="2:8">
      <c r="B31" s="14">
        <v>12</v>
      </c>
      <c r="C31" s="54">
        <v>45627</v>
      </c>
      <c r="D31" s="6">
        <f>SUMIF(約定履歴!$X$5:$X$1002,TEXT(月次サマリ!$C31,"yyyymm"),約定履歴!$S$5:$S$1002)</f>
        <v>-474720</v>
      </c>
      <c r="E31" s="44">
        <f>COUNTIF(約定履歴!$X$5:$X$1002,TEXT($C31,"yyyymm"))</f>
        <v>57</v>
      </c>
      <c r="F31" s="53" t="s">
        <v>8954</v>
      </c>
      <c r="G31" s="6" t="s">
        <v>8954</v>
      </c>
      <c r="H31" t="s">
        <v>8952</v>
      </c>
    </row>
    <row r="32" spans="2:8">
      <c r="B32" s="14">
        <v>13</v>
      </c>
      <c r="C32" s="54">
        <v>45658</v>
      </c>
      <c r="D32" s="6">
        <f>SUMIF(約定履歴!$X$5:$X$1002,TEXT(月次サマリ!$C32,"yyyymm"),約定履歴!$S$5:$S$1002)</f>
        <v>288335</v>
      </c>
      <c r="E32" s="44">
        <f>COUNTIF(約定履歴!$X$5:$X$1002,TEXT($C32,"yyyymm"))</f>
        <v>32</v>
      </c>
      <c r="F32" s="53" t="s">
        <v>8954</v>
      </c>
      <c r="G32" s="6" t="s">
        <v>8954</v>
      </c>
      <c r="H32" t="s">
        <v>8951</v>
      </c>
    </row>
    <row r="33" spans="2:8">
      <c r="B33" s="14">
        <v>14</v>
      </c>
      <c r="C33" s="54">
        <v>45689</v>
      </c>
      <c r="D33" s="6">
        <f>SUMIF(約定履歴!$X$5:$X$1002,TEXT(月次サマリ!$C33,"yyyymm"),約定履歴!$S$5:$S$1002)</f>
        <v>94589.999999999985</v>
      </c>
      <c r="E33" s="44">
        <f>COUNTIF(約定履歴!$X$5:$X$1002,TEXT($C33,"yyyymm"))</f>
        <v>65</v>
      </c>
      <c r="F33" s="53" t="s">
        <v>8954</v>
      </c>
      <c r="G33" s="6" t="s">
        <v>8954</v>
      </c>
      <c r="H33" t="s">
        <v>9085</v>
      </c>
    </row>
    <row r="34" spans="2:8">
      <c r="B34" s="14">
        <v>15</v>
      </c>
      <c r="C34" s="54">
        <v>45717</v>
      </c>
      <c r="D34" s="6">
        <f>SUMIF(約定履歴!$X$5:$X$1002,TEXT(月次サマリ!$C34,"yyyymm"),約定履歴!$S$5:$S$1002)</f>
        <v>335532</v>
      </c>
      <c r="E34" s="44">
        <f>COUNTIF(約定履歴!$X$5:$X$1002,TEXT($C34,"yyyymm"))</f>
        <v>58</v>
      </c>
      <c r="F34" s="53">
        <v>-250899</v>
      </c>
      <c r="G34" s="6">
        <f>IF($D34&gt;0,($D34*0.8)+$F34,$D34+$F34)</f>
        <v>17526.600000000035</v>
      </c>
      <c r="H34" t="s">
        <v>9073</v>
      </c>
    </row>
    <row r="35" spans="2:8">
      <c r="B35" s="14">
        <v>16</v>
      </c>
      <c r="C35" s="54">
        <v>45748</v>
      </c>
      <c r="D35" s="6">
        <f>SUMIF(約定履歴!$X$5:$X$1002,TEXT(月次サマリ!$C35,"yyyymm"),約定履歴!$S$5:$S$1002)</f>
        <v>-1763850</v>
      </c>
      <c r="E35" s="44">
        <f>COUNTIF(約定履歴!$X$5:$X$1002,TEXT($C35,"yyyymm"))</f>
        <v>48</v>
      </c>
      <c r="F35" s="53">
        <v>115026</v>
      </c>
      <c r="G35" s="6">
        <f>IF($D35&gt;0,($D35*0.8)+$F35,$D35+$F35)</f>
        <v>-1648824</v>
      </c>
      <c r="H35" t="s">
        <v>9083</v>
      </c>
    </row>
    <row r="36" spans="2:8">
      <c r="B36" s="14">
        <v>17</v>
      </c>
      <c r="C36" s="54">
        <v>45778</v>
      </c>
      <c r="D36" s="6">
        <f>SUMIF(約定履歴!$X$5:$X$1002,TEXT(月次サマリ!$C36,"yyyymm"),約定履歴!$S$5:$S$1002)</f>
        <v>22800</v>
      </c>
      <c r="E36" s="44">
        <f>COUNTIF(約定履歴!$X$5:$X$1002,TEXT($C36,"yyyymm"))</f>
        <v>2</v>
      </c>
      <c r="G36" s="6">
        <f t="shared" ref="G36:G43" si="0">(D36*0.8)-F36</f>
        <v>18240</v>
      </c>
    </row>
    <row r="37" spans="2:8">
      <c r="B37" s="14">
        <v>18</v>
      </c>
      <c r="C37" s="54">
        <v>45809</v>
      </c>
      <c r="D37" s="6">
        <f>SUMIF(約定履歴!$X$5:$X$1002,TEXT(月次サマリ!$C37,"yyyymm"),約定履歴!$S$5:$S$1002)</f>
        <v>0</v>
      </c>
      <c r="E37" s="44">
        <f>COUNTIF(約定履歴!$X$5:$X$1002,TEXT($C37,"yyyymm"))</f>
        <v>0</v>
      </c>
      <c r="G37" s="6">
        <f t="shared" si="0"/>
        <v>0</v>
      </c>
    </row>
    <row r="38" spans="2:8">
      <c r="B38" s="14">
        <v>19</v>
      </c>
      <c r="C38" s="54">
        <v>45839</v>
      </c>
      <c r="D38" s="6">
        <f>SUMIF(約定履歴!$X$5:$X$1002,TEXT(月次サマリ!$C38,"yyyymm"),約定履歴!$S$5:$S$1002)</f>
        <v>0</v>
      </c>
      <c r="E38" s="44">
        <f>COUNTIF(約定履歴!$X$5:$X$1002,TEXT($C38,"yyyymm"))</f>
        <v>0</v>
      </c>
      <c r="G38" s="6">
        <f t="shared" si="0"/>
        <v>0</v>
      </c>
    </row>
    <row r="39" spans="2:8">
      <c r="B39" s="14">
        <v>20</v>
      </c>
      <c r="C39" s="54">
        <v>45870</v>
      </c>
      <c r="D39" s="6">
        <f>SUMIF(約定履歴!$X$5:$X$1002,TEXT(月次サマリ!$C39,"yyyymm"),約定履歴!$S$5:$S$1002)</f>
        <v>0</v>
      </c>
      <c r="E39" s="44">
        <f>COUNTIF(約定履歴!$X$5:$X$1002,TEXT($C39,"yyyymm"))</f>
        <v>0</v>
      </c>
      <c r="G39" s="6">
        <f t="shared" si="0"/>
        <v>0</v>
      </c>
    </row>
    <row r="40" spans="2:8">
      <c r="B40" s="14">
        <v>21</v>
      </c>
      <c r="C40" s="54">
        <v>45901</v>
      </c>
      <c r="D40" s="6">
        <f>SUMIF(約定履歴!$X$5:$X$1002,TEXT(月次サマリ!$C40,"yyyymm"),約定履歴!$S$5:$S$1002)</f>
        <v>0</v>
      </c>
      <c r="E40" s="44">
        <f>COUNTIF(約定履歴!$X$5:$X$1002,TEXT($C40,"yyyymm"))</f>
        <v>0</v>
      </c>
      <c r="G40" s="6">
        <f t="shared" si="0"/>
        <v>0</v>
      </c>
    </row>
    <row r="41" spans="2:8">
      <c r="B41" s="14">
        <v>22</v>
      </c>
      <c r="C41" s="54">
        <v>45931</v>
      </c>
      <c r="D41" s="6">
        <f>SUMIF(約定履歴!$X$5:$X$1002,TEXT(月次サマリ!$C41,"yyyymm"),約定履歴!$S$5:$S$1002)</f>
        <v>0</v>
      </c>
      <c r="E41" s="44">
        <f>COUNTIF(約定履歴!$X$5:$X$1002,TEXT($C41,"yyyymm"))</f>
        <v>0</v>
      </c>
      <c r="G41" s="6">
        <f t="shared" si="0"/>
        <v>0</v>
      </c>
    </row>
    <row r="42" spans="2:8">
      <c r="B42" s="14">
        <v>23</v>
      </c>
      <c r="C42" s="54">
        <v>45962</v>
      </c>
      <c r="D42" s="6">
        <f>SUMIF(約定履歴!$X$5:$X$1002,TEXT(月次サマリ!$C42,"yyyymm"),約定履歴!$S$5:$S$1002)</f>
        <v>0</v>
      </c>
      <c r="E42" s="44">
        <f>COUNTIF(約定履歴!$X$5:$X$1002,TEXT($C42,"yyyymm"))</f>
        <v>0</v>
      </c>
      <c r="G42" s="6">
        <f t="shared" si="0"/>
        <v>0</v>
      </c>
    </row>
    <row r="43" spans="2:8">
      <c r="B43" s="14">
        <v>24</v>
      </c>
      <c r="C43" s="54">
        <v>45992</v>
      </c>
      <c r="D43" s="6">
        <f>SUMIF(約定履歴!$X$5:$X$1002,TEXT(月次サマリ!$C43,"yyyymm"),約定履歴!$S$5:$S$1002)</f>
        <v>0</v>
      </c>
      <c r="E43" s="44">
        <f>COUNTIF(約定履歴!$X$5:$X$1002,TEXT($C43,"yyyymm"))</f>
        <v>0</v>
      </c>
      <c r="G43" s="6">
        <f t="shared" si="0"/>
        <v>0</v>
      </c>
    </row>
    <row r="44" spans="2:8">
      <c r="C44" s="54"/>
      <c r="D44" s="6"/>
    </row>
    <row r="45" spans="2:8">
      <c r="C45" s="54"/>
      <c r="D45" s="6"/>
    </row>
    <row r="61" spans="4:4">
      <c r="D61" s="6"/>
    </row>
    <row r="62" spans="4:4">
      <c r="D62" s="6"/>
    </row>
    <row r="63" spans="4:4">
      <c r="D63" s="6"/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autoPageBreaks="0"/>
  </sheetPr>
  <dimension ref="B27:E46"/>
  <sheetViews>
    <sheetView zoomScale="85" zoomScaleNormal="85" zoomScalePageLayoutView="90" workbookViewId="0">
      <selection activeCell="C45" sqref="C45"/>
    </sheetView>
  </sheetViews>
  <sheetFormatPr defaultColWidth="8.75" defaultRowHeight="13.5"/>
  <cols>
    <col min="1" max="1" width="2.5" customWidth="1"/>
    <col min="2" max="2" width="4.125" style="14" bestFit="1" customWidth="1"/>
    <col min="3" max="5" width="10.625" customWidth="1"/>
  </cols>
  <sheetData>
    <row r="27" spans="2:5">
      <c r="B27" s="13" t="s">
        <v>45</v>
      </c>
      <c r="C27" s="7" t="s">
        <v>22</v>
      </c>
      <c r="D27" s="7" t="s">
        <v>24</v>
      </c>
      <c r="E27" s="7" t="s">
        <v>23</v>
      </c>
    </row>
    <row r="28" spans="2:5">
      <c r="B28" s="14">
        <v>1</v>
      </c>
      <c r="C28">
        <v>2010</v>
      </c>
      <c r="D28">
        <f>COUNTIF(約定履歴!$W$5:$W$1002,サマリ!C28)</f>
        <v>7</v>
      </c>
      <c r="E28" s="6">
        <f>SUMIF(約定履歴!$W$5:$W$1002,サマリ!C28,約定履歴!$S$5:$S$1002)</f>
        <v>-26600</v>
      </c>
    </row>
    <row r="29" spans="2:5">
      <c r="B29" s="14">
        <v>2</v>
      </c>
      <c r="C29">
        <v>2011</v>
      </c>
      <c r="D29">
        <f>COUNTIF(約定履歴!$W$5:$W$1002,サマリ!C29)</f>
        <v>1</v>
      </c>
      <c r="E29" s="6">
        <f>SUMIF(約定履歴!$W$5:$W$1002,サマリ!C29,約定履歴!$S$5:$S$1002)</f>
        <v>3500</v>
      </c>
    </row>
    <row r="30" spans="2:5">
      <c r="B30" s="14">
        <v>3</v>
      </c>
      <c r="C30">
        <v>2012</v>
      </c>
      <c r="D30">
        <f>COUNTIF(約定履歴!$W$5:$W$1002,サマリ!C30)</f>
        <v>9</v>
      </c>
      <c r="E30" s="6">
        <f>SUMIF(約定履歴!$W$5:$W$1002,サマリ!C30,約定履歴!$S$5:$S$1002)</f>
        <v>1617000</v>
      </c>
    </row>
    <row r="31" spans="2:5">
      <c r="B31" s="14">
        <v>4</v>
      </c>
      <c r="C31">
        <v>2013</v>
      </c>
      <c r="D31">
        <f>COUNTIF(約定履歴!$W$5:$W$1002,サマリ!C31)</f>
        <v>2</v>
      </c>
      <c r="E31" s="6">
        <f>SUMIF(約定履歴!$W$5:$W$1002,サマリ!C31,約定履歴!$S$5:$S$1002)</f>
        <v>190500</v>
      </c>
    </row>
    <row r="32" spans="2:5">
      <c r="B32" s="14">
        <v>5</v>
      </c>
      <c r="C32">
        <v>2014</v>
      </c>
      <c r="D32">
        <f>COUNTIF(約定履歴!$W$5:$W$1002,サマリ!C32)</f>
        <v>29</v>
      </c>
      <c r="E32" s="6">
        <f>SUMIF(約定履歴!$W$5:$W$1002,サマリ!C32,約定履歴!$S$5:$S$1002)</f>
        <v>-567100</v>
      </c>
    </row>
    <row r="33" spans="2:5">
      <c r="B33" s="14">
        <v>6</v>
      </c>
      <c r="C33">
        <v>2015</v>
      </c>
      <c r="D33">
        <f>COUNTIF(約定履歴!$W$5:$W$1002,サマリ!C33)</f>
        <v>29</v>
      </c>
      <c r="E33" s="6">
        <f>SUMIF(約定履歴!$W$5:$W$1002,サマリ!C33,約定履歴!$S$5:$S$1002)</f>
        <v>96910</v>
      </c>
    </row>
    <row r="34" spans="2:5">
      <c r="B34" s="14">
        <v>7</v>
      </c>
      <c r="C34">
        <v>2016</v>
      </c>
      <c r="D34">
        <f>COUNTIF(約定履歴!$W$5:$W$1002,サマリ!C34)</f>
        <v>0</v>
      </c>
      <c r="E34" s="6">
        <f>SUMIF(約定履歴!$W$5:$W$1002,サマリ!C34,約定履歴!$S$5:$S$1002)</f>
        <v>0</v>
      </c>
    </row>
    <row r="35" spans="2:5">
      <c r="B35" s="14">
        <v>8</v>
      </c>
      <c r="C35">
        <v>2017</v>
      </c>
      <c r="D35">
        <f>COUNTIF(約定履歴!$W$5:$W$1002,サマリ!C35)</f>
        <v>0</v>
      </c>
      <c r="E35" s="6">
        <f>SUMIF(約定履歴!$W$5:$W$1002,サマリ!C35,約定履歴!$S$5:$S$1002)</f>
        <v>0</v>
      </c>
    </row>
    <row r="36" spans="2:5">
      <c r="B36" s="14">
        <v>9</v>
      </c>
      <c r="C36">
        <v>2018</v>
      </c>
      <c r="D36">
        <f>COUNTIF(約定履歴!$W$5:$W$1002,サマリ!C36)</f>
        <v>0</v>
      </c>
      <c r="E36" s="6">
        <f>SUMIF(約定履歴!$W$5:$W$1002,サマリ!C36,約定履歴!$S$5:$S$1002)</f>
        <v>0</v>
      </c>
    </row>
    <row r="37" spans="2:5">
      <c r="B37" s="14">
        <v>10</v>
      </c>
      <c r="C37">
        <v>2019</v>
      </c>
      <c r="D37">
        <f>COUNTIF(約定履歴!$W$5:$W$1002,サマリ!C37)</f>
        <v>0</v>
      </c>
      <c r="E37" s="6">
        <f>SUMIF(約定履歴!$W$5:$W$1002,サマリ!C37,約定履歴!$S$5:$S$1002)</f>
        <v>0</v>
      </c>
    </row>
    <row r="38" spans="2:5">
      <c r="B38" s="14">
        <v>11</v>
      </c>
      <c r="C38">
        <v>2020</v>
      </c>
      <c r="D38">
        <f>COUNTIF(約定履歴!$W$5:$W$1002,サマリ!C38)</f>
        <v>0</v>
      </c>
      <c r="E38" s="6">
        <f>SUMIF(約定履歴!$W$5:$W$1002,サマリ!C38,約定履歴!$S$5:$S$1002)</f>
        <v>0</v>
      </c>
    </row>
    <row r="39" spans="2:5">
      <c r="B39" s="14">
        <v>12</v>
      </c>
      <c r="C39">
        <v>2021</v>
      </c>
      <c r="D39">
        <f>COUNTIF(約定履歴!$W$5:$W$1002,サマリ!C39)</f>
        <v>5</v>
      </c>
      <c r="E39" s="6">
        <f>SUMIF(約定履歴!$W$5:$W$1002,サマリ!C39,約定履歴!$S$5:$S$1002)</f>
        <v>216342</v>
      </c>
    </row>
    <row r="40" spans="2:5">
      <c r="B40" s="14">
        <v>13</v>
      </c>
      <c r="C40">
        <v>2022</v>
      </c>
      <c r="D40">
        <f>COUNTIF(約定履歴!$W$5:$W$1002,サマリ!C40)</f>
        <v>2</v>
      </c>
      <c r="E40" s="6">
        <f>SUMIF(約定履歴!$W$5:$W$1002,サマリ!C40,約定履歴!$S$5:$S$1002)</f>
        <v>101530</v>
      </c>
    </row>
    <row r="41" spans="2:5">
      <c r="B41" s="14">
        <v>14</v>
      </c>
      <c r="C41">
        <v>2023</v>
      </c>
      <c r="D41">
        <f>COUNTIF(約定履歴!$W$5:$W$1002,サマリ!C41)</f>
        <v>2</v>
      </c>
      <c r="E41" s="6">
        <f>SUMIF(約定履歴!$W$5:$W$1002,サマリ!C41,約定履歴!$S$5:$S$1002)</f>
        <v>348130</v>
      </c>
    </row>
    <row r="42" spans="2:5">
      <c r="B42" s="14">
        <v>15</v>
      </c>
      <c r="C42">
        <v>2024</v>
      </c>
      <c r="D42">
        <f>COUNTIF(約定履歴!$W$5:$W$1002,サマリ!C42)</f>
        <v>82</v>
      </c>
      <c r="E42" s="6">
        <f>SUMIF(約定履歴!$W$5:$W$1002,サマリ!C42,約定履歴!$S$5:$S$1002)</f>
        <v>149110</v>
      </c>
    </row>
    <row r="43" spans="2:5">
      <c r="B43" s="14">
        <v>16</v>
      </c>
      <c r="C43">
        <v>2025</v>
      </c>
      <c r="D43">
        <f>COUNTIF(約定履歴!$W$5:$W$1002,サマリ!C43)</f>
        <v>205</v>
      </c>
      <c r="E43" s="6">
        <f>SUMIF(約定履歴!$W$5:$W$1002,サマリ!C43,約定履歴!$S$5:$S$1002)</f>
        <v>-1022593</v>
      </c>
    </row>
    <row r="44" spans="2:5">
      <c r="E44" s="6"/>
    </row>
    <row r="45" spans="2:5">
      <c r="E45" s="6"/>
    </row>
    <row r="46" spans="2:5">
      <c r="E46" s="6"/>
    </row>
  </sheetData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87481-F80A-4F6E-81D3-DCE3414A1265}">
  <dimension ref="A1:K4409"/>
  <sheetViews>
    <sheetView workbookViewId="0">
      <selection activeCell="B880" sqref="B880:B3091"/>
    </sheetView>
  </sheetViews>
  <sheetFormatPr defaultRowHeight="13.5"/>
  <cols>
    <col min="1" max="1" width="9.625" style="47" customWidth="1"/>
    <col min="2" max="2" width="9.625" style="48" customWidth="1"/>
    <col min="3" max="3" width="30.625" style="47" customWidth="1"/>
    <col min="4" max="4" width="20.75" style="47" customWidth="1"/>
    <col min="5" max="5" width="10.625" style="47" customWidth="1"/>
    <col min="6" max="6" width="15.625" style="47" customWidth="1"/>
    <col min="7" max="7" width="10.625" style="47" customWidth="1"/>
    <col min="8" max="8" width="15.625" style="47" customWidth="1"/>
    <col min="9" max="9" width="10.625" style="47" customWidth="1"/>
    <col min="10" max="10" width="15.625" style="47" customWidth="1"/>
    <col min="11" max="11" width="14" style="47" bestFit="1" customWidth="1"/>
    <col min="12" max="256" width="8.875" style="47"/>
    <col min="257" max="258" width="9.625" style="47" customWidth="1"/>
    <col min="259" max="259" width="30.625" style="47" customWidth="1"/>
    <col min="260" max="260" width="20.75" style="47" customWidth="1"/>
    <col min="261" max="261" width="10.625" style="47" customWidth="1"/>
    <col min="262" max="262" width="15.625" style="47" customWidth="1"/>
    <col min="263" max="263" width="10.625" style="47" customWidth="1"/>
    <col min="264" max="264" width="15.625" style="47" customWidth="1"/>
    <col min="265" max="265" width="10.625" style="47" customWidth="1"/>
    <col min="266" max="266" width="15.625" style="47" customWidth="1"/>
    <col min="267" max="512" width="8.875" style="47"/>
    <col min="513" max="514" width="9.625" style="47" customWidth="1"/>
    <col min="515" max="515" width="30.625" style="47" customWidth="1"/>
    <col min="516" max="516" width="20.75" style="47" customWidth="1"/>
    <col min="517" max="517" width="10.625" style="47" customWidth="1"/>
    <col min="518" max="518" width="15.625" style="47" customWidth="1"/>
    <col min="519" max="519" width="10.625" style="47" customWidth="1"/>
    <col min="520" max="520" width="15.625" style="47" customWidth="1"/>
    <col min="521" max="521" width="10.625" style="47" customWidth="1"/>
    <col min="522" max="522" width="15.625" style="47" customWidth="1"/>
    <col min="523" max="768" width="8.875" style="47"/>
    <col min="769" max="770" width="9.625" style="47" customWidth="1"/>
    <col min="771" max="771" width="30.625" style="47" customWidth="1"/>
    <col min="772" max="772" width="20.75" style="47" customWidth="1"/>
    <col min="773" max="773" width="10.625" style="47" customWidth="1"/>
    <col min="774" max="774" width="15.625" style="47" customWidth="1"/>
    <col min="775" max="775" width="10.625" style="47" customWidth="1"/>
    <col min="776" max="776" width="15.625" style="47" customWidth="1"/>
    <col min="777" max="777" width="10.625" style="47" customWidth="1"/>
    <col min="778" max="778" width="15.625" style="47" customWidth="1"/>
    <col min="779" max="1024" width="8.875" style="47"/>
    <col min="1025" max="1026" width="9.625" style="47" customWidth="1"/>
    <col min="1027" max="1027" width="30.625" style="47" customWidth="1"/>
    <col min="1028" max="1028" width="20.75" style="47" customWidth="1"/>
    <col min="1029" max="1029" width="10.625" style="47" customWidth="1"/>
    <col min="1030" max="1030" width="15.625" style="47" customWidth="1"/>
    <col min="1031" max="1031" width="10.625" style="47" customWidth="1"/>
    <col min="1032" max="1032" width="15.625" style="47" customWidth="1"/>
    <col min="1033" max="1033" width="10.625" style="47" customWidth="1"/>
    <col min="1034" max="1034" width="15.625" style="47" customWidth="1"/>
    <col min="1035" max="1280" width="8.875" style="47"/>
    <col min="1281" max="1282" width="9.625" style="47" customWidth="1"/>
    <col min="1283" max="1283" width="30.625" style="47" customWidth="1"/>
    <col min="1284" max="1284" width="20.75" style="47" customWidth="1"/>
    <col min="1285" max="1285" width="10.625" style="47" customWidth="1"/>
    <col min="1286" max="1286" width="15.625" style="47" customWidth="1"/>
    <col min="1287" max="1287" width="10.625" style="47" customWidth="1"/>
    <col min="1288" max="1288" width="15.625" style="47" customWidth="1"/>
    <col min="1289" max="1289" width="10.625" style="47" customWidth="1"/>
    <col min="1290" max="1290" width="15.625" style="47" customWidth="1"/>
    <col min="1291" max="1536" width="8.875" style="47"/>
    <col min="1537" max="1538" width="9.625" style="47" customWidth="1"/>
    <col min="1539" max="1539" width="30.625" style="47" customWidth="1"/>
    <col min="1540" max="1540" width="20.75" style="47" customWidth="1"/>
    <col min="1541" max="1541" width="10.625" style="47" customWidth="1"/>
    <col min="1542" max="1542" width="15.625" style="47" customWidth="1"/>
    <col min="1543" max="1543" width="10.625" style="47" customWidth="1"/>
    <col min="1544" max="1544" width="15.625" style="47" customWidth="1"/>
    <col min="1545" max="1545" width="10.625" style="47" customWidth="1"/>
    <col min="1546" max="1546" width="15.625" style="47" customWidth="1"/>
    <col min="1547" max="1792" width="8.875" style="47"/>
    <col min="1793" max="1794" width="9.625" style="47" customWidth="1"/>
    <col min="1795" max="1795" width="30.625" style="47" customWidth="1"/>
    <col min="1796" max="1796" width="20.75" style="47" customWidth="1"/>
    <col min="1797" max="1797" width="10.625" style="47" customWidth="1"/>
    <col min="1798" max="1798" width="15.625" style="47" customWidth="1"/>
    <col min="1799" max="1799" width="10.625" style="47" customWidth="1"/>
    <col min="1800" max="1800" width="15.625" style="47" customWidth="1"/>
    <col min="1801" max="1801" width="10.625" style="47" customWidth="1"/>
    <col min="1802" max="1802" width="15.625" style="47" customWidth="1"/>
    <col min="1803" max="2048" width="8.875" style="47"/>
    <col min="2049" max="2050" width="9.625" style="47" customWidth="1"/>
    <col min="2051" max="2051" width="30.625" style="47" customWidth="1"/>
    <col min="2052" max="2052" width="20.75" style="47" customWidth="1"/>
    <col min="2053" max="2053" width="10.625" style="47" customWidth="1"/>
    <col min="2054" max="2054" width="15.625" style="47" customWidth="1"/>
    <col min="2055" max="2055" width="10.625" style="47" customWidth="1"/>
    <col min="2056" max="2056" width="15.625" style="47" customWidth="1"/>
    <col min="2057" max="2057" width="10.625" style="47" customWidth="1"/>
    <col min="2058" max="2058" width="15.625" style="47" customWidth="1"/>
    <col min="2059" max="2304" width="8.875" style="47"/>
    <col min="2305" max="2306" width="9.625" style="47" customWidth="1"/>
    <col min="2307" max="2307" width="30.625" style="47" customWidth="1"/>
    <col min="2308" max="2308" width="20.75" style="47" customWidth="1"/>
    <col min="2309" max="2309" width="10.625" style="47" customWidth="1"/>
    <col min="2310" max="2310" width="15.625" style="47" customWidth="1"/>
    <col min="2311" max="2311" width="10.625" style="47" customWidth="1"/>
    <col min="2312" max="2312" width="15.625" style="47" customWidth="1"/>
    <col min="2313" max="2313" width="10.625" style="47" customWidth="1"/>
    <col min="2314" max="2314" width="15.625" style="47" customWidth="1"/>
    <col min="2315" max="2560" width="8.875" style="47"/>
    <col min="2561" max="2562" width="9.625" style="47" customWidth="1"/>
    <col min="2563" max="2563" width="30.625" style="47" customWidth="1"/>
    <col min="2564" max="2564" width="20.75" style="47" customWidth="1"/>
    <col min="2565" max="2565" width="10.625" style="47" customWidth="1"/>
    <col min="2566" max="2566" width="15.625" style="47" customWidth="1"/>
    <col min="2567" max="2567" width="10.625" style="47" customWidth="1"/>
    <col min="2568" max="2568" width="15.625" style="47" customWidth="1"/>
    <col min="2569" max="2569" width="10.625" style="47" customWidth="1"/>
    <col min="2570" max="2570" width="15.625" style="47" customWidth="1"/>
    <col min="2571" max="2816" width="8.875" style="47"/>
    <col min="2817" max="2818" width="9.625" style="47" customWidth="1"/>
    <col min="2819" max="2819" width="30.625" style="47" customWidth="1"/>
    <col min="2820" max="2820" width="20.75" style="47" customWidth="1"/>
    <col min="2821" max="2821" width="10.625" style="47" customWidth="1"/>
    <col min="2822" max="2822" width="15.625" style="47" customWidth="1"/>
    <col min="2823" max="2823" width="10.625" style="47" customWidth="1"/>
    <col min="2824" max="2824" width="15.625" style="47" customWidth="1"/>
    <col min="2825" max="2825" width="10.625" style="47" customWidth="1"/>
    <col min="2826" max="2826" width="15.625" style="47" customWidth="1"/>
    <col min="2827" max="3072" width="8.875" style="47"/>
    <col min="3073" max="3074" width="9.625" style="47" customWidth="1"/>
    <col min="3075" max="3075" width="30.625" style="47" customWidth="1"/>
    <col min="3076" max="3076" width="20.75" style="47" customWidth="1"/>
    <col min="3077" max="3077" width="10.625" style="47" customWidth="1"/>
    <col min="3078" max="3078" width="15.625" style="47" customWidth="1"/>
    <col min="3079" max="3079" width="10.625" style="47" customWidth="1"/>
    <col min="3080" max="3080" width="15.625" style="47" customWidth="1"/>
    <col min="3081" max="3081" width="10.625" style="47" customWidth="1"/>
    <col min="3082" max="3082" width="15.625" style="47" customWidth="1"/>
    <col min="3083" max="3328" width="8.875" style="47"/>
    <col min="3329" max="3330" width="9.625" style="47" customWidth="1"/>
    <col min="3331" max="3331" width="30.625" style="47" customWidth="1"/>
    <col min="3332" max="3332" width="20.75" style="47" customWidth="1"/>
    <col min="3333" max="3333" width="10.625" style="47" customWidth="1"/>
    <col min="3334" max="3334" width="15.625" style="47" customWidth="1"/>
    <col min="3335" max="3335" width="10.625" style="47" customWidth="1"/>
    <col min="3336" max="3336" width="15.625" style="47" customWidth="1"/>
    <col min="3337" max="3337" width="10.625" style="47" customWidth="1"/>
    <col min="3338" max="3338" width="15.625" style="47" customWidth="1"/>
    <col min="3339" max="3584" width="8.875" style="47"/>
    <col min="3585" max="3586" width="9.625" style="47" customWidth="1"/>
    <col min="3587" max="3587" width="30.625" style="47" customWidth="1"/>
    <col min="3588" max="3588" width="20.75" style="47" customWidth="1"/>
    <col min="3589" max="3589" width="10.625" style="47" customWidth="1"/>
    <col min="3590" max="3590" width="15.625" style="47" customWidth="1"/>
    <col min="3591" max="3591" width="10.625" style="47" customWidth="1"/>
    <col min="3592" max="3592" width="15.625" style="47" customWidth="1"/>
    <col min="3593" max="3593" width="10.625" style="47" customWidth="1"/>
    <col min="3594" max="3594" width="15.625" style="47" customWidth="1"/>
    <col min="3595" max="3840" width="8.875" style="47"/>
    <col min="3841" max="3842" width="9.625" style="47" customWidth="1"/>
    <col min="3843" max="3843" width="30.625" style="47" customWidth="1"/>
    <col min="3844" max="3844" width="20.75" style="47" customWidth="1"/>
    <col min="3845" max="3845" width="10.625" style="47" customWidth="1"/>
    <col min="3846" max="3846" width="15.625" style="47" customWidth="1"/>
    <col min="3847" max="3847" width="10.625" style="47" customWidth="1"/>
    <col min="3848" max="3848" width="15.625" style="47" customWidth="1"/>
    <col min="3849" max="3849" width="10.625" style="47" customWidth="1"/>
    <col min="3850" max="3850" width="15.625" style="47" customWidth="1"/>
    <col min="3851" max="4096" width="8.875" style="47"/>
    <col min="4097" max="4098" width="9.625" style="47" customWidth="1"/>
    <col min="4099" max="4099" width="30.625" style="47" customWidth="1"/>
    <col min="4100" max="4100" width="20.75" style="47" customWidth="1"/>
    <col min="4101" max="4101" width="10.625" style="47" customWidth="1"/>
    <col min="4102" max="4102" width="15.625" style="47" customWidth="1"/>
    <col min="4103" max="4103" width="10.625" style="47" customWidth="1"/>
    <col min="4104" max="4104" width="15.625" style="47" customWidth="1"/>
    <col min="4105" max="4105" width="10.625" style="47" customWidth="1"/>
    <col min="4106" max="4106" width="15.625" style="47" customWidth="1"/>
    <col min="4107" max="4352" width="8.875" style="47"/>
    <col min="4353" max="4354" width="9.625" style="47" customWidth="1"/>
    <col min="4355" max="4355" width="30.625" style="47" customWidth="1"/>
    <col min="4356" max="4356" width="20.75" style="47" customWidth="1"/>
    <col min="4357" max="4357" width="10.625" style="47" customWidth="1"/>
    <col min="4358" max="4358" width="15.625" style="47" customWidth="1"/>
    <col min="4359" max="4359" width="10.625" style="47" customWidth="1"/>
    <col min="4360" max="4360" width="15.625" style="47" customWidth="1"/>
    <col min="4361" max="4361" width="10.625" style="47" customWidth="1"/>
    <col min="4362" max="4362" width="15.625" style="47" customWidth="1"/>
    <col min="4363" max="4608" width="8.875" style="47"/>
    <col min="4609" max="4610" width="9.625" style="47" customWidth="1"/>
    <col min="4611" max="4611" width="30.625" style="47" customWidth="1"/>
    <col min="4612" max="4612" width="20.75" style="47" customWidth="1"/>
    <col min="4613" max="4613" width="10.625" style="47" customWidth="1"/>
    <col min="4614" max="4614" width="15.625" style="47" customWidth="1"/>
    <col min="4615" max="4615" width="10.625" style="47" customWidth="1"/>
    <col min="4616" max="4616" width="15.625" style="47" customWidth="1"/>
    <col min="4617" max="4617" width="10.625" style="47" customWidth="1"/>
    <col min="4618" max="4618" width="15.625" style="47" customWidth="1"/>
    <col min="4619" max="4864" width="8.875" style="47"/>
    <col min="4865" max="4866" width="9.625" style="47" customWidth="1"/>
    <col min="4867" max="4867" width="30.625" style="47" customWidth="1"/>
    <col min="4868" max="4868" width="20.75" style="47" customWidth="1"/>
    <col min="4869" max="4869" width="10.625" style="47" customWidth="1"/>
    <col min="4870" max="4870" width="15.625" style="47" customWidth="1"/>
    <col min="4871" max="4871" width="10.625" style="47" customWidth="1"/>
    <col min="4872" max="4872" width="15.625" style="47" customWidth="1"/>
    <col min="4873" max="4873" width="10.625" style="47" customWidth="1"/>
    <col min="4874" max="4874" width="15.625" style="47" customWidth="1"/>
    <col min="4875" max="5120" width="8.875" style="47"/>
    <col min="5121" max="5122" width="9.625" style="47" customWidth="1"/>
    <col min="5123" max="5123" width="30.625" style="47" customWidth="1"/>
    <col min="5124" max="5124" width="20.75" style="47" customWidth="1"/>
    <col min="5125" max="5125" width="10.625" style="47" customWidth="1"/>
    <col min="5126" max="5126" width="15.625" style="47" customWidth="1"/>
    <col min="5127" max="5127" width="10.625" style="47" customWidth="1"/>
    <col min="5128" max="5128" width="15.625" style="47" customWidth="1"/>
    <col min="5129" max="5129" width="10.625" style="47" customWidth="1"/>
    <col min="5130" max="5130" width="15.625" style="47" customWidth="1"/>
    <col min="5131" max="5376" width="8.875" style="47"/>
    <col min="5377" max="5378" width="9.625" style="47" customWidth="1"/>
    <col min="5379" max="5379" width="30.625" style="47" customWidth="1"/>
    <col min="5380" max="5380" width="20.75" style="47" customWidth="1"/>
    <col min="5381" max="5381" width="10.625" style="47" customWidth="1"/>
    <col min="5382" max="5382" width="15.625" style="47" customWidth="1"/>
    <col min="5383" max="5383" width="10.625" style="47" customWidth="1"/>
    <col min="5384" max="5384" width="15.625" style="47" customWidth="1"/>
    <col min="5385" max="5385" width="10.625" style="47" customWidth="1"/>
    <col min="5386" max="5386" width="15.625" style="47" customWidth="1"/>
    <col min="5387" max="5632" width="8.875" style="47"/>
    <col min="5633" max="5634" width="9.625" style="47" customWidth="1"/>
    <col min="5635" max="5635" width="30.625" style="47" customWidth="1"/>
    <col min="5636" max="5636" width="20.75" style="47" customWidth="1"/>
    <col min="5637" max="5637" width="10.625" style="47" customWidth="1"/>
    <col min="5638" max="5638" width="15.625" style="47" customWidth="1"/>
    <col min="5639" max="5639" width="10.625" style="47" customWidth="1"/>
    <col min="5640" max="5640" width="15.625" style="47" customWidth="1"/>
    <col min="5641" max="5641" width="10.625" style="47" customWidth="1"/>
    <col min="5642" max="5642" width="15.625" style="47" customWidth="1"/>
    <col min="5643" max="5888" width="8.875" style="47"/>
    <col min="5889" max="5890" width="9.625" style="47" customWidth="1"/>
    <col min="5891" max="5891" width="30.625" style="47" customWidth="1"/>
    <col min="5892" max="5892" width="20.75" style="47" customWidth="1"/>
    <col min="5893" max="5893" width="10.625" style="47" customWidth="1"/>
    <col min="5894" max="5894" width="15.625" style="47" customWidth="1"/>
    <col min="5895" max="5895" width="10.625" style="47" customWidth="1"/>
    <col min="5896" max="5896" width="15.625" style="47" customWidth="1"/>
    <col min="5897" max="5897" width="10.625" style="47" customWidth="1"/>
    <col min="5898" max="5898" width="15.625" style="47" customWidth="1"/>
    <col min="5899" max="6144" width="8.875" style="47"/>
    <col min="6145" max="6146" width="9.625" style="47" customWidth="1"/>
    <col min="6147" max="6147" width="30.625" style="47" customWidth="1"/>
    <col min="6148" max="6148" width="20.75" style="47" customWidth="1"/>
    <col min="6149" max="6149" width="10.625" style="47" customWidth="1"/>
    <col min="6150" max="6150" width="15.625" style="47" customWidth="1"/>
    <col min="6151" max="6151" width="10.625" style="47" customWidth="1"/>
    <col min="6152" max="6152" width="15.625" style="47" customWidth="1"/>
    <col min="6153" max="6153" width="10.625" style="47" customWidth="1"/>
    <col min="6154" max="6154" width="15.625" style="47" customWidth="1"/>
    <col min="6155" max="6400" width="8.875" style="47"/>
    <col min="6401" max="6402" width="9.625" style="47" customWidth="1"/>
    <col min="6403" max="6403" width="30.625" style="47" customWidth="1"/>
    <col min="6404" max="6404" width="20.75" style="47" customWidth="1"/>
    <col min="6405" max="6405" width="10.625" style="47" customWidth="1"/>
    <col min="6406" max="6406" width="15.625" style="47" customWidth="1"/>
    <col min="6407" max="6407" width="10.625" style="47" customWidth="1"/>
    <col min="6408" max="6408" width="15.625" style="47" customWidth="1"/>
    <col min="6409" max="6409" width="10.625" style="47" customWidth="1"/>
    <col min="6410" max="6410" width="15.625" style="47" customWidth="1"/>
    <col min="6411" max="6656" width="8.875" style="47"/>
    <col min="6657" max="6658" width="9.625" style="47" customWidth="1"/>
    <col min="6659" max="6659" width="30.625" style="47" customWidth="1"/>
    <col min="6660" max="6660" width="20.75" style="47" customWidth="1"/>
    <col min="6661" max="6661" width="10.625" style="47" customWidth="1"/>
    <col min="6662" max="6662" width="15.625" style="47" customWidth="1"/>
    <col min="6663" max="6663" width="10.625" style="47" customWidth="1"/>
    <col min="6664" max="6664" width="15.625" style="47" customWidth="1"/>
    <col min="6665" max="6665" width="10.625" style="47" customWidth="1"/>
    <col min="6666" max="6666" width="15.625" style="47" customWidth="1"/>
    <col min="6667" max="6912" width="8.875" style="47"/>
    <col min="6913" max="6914" width="9.625" style="47" customWidth="1"/>
    <col min="6915" max="6915" width="30.625" style="47" customWidth="1"/>
    <col min="6916" max="6916" width="20.75" style="47" customWidth="1"/>
    <col min="6917" max="6917" width="10.625" style="47" customWidth="1"/>
    <col min="6918" max="6918" width="15.625" style="47" customWidth="1"/>
    <col min="6919" max="6919" width="10.625" style="47" customWidth="1"/>
    <col min="6920" max="6920" width="15.625" style="47" customWidth="1"/>
    <col min="6921" max="6921" width="10.625" style="47" customWidth="1"/>
    <col min="6922" max="6922" width="15.625" style="47" customWidth="1"/>
    <col min="6923" max="7168" width="8.875" style="47"/>
    <col min="7169" max="7170" width="9.625" style="47" customWidth="1"/>
    <col min="7171" max="7171" width="30.625" style="47" customWidth="1"/>
    <col min="7172" max="7172" width="20.75" style="47" customWidth="1"/>
    <col min="7173" max="7173" width="10.625" style="47" customWidth="1"/>
    <col min="7174" max="7174" width="15.625" style="47" customWidth="1"/>
    <col min="7175" max="7175" width="10.625" style="47" customWidth="1"/>
    <col min="7176" max="7176" width="15.625" style="47" customWidth="1"/>
    <col min="7177" max="7177" width="10.625" style="47" customWidth="1"/>
    <col min="7178" max="7178" width="15.625" style="47" customWidth="1"/>
    <col min="7179" max="7424" width="8.875" style="47"/>
    <col min="7425" max="7426" width="9.625" style="47" customWidth="1"/>
    <col min="7427" max="7427" width="30.625" style="47" customWidth="1"/>
    <col min="7428" max="7428" width="20.75" style="47" customWidth="1"/>
    <col min="7429" max="7429" width="10.625" style="47" customWidth="1"/>
    <col min="7430" max="7430" width="15.625" style="47" customWidth="1"/>
    <col min="7431" max="7431" width="10.625" style="47" customWidth="1"/>
    <col min="7432" max="7432" width="15.625" style="47" customWidth="1"/>
    <col min="7433" max="7433" width="10.625" style="47" customWidth="1"/>
    <col min="7434" max="7434" width="15.625" style="47" customWidth="1"/>
    <col min="7435" max="7680" width="8.875" style="47"/>
    <col min="7681" max="7682" width="9.625" style="47" customWidth="1"/>
    <col min="7683" max="7683" width="30.625" style="47" customWidth="1"/>
    <col min="7684" max="7684" width="20.75" style="47" customWidth="1"/>
    <col min="7685" max="7685" width="10.625" style="47" customWidth="1"/>
    <col min="7686" max="7686" width="15.625" style="47" customWidth="1"/>
    <col min="7687" max="7687" width="10.625" style="47" customWidth="1"/>
    <col min="7688" max="7688" width="15.625" style="47" customWidth="1"/>
    <col min="7689" max="7689" width="10.625" style="47" customWidth="1"/>
    <col min="7690" max="7690" width="15.625" style="47" customWidth="1"/>
    <col min="7691" max="7936" width="8.875" style="47"/>
    <col min="7937" max="7938" width="9.625" style="47" customWidth="1"/>
    <col min="7939" max="7939" width="30.625" style="47" customWidth="1"/>
    <col min="7940" max="7940" width="20.75" style="47" customWidth="1"/>
    <col min="7941" max="7941" width="10.625" style="47" customWidth="1"/>
    <col min="7942" max="7942" width="15.625" style="47" customWidth="1"/>
    <col min="7943" max="7943" width="10.625" style="47" customWidth="1"/>
    <col min="7944" max="7944" width="15.625" style="47" customWidth="1"/>
    <col min="7945" max="7945" width="10.625" style="47" customWidth="1"/>
    <col min="7946" max="7946" width="15.625" style="47" customWidth="1"/>
    <col min="7947" max="8192" width="8.875" style="47"/>
    <col min="8193" max="8194" width="9.625" style="47" customWidth="1"/>
    <col min="8195" max="8195" width="30.625" style="47" customWidth="1"/>
    <col min="8196" max="8196" width="20.75" style="47" customWidth="1"/>
    <col min="8197" max="8197" width="10.625" style="47" customWidth="1"/>
    <col min="8198" max="8198" width="15.625" style="47" customWidth="1"/>
    <col min="8199" max="8199" width="10.625" style="47" customWidth="1"/>
    <col min="8200" max="8200" width="15.625" style="47" customWidth="1"/>
    <col min="8201" max="8201" width="10.625" style="47" customWidth="1"/>
    <col min="8202" max="8202" width="15.625" style="47" customWidth="1"/>
    <col min="8203" max="8448" width="8.875" style="47"/>
    <col min="8449" max="8450" width="9.625" style="47" customWidth="1"/>
    <col min="8451" max="8451" width="30.625" style="47" customWidth="1"/>
    <col min="8452" max="8452" width="20.75" style="47" customWidth="1"/>
    <col min="8453" max="8453" width="10.625" style="47" customWidth="1"/>
    <col min="8454" max="8454" width="15.625" style="47" customWidth="1"/>
    <col min="8455" max="8455" width="10.625" style="47" customWidth="1"/>
    <col min="8456" max="8456" width="15.625" style="47" customWidth="1"/>
    <col min="8457" max="8457" width="10.625" style="47" customWidth="1"/>
    <col min="8458" max="8458" width="15.625" style="47" customWidth="1"/>
    <col min="8459" max="8704" width="8.875" style="47"/>
    <col min="8705" max="8706" width="9.625" style="47" customWidth="1"/>
    <col min="8707" max="8707" width="30.625" style="47" customWidth="1"/>
    <col min="8708" max="8708" width="20.75" style="47" customWidth="1"/>
    <col min="8709" max="8709" width="10.625" style="47" customWidth="1"/>
    <col min="8710" max="8710" width="15.625" style="47" customWidth="1"/>
    <col min="8711" max="8711" width="10.625" style="47" customWidth="1"/>
    <col min="8712" max="8712" width="15.625" style="47" customWidth="1"/>
    <col min="8713" max="8713" width="10.625" style="47" customWidth="1"/>
    <col min="8714" max="8714" width="15.625" style="47" customWidth="1"/>
    <col min="8715" max="8960" width="8.875" style="47"/>
    <col min="8961" max="8962" width="9.625" style="47" customWidth="1"/>
    <col min="8963" max="8963" width="30.625" style="47" customWidth="1"/>
    <col min="8964" max="8964" width="20.75" style="47" customWidth="1"/>
    <col min="8965" max="8965" width="10.625" style="47" customWidth="1"/>
    <col min="8966" max="8966" width="15.625" style="47" customWidth="1"/>
    <col min="8967" max="8967" width="10.625" style="47" customWidth="1"/>
    <col min="8968" max="8968" width="15.625" style="47" customWidth="1"/>
    <col min="8969" max="8969" width="10.625" style="47" customWidth="1"/>
    <col min="8970" max="8970" width="15.625" style="47" customWidth="1"/>
    <col min="8971" max="9216" width="8.875" style="47"/>
    <col min="9217" max="9218" width="9.625" style="47" customWidth="1"/>
    <col min="9219" max="9219" width="30.625" style="47" customWidth="1"/>
    <col min="9220" max="9220" width="20.75" style="47" customWidth="1"/>
    <col min="9221" max="9221" width="10.625" style="47" customWidth="1"/>
    <col min="9222" max="9222" width="15.625" style="47" customWidth="1"/>
    <col min="9223" max="9223" width="10.625" style="47" customWidth="1"/>
    <col min="9224" max="9224" width="15.625" style="47" customWidth="1"/>
    <col min="9225" max="9225" width="10.625" style="47" customWidth="1"/>
    <col min="9226" max="9226" width="15.625" style="47" customWidth="1"/>
    <col min="9227" max="9472" width="8.875" style="47"/>
    <col min="9473" max="9474" width="9.625" style="47" customWidth="1"/>
    <col min="9475" max="9475" width="30.625" style="47" customWidth="1"/>
    <col min="9476" max="9476" width="20.75" style="47" customWidth="1"/>
    <col min="9477" max="9477" width="10.625" style="47" customWidth="1"/>
    <col min="9478" max="9478" width="15.625" style="47" customWidth="1"/>
    <col min="9479" max="9479" width="10.625" style="47" customWidth="1"/>
    <col min="9480" max="9480" width="15.625" style="47" customWidth="1"/>
    <col min="9481" max="9481" width="10.625" style="47" customWidth="1"/>
    <col min="9482" max="9482" width="15.625" style="47" customWidth="1"/>
    <col min="9483" max="9728" width="8.875" style="47"/>
    <col min="9729" max="9730" width="9.625" style="47" customWidth="1"/>
    <col min="9731" max="9731" width="30.625" style="47" customWidth="1"/>
    <col min="9732" max="9732" width="20.75" style="47" customWidth="1"/>
    <col min="9733" max="9733" width="10.625" style="47" customWidth="1"/>
    <col min="9734" max="9734" width="15.625" style="47" customWidth="1"/>
    <col min="9735" max="9735" width="10.625" style="47" customWidth="1"/>
    <col min="9736" max="9736" width="15.625" style="47" customWidth="1"/>
    <col min="9737" max="9737" width="10.625" style="47" customWidth="1"/>
    <col min="9738" max="9738" width="15.625" style="47" customWidth="1"/>
    <col min="9739" max="9984" width="8.875" style="47"/>
    <col min="9985" max="9986" width="9.625" style="47" customWidth="1"/>
    <col min="9987" max="9987" width="30.625" style="47" customWidth="1"/>
    <col min="9988" max="9988" width="20.75" style="47" customWidth="1"/>
    <col min="9989" max="9989" width="10.625" style="47" customWidth="1"/>
    <col min="9990" max="9990" width="15.625" style="47" customWidth="1"/>
    <col min="9991" max="9991" width="10.625" style="47" customWidth="1"/>
    <col min="9992" max="9992" width="15.625" style="47" customWidth="1"/>
    <col min="9993" max="9993" width="10.625" style="47" customWidth="1"/>
    <col min="9994" max="9994" width="15.625" style="47" customWidth="1"/>
    <col min="9995" max="10240" width="8.875" style="47"/>
    <col min="10241" max="10242" width="9.625" style="47" customWidth="1"/>
    <col min="10243" max="10243" width="30.625" style="47" customWidth="1"/>
    <col min="10244" max="10244" width="20.75" style="47" customWidth="1"/>
    <col min="10245" max="10245" width="10.625" style="47" customWidth="1"/>
    <col min="10246" max="10246" width="15.625" style="47" customWidth="1"/>
    <col min="10247" max="10247" width="10.625" style="47" customWidth="1"/>
    <col min="10248" max="10248" width="15.625" style="47" customWidth="1"/>
    <col min="10249" max="10249" width="10.625" style="47" customWidth="1"/>
    <col min="10250" max="10250" width="15.625" style="47" customWidth="1"/>
    <col min="10251" max="10496" width="8.875" style="47"/>
    <col min="10497" max="10498" width="9.625" style="47" customWidth="1"/>
    <col min="10499" max="10499" width="30.625" style="47" customWidth="1"/>
    <col min="10500" max="10500" width="20.75" style="47" customWidth="1"/>
    <col min="10501" max="10501" width="10.625" style="47" customWidth="1"/>
    <col min="10502" max="10502" width="15.625" style="47" customWidth="1"/>
    <col min="10503" max="10503" width="10.625" style="47" customWidth="1"/>
    <col min="10504" max="10504" width="15.625" style="47" customWidth="1"/>
    <col min="10505" max="10505" width="10.625" style="47" customWidth="1"/>
    <col min="10506" max="10506" width="15.625" style="47" customWidth="1"/>
    <col min="10507" max="10752" width="8.875" style="47"/>
    <col min="10753" max="10754" width="9.625" style="47" customWidth="1"/>
    <col min="10755" max="10755" width="30.625" style="47" customWidth="1"/>
    <col min="10756" max="10756" width="20.75" style="47" customWidth="1"/>
    <col min="10757" max="10757" width="10.625" style="47" customWidth="1"/>
    <col min="10758" max="10758" width="15.625" style="47" customWidth="1"/>
    <col min="10759" max="10759" width="10.625" style="47" customWidth="1"/>
    <col min="10760" max="10760" width="15.625" style="47" customWidth="1"/>
    <col min="10761" max="10761" width="10.625" style="47" customWidth="1"/>
    <col min="10762" max="10762" width="15.625" style="47" customWidth="1"/>
    <col min="10763" max="11008" width="8.875" style="47"/>
    <col min="11009" max="11010" width="9.625" style="47" customWidth="1"/>
    <col min="11011" max="11011" width="30.625" style="47" customWidth="1"/>
    <col min="11012" max="11012" width="20.75" style="47" customWidth="1"/>
    <col min="11013" max="11013" width="10.625" style="47" customWidth="1"/>
    <col min="11014" max="11014" width="15.625" style="47" customWidth="1"/>
    <col min="11015" max="11015" width="10.625" style="47" customWidth="1"/>
    <col min="11016" max="11016" width="15.625" style="47" customWidth="1"/>
    <col min="11017" max="11017" width="10.625" style="47" customWidth="1"/>
    <col min="11018" max="11018" width="15.625" style="47" customWidth="1"/>
    <col min="11019" max="11264" width="8.875" style="47"/>
    <col min="11265" max="11266" width="9.625" style="47" customWidth="1"/>
    <col min="11267" max="11267" width="30.625" style="47" customWidth="1"/>
    <col min="11268" max="11268" width="20.75" style="47" customWidth="1"/>
    <col min="11269" max="11269" width="10.625" style="47" customWidth="1"/>
    <col min="11270" max="11270" width="15.625" style="47" customWidth="1"/>
    <col min="11271" max="11271" width="10.625" style="47" customWidth="1"/>
    <col min="11272" max="11272" width="15.625" style="47" customWidth="1"/>
    <col min="11273" max="11273" width="10.625" style="47" customWidth="1"/>
    <col min="11274" max="11274" width="15.625" style="47" customWidth="1"/>
    <col min="11275" max="11520" width="8.875" style="47"/>
    <col min="11521" max="11522" width="9.625" style="47" customWidth="1"/>
    <col min="11523" max="11523" width="30.625" style="47" customWidth="1"/>
    <col min="11524" max="11524" width="20.75" style="47" customWidth="1"/>
    <col min="11525" max="11525" width="10.625" style="47" customWidth="1"/>
    <col min="11526" max="11526" width="15.625" style="47" customWidth="1"/>
    <col min="11527" max="11527" width="10.625" style="47" customWidth="1"/>
    <col min="11528" max="11528" width="15.625" style="47" customWidth="1"/>
    <col min="11529" max="11529" width="10.625" style="47" customWidth="1"/>
    <col min="11530" max="11530" width="15.625" style="47" customWidth="1"/>
    <col min="11531" max="11776" width="8.875" style="47"/>
    <col min="11777" max="11778" width="9.625" style="47" customWidth="1"/>
    <col min="11779" max="11779" width="30.625" style="47" customWidth="1"/>
    <col min="11780" max="11780" width="20.75" style="47" customWidth="1"/>
    <col min="11781" max="11781" width="10.625" style="47" customWidth="1"/>
    <col min="11782" max="11782" width="15.625" style="47" customWidth="1"/>
    <col min="11783" max="11783" width="10.625" style="47" customWidth="1"/>
    <col min="11784" max="11784" width="15.625" style="47" customWidth="1"/>
    <col min="11785" max="11785" width="10.625" style="47" customWidth="1"/>
    <col min="11786" max="11786" width="15.625" style="47" customWidth="1"/>
    <col min="11787" max="12032" width="8.875" style="47"/>
    <col min="12033" max="12034" width="9.625" style="47" customWidth="1"/>
    <col min="12035" max="12035" width="30.625" style="47" customWidth="1"/>
    <col min="12036" max="12036" width="20.75" style="47" customWidth="1"/>
    <col min="12037" max="12037" width="10.625" style="47" customWidth="1"/>
    <col min="12038" max="12038" width="15.625" style="47" customWidth="1"/>
    <col min="12039" max="12039" width="10.625" style="47" customWidth="1"/>
    <col min="12040" max="12040" width="15.625" style="47" customWidth="1"/>
    <col min="12041" max="12041" width="10.625" style="47" customWidth="1"/>
    <col min="12042" max="12042" width="15.625" style="47" customWidth="1"/>
    <col min="12043" max="12288" width="8.875" style="47"/>
    <col min="12289" max="12290" width="9.625" style="47" customWidth="1"/>
    <col min="12291" max="12291" width="30.625" style="47" customWidth="1"/>
    <col min="12292" max="12292" width="20.75" style="47" customWidth="1"/>
    <col min="12293" max="12293" width="10.625" style="47" customWidth="1"/>
    <col min="12294" max="12294" width="15.625" style="47" customWidth="1"/>
    <col min="12295" max="12295" width="10.625" style="47" customWidth="1"/>
    <col min="12296" max="12296" width="15.625" style="47" customWidth="1"/>
    <col min="12297" max="12297" width="10.625" style="47" customWidth="1"/>
    <col min="12298" max="12298" width="15.625" style="47" customWidth="1"/>
    <col min="12299" max="12544" width="8.875" style="47"/>
    <col min="12545" max="12546" width="9.625" style="47" customWidth="1"/>
    <col min="12547" max="12547" width="30.625" style="47" customWidth="1"/>
    <col min="12548" max="12548" width="20.75" style="47" customWidth="1"/>
    <col min="12549" max="12549" width="10.625" style="47" customWidth="1"/>
    <col min="12550" max="12550" width="15.625" style="47" customWidth="1"/>
    <col min="12551" max="12551" width="10.625" style="47" customWidth="1"/>
    <col min="12552" max="12552" width="15.625" style="47" customWidth="1"/>
    <col min="12553" max="12553" width="10.625" style="47" customWidth="1"/>
    <col min="12554" max="12554" width="15.625" style="47" customWidth="1"/>
    <col min="12555" max="12800" width="8.875" style="47"/>
    <col min="12801" max="12802" width="9.625" style="47" customWidth="1"/>
    <col min="12803" max="12803" width="30.625" style="47" customWidth="1"/>
    <col min="12804" max="12804" width="20.75" style="47" customWidth="1"/>
    <col min="12805" max="12805" width="10.625" style="47" customWidth="1"/>
    <col min="12806" max="12806" width="15.625" style="47" customWidth="1"/>
    <col min="12807" max="12807" width="10.625" style="47" customWidth="1"/>
    <col min="12808" max="12808" width="15.625" style="47" customWidth="1"/>
    <col min="12809" max="12809" width="10.625" style="47" customWidth="1"/>
    <col min="12810" max="12810" width="15.625" style="47" customWidth="1"/>
    <col min="12811" max="13056" width="8.875" style="47"/>
    <col min="13057" max="13058" width="9.625" style="47" customWidth="1"/>
    <col min="13059" max="13059" width="30.625" style="47" customWidth="1"/>
    <col min="13060" max="13060" width="20.75" style="47" customWidth="1"/>
    <col min="13061" max="13061" width="10.625" style="47" customWidth="1"/>
    <col min="13062" max="13062" width="15.625" style="47" customWidth="1"/>
    <col min="13063" max="13063" width="10.625" style="47" customWidth="1"/>
    <col min="13064" max="13064" width="15.625" style="47" customWidth="1"/>
    <col min="13065" max="13065" width="10.625" style="47" customWidth="1"/>
    <col min="13066" max="13066" width="15.625" style="47" customWidth="1"/>
    <col min="13067" max="13312" width="8.875" style="47"/>
    <col min="13313" max="13314" width="9.625" style="47" customWidth="1"/>
    <col min="13315" max="13315" width="30.625" style="47" customWidth="1"/>
    <col min="13316" max="13316" width="20.75" style="47" customWidth="1"/>
    <col min="13317" max="13317" width="10.625" style="47" customWidth="1"/>
    <col min="13318" max="13318" width="15.625" style="47" customWidth="1"/>
    <col min="13319" max="13319" width="10.625" style="47" customWidth="1"/>
    <col min="13320" max="13320" width="15.625" style="47" customWidth="1"/>
    <col min="13321" max="13321" width="10.625" style="47" customWidth="1"/>
    <col min="13322" max="13322" width="15.625" style="47" customWidth="1"/>
    <col min="13323" max="13568" width="8.875" style="47"/>
    <col min="13569" max="13570" width="9.625" style="47" customWidth="1"/>
    <col min="13571" max="13571" width="30.625" style="47" customWidth="1"/>
    <col min="13572" max="13572" width="20.75" style="47" customWidth="1"/>
    <col min="13573" max="13573" width="10.625" style="47" customWidth="1"/>
    <col min="13574" max="13574" width="15.625" style="47" customWidth="1"/>
    <col min="13575" max="13575" width="10.625" style="47" customWidth="1"/>
    <col min="13576" max="13576" width="15.625" style="47" customWidth="1"/>
    <col min="13577" max="13577" width="10.625" style="47" customWidth="1"/>
    <col min="13578" max="13578" width="15.625" style="47" customWidth="1"/>
    <col min="13579" max="13824" width="8.875" style="47"/>
    <col min="13825" max="13826" width="9.625" style="47" customWidth="1"/>
    <col min="13827" max="13827" width="30.625" style="47" customWidth="1"/>
    <col min="13828" max="13828" width="20.75" style="47" customWidth="1"/>
    <col min="13829" max="13829" width="10.625" style="47" customWidth="1"/>
    <col min="13830" max="13830" width="15.625" style="47" customWidth="1"/>
    <col min="13831" max="13831" width="10.625" style="47" customWidth="1"/>
    <col min="13832" max="13832" width="15.625" style="47" customWidth="1"/>
    <col min="13833" max="13833" width="10.625" style="47" customWidth="1"/>
    <col min="13834" max="13834" width="15.625" style="47" customWidth="1"/>
    <col min="13835" max="14080" width="8.875" style="47"/>
    <col min="14081" max="14082" width="9.625" style="47" customWidth="1"/>
    <col min="14083" max="14083" width="30.625" style="47" customWidth="1"/>
    <col min="14084" max="14084" width="20.75" style="47" customWidth="1"/>
    <col min="14085" max="14085" width="10.625" style="47" customWidth="1"/>
    <col min="14086" max="14086" width="15.625" style="47" customWidth="1"/>
    <col min="14087" max="14087" width="10.625" style="47" customWidth="1"/>
    <col min="14088" max="14088" width="15.625" style="47" customWidth="1"/>
    <col min="14089" max="14089" width="10.625" style="47" customWidth="1"/>
    <col min="14090" max="14090" width="15.625" style="47" customWidth="1"/>
    <col min="14091" max="14336" width="8.875" style="47"/>
    <col min="14337" max="14338" width="9.625" style="47" customWidth="1"/>
    <col min="14339" max="14339" width="30.625" style="47" customWidth="1"/>
    <col min="14340" max="14340" width="20.75" style="47" customWidth="1"/>
    <col min="14341" max="14341" width="10.625" style="47" customWidth="1"/>
    <col min="14342" max="14342" width="15.625" style="47" customWidth="1"/>
    <col min="14343" max="14343" width="10.625" style="47" customWidth="1"/>
    <col min="14344" max="14344" width="15.625" style="47" customWidth="1"/>
    <col min="14345" max="14345" width="10.625" style="47" customWidth="1"/>
    <col min="14346" max="14346" width="15.625" style="47" customWidth="1"/>
    <col min="14347" max="14592" width="8.875" style="47"/>
    <col min="14593" max="14594" width="9.625" style="47" customWidth="1"/>
    <col min="14595" max="14595" width="30.625" style="47" customWidth="1"/>
    <col min="14596" max="14596" width="20.75" style="47" customWidth="1"/>
    <col min="14597" max="14597" width="10.625" style="47" customWidth="1"/>
    <col min="14598" max="14598" width="15.625" style="47" customWidth="1"/>
    <col min="14599" max="14599" width="10.625" style="47" customWidth="1"/>
    <col min="14600" max="14600" width="15.625" style="47" customWidth="1"/>
    <col min="14601" max="14601" width="10.625" style="47" customWidth="1"/>
    <col min="14602" max="14602" width="15.625" style="47" customWidth="1"/>
    <col min="14603" max="14848" width="8.875" style="47"/>
    <col min="14849" max="14850" width="9.625" style="47" customWidth="1"/>
    <col min="14851" max="14851" width="30.625" style="47" customWidth="1"/>
    <col min="14852" max="14852" width="20.75" style="47" customWidth="1"/>
    <col min="14853" max="14853" width="10.625" style="47" customWidth="1"/>
    <col min="14854" max="14854" width="15.625" style="47" customWidth="1"/>
    <col min="14855" max="14855" width="10.625" style="47" customWidth="1"/>
    <col min="14856" max="14856" width="15.625" style="47" customWidth="1"/>
    <col min="14857" max="14857" width="10.625" style="47" customWidth="1"/>
    <col min="14858" max="14858" width="15.625" style="47" customWidth="1"/>
    <col min="14859" max="15104" width="8.875" style="47"/>
    <col min="15105" max="15106" width="9.625" style="47" customWidth="1"/>
    <col min="15107" max="15107" width="30.625" style="47" customWidth="1"/>
    <col min="15108" max="15108" width="20.75" style="47" customWidth="1"/>
    <col min="15109" max="15109" width="10.625" style="47" customWidth="1"/>
    <col min="15110" max="15110" width="15.625" style="47" customWidth="1"/>
    <col min="15111" max="15111" width="10.625" style="47" customWidth="1"/>
    <col min="15112" max="15112" width="15.625" style="47" customWidth="1"/>
    <col min="15113" max="15113" width="10.625" style="47" customWidth="1"/>
    <col min="15114" max="15114" width="15.625" style="47" customWidth="1"/>
    <col min="15115" max="15360" width="8.875" style="47"/>
    <col min="15361" max="15362" width="9.625" style="47" customWidth="1"/>
    <col min="15363" max="15363" width="30.625" style="47" customWidth="1"/>
    <col min="15364" max="15364" width="20.75" style="47" customWidth="1"/>
    <col min="15365" max="15365" width="10.625" style="47" customWidth="1"/>
    <col min="15366" max="15366" width="15.625" style="47" customWidth="1"/>
    <col min="15367" max="15367" width="10.625" style="47" customWidth="1"/>
    <col min="15368" max="15368" width="15.625" style="47" customWidth="1"/>
    <col min="15369" max="15369" width="10.625" style="47" customWidth="1"/>
    <col min="15370" max="15370" width="15.625" style="47" customWidth="1"/>
    <col min="15371" max="15616" width="8.875" style="47"/>
    <col min="15617" max="15618" width="9.625" style="47" customWidth="1"/>
    <col min="15619" max="15619" width="30.625" style="47" customWidth="1"/>
    <col min="15620" max="15620" width="20.75" style="47" customWidth="1"/>
    <col min="15621" max="15621" width="10.625" style="47" customWidth="1"/>
    <col min="15622" max="15622" width="15.625" style="47" customWidth="1"/>
    <col min="15623" max="15623" width="10.625" style="47" customWidth="1"/>
    <col min="15624" max="15624" width="15.625" style="47" customWidth="1"/>
    <col min="15625" max="15625" width="10.625" style="47" customWidth="1"/>
    <col min="15626" max="15626" width="15.625" style="47" customWidth="1"/>
    <col min="15627" max="15872" width="8.875" style="47"/>
    <col min="15873" max="15874" width="9.625" style="47" customWidth="1"/>
    <col min="15875" max="15875" width="30.625" style="47" customWidth="1"/>
    <col min="15876" max="15876" width="20.75" style="47" customWidth="1"/>
    <col min="15877" max="15877" width="10.625" style="47" customWidth="1"/>
    <col min="15878" max="15878" width="15.625" style="47" customWidth="1"/>
    <col min="15879" max="15879" width="10.625" style="47" customWidth="1"/>
    <col min="15880" max="15880" width="15.625" style="47" customWidth="1"/>
    <col min="15881" max="15881" width="10.625" style="47" customWidth="1"/>
    <col min="15882" max="15882" width="15.625" style="47" customWidth="1"/>
    <col min="15883" max="16128" width="8.875" style="47"/>
    <col min="16129" max="16130" width="9.625" style="47" customWidth="1"/>
    <col min="16131" max="16131" width="30.625" style="47" customWidth="1"/>
    <col min="16132" max="16132" width="20.75" style="47" customWidth="1"/>
    <col min="16133" max="16133" width="10.625" style="47" customWidth="1"/>
    <col min="16134" max="16134" width="15.625" style="47" customWidth="1"/>
    <col min="16135" max="16135" width="10.625" style="47" customWidth="1"/>
    <col min="16136" max="16136" width="15.625" style="47" customWidth="1"/>
    <col min="16137" max="16137" width="10.625" style="47" customWidth="1"/>
    <col min="16138" max="16138" width="15.625" style="47" customWidth="1"/>
    <col min="16139" max="16384" width="8.875" style="47"/>
  </cols>
  <sheetData>
    <row r="1" spans="1:11">
      <c r="A1" s="49" t="s">
        <v>3957</v>
      </c>
      <c r="B1" s="50" t="s">
        <v>3958</v>
      </c>
      <c r="C1" s="49" t="s">
        <v>3959</v>
      </c>
      <c r="D1" s="49" t="s">
        <v>3960</v>
      </c>
      <c r="E1" s="49" t="s">
        <v>3961</v>
      </c>
      <c r="F1" s="49" t="s">
        <v>3962</v>
      </c>
      <c r="G1" s="49" t="s">
        <v>3963</v>
      </c>
      <c r="H1" s="49" t="s">
        <v>3964</v>
      </c>
      <c r="I1" s="49" t="s">
        <v>3965</v>
      </c>
      <c r="J1" s="49" t="s">
        <v>3966</v>
      </c>
      <c r="K1" s="51" t="s">
        <v>9059</v>
      </c>
    </row>
    <row r="2" spans="1:11">
      <c r="A2" s="49">
        <v>20250228</v>
      </c>
      <c r="B2" s="50" t="s">
        <v>357</v>
      </c>
      <c r="C2" s="49" t="s">
        <v>3967</v>
      </c>
      <c r="D2" s="49" t="s">
        <v>3968</v>
      </c>
      <c r="E2" s="49">
        <v>50</v>
      </c>
      <c r="F2" s="49" t="s">
        <v>3969</v>
      </c>
      <c r="G2" s="49">
        <v>1</v>
      </c>
      <c r="H2" s="49" t="s">
        <v>3970</v>
      </c>
      <c r="I2" s="49">
        <v>7</v>
      </c>
      <c r="J2" s="49" t="s">
        <v>3971</v>
      </c>
      <c r="K2" s="47" t="str">
        <f>_xlfn.XLOOKUP($B2,ウォッチリスト!$C$3:$C$10000,ウォッチリスト!$C$3:$C$10000,"未反映",0,1)</f>
        <v>1301</v>
      </c>
    </row>
    <row r="3" spans="1:11">
      <c r="A3" s="49">
        <v>20250228</v>
      </c>
      <c r="B3" s="50" t="s">
        <v>3972</v>
      </c>
      <c r="C3" s="49" t="s">
        <v>3973</v>
      </c>
      <c r="D3" s="49" t="s">
        <v>3974</v>
      </c>
      <c r="E3" s="49" t="s">
        <v>3975</v>
      </c>
      <c r="F3" s="49" t="s">
        <v>3975</v>
      </c>
      <c r="G3" s="49" t="s">
        <v>3975</v>
      </c>
      <c r="H3" s="49" t="s">
        <v>3975</v>
      </c>
      <c r="I3" s="49" t="s">
        <v>3975</v>
      </c>
      <c r="J3" s="49" t="s">
        <v>3975</v>
      </c>
      <c r="K3" s="47" t="str">
        <f>_xlfn.XLOOKUP($B3,ウォッチリスト!$C$3:$C$10000,ウォッチリスト!$C$3:$C$10000,"未反映",0,1)</f>
        <v>未反映</v>
      </c>
    </row>
    <row r="4" spans="1:11">
      <c r="A4" s="49">
        <v>20250228</v>
      </c>
      <c r="B4" s="50" t="s">
        <v>3976</v>
      </c>
      <c r="C4" s="49" t="s">
        <v>3977</v>
      </c>
      <c r="D4" s="49" t="s">
        <v>3974</v>
      </c>
      <c r="E4" s="49" t="s">
        <v>3975</v>
      </c>
      <c r="F4" s="49" t="s">
        <v>3975</v>
      </c>
      <c r="G4" s="49" t="s">
        <v>3975</v>
      </c>
      <c r="H4" s="49" t="s">
        <v>3975</v>
      </c>
      <c r="I4" s="49" t="s">
        <v>3975</v>
      </c>
      <c r="J4" s="49" t="s">
        <v>3975</v>
      </c>
      <c r="K4" s="47" t="str">
        <f>_xlfn.XLOOKUP($B4,ウォッチリスト!$C$3:$C$10000,ウォッチリスト!$C$3:$C$10000,"未反映",0,1)</f>
        <v>未反映</v>
      </c>
    </row>
    <row r="5" spans="1:11">
      <c r="A5" s="49">
        <v>20250228</v>
      </c>
      <c r="B5" s="50" t="s">
        <v>3978</v>
      </c>
      <c r="C5" s="49" t="s">
        <v>3979</v>
      </c>
      <c r="D5" s="49" t="s">
        <v>3974</v>
      </c>
      <c r="E5" s="49" t="s">
        <v>3975</v>
      </c>
      <c r="F5" s="49" t="s">
        <v>3975</v>
      </c>
      <c r="G5" s="49" t="s">
        <v>3975</v>
      </c>
      <c r="H5" s="49" t="s">
        <v>3975</v>
      </c>
      <c r="I5" s="49" t="s">
        <v>3975</v>
      </c>
      <c r="J5" s="49" t="s">
        <v>3975</v>
      </c>
      <c r="K5" s="47" t="str">
        <f>_xlfn.XLOOKUP($B5,ウォッチリスト!$C$3:$C$10000,ウォッチリスト!$C$3:$C$10000,"未反映",0,1)</f>
        <v>未反映</v>
      </c>
    </row>
    <row r="6" spans="1:11">
      <c r="A6" s="49">
        <v>20250228</v>
      </c>
      <c r="B6" s="50" t="s">
        <v>3980</v>
      </c>
      <c r="C6" s="49" t="s">
        <v>3981</v>
      </c>
      <c r="D6" s="49" t="s">
        <v>3974</v>
      </c>
      <c r="E6" s="49" t="s">
        <v>3975</v>
      </c>
      <c r="F6" s="49" t="s">
        <v>3975</v>
      </c>
      <c r="G6" s="49" t="s">
        <v>3975</v>
      </c>
      <c r="H6" s="49" t="s">
        <v>3975</v>
      </c>
      <c r="I6" s="49" t="s">
        <v>3975</v>
      </c>
      <c r="J6" s="49" t="s">
        <v>3975</v>
      </c>
      <c r="K6" s="47" t="str">
        <f>_xlfn.XLOOKUP($B6,ウォッチリスト!$C$3:$C$10000,ウォッチリスト!$C$3:$C$10000,"未反映",0,1)</f>
        <v>未反映</v>
      </c>
    </row>
    <row r="7" spans="1:11">
      <c r="A7" s="49">
        <v>20250228</v>
      </c>
      <c r="B7" s="50" t="s">
        <v>358</v>
      </c>
      <c r="C7" s="49" t="s">
        <v>3982</v>
      </c>
      <c r="D7" s="49" t="s">
        <v>3983</v>
      </c>
      <c r="E7" s="49">
        <v>3250</v>
      </c>
      <c r="F7" s="49" t="s">
        <v>3984</v>
      </c>
      <c r="G7" s="49">
        <v>5</v>
      </c>
      <c r="H7" s="49" t="s">
        <v>3984</v>
      </c>
      <c r="I7" s="49" t="s">
        <v>3975</v>
      </c>
      <c r="J7" s="49" t="s">
        <v>3975</v>
      </c>
      <c r="K7" s="47" t="str">
        <f>_xlfn.XLOOKUP($B7,ウォッチリスト!$C$3:$C$10000,ウォッチリスト!$C$3:$C$10000,"未反映",0,1)</f>
        <v>130A</v>
      </c>
    </row>
    <row r="8" spans="1:11">
      <c r="A8" s="49">
        <v>20250228</v>
      </c>
      <c r="B8" s="50" t="s">
        <v>3985</v>
      </c>
      <c r="C8" s="49" t="s">
        <v>3986</v>
      </c>
      <c r="D8" s="49" t="s">
        <v>3974</v>
      </c>
      <c r="E8" s="49" t="s">
        <v>3975</v>
      </c>
      <c r="F8" s="49" t="s">
        <v>3975</v>
      </c>
      <c r="G8" s="49" t="s">
        <v>3975</v>
      </c>
      <c r="H8" s="49" t="s">
        <v>3975</v>
      </c>
      <c r="I8" s="49" t="s">
        <v>3975</v>
      </c>
      <c r="J8" s="49" t="s">
        <v>3975</v>
      </c>
      <c r="K8" s="47" t="str">
        <f>_xlfn.XLOOKUP($B8,ウォッチリスト!$C$3:$C$10000,ウォッチリスト!$C$3:$C$10000,"未反映",0,1)</f>
        <v>未反映</v>
      </c>
    </row>
    <row r="9" spans="1:11">
      <c r="A9" s="49">
        <v>20250228</v>
      </c>
      <c r="B9" s="50" t="s">
        <v>3987</v>
      </c>
      <c r="C9" s="49" t="s">
        <v>3988</v>
      </c>
      <c r="D9" s="49" t="s">
        <v>3974</v>
      </c>
      <c r="E9" s="49" t="s">
        <v>3975</v>
      </c>
      <c r="F9" s="49" t="s">
        <v>3975</v>
      </c>
      <c r="G9" s="49" t="s">
        <v>3975</v>
      </c>
      <c r="H9" s="49" t="s">
        <v>3975</v>
      </c>
      <c r="I9" s="49" t="s">
        <v>3975</v>
      </c>
      <c r="J9" s="49" t="s">
        <v>3975</v>
      </c>
      <c r="K9" s="47" t="str">
        <f>_xlfn.XLOOKUP($B9,ウォッチリスト!$C$3:$C$10000,ウォッチリスト!$C$3:$C$10000,"未反映",0,1)</f>
        <v>未反映</v>
      </c>
    </row>
    <row r="10" spans="1:11">
      <c r="A10" s="49">
        <v>20250228</v>
      </c>
      <c r="B10" s="50" t="s">
        <v>3989</v>
      </c>
      <c r="C10" s="49" t="s">
        <v>3990</v>
      </c>
      <c r="D10" s="49" t="s">
        <v>3991</v>
      </c>
      <c r="E10" s="49">
        <v>5250</v>
      </c>
      <c r="F10" s="49" t="s">
        <v>3992</v>
      </c>
      <c r="G10" s="49">
        <v>10</v>
      </c>
      <c r="H10" s="49" t="s">
        <v>3993</v>
      </c>
      <c r="I10" s="49" t="s">
        <v>3975</v>
      </c>
      <c r="J10" s="49" t="s">
        <v>3975</v>
      </c>
      <c r="K10" s="47" t="str">
        <f>_xlfn.XLOOKUP($B10,ウォッチリスト!$C$3:$C$10000,ウォッチリスト!$C$3:$C$10000,"未反映",0,1)</f>
        <v>未反映</v>
      </c>
    </row>
    <row r="11" spans="1:11">
      <c r="A11" s="49">
        <v>20250228</v>
      </c>
      <c r="B11" s="50" t="s">
        <v>3994</v>
      </c>
      <c r="C11" s="49" t="s">
        <v>3995</v>
      </c>
      <c r="D11" s="49" t="s">
        <v>3974</v>
      </c>
      <c r="E11" s="49" t="s">
        <v>3975</v>
      </c>
      <c r="F11" s="49" t="s">
        <v>3975</v>
      </c>
      <c r="G11" s="49" t="s">
        <v>3975</v>
      </c>
      <c r="H11" s="49" t="s">
        <v>3975</v>
      </c>
      <c r="I11" s="49" t="s">
        <v>3975</v>
      </c>
      <c r="J11" s="49" t="s">
        <v>3975</v>
      </c>
      <c r="K11" s="47" t="str">
        <f>_xlfn.XLOOKUP($B11,ウォッチリスト!$C$3:$C$10000,ウォッチリスト!$C$3:$C$10000,"未反映",0,1)</f>
        <v>未反映</v>
      </c>
    </row>
    <row r="12" spans="1:11">
      <c r="A12" s="49">
        <v>20250228</v>
      </c>
      <c r="B12" s="50" t="s">
        <v>3996</v>
      </c>
      <c r="C12" s="49" t="s">
        <v>3997</v>
      </c>
      <c r="D12" s="49" t="s">
        <v>3974</v>
      </c>
      <c r="E12" s="49" t="s">
        <v>3975</v>
      </c>
      <c r="F12" s="49" t="s">
        <v>3975</v>
      </c>
      <c r="G12" s="49" t="s">
        <v>3975</v>
      </c>
      <c r="H12" s="49" t="s">
        <v>3975</v>
      </c>
      <c r="I12" s="49" t="s">
        <v>3975</v>
      </c>
      <c r="J12" s="49" t="s">
        <v>3975</v>
      </c>
      <c r="K12" s="47" t="str">
        <f>_xlfn.XLOOKUP($B12,ウォッチリスト!$C$3:$C$10000,ウォッチリスト!$C$3:$C$10000,"未反映",0,1)</f>
        <v>未反映</v>
      </c>
    </row>
    <row r="13" spans="1:11">
      <c r="A13" s="49">
        <v>20250228</v>
      </c>
      <c r="B13" s="50" t="s">
        <v>3998</v>
      </c>
      <c r="C13" s="49" t="s">
        <v>3999</v>
      </c>
      <c r="D13" s="49" t="s">
        <v>3974</v>
      </c>
      <c r="E13" s="49" t="s">
        <v>3975</v>
      </c>
      <c r="F13" s="49" t="s">
        <v>3975</v>
      </c>
      <c r="G13" s="49" t="s">
        <v>3975</v>
      </c>
      <c r="H13" s="49" t="s">
        <v>3975</v>
      </c>
      <c r="I13" s="49" t="s">
        <v>3975</v>
      </c>
      <c r="J13" s="49" t="s">
        <v>3975</v>
      </c>
      <c r="K13" s="47" t="str">
        <f>_xlfn.XLOOKUP($B13,ウォッチリスト!$C$3:$C$10000,ウォッチリスト!$C$3:$C$10000,"未反映",0,1)</f>
        <v>未反映</v>
      </c>
    </row>
    <row r="14" spans="1:11">
      <c r="A14" s="49">
        <v>20250228</v>
      </c>
      <c r="B14" s="50" t="s">
        <v>4000</v>
      </c>
      <c r="C14" s="49" t="s">
        <v>4001</v>
      </c>
      <c r="D14" s="49" t="s">
        <v>3974</v>
      </c>
      <c r="E14" s="49" t="s">
        <v>3975</v>
      </c>
      <c r="F14" s="49" t="s">
        <v>3975</v>
      </c>
      <c r="G14" s="49" t="s">
        <v>3975</v>
      </c>
      <c r="H14" s="49" t="s">
        <v>3975</v>
      </c>
      <c r="I14" s="49" t="s">
        <v>3975</v>
      </c>
      <c r="J14" s="49" t="s">
        <v>3975</v>
      </c>
      <c r="K14" s="47" t="str">
        <f>_xlfn.XLOOKUP($B14,ウォッチリスト!$C$3:$C$10000,ウォッチリスト!$C$3:$C$10000,"未反映",0,1)</f>
        <v>未反映</v>
      </c>
    </row>
    <row r="15" spans="1:11">
      <c r="A15" s="49">
        <v>20250228</v>
      </c>
      <c r="B15" s="50" t="s">
        <v>4002</v>
      </c>
      <c r="C15" s="49" t="s">
        <v>4003</v>
      </c>
      <c r="D15" s="49" t="s">
        <v>3974</v>
      </c>
      <c r="E15" s="49" t="s">
        <v>3975</v>
      </c>
      <c r="F15" s="49" t="s">
        <v>3975</v>
      </c>
      <c r="G15" s="49" t="s">
        <v>3975</v>
      </c>
      <c r="H15" s="49" t="s">
        <v>3975</v>
      </c>
      <c r="I15" s="49" t="s">
        <v>3975</v>
      </c>
      <c r="J15" s="49" t="s">
        <v>3975</v>
      </c>
      <c r="K15" s="47" t="str">
        <f>_xlfn.XLOOKUP($B15,ウォッチリスト!$C$3:$C$10000,ウォッチリスト!$C$3:$C$10000,"未反映",0,1)</f>
        <v>1326</v>
      </c>
    </row>
    <row r="16" spans="1:11">
      <c r="A16" s="49">
        <v>20250228</v>
      </c>
      <c r="B16" s="50" t="s">
        <v>4004</v>
      </c>
      <c r="C16" s="49" t="s">
        <v>4005</v>
      </c>
      <c r="D16" s="49" t="s">
        <v>3974</v>
      </c>
      <c r="E16" s="49" t="s">
        <v>3975</v>
      </c>
      <c r="F16" s="49" t="s">
        <v>3975</v>
      </c>
      <c r="G16" s="49" t="s">
        <v>3975</v>
      </c>
      <c r="H16" s="49" t="s">
        <v>3975</v>
      </c>
      <c r="I16" s="49" t="s">
        <v>3975</v>
      </c>
      <c r="J16" s="49" t="s">
        <v>3975</v>
      </c>
      <c r="K16" s="47" t="str">
        <f>_xlfn.XLOOKUP($B16,ウォッチリスト!$C$3:$C$10000,ウォッチリスト!$C$3:$C$10000,"未反映",0,1)</f>
        <v>未反映</v>
      </c>
    </row>
    <row r="17" spans="1:11">
      <c r="A17" s="49">
        <v>20250228</v>
      </c>
      <c r="B17" s="50" t="s">
        <v>4006</v>
      </c>
      <c r="C17" s="49" t="s">
        <v>4007</v>
      </c>
      <c r="D17" s="49" t="s">
        <v>3974</v>
      </c>
      <c r="E17" s="49" t="s">
        <v>3975</v>
      </c>
      <c r="F17" s="49" t="s">
        <v>3975</v>
      </c>
      <c r="G17" s="49" t="s">
        <v>3975</v>
      </c>
      <c r="H17" s="49" t="s">
        <v>3975</v>
      </c>
      <c r="I17" s="49" t="s">
        <v>3975</v>
      </c>
      <c r="J17" s="49" t="s">
        <v>3975</v>
      </c>
      <c r="K17" s="47" t="str">
        <f>_xlfn.XLOOKUP($B17,ウォッチリスト!$C$3:$C$10000,ウォッチリスト!$C$3:$C$10000,"未反映",0,1)</f>
        <v>未反映</v>
      </c>
    </row>
    <row r="18" spans="1:11">
      <c r="A18" s="49">
        <v>20250228</v>
      </c>
      <c r="B18" s="50" t="s">
        <v>4008</v>
      </c>
      <c r="C18" s="49" t="s">
        <v>4009</v>
      </c>
      <c r="D18" s="49" t="s">
        <v>3991</v>
      </c>
      <c r="E18" s="49">
        <v>5050</v>
      </c>
      <c r="F18" s="49" t="s">
        <v>4010</v>
      </c>
      <c r="G18" s="49">
        <v>12</v>
      </c>
      <c r="H18" s="49" t="s">
        <v>4011</v>
      </c>
      <c r="I18" s="49" t="s">
        <v>3975</v>
      </c>
      <c r="J18" s="49" t="s">
        <v>3975</v>
      </c>
      <c r="K18" s="47" t="str">
        <f>_xlfn.XLOOKUP($B18,ウォッチリスト!$C$3:$C$10000,ウォッチリスト!$C$3:$C$10000,"未反映",0,1)</f>
        <v>未反映</v>
      </c>
    </row>
    <row r="19" spans="1:11">
      <c r="A19" s="49">
        <v>20250228</v>
      </c>
      <c r="B19" s="50" t="s">
        <v>4012</v>
      </c>
      <c r="C19" s="49" t="s">
        <v>4013</v>
      </c>
      <c r="D19" s="49" t="s">
        <v>3974</v>
      </c>
      <c r="E19" s="49" t="s">
        <v>3975</v>
      </c>
      <c r="F19" s="49" t="s">
        <v>3975</v>
      </c>
      <c r="G19" s="49" t="s">
        <v>3975</v>
      </c>
      <c r="H19" s="49" t="s">
        <v>3975</v>
      </c>
      <c r="I19" s="49" t="s">
        <v>3975</v>
      </c>
      <c r="J19" s="49" t="s">
        <v>3975</v>
      </c>
      <c r="K19" s="47" t="str">
        <f>_xlfn.XLOOKUP($B19,ウォッチリスト!$C$3:$C$10000,ウォッチリスト!$C$3:$C$10000,"未反映",0,1)</f>
        <v>未反映</v>
      </c>
    </row>
    <row r="20" spans="1:11">
      <c r="A20" s="49">
        <v>20250228</v>
      </c>
      <c r="B20" s="50" t="s">
        <v>359</v>
      </c>
      <c r="C20" s="49" t="s">
        <v>4014</v>
      </c>
      <c r="D20" s="49" t="s">
        <v>3968</v>
      </c>
      <c r="E20" s="49">
        <v>50</v>
      </c>
      <c r="F20" s="49" t="s">
        <v>3969</v>
      </c>
      <c r="G20" s="49">
        <v>1</v>
      </c>
      <c r="H20" s="49" t="s">
        <v>3970</v>
      </c>
      <c r="I20" s="49">
        <v>4</v>
      </c>
      <c r="J20" s="49" t="s">
        <v>4015</v>
      </c>
      <c r="K20" s="47" t="str">
        <f>_xlfn.XLOOKUP($B20,ウォッチリスト!$C$3:$C$10000,ウォッチリスト!$C$3:$C$10000,"未反映",0,1)</f>
        <v>1332</v>
      </c>
    </row>
    <row r="21" spans="1:11">
      <c r="A21" s="49">
        <v>20250228</v>
      </c>
      <c r="B21" s="50" t="s">
        <v>360</v>
      </c>
      <c r="C21" s="49" t="s">
        <v>4016</v>
      </c>
      <c r="D21" s="49" t="s">
        <v>3968</v>
      </c>
      <c r="E21" s="49">
        <v>50</v>
      </c>
      <c r="F21" s="49" t="s">
        <v>3969</v>
      </c>
      <c r="G21" s="49">
        <v>1</v>
      </c>
      <c r="H21" s="49" t="s">
        <v>3970</v>
      </c>
      <c r="I21" s="49">
        <v>4</v>
      </c>
      <c r="J21" s="49" t="s">
        <v>4015</v>
      </c>
      <c r="K21" s="47" t="str">
        <f>_xlfn.XLOOKUP($B21,ウォッチリスト!$C$3:$C$10000,ウォッチリスト!$C$3:$C$10000,"未反映",0,1)</f>
        <v>1333</v>
      </c>
    </row>
    <row r="22" spans="1:11">
      <c r="A22" s="49">
        <v>20250228</v>
      </c>
      <c r="B22" s="50" t="s">
        <v>4017</v>
      </c>
      <c r="C22" s="49" t="s">
        <v>4018</v>
      </c>
      <c r="D22" s="49" t="s">
        <v>3974</v>
      </c>
      <c r="E22" s="49" t="s">
        <v>3975</v>
      </c>
      <c r="F22" s="49" t="s">
        <v>3975</v>
      </c>
      <c r="G22" s="49" t="s">
        <v>3975</v>
      </c>
      <c r="H22" s="49" t="s">
        <v>3975</v>
      </c>
      <c r="I22" s="49" t="s">
        <v>3975</v>
      </c>
      <c r="J22" s="49" t="s">
        <v>3975</v>
      </c>
      <c r="K22" s="47" t="str">
        <f>_xlfn.XLOOKUP($B22,ウォッチリスト!$C$3:$C$10000,ウォッチリスト!$C$3:$C$10000,"未反映",0,1)</f>
        <v>未反映</v>
      </c>
    </row>
    <row r="23" spans="1:11">
      <c r="A23" s="49">
        <v>20250228</v>
      </c>
      <c r="B23" s="50" t="s">
        <v>4019</v>
      </c>
      <c r="C23" s="49" t="s">
        <v>4020</v>
      </c>
      <c r="D23" s="49" t="s">
        <v>3974</v>
      </c>
      <c r="E23" s="49" t="s">
        <v>3975</v>
      </c>
      <c r="F23" s="49" t="s">
        <v>3975</v>
      </c>
      <c r="G23" s="49" t="s">
        <v>3975</v>
      </c>
      <c r="H23" s="49" t="s">
        <v>3975</v>
      </c>
      <c r="I23" s="49" t="s">
        <v>3975</v>
      </c>
      <c r="J23" s="49" t="s">
        <v>3975</v>
      </c>
      <c r="K23" s="47" t="str">
        <f>_xlfn.XLOOKUP($B23,ウォッチリスト!$C$3:$C$10000,ウォッチリスト!$C$3:$C$10000,"未反映",0,1)</f>
        <v>1343</v>
      </c>
    </row>
    <row r="24" spans="1:11">
      <c r="A24" s="49">
        <v>20250228</v>
      </c>
      <c r="B24" s="50" t="s">
        <v>4021</v>
      </c>
      <c r="C24" s="49" t="s">
        <v>4022</v>
      </c>
      <c r="D24" s="49" t="s">
        <v>3974</v>
      </c>
      <c r="E24" s="49" t="s">
        <v>3975</v>
      </c>
      <c r="F24" s="49" t="s">
        <v>3975</v>
      </c>
      <c r="G24" s="49" t="s">
        <v>3975</v>
      </c>
      <c r="H24" s="49" t="s">
        <v>3975</v>
      </c>
      <c r="I24" s="49" t="s">
        <v>3975</v>
      </c>
      <c r="J24" s="49" t="s">
        <v>3975</v>
      </c>
      <c r="K24" s="47" t="str">
        <f>_xlfn.XLOOKUP($B24,ウォッチリスト!$C$3:$C$10000,ウォッチリスト!$C$3:$C$10000,"未反映",0,1)</f>
        <v>未反映</v>
      </c>
    </row>
    <row r="25" spans="1:11">
      <c r="A25" s="49">
        <v>20250228</v>
      </c>
      <c r="B25" s="50" t="s">
        <v>4023</v>
      </c>
      <c r="C25" s="49" t="s">
        <v>4024</v>
      </c>
      <c r="D25" s="49" t="s">
        <v>3974</v>
      </c>
      <c r="E25" s="49" t="s">
        <v>3975</v>
      </c>
      <c r="F25" s="49" t="s">
        <v>3975</v>
      </c>
      <c r="G25" s="49" t="s">
        <v>3975</v>
      </c>
      <c r="H25" s="49" t="s">
        <v>3975</v>
      </c>
      <c r="I25" s="49" t="s">
        <v>3975</v>
      </c>
      <c r="J25" s="49" t="s">
        <v>3975</v>
      </c>
      <c r="K25" s="47" t="str">
        <f>_xlfn.XLOOKUP($B25,ウォッチリスト!$C$3:$C$10000,ウォッチリスト!$C$3:$C$10000,"未反映",0,1)</f>
        <v>未反映</v>
      </c>
    </row>
    <row r="26" spans="1:11">
      <c r="A26" s="49">
        <v>20250228</v>
      </c>
      <c r="B26" s="50" t="s">
        <v>4025</v>
      </c>
      <c r="C26" s="49" t="s">
        <v>4026</v>
      </c>
      <c r="D26" s="49" t="s">
        <v>3974</v>
      </c>
      <c r="E26" s="49" t="s">
        <v>3975</v>
      </c>
      <c r="F26" s="49" t="s">
        <v>3975</v>
      </c>
      <c r="G26" s="49" t="s">
        <v>3975</v>
      </c>
      <c r="H26" s="49" t="s">
        <v>3975</v>
      </c>
      <c r="I26" s="49" t="s">
        <v>3975</v>
      </c>
      <c r="J26" s="49" t="s">
        <v>3975</v>
      </c>
      <c r="K26" s="47" t="str">
        <f>_xlfn.XLOOKUP($B26,ウォッチリスト!$C$3:$C$10000,ウォッチリスト!$C$3:$C$10000,"未反映",0,1)</f>
        <v>未反映</v>
      </c>
    </row>
    <row r="27" spans="1:11">
      <c r="A27" s="49">
        <v>20250228</v>
      </c>
      <c r="B27" s="50" t="s">
        <v>4027</v>
      </c>
      <c r="C27" s="49" t="s">
        <v>4028</v>
      </c>
      <c r="D27" s="49" t="s">
        <v>3974</v>
      </c>
      <c r="E27" s="49" t="s">
        <v>3975</v>
      </c>
      <c r="F27" s="49" t="s">
        <v>3975</v>
      </c>
      <c r="G27" s="49" t="s">
        <v>3975</v>
      </c>
      <c r="H27" s="49" t="s">
        <v>3975</v>
      </c>
      <c r="I27" s="49" t="s">
        <v>3975</v>
      </c>
      <c r="J27" s="49" t="s">
        <v>3975</v>
      </c>
      <c r="K27" s="47" t="str">
        <f>_xlfn.XLOOKUP($B27,ウォッチリスト!$C$3:$C$10000,ウォッチリスト!$C$3:$C$10000,"未反映",0,1)</f>
        <v>未反映</v>
      </c>
    </row>
    <row r="28" spans="1:11">
      <c r="A28" s="49">
        <v>20250228</v>
      </c>
      <c r="B28" s="50" t="s">
        <v>4029</v>
      </c>
      <c r="C28" s="49" t="s">
        <v>4030</v>
      </c>
      <c r="D28" s="49" t="s">
        <v>3991</v>
      </c>
      <c r="E28" s="49">
        <v>9050</v>
      </c>
      <c r="F28" s="49" t="s">
        <v>4031</v>
      </c>
      <c r="G28" s="49">
        <v>10</v>
      </c>
      <c r="H28" s="49" t="s">
        <v>3993</v>
      </c>
      <c r="I28" s="49" t="s">
        <v>3975</v>
      </c>
      <c r="J28" s="49" t="s">
        <v>3975</v>
      </c>
      <c r="K28" s="47" t="str">
        <f>_xlfn.XLOOKUP($B28,ウォッチリスト!$C$3:$C$10000,ウォッチリスト!$C$3:$C$10000,"未反映",0,1)</f>
        <v>未反映</v>
      </c>
    </row>
    <row r="29" spans="1:11">
      <c r="A29" s="49">
        <v>20250228</v>
      </c>
      <c r="B29" s="50" t="s">
        <v>4032</v>
      </c>
      <c r="C29" s="49" t="s">
        <v>4033</v>
      </c>
      <c r="D29" s="49" t="s">
        <v>3974</v>
      </c>
      <c r="E29" s="49" t="s">
        <v>3975</v>
      </c>
      <c r="F29" s="49" t="s">
        <v>3975</v>
      </c>
      <c r="G29" s="49" t="s">
        <v>3975</v>
      </c>
      <c r="H29" s="49" t="s">
        <v>3975</v>
      </c>
      <c r="I29" s="49" t="s">
        <v>3975</v>
      </c>
      <c r="J29" s="49" t="s">
        <v>3975</v>
      </c>
      <c r="K29" s="47" t="str">
        <f>_xlfn.XLOOKUP($B29,ウォッチリスト!$C$3:$C$10000,ウォッチリスト!$C$3:$C$10000,"未反映",0,1)</f>
        <v>未反映</v>
      </c>
    </row>
    <row r="30" spans="1:11">
      <c r="A30" s="49">
        <v>20250228</v>
      </c>
      <c r="B30" s="50" t="s">
        <v>4034</v>
      </c>
      <c r="C30" s="49" t="s">
        <v>4035</v>
      </c>
      <c r="D30" s="49" t="s">
        <v>3974</v>
      </c>
      <c r="E30" s="49" t="s">
        <v>3975</v>
      </c>
      <c r="F30" s="49" t="s">
        <v>3975</v>
      </c>
      <c r="G30" s="49" t="s">
        <v>3975</v>
      </c>
      <c r="H30" s="49" t="s">
        <v>3975</v>
      </c>
      <c r="I30" s="49" t="s">
        <v>3975</v>
      </c>
      <c r="J30" s="49" t="s">
        <v>3975</v>
      </c>
      <c r="K30" s="47" t="str">
        <f>_xlfn.XLOOKUP($B30,ウォッチリスト!$C$3:$C$10000,ウォッチリスト!$C$3:$C$10000,"未反映",0,1)</f>
        <v>未反映</v>
      </c>
    </row>
    <row r="31" spans="1:11">
      <c r="A31" s="49">
        <v>20250228</v>
      </c>
      <c r="B31" s="50" t="s">
        <v>4036</v>
      </c>
      <c r="C31" s="49" t="s">
        <v>4037</v>
      </c>
      <c r="D31" s="49" t="s">
        <v>3974</v>
      </c>
      <c r="E31" s="49" t="s">
        <v>3975</v>
      </c>
      <c r="F31" s="49" t="s">
        <v>3975</v>
      </c>
      <c r="G31" s="49" t="s">
        <v>3975</v>
      </c>
      <c r="H31" s="49" t="s">
        <v>3975</v>
      </c>
      <c r="I31" s="49" t="s">
        <v>3975</v>
      </c>
      <c r="J31" s="49" t="s">
        <v>3975</v>
      </c>
      <c r="K31" s="47" t="str">
        <f>_xlfn.XLOOKUP($B31,ウォッチリスト!$C$3:$C$10000,ウォッチリスト!$C$3:$C$10000,"未反映",0,1)</f>
        <v>未反映</v>
      </c>
    </row>
    <row r="32" spans="1:11">
      <c r="A32" s="49">
        <v>20250228</v>
      </c>
      <c r="B32" s="50" t="s">
        <v>361</v>
      </c>
      <c r="C32" s="49" t="s">
        <v>4038</v>
      </c>
      <c r="D32" s="49" t="s">
        <v>3983</v>
      </c>
      <c r="E32" s="49">
        <v>5250</v>
      </c>
      <c r="F32" s="49" t="s">
        <v>3992</v>
      </c>
      <c r="G32" s="49">
        <v>10</v>
      </c>
      <c r="H32" s="49" t="s">
        <v>3993</v>
      </c>
      <c r="I32" s="49" t="s">
        <v>3975</v>
      </c>
      <c r="J32" s="49" t="s">
        <v>3975</v>
      </c>
      <c r="K32" s="47" t="str">
        <f>_xlfn.XLOOKUP($B32,ウォッチリスト!$C$3:$C$10000,ウォッチリスト!$C$3:$C$10000,"未反映",0,1)</f>
        <v>135A</v>
      </c>
    </row>
    <row r="33" spans="1:11">
      <c r="A33" s="49">
        <v>20250228</v>
      </c>
      <c r="B33" s="50" t="s">
        <v>4039</v>
      </c>
      <c r="C33" s="49" t="s">
        <v>4040</v>
      </c>
      <c r="D33" s="49" t="s">
        <v>3974</v>
      </c>
      <c r="E33" s="49" t="s">
        <v>3975</v>
      </c>
      <c r="F33" s="49" t="s">
        <v>3975</v>
      </c>
      <c r="G33" s="49" t="s">
        <v>3975</v>
      </c>
      <c r="H33" s="49" t="s">
        <v>3975</v>
      </c>
      <c r="I33" s="49" t="s">
        <v>3975</v>
      </c>
      <c r="J33" s="49" t="s">
        <v>3975</v>
      </c>
      <c r="K33" s="47" t="str">
        <f>_xlfn.XLOOKUP($B33,ウォッチリスト!$C$3:$C$10000,ウォッチリスト!$C$3:$C$10000,"未反映",0,1)</f>
        <v>1360</v>
      </c>
    </row>
    <row r="34" spans="1:11">
      <c r="A34" s="49">
        <v>20250228</v>
      </c>
      <c r="B34" s="50" t="s">
        <v>4041</v>
      </c>
      <c r="C34" s="49" t="s">
        <v>4042</v>
      </c>
      <c r="D34" s="49" t="s">
        <v>3974</v>
      </c>
      <c r="E34" s="49" t="s">
        <v>3975</v>
      </c>
      <c r="F34" s="49" t="s">
        <v>3975</v>
      </c>
      <c r="G34" s="49" t="s">
        <v>3975</v>
      </c>
      <c r="H34" s="49" t="s">
        <v>3975</v>
      </c>
      <c r="I34" s="49" t="s">
        <v>3975</v>
      </c>
      <c r="J34" s="49" t="s">
        <v>3975</v>
      </c>
      <c r="K34" s="47" t="str">
        <f>_xlfn.XLOOKUP($B34,ウォッチリスト!$C$3:$C$10000,ウォッチリスト!$C$3:$C$10000,"未反映",0,1)</f>
        <v>未反映</v>
      </c>
    </row>
    <row r="35" spans="1:11">
      <c r="A35" s="49">
        <v>20250228</v>
      </c>
      <c r="B35" s="50" t="s">
        <v>4043</v>
      </c>
      <c r="C35" s="49" t="s">
        <v>4044</v>
      </c>
      <c r="D35" s="49" t="s">
        <v>3974</v>
      </c>
      <c r="E35" s="49" t="s">
        <v>3975</v>
      </c>
      <c r="F35" s="49" t="s">
        <v>3975</v>
      </c>
      <c r="G35" s="49" t="s">
        <v>3975</v>
      </c>
      <c r="H35" s="49" t="s">
        <v>3975</v>
      </c>
      <c r="I35" s="49" t="s">
        <v>3975</v>
      </c>
      <c r="J35" s="49" t="s">
        <v>3975</v>
      </c>
      <c r="K35" s="47" t="str">
        <f>_xlfn.XLOOKUP($B35,ウォッチリスト!$C$3:$C$10000,ウォッチリスト!$C$3:$C$10000,"未反映",0,1)</f>
        <v>未反映</v>
      </c>
    </row>
    <row r="36" spans="1:11">
      <c r="A36" s="49">
        <v>20250228</v>
      </c>
      <c r="B36" s="50" t="s">
        <v>4045</v>
      </c>
      <c r="C36" s="49" t="s">
        <v>4046</v>
      </c>
      <c r="D36" s="49" t="s">
        <v>3974</v>
      </c>
      <c r="E36" s="49" t="s">
        <v>3975</v>
      </c>
      <c r="F36" s="49" t="s">
        <v>3975</v>
      </c>
      <c r="G36" s="49" t="s">
        <v>3975</v>
      </c>
      <c r="H36" s="49" t="s">
        <v>3975</v>
      </c>
      <c r="I36" s="49" t="s">
        <v>3975</v>
      </c>
      <c r="J36" s="49" t="s">
        <v>3975</v>
      </c>
      <c r="K36" s="47" t="str">
        <f>_xlfn.XLOOKUP($B36,ウォッチリスト!$C$3:$C$10000,ウォッチリスト!$C$3:$C$10000,"未反映",0,1)</f>
        <v>未反映</v>
      </c>
    </row>
    <row r="37" spans="1:11">
      <c r="A37" s="49">
        <v>20250228</v>
      </c>
      <c r="B37" s="50" t="s">
        <v>4047</v>
      </c>
      <c r="C37" s="49" t="s">
        <v>4048</v>
      </c>
      <c r="D37" s="49" t="s">
        <v>3974</v>
      </c>
      <c r="E37" s="49" t="s">
        <v>3975</v>
      </c>
      <c r="F37" s="49" t="s">
        <v>3975</v>
      </c>
      <c r="G37" s="49" t="s">
        <v>3975</v>
      </c>
      <c r="H37" s="49" t="s">
        <v>3975</v>
      </c>
      <c r="I37" s="49" t="s">
        <v>3975</v>
      </c>
      <c r="J37" s="49" t="s">
        <v>3975</v>
      </c>
      <c r="K37" s="47" t="str">
        <f>_xlfn.XLOOKUP($B37,ウォッチリスト!$C$3:$C$10000,ウォッチリスト!$C$3:$C$10000,"未反映",0,1)</f>
        <v>未反映</v>
      </c>
    </row>
    <row r="38" spans="1:11">
      <c r="A38" s="49">
        <v>20250228</v>
      </c>
      <c r="B38" s="50" t="s">
        <v>4049</v>
      </c>
      <c r="C38" s="49" t="s">
        <v>4050</v>
      </c>
      <c r="D38" s="49" t="s">
        <v>3974</v>
      </c>
      <c r="E38" s="49" t="s">
        <v>3975</v>
      </c>
      <c r="F38" s="49" t="s">
        <v>3975</v>
      </c>
      <c r="G38" s="49" t="s">
        <v>3975</v>
      </c>
      <c r="H38" s="49" t="s">
        <v>3975</v>
      </c>
      <c r="I38" s="49" t="s">
        <v>3975</v>
      </c>
      <c r="J38" s="49" t="s">
        <v>3975</v>
      </c>
      <c r="K38" s="47" t="str">
        <f>_xlfn.XLOOKUP($B38,ウォッチリスト!$C$3:$C$10000,ウォッチリスト!$C$3:$C$10000,"未反映",0,1)</f>
        <v>未反映</v>
      </c>
    </row>
    <row r="39" spans="1:11">
      <c r="A39" s="49">
        <v>20250228</v>
      </c>
      <c r="B39" s="50" t="s">
        <v>4051</v>
      </c>
      <c r="C39" s="49" t="s">
        <v>4052</v>
      </c>
      <c r="D39" s="49" t="s">
        <v>3974</v>
      </c>
      <c r="E39" s="49" t="s">
        <v>3975</v>
      </c>
      <c r="F39" s="49" t="s">
        <v>3975</v>
      </c>
      <c r="G39" s="49" t="s">
        <v>3975</v>
      </c>
      <c r="H39" s="49" t="s">
        <v>3975</v>
      </c>
      <c r="I39" s="49" t="s">
        <v>3975</v>
      </c>
      <c r="J39" s="49" t="s">
        <v>3975</v>
      </c>
      <c r="K39" s="47" t="str">
        <f>_xlfn.XLOOKUP($B39,ウォッチリスト!$C$3:$C$10000,ウォッチリスト!$C$3:$C$10000,"未反映",0,1)</f>
        <v>未反映</v>
      </c>
    </row>
    <row r="40" spans="1:11">
      <c r="A40" s="49">
        <v>20250228</v>
      </c>
      <c r="B40" s="50" t="s">
        <v>4053</v>
      </c>
      <c r="C40" s="49" t="s">
        <v>4054</v>
      </c>
      <c r="D40" s="49" t="s">
        <v>3991</v>
      </c>
      <c r="E40" s="49">
        <v>2050</v>
      </c>
      <c r="F40" s="49" t="s">
        <v>4055</v>
      </c>
      <c r="G40" s="49">
        <v>3</v>
      </c>
      <c r="H40" s="49" t="s">
        <v>4056</v>
      </c>
      <c r="I40" s="49" t="s">
        <v>3975</v>
      </c>
      <c r="J40" s="49" t="s">
        <v>3975</v>
      </c>
      <c r="K40" s="47" t="str">
        <f>_xlfn.XLOOKUP($B40,ウォッチリスト!$C$3:$C$10000,ウォッチリスト!$C$3:$C$10000,"未反映",0,1)</f>
        <v>未反映</v>
      </c>
    </row>
    <row r="41" spans="1:11">
      <c r="A41" s="49">
        <v>20250228</v>
      </c>
      <c r="B41" s="50" t="s">
        <v>362</v>
      </c>
      <c r="C41" s="49" t="s">
        <v>4057</v>
      </c>
      <c r="D41" s="49" t="s">
        <v>3968</v>
      </c>
      <c r="E41" s="49">
        <v>50</v>
      </c>
      <c r="F41" s="49" t="s">
        <v>3969</v>
      </c>
      <c r="G41" s="49">
        <v>1</v>
      </c>
      <c r="H41" s="49" t="s">
        <v>3970</v>
      </c>
      <c r="I41" s="49">
        <v>7</v>
      </c>
      <c r="J41" s="49" t="s">
        <v>3971</v>
      </c>
      <c r="K41" s="47" t="str">
        <f>_xlfn.XLOOKUP($B41,ウォッチリスト!$C$3:$C$10000,ウォッチリスト!$C$3:$C$10000,"未反映",0,1)</f>
        <v>1375</v>
      </c>
    </row>
    <row r="42" spans="1:11">
      <c r="A42" s="49">
        <v>20250228</v>
      </c>
      <c r="B42" s="50" t="s">
        <v>363</v>
      </c>
      <c r="C42" s="49" t="s">
        <v>4058</v>
      </c>
      <c r="D42" s="49" t="s">
        <v>4059</v>
      </c>
      <c r="E42" s="49">
        <v>50</v>
      </c>
      <c r="F42" s="49" t="s">
        <v>3969</v>
      </c>
      <c r="G42" s="49">
        <v>1</v>
      </c>
      <c r="H42" s="49" t="s">
        <v>3970</v>
      </c>
      <c r="I42" s="49">
        <v>7</v>
      </c>
      <c r="J42" s="49" t="s">
        <v>3971</v>
      </c>
      <c r="K42" s="47" t="str">
        <f>_xlfn.XLOOKUP($B42,ウォッチリスト!$C$3:$C$10000,ウォッチリスト!$C$3:$C$10000,"未反映",0,1)</f>
        <v>1376</v>
      </c>
    </row>
    <row r="43" spans="1:11">
      <c r="A43" s="49">
        <v>20250228</v>
      </c>
      <c r="B43" s="50" t="s">
        <v>364</v>
      </c>
      <c r="C43" s="49" t="s">
        <v>4060</v>
      </c>
      <c r="D43" s="49" t="s">
        <v>3968</v>
      </c>
      <c r="E43" s="49">
        <v>50</v>
      </c>
      <c r="F43" s="49" t="s">
        <v>3969</v>
      </c>
      <c r="G43" s="49">
        <v>1</v>
      </c>
      <c r="H43" s="49" t="s">
        <v>3970</v>
      </c>
      <c r="I43" s="49">
        <v>6</v>
      </c>
      <c r="J43" s="49" t="s">
        <v>4061</v>
      </c>
      <c r="K43" s="47" t="str">
        <f>_xlfn.XLOOKUP($B43,ウォッチリスト!$C$3:$C$10000,ウォッチリスト!$C$3:$C$10000,"未反映",0,1)</f>
        <v>1377</v>
      </c>
    </row>
    <row r="44" spans="1:11">
      <c r="A44" s="49">
        <v>20250228</v>
      </c>
      <c r="B44" s="50" t="s">
        <v>365</v>
      </c>
      <c r="C44" s="49" t="s">
        <v>4062</v>
      </c>
      <c r="D44" s="49" t="s">
        <v>3968</v>
      </c>
      <c r="E44" s="49">
        <v>50</v>
      </c>
      <c r="F44" s="49" t="s">
        <v>3969</v>
      </c>
      <c r="G44" s="49">
        <v>1</v>
      </c>
      <c r="H44" s="49" t="s">
        <v>3970</v>
      </c>
      <c r="I44" s="49">
        <v>7</v>
      </c>
      <c r="J44" s="49" t="s">
        <v>3971</v>
      </c>
      <c r="K44" s="47" t="str">
        <f>_xlfn.XLOOKUP($B44,ウォッチリスト!$C$3:$C$10000,ウォッチリスト!$C$3:$C$10000,"未反映",0,1)</f>
        <v>1379</v>
      </c>
    </row>
    <row r="45" spans="1:11">
      <c r="A45" s="49">
        <v>20250228</v>
      </c>
      <c r="B45" s="50" t="s">
        <v>366</v>
      </c>
      <c r="C45" s="49" t="s">
        <v>4063</v>
      </c>
      <c r="D45" s="49" t="s">
        <v>3983</v>
      </c>
      <c r="E45" s="49">
        <v>5250</v>
      </c>
      <c r="F45" s="49" t="s">
        <v>3992</v>
      </c>
      <c r="G45" s="49">
        <v>10</v>
      </c>
      <c r="H45" s="49" t="s">
        <v>3993</v>
      </c>
      <c r="I45" s="49" t="s">
        <v>3975</v>
      </c>
      <c r="J45" s="49" t="s">
        <v>3975</v>
      </c>
      <c r="K45" s="47" t="str">
        <f>_xlfn.XLOOKUP($B45,ウォッチリスト!$C$3:$C$10000,ウォッチリスト!$C$3:$C$10000,"未反映",0,1)</f>
        <v>137A</v>
      </c>
    </row>
    <row r="46" spans="1:11">
      <c r="A46" s="49">
        <v>20250228</v>
      </c>
      <c r="B46" s="50" t="s">
        <v>367</v>
      </c>
      <c r="C46" s="49" t="s">
        <v>4064</v>
      </c>
      <c r="D46" s="49" t="s">
        <v>4059</v>
      </c>
      <c r="E46" s="49">
        <v>50</v>
      </c>
      <c r="F46" s="49" t="s">
        <v>3969</v>
      </c>
      <c r="G46" s="49">
        <v>1</v>
      </c>
      <c r="H46" s="49" t="s">
        <v>3970</v>
      </c>
      <c r="I46" s="49" t="s">
        <v>3975</v>
      </c>
      <c r="J46" s="49" t="s">
        <v>3975</v>
      </c>
      <c r="K46" s="47" t="str">
        <f>_xlfn.XLOOKUP($B46,ウォッチリスト!$C$3:$C$10000,ウォッチリスト!$C$3:$C$10000,"未反映",0,1)</f>
        <v>1380</v>
      </c>
    </row>
    <row r="47" spans="1:11">
      <c r="A47" s="49">
        <v>20250228</v>
      </c>
      <c r="B47" s="50" t="s">
        <v>368</v>
      </c>
      <c r="C47" s="49" t="s">
        <v>4065</v>
      </c>
      <c r="D47" s="49" t="s">
        <v>4059</v>
      </c>
      <c r="E47" s="49">
        <v>50</v>
      </c>
      <c r="F47" s="49" t="s">
        <v>3969</v>
      </c>
      <c r="G47" s="49">
        <v>1</v>
      </c>
      <c r="H47" s="49" t="s">
        <v>3970</v>
      </c>
      <c r="I47" s="49" t="s">
        <v>3975</v>
      </c>
      <c r="J47" s="49" t="s">
        <v>3975</v>
      </c>
      <c r="K47" s="47" t="str">
        <f>_xlfn.XLOOKUP($B47,ウォッチリスト!$C$3:$C$10000,ウォッチリスト!$C$3:$C$10000,"未反映",0,1)</f>
        <v>1381</v>
      </c>
    </row>
    <row r="48" spans="1:11">
      <c r="A48" s="49">
        <v>20250228</v>
      </c>
      <c r="B48" s="50" t="s">
        <v>369</v>
      </c>
      <c r="C48" s="49" t="s">
        <v>4066</v>
      </c>
      <c r="D48" s="49" t="s">
        <v>4059</v>
      </c>
      <c r="E48" s="49">
        <v>50</v>
      </c>
      <c r="F48" s="49" t="s">
        <v>3969</v>
      </c>
      <c r="G48" s="49">
        <v>1</v>
      </c>
      <c r="H48" s="49" t="s">
        <v>3970</v>
      </c>
      <c r="I48" s="49" t="s">
        <v>3975</v>
      </c>
      <c r="J48" s="49" t="s">
        <v>3975</v>
      </c>
      <c r="K48" s="47" t="str">
        <f>_xlfn.XLOOKUP($B48,ウォッチリスト!$C$3:$C$10000,ウォッチリスト!$C$3:$C$10000,"未反映",0,1)</f>
        <v>1382</v>
      </c>
    </row>
    <row r="49" spans="1:11">
      <c r="A49" s="49">
        <v>20250228</v>
      </c>
      <c r="B49" s="50" t="s">
        <v>370</v>
      </c>
      <c r="C49" s="49" t="s">
        <v>4067</v>
      </c>
      <c r="D49" s="49" t="s">
        <v>4059</v>
      </c>
      <c r="E49" s="49">
        <v>50</v>
      </c>
      <c r="F49" s="49" t="s">
        <v>3969</v>
      </c>
      <c r="G49" s="49">
        <v>1</v>
      </c>
      <c r="H49" s="49" t="s">
        <v>3970</v>
      </c>
      <c r="I49" s="49" t="s">
        <v>3975</v>
      </c>
      <c r="J49" s="49" t="s">
        <v>3975</v>
      </c>
      <c r="K49" s="47" t="str">
        <f>_xlfn.XLOOKUP($B49,ウォッチリスト!$C$3:$C$10000,ウォッチリスト!$C$3:$C$10000,"未反映",0,1)</f>
        <v>1383</v>
      </c>
    </row>
    <row r="50" spans="1:11">
      <c r="A50" s="49">
        <v>20250228</v>
      </c>
      <c r="B50" s="50" t="s">
        <v>371</v>
      </c>
      <c r="C50" s="49" t="s">
        <v>4068</v>
      </c>
      <c r="D50" s="49" t="s">
        <v>4059</v>
      </c>
      <c r="E50" s="49">
        <v>50</v>
      </c>
      <c r="F50" s="49" t="s">
        <v>3969</v>
      </c>
      <c r="G50" s="49">
        <v>1</v>
      </c>
      <c r="H50" s="49" t="s">
        <v>3970</v>
      </c>
      <c r="I50" s="49" t="s">
        <v>3975</v>
      </c>
      <c r="J50" s="49" t="s">
        <v>3975</v>
      </c>
      <c r="K50" s="47" t="str">
        <f>_xlfn.XLOOKUP($B50,ウォッチリスト!$C$3:$C$10000,ウォッチリスト!$C$3:$C$10000,"未反映",0,1)</f>
        <v>1384</v>
      </c>
    </row>
    <row r="51" spans="1:11">
      <c r="A51" s="49">
        <v>20250228</v>
      </c>
      <c r="B51" s="50" t="s">
        <v>372</v>
      </c>
      <c r="C51" s="49" t="s">
        <v>4069</v>
      </c>
      <c r="D51" s="49" t="s">
        <v>3983</v>
      </c>
      <c r="E51" s="49">
        <v>6100</v>
      </c>
      <c r="F51" s="49" t="s">
        <v>4070</v>
      </c>
      <c r="G51" s="49">
        <v>14</v>
      </c>
      <c r="H51" s="49" t="s">
        <v>4071</v>
      </c>
      <c r="I51" s="49" t="s">
        <v>3975</v>
      </c>
      <c r="J51" s="49" t="s">
        <v>3975</v>
      </c>
      <c r="K51" s="47" t="str">
        <f>_xlfn.XLOOKUP($B51,ウォッチリスト!$C$3:$C$10000,ウォッチリスト!$C$3:$C$10000,"未反映",0,1)</f>
        <v>138A</v>
      </c>
    </row>
    <row r="52" spans="1:11">
      <c r="A52" s="49">
        <v>20250228</v>
      </c>
      <c r="B52" s="50" t="s">
        <v>4072</v>
      </c>
      <c r="C52" s="49" t="s">
        <v>4073</v>
      </c>
      <c r="D52" s="49" t="s">
        <v>3974</v>
      </c>
      <c r="E52" s="49" t="s">
        <v>3975</v>
      </c>
      <c r="F52" s="49" t="s">
        <v>3975</v>
      </c>
      <c r="G52" s="49" t="s">
        <v>3975</v>
      </c>
      <c r="H52" s="49" t="s">
        <v>3975</v>
      </c>
      <c r="I52" s="49" t="s">
        <v>3975</v>
      </c>
      <c r="J52" s="49" t="s">
        <v>3975</v>
      </c>
      <c r="K52" s="47" t="str">
        <f>_xlfn.XLOOKUP($B52,ウォッチリスト!$C$3:$C$10000,ウォッチリスト!$C$3:$C$10000,"未反映",0,1)</f>
        <v>未反映</v>
      </c>
    </row>
    <row r="53" spans="1:11">
      <c r="A53" s="49">
        <v>20250228</v>
      </c>
      <c r="B53" s="50" t="s">
        <v>4074</v>
      </c>
      <c r="C53" s="49" t="s">
        <v>4075</v>
      </c>
      <c r="D53" s="49" t="s">
        <v>3974</v>
      </c>
      <c r="E53" s="49" t="s">
        <v>3975</v>
      </c>
      <c r="F53" s="49" t="s">
        <v>3975</v>
      </c>
      <c r="G53" s="49" t="s">
        <v>3975</v>
      </c>
      <c r="H53" s="49" t="s">
        <v>3975</v>
      </c>
      <c r="I53" s="49" t="s">
        <v>3975</v>
      </c>
      <c r="J53" s="49" t="s">
        <v>3975</v>
      </c>
      <c r="K53" s="47" t="str">
        <f>_xlfn.XLOOKUP($B53,ウォッチリスト!$C$3:$C$10000,ウォッチリスト!$C$3:$C$10000,"未反映",0,1)</f>
        <v>未反映</v>
      </c>
    </row>
    <row r="54" spans="1:11">
      <c r="A54" s="49">
        <v>20250228</v>
      </c>
      <c r="B54" s="50" t="s">
        <v>4076</v>
      </c>
      <c r="C54" s="49" t="s">
        <v>4077</v>
      </c>
      <c r="D54" s="49" t="s">
        <v>3974</v>
      </c>
      <c r="E54" s="49" t="s">
        <v>3975</v>
      </c>
      <c r="F54" s="49" t="s">
        <v>3975</v>
      </c>
      <c r="G54" s="49" t="s">
        <v>3975</v>
      </c>
      <c r="H54" s="49" t="s">
        <v>3975</v>
      </c>
      <c r="I54" s="49" t="s">
        <v>3975</v>
      </c>
      <c r="J54" s="49" t="s">
        <v>3975</v>
      </c>
      <c r="K54" s="47" t="str">
        <f>_xlfn.XLOOKUP($B54,ウォッチリスト!$C$3:$C$10000,ウォッチリスト!$C$3:$C$10000,"未反映",0,1)</f>
        <v>未反映</v>
      </c>
    </row>
    <row r="55" spans="1:11">
      <c r="A55" s="49">
        <v>20250228</v>
      </c>
      <c r="B55" s="50" t="s">
        <v>4078</v>
      </c>
      <c r="C55" s="49" t="s">
        <v>4079</v>
      </c>
      <c r="D55" s="49" t="s">
        <v>3991</v>
      </c>
      <c r="E55" s="49">
        <v>8050</v>
      </c>
      <c r="F55" s="49" t="s">
        <v>4080</v>
      </c>
      <c r="G55" s="49">
        <v>17</v>
      </c>
      <c r="H55" s="49" t="s">
        <v>4081</v>
      </c>
      <c r="I55" s="49" t="s">
        <v>3975</v>
      </c>
      <c r="J55" s="49" t="s">
        <v>3975</v>
      </c>
      <c r="K55" s="47" t="str">
        <f>_xlfn.XLOOKUP($B55,ウォッチリスト!$C$3:$C$10000,ウォッチリスト!$C$3:$C$10000,"未反映",0,1)</f>
        <v>未反映</v>
      </c>
    </row>
    <row r="56" spans="1:11">
      <c r="A56" s="49">
        <v>20250228</v>
      </c>
      <c r="B56" s="50" t="s">
        <v>373</v>
      </c>
      <c r="C56" s="49" t="s">
        <v>4082</v>
      </c>
      <c r="D56" s="49" t="s">
        <v>3983</v>
      </c>
      <c r="E56" s="49">
        <v>2050</v>
      </c>
      <c r="F56" s="49" t="s">
        <v>4055</v>
      </c>
      <c r="G56" s="49">
        <v>3</v>
      </c>
      <c r="H56" s="49" t="s">
        <v>4056</v>
      </c>
      <c r="I56" s="49" t="s">
        <v>3975</v>
      </c>
      <c r="J56" s="49" t="s">
        <v>3975</v>
      </c>
      <c r="K56" s="47" t="str">
        <f>_xlfn.XLOOKUP($B56,ウォッチリスト!$C$3:$C$10000,ウォッチリスト!$C$3:$C$10000,"未反映",0,1)</f>
        <v>1401</v>
      </c>
    </row>
    <row r="57" spans="1:11">
      <c r="A57" s="49">
        <v>20250228</v>
      </c>
      <c r="B57" s="50" t="s">
        <v>374</v>
      </c>
      <c r="C57" s="49" t="s">
        <v>4083</v>
      </c>
      <c r="D57" s="49" t="s">
        <v>4059</v>
      </c>
      <c r="E57" s="49">
        <v>2050</v>
      </c>
      <c r="F57" s="49" t="s">
        <v>4055</v>
      </c>
      <c r="G57" s="49">
        <v>3</v>
      </c>
      <c r="H57" s="49" t="s">
        <v>4056</v>
      </c>
      <c r="I57" s="49" t="s">
        <v>3975</v>
      </c>
      <c r="J57" s="49" t="s">
        <v>3975</v>
      </c>
      <c r="K57" s="47" t="str">
        <f>_xlfn.XLOOKUP($B57,ウォッチリスト!$C$3:$C$10000,ウォッチリスト!$C$3:$C$10000,"未反映",0,1)</f>
        <v>1407</v>
      </c>
    </row>
    <row r="58" spans="1:11">
      <c r="A58" s="49">
        <v>20250228</v>
      </c>
      <c r="B58" s="50" t="s">
        <v>4084</v>
      </c>
      <c r="C58" s="49" t="s">
        <v>4085</v>
      </c>
      <c r="D58" s="49" t="s">
        <v>3974</v>
      </c>
      <c r="E58" s="49" t="s">
        <v>3975</v>
      </c>
      <c r="F58" s="49" t="s">
        <v>3975</v>
      </c>
      <c r="G58" s="49" t="s">
        <v>3975</v>
      </c>
      <c r="H58" s="49" t="s">
        <v>3975</v>
      </c>
      <c r="I58" s="49" t="s">
        <v>3975</v>
      </c>
      <c r="J58" s="49" t="s">
        <v>3975</v>
      </c>
      <c r="K58" s="47" t="str">
        <f>_xlfn.XLOOKUP($B58,ウォッチリスト!$C$3:$C$10000,ウォッチリスト!$C$3:$C$10000,"未反映",0,1)</f>
        <v>未反映</v>
      </c>
    </row>
    <row r="59" spans="1:11">
      <c r="A59" s="49">
        <v>20250228</v>
      </c>
      <c r="B59" s="50" t="s">
        <v>375</v>
      </c>
      <c r="C59" s="49" t="s">
        <v>4086</v>
      </c>
      <c r="D59" s="49" t="s">
        <v>3968</v>
      </c>
      <c r="E59" s="49">
        <v>2050</v>
      </c>
      <c r="F59" s="49" t="s">
        <v>4055</v>
      </c>
      <c r="G59" s="49">
        <v>3</v>
      </c>
      <c r="H59" s="49" t="s">
        <v>4056</v>
      </c>
      <c r="I59" s="49">
        <v>4</v>
      </c>
      <c r="J59" s="49" t="s">
        <v>4015</v>
      </c>
      <c r="K59" s="47" t="str">
        <f>_xlfn.XLOOKUP($B59,ウォッチリスト!$C$3:$C$10000,ウォッチリスト!$C$3:$C$10000,"未反映",0,1)</f>
        <v>1414</v>
      </c>
    </row>
    <row r="60" spans="1:11">
      <c r="A60" s="49">
        <v>20250228</v>
      </c>
      <c r="B60" s="50" t="s">
        <v>376</v>
      </c>
      <c r="C60" s="49" t="s">
        <v>4087</v>
      </c>
      <c r="D60" s="49" t="s">
        <v>3968</v>
      </c>
      <c r="E60" s="49">
        <v>2050</v>
      </c>
      <c r="F60" s="49" t="s">
        <v>4055</v>
      </c>
      <c r="G60" s="49">
        <v>3</v>
      </c>
      <c r="H60" s="49" t="s">
        <v>4056</v>
      </c>
      <c r="I60" s="49">
        <v>4</v>
      </c>
      <c r="J60" s="49" t="s">
        <v>4015</v>
      </c>
      <c r="K60" s="47" t="str">
        <f>_xlfn.XLOOKUP($B60,ウォッチリスト!$C$3:$C$10000,ウォッチリスト!$C$3:$C$10000,"未反映",0,1)</f>
        <v>1417</v>
      </c>
    </row>
    <row r="61" spans="1:11">
      <c r="A61" s="49">
        <v>20250228</v>
      </c>
      <c r="B61" s="50" t="s">
        <v>377</v>
      </c>
      <c r="C61" s="49" t="s">
        <v>4088</v>
      </c>
      <c r="D61" s="49" t="s">
        <v>4059</v>
      </c>
      <c r="E61" s="49">
        <v>2050</v>
      </c>
      <c r="F61" s="49" t="s">
        <v>4055</v>
      </c>
      <c r="G61" s="49">
        <v>3</v>
      </c>
      <c r="H61" s="49" t="s">
        <v>4056</v>
      </c>
      <c r="I61" s="49" t="s">
        <v>3975</v>
      </c>
      <c r="J61" s="49" t="s">
        <v>3975</v>
      </c>
      <c r="K61" s="47" t="str">
        <f>_xlfn.XLOOKUP($B61,ウォッチリスト!$C$3:$C$10000,ウォッチリスト!$C$3:$C$10000,"未反映",0,1)</f>
        <v>1418</v>
      </c>
    </row>
    <row r="62" spans="1:11">
      <c r="A62" s="49">
        <v>20250228</v>
      </c>
      <c r="B62" s="50" t="s">
        <v>378</v>
      </c>
      <c r="C62" s="49" t="s">
        <v>4089</v>
      </c>
      <c r="D62" s="49" t="s">
        <v>3968</v>
      </c>
      <c r="E62" s="49">
        <v>2050</v>
      </c>
      <c r="F62" s="49" t="s">
        <v>4055</v>
      </c>
      <c r="G62" s="49">
        <v>3</v>
      </c>
      <c r="H62" s="49" t="s">
        <v>4056</v>
      </c>
      <c r="I62" s="49">
        <v>6</v>
      </c>
      <c r="J62" s="49" t="s">
        <v>4061</v>
      </c>
      <c r="K62" s="47" t="str">
        <f>_xlfn.XLOOKUP($B62,ウォッチリスト!$C$3:$C$10000,ウォッチリスト!$C$3:$C$10000,"未反映",0,1)</f>
        <v>1419</v>
      </c>
    </row>
    <row r="63" spans="1:11">
      <c r="A63" s="49">
        <v>20250228</v>
      </c>
      <c r="B63" s="50" t="s">
        <v>379</v>
      </c>
      <c r="C63" s="49" t="s">
        <v>4090</v>
      </c>
      <c r="D63" s="49" t="s">
        <v>3983</v>
      </c>
      <c r="E63" s="49">
        <v>6100</v>
      </c>
      <c r="F63" s="49" t="s">
        <v>4070</v>
      </c>
      <c r="G63" s="49">
        <v>14</v>
      </c>
      <c r="H63" s="49" t="s">
        <v>4071</v>
      </c>
      <c r="I63" s="49" t="s">
        <v>3975</v>
      </c>
      <c r="J63" s="49" t="s">
        <v>3975</v>
      </c>
      <c r="K63" s="47" t="str">
        <f>_xlfn.XLOOKUP($B63,ウォッチリスト!$C$3:$C$10000,ウォッチリスト!$C$3:$C$10000,"未反映",0,1)</f>
        <v>141A</v>
      </c>
    </row>
    <row r="64" spans="1:11">
      <c r="A64" s="49">
        <v>20250228</v>
      </c>
      <c r="B64" s="50" t="s">
        <v>380</v>
      </c>
      <c r="C64" s="49" t="s">
        <v>4091</v>
      </c>
      <c r="D64" s="49" t="s">
        <v>4059</v>
      </c>
      <c r="E64" s="49">
        <v>2050</v>
      </c>
      <c r="F64" s="49" t="s">
        <v>4055</v>
      </c>
      <c r="G64" s="49">
        <v>3</v>
      </c>
      <c r="H64" s="49" t="s">
        <v>4056</v>
      </c>
      <c r="I64" s="49" t="s">
        <v>3975</v>
      </c>
      <c r="J64" s="49" t="s">
        <v>3975</v>
      </c>
      <c r="K64" s="47" t="str">
        <f>_xlfn.XLOOKUP($B64,ウォッチリスト!$C$3:$C$10000,ウォッチリスト!$C$3:$C$10000,"未反映",0,1)</f>
        <v>1420</v>
      </c>
    </row>
    <row r="65" spans="1:11">
      <c r="A65" s="49">
        <v>20250228</v>
      </c>
      <c r="B65" s="50" t="s">
        <v>381</v>
      </c>
      <c r="C65" s="49" t="s">
        <v>4092</v>
      </c>
      <c r="D65" s="49" t="s">
        <v>3968</v>
      </c>
      <c r="E65" s="49">
        <v>2050</v>
      </c>
      <c r="F65" s="49" t="s">
        <v>4055</v>
      </c>
      <c r="G65" s="49">
        <v>3</v>
      </c>
      <c r="H65" s="49" t="s">
        <v>4056</v>
      </c>
      <c r="I65" s="49" t="s">
        <v>3975</v>
      </c>
      <c r="J65" s="49" t="s">
        <v>3975</v>
      </c>
      <c r="K65" s="47" t="str">
        <f>_xlfn.XLOOKUP($B65,ウォッチリスト!$C$3:$C$10000,ウォッチリスト!$C$3:$C$10000,"未反映",0,1)</f>
        <v>1429</v>
      </c>
    </row>
    <row r="66" spans="1:11">
      <c r="A66" s="49">
        <v>20250228</v>
      </c>
      <c r="B66" s="50" t="s">
        <v>382</v>
      </c>
      <c r="C66" s="49" t="s">
        <v>4093</v>
      </c>
      <c r="D66" s="49" t="s">
        <v>3983</v>
      </c>
      <c r="E66" s="49">
        <v>9050</v>
      </c>
      <c r="F66" s="49" t="s">
        <v>4031</v>
      </c>
      <c r="G66" s="49">
        <v>10</v>
      </c>
      <c r="H66" s="49" t="s">
        <v>3993</v>
      </c>
      <c r="I66" s="49" t="s">
        <v>3975</v>
      </c>
      <c r="J66" s="49" t="s">
        <v>3975</v>
      </c>
      <c r="K66" s="47" t="str">
        <f>_xlfn.XLOOKUP($B66,ウォッチリスト!$C$3:$C$10000,ウォッチリスト!$C$3:$C$10000,"未反映",0,1)</f>
        <v>142A</v>
      </c>
    </row>
    <row r="67" spans="1:11">
      <c r="A67" s="49">
        <v>20250228</v>
      </c>
      <c r="B67" s="50" t="s">
        <v>383</v>
      </c>
      <c r="C67" s="49" t="s">
        <v>4094</v>
      </c>
      <c r="D67" s="49" t="s">
        <v>4059</v>
      </c>
      <c r="E67" s="49">
        <v>2050</v>
      </c>
      <c r="F67" s="49" t="s">
        <v>4055</v>
      </c>
      <c r="G67" s="49">
        <v>3</v>
      </c>
      <c r="H67" s="49" t="s">
        <v>4056</v>
      </c>
      <c r="I67" s="49" t="s">
        <v>3975</v>
      </c>
      <c r="J67" s="49" t="s">
        <v>3975</v>
      </c>
      <c r="K67" s="47" t="str">
        <f>_xlfn.XLOOKUP($B67,ウォッチリスト!$C$3:$C$10000,ウォッチリスト!$C$3:$C$10000,"未反映",0,1)</f>
        <v>1430</v>
      </c>
    </row>
    <row r="68" spans="1:11">
      <c r="A68" s="49">
        <v>20250228</v>
      </c>
      <c r="B68" s="50" t="s">
        <v>384</v>
      </c>
      <c r="C68" s="49" t="s">
        <v>4095</v>
      </c>
      <c r="D68" s="49" t="s">
        <v>3983</v>
      </c>
      <c r="E68" s="49">
        <v>2050</v>
      </c>
      <c r="F68" s="49" t="s">
        <v>4055</v>
      </c>
      <c r="G68" s="49">
        <v>3</v>
      </c>
      <c r="H68" s="49" t="s">
        <v>4056</v>
      </c>
      <c r="I68" s="49" t="s">
        <v>3975</v>
      </c>
      <c r="J68" s="49" t="s">
        <v>3975</v>
      </c>
      <c r="K68" s="47" t="str">
        <f>_xlfn.XLOOKUP($B68,ウォッチリスト!$C$3:$C$10000,ウォッチリスト!$C$3:$C$10000,"未反映",0,1)</f>
        <v>1431</v>
      </c>
    </row>
    <row r="69" spans="1:11">
      <c r="A69" s="49">
        <v>20250228</v>
      </c>
      <c r="B69" s="50" t="s">
        <v>4096</v>
      </c>
      <c r="C69" s="49" t="s">
        <v>4097</v>
      </c>
      <c r="D69" s="49" t="s">
        <v>3991</v>
      </c>
      <c r="E69" s="49">
        <v>2050</v>
      </c>
      <c r="F69" s="49" t="s">
        <v>4055</v>
      </c>
      <c r="G69" s="49">
        <v>3</v>
      </c>
      <c r="H69" s="49" t="s">
        <v>4056</v>
      </c>
      <c r="I69" s="49" t="s">
        <v>3975</v>
      </c>
      <c r="J69" s="49" t="s">
        <v>3975</v>
      </c>
      <c r="K69" s="47" t="str">
        <f>_xlfn.XLOOKUP($B69,ウォッチリスト!$C$3:$C$10000,ウォッチリスト!$C$3:$C$10000,"未反映",0,1)</f>
        <v>未反映</v>
      </c>
    </row>
    <row r="70" spans="1:11">
      <c r="A70" s="49">
        <v>20250228</v>
      </c>
      <c r="B70" s="50" t="s">
        <v>385</v>
      </c>
      <c r="C70" s="49" t="s">
        <v>4098</v>
      </c>
      <c r="D70" s="49" t="s">
        <v>3968</v>
      </c>
      <c r="E70" s="49">
        <v>2050</v>
      </c>
      <c r="F70" s="49" t="s">
        <v>4055</v>
      </c>
      <c r="G70" s="49">
        <v>3</v>
      </c>
      <c r="H70" s="49" t="s">
        <v>4056</v>
      </c>
      <c r="I70" s="49" t="s">
        <v>3975</v>
      </c>
      <c r="J70" s="49" t="s">
        <v>3975</v>
      </c>
      <c r="K70" s="47" t="str">
        <f>_xlfn.XLOOKUP($B70,ウォッチリスト!$C$3:$C$10000,ウォッチリスト!$C$3:$C$10000,"未反映",0,1)</f>
        <v>1433</v>
      </c>
    </row>
    <row r="71" spans="1:11">
      <c r="A71" s="49">
        <v>20250228</v>
      </c>
      <c r="B71" s="50" t="s">
        <v>386</v>
      </c>
      <c r="C71" s="49" t="s">
        <v>4099</v>
      </c>
      <c r="D71" s="49" t="s">
        <v>4059</v>
      </c>
      <c r="E71" s="49">
        <v>2050</v>
      </c>
      <c r="F71" s="49" t="s">
        <v>4055</v>
      </c>
      <c r="G71" s="49">
        <v>3</v>
      </c>
      <c r="H71" s="49" t="s">
        <v>4056</v>
      </c>
      <c r="I71" s="49" t="s">
        <v>3975</v>
      </c>
      <c r="J71" s="49" t="s">
        <v>3975</v>
      </c>
      <c r="K71" s="47" t="str">
        <f>_xlfn.XLOOKUP($B71,ウォッチリスト!$C$3:$C$10000,ウォッチリスト!$C$3:$C$10000,"未反映",0,1)</f>
        <v>1434</v>
      </c>
    </row>
    <row r="72" spans="1:11">
      <c r="A72" s="49">
        <v>20250228</v>
      </c>
      <c r="B72" s="50" t="s">
        <v>387</v>
      </c>
      <c r="C72" s="49" t="s">
        <v>4100</v>
      </c>
      <c r="D72" s="49" t="s">
        <v>4059</v>
      </c>
      <c r="E72" s="49">
        <v>8050</v>
      </c>
      <c r="F72" s="49" t="s">
        <v>4080</v>
      </c>
      <c r="G72" s="49">
        <v>17</v>
      </c>
      <c r="H72" s="49" t="s">
        <v>4081</v>
      </c>
      <c r="I72" s="49">
        <v>7</v>
      </c>
      <c r="J72" s="49" t="s">
        <v>3971</v>
      </c>
      <c r="K72" s="47" t="str">
        <f>_xlfn.XLOOKUP($B72,ウォッチリスト!$C$3:$C$10000,ウォッチリスト!$C$3:$C$10000,"未反映",0,1)</f>
        <v>1435</v>
      </c>
    </row>
    <row r="73" spans="1:11">
      <c r="A73" s="49">
        <v>20250228</v>
      </c>
      <c r="B73" s="50" t="s">
        <v>388</v>
      </c>
      <c r="C73" s="49" t="s">
        <v>4101</v>
      </c>
      <c r="D73" s="49" t="s">
        <v>3983</v>
      </c>
      <c r="E73" s="49">
        <v>2050</v>
      </c>
      <c r="F73" s="49" t="s">
        <v>4055</v>
      </c>
      <c r="G73" s="49">
        <v>3</v>
      </c>
      <c r="H73" s="49" t="s">
        <v>4056</v>
      </c>
      <c r="I73" s="49" t="s">
        <v>3975</v>
      </c>
      <c r="J73" s="49" t="s">
        <v>3975</v>
      </c>
      <c r="K73" s="47" t="str">
        <f>_xlfn.XLOOKUP($B73,ウォッチリスト!$C$3:$C$10000,ウォッチリスト!$C$3:$C$10000,"未反映",0,1)</f>
        <v>1436</v>
      </c>
    </row>
    <row r="74" spans="1:11">
      <c r="A74" s="49">
        <v>20250228</v>
      </c>
      <c r="B74" s="50" t="s">
        <v>389</v>
      </c>
      <c r="C74" s="49" t="s">
        <v>4102</v>
      </c>
      <c r="D74" s="49" t="s">
        <v>4059</v>
      </c>
      <c r="E74" s="49">
        <v>2050</v>
      </c>
      <c r="F74" s="49" t="s">
        <v>4055</v>
      </c>
      <c r="G74" s="49">
        <v>3</v>
      </c>
      <c r="H74" s="49" t="s">
        <v>4056</v>
      </c>
      <c r="I74" s="49" t="s">
        <v>3975</v>
      </c>
      <c r="J74" s="49" t="s">
        <v>3975</v>
      </c>
      <c r="K74" s="47" t="str">
        <f>_xlfn.XLOOKUP($B74,ウォッチリスト!$C$3:$C$10000,ウォッチリスト!$C$3:$C$10000,"未反映",0,1)</f>
        <v>1438</v>
      </c>
    </row>
    <row r="75" spans="1:11">
      <c r="A75" s="49">
        <v>20250228</v>
      </c>
      <c r="B75" s="50" t="s">
        <v>391</v>
      </c>
      <c r="C75" s="49" t="s">
        <v>4103</v>
      </c>
      <c r="D75" s="49" t="s">
        <v>3983</v>
      </c>
      <c r="E75" s="49">
        <v>9050</v>
      </c>
      <c r="F75" s="49" t="s">
        <v>4031</v>
      </c>
      <c r="G75" s="49">
        <v>10</v>
      </c>
      <c r="H75" s="49" t="s">
        <v>3993</v>
      </c>
      <c r="I75" s="49" t="s">
        <v>3975</v>
      </c>
      <c r="J75" s="49" t="s">
        <v>3975</v>
      </c>
      <c r="K75" s="47" t="str">
        <f>_xlfn.XLOOKUP($B75,ウォッチリスト!$C$3:$C$10000,ウォッチリスト!$C$3:$C$10000,"未反映",0,1)</f>
        <v>143A</v>
      </c>
    </row>
    <row r="76" spans="1:11">
      <c r="A76" s="49">
        <v>20250228</v>
      </c>
      <c r="B76" s="50" t="s">
        <v>392</v>
      </c>
      <c r="C76" s="49" t="s">
        <v>4104</v>
      </c>
      <c r="D76" s="49" t="s">
        <v>4059</v>
      </c>
      <c r="E76" s="49">
        <v>2050</v>
      </c>
      <c r="F76" s="49" t="s">
        <v>4055</v>
      </c>
      <c r="G76" s="49">
        <v>3</v>
      </c>
      <c r="H76" s="49" t="s">
        <v>4056</v>
      </c>
      <c r="I76" s="49" t="s">
        <v>3975</v>
      </c>
      <c r="J76" s="49" t="s">
        <v>3975</v>
      </c>
      <c r="K76" s="47" t="str">
        <f>_xlfn.XLOOKUP($B76,ウォッチリスト!$C$3:$C$10000,ウォッチリスト!$C$3:$C$10000,"未反映",0,1)</f>
        <v>1443</v>
      </c>
    </row>
    <row r="77" spans="1:11">
      <c r="A77" s="49">
        <v>20250228</v>
      </c>
      <c r="B77" s="50" t="s">
        <v>393</v>
      </c>
      <c r="C77" s="49" t="s">
        <v>4105</v>
      </c>
      <c r="D77" s="49" t="s">
        <v>3983</v>
      </c>
      <c r="E77" s="49">
        <v>2050</v>
      </c>
      <c r="F77" s="49" t="s">
        <v>4055</v>
      </c>
      <c r="G77" s="49">
        <v>3</v>
      </c>
      <c r="H77" s="49" t="s">
        <v>4056</v>
      </c>
      <c r="I77" s="49" t="s">
        <v>3975</v>
      </c>
      <c r="J77" s="49" t="s">
        <v>3975</v>
      </c>
      <c r="K77" s="47" t="str">
        <f>_xlfn.XLOOKUP($B77,ウォッチリスト!$C$3:$C$10000,ウォッチリスト!$C$3:$C$10000,"未反映",0,1)</f>
        <v>1444</v>
      </c>
    </row>
    <row r="78" spans="1:11">
      <c r="A78" s="49">
        <v>20250228</v>
      </c>
      <c r="B78" s="50" t="s">
        <v>4106</v>
      </c>
      <c r="C78" s="49" t="s">
        <v>4107</v>
      </c>
      <c r="D78" s="49" t="s">
        <v>3991</v>
      </c>
      <c r="E78" s="49">
        <v>2050</v>
      </c>
      <c r="F78" s="49" t="s">
        <v>4055</v>
      </c>
      <c r="G78" s="49">
        <v>3</v>
      </c>
      <c r="H78" s="49" t="s">
        <v>4056</v>
      </c>
      <c r="I78" s="49" t="s">
        <v>3975</v>
      </c>
      <c r="J78" s="49" t="s">
        <v>3975</v>
      </c>
      <c r="K78" s="47" t="str">
        <f>_xlfn.XLOOKUP($B78,ウォッチリスト!$C$3:$C$10000,ウォッチリスト!$C$3:$C$10000,"未反映",0,1)</f>
        <v>未反映</v>
      </c>
    </row>
    <row r="79" spans="1:11">
      <c r="A79" s="49">
        <v>20250228</v>
      </c>
      <c r="B79" s="50" t="s">
        <v>394</v>
      </c>
      <c r="C79" s="49" t="s">
        <v>4108</v>
      </c>
      <c r="D79" s="49" t="s">
        <v>4059</v>
      </c>
      <c r="E79" s="49">
        <v>2050</v>
      </c>
      <c r="F79" s="49" t="s">
        <v>4055</v>
      </c>
      <c r="G79" s="49">
        <v>3</v>
      </c>
      <c r="H79" s="49" t="s">
        <v>4056</v>
      </c>
      <c r="I79" s="49" t="s">
        <v>3975</v>
      </c>
      <c r="J79" s="49" t="s">
        <v>3975</v>
      </c>
      <c r="K79" s="47" t="str">
        <f>_xlfn.XLOOKUP($B79,ウォッチリスト!$C$3:$C$10000,ウォッチリスト!$C$3:$C$10000,"未反映",0,1)</f>
        <v>1446</v>
      </c>
    </row>
    <row r="80" spans="1:11">
      <c r="A80" s="49">
        <v>20250228</v>
      </c>
      <c r="B80" s="50" t="s">
        <v>395</v>
      </c>
      <c r="C80" s="49" t="s">
        <v>4109</v>
      </c>
      <c r="D80" s="49" t="s">
        <v>3983</v>
      </c>
      <c r="E80" s="49">
        <v>2050</v>
      </c>
      <c r="F80" s="49" t="s">
        <v>4055</v>
      </c>
      <c r="G80" s="49">
        <v>3</v>
      </c>
      <c r="H80" s="49" t="s">
        <v>4056</v>
      </c>
      <c r="I80" s="49" t="s">
        <v>3975</v>
      </c>
      <c r="J80" s="49" t="s">
        <v>3975</v>
      </c>
      <c r="K80" s="47" t="str">
        <f>_xlfn.XLOOKUP($B80,ウォッチリスト!$C$3:$C$10000,ウォッチリスト!$C$3:$C$10000,"未反映",0,1)</f>
        <v>1447</v>
      </c>
    </row>
    <row r="81" spans="1:11">
      <c r="A81" s="49">
        <v>20250228</v>
      </c>
      <c r="B81" s="50" t="s">
        <v>4110</v>
      </c>
      <c r="C81" s="49" t="s">
        <v>4111</v>
      </c>
      <c r="D81" s="49" t="s">
        <v>3991</v>
      </c>
      <c r="E81" s="49">
        <v>2050</v>
      </c>
      <c r="F81" s="49" t="s">
        <v>4055</v>
      </c>
      <c r="G81" s="49">
        <v>3</v>
      </c>
      <c r="H81" s="49" t="s">
        <v>4056</v>
      </c>
      <c r="I81" s="49" t="s">
        <v>3975</v>
      </c>
      <c r="J81" s="49" t="s">
        <v>3975</v>
      </c>
      <c r="K81" s="47" t="str">
        <f>_xlfn.XLOOKUP($B81,ウォッチリスト!$C$3:$C$10000,ウォッチリスト!$C$3:$C$10000,"未反映",0,1)</f>
        <v>未反映</v>
      </c>
    </row>
    <row r="82" spans="1:11">
      <c r="A82" s="49">
        <v>20250228</v>
      </c>
      <c r="B82" s="50" t="s">
        <v>202</v>
      </c>
      <c r="C82" s="49" t="s">
        <v>4112</v>
      </c>
      <c r="D82" s="49" t="s">
        <v>4059</v>
      </c>
      <c r="E82" s="49">
        <v>2050</v>
      </c>
      <c r="F82" s="49" t="s">
        <v>4055</v>
      </c>
      <c r="G82" s="49">
        <v>3</v>
      </c>
      <c r="H82" s="49" t="s">
        <v>4056</v>
      </c>
      <c r="I82" s="49" t="s">
        <v>3975</v>
      </c>
      <c r="J82" s="49" t="s">
        <v>3975</v>
      </c>
      <c r="K82" s="47" t="str">
        <f>_xlfn.XLOOKUP($B82,ウォッチリスト!$C$3:$C$10000,ウォッチリスト!$C$3:$C$10000,"未反映",0,1)</f>
        <v>1450</v>
      </c>
    </row>
    <row r="83" spans="1:11">
      <c r="A83" s="49">
        <v>20250228</v>
      </c>
      <c r="B83" s="50" t="s">
        <v>4113</v>
      </c>
      <c r="C83" s="49" t="s">
        <v>4114</v>
      </c>
      <c r="D83" s="49" t="s">
        <v>3991</v>
      </c>
      <c r="E83" s="49">
        <v>2050</v>
      </c>
      <c r="F83" s="49" t="s">
        <v>4055</v>
      </c>
      <c r="G83" s="49">
        <v>3</v>
      </c>
      <c r="H83" s="49" t="s">
        <v>4056</v>
      </c>
      <c r="I83" s="49" t="s">
        <v>3975</v>
      </c>
      <c r="J83" s="49" t="s">
        <v>3975</v>
      </c>
      <c r="K83" s="47" t="str">
        <f>_xlfn.XLOOKUP($B83,ウォッチリスト!$C$3:$C$10000,ウォッチリスト!$C$3:$C$10000,"未反映",0,1)</f>
        <v>未反映</v>
      </c>
    </row>
    <row r="84" spans="1:11">
      <c r="A84" s="49">
        <v>20250228</v>
      </c>
      <c r="B84" s="50" t="s">
        <v>4115</v>
      </c>
      <c r="C84" s="49" t="s">
        <v>4116</v>
      </c>
      <c r="D84" s="49" t="s">
        <v>3974</v>
      </c>
      <c r="E84" s="49" t="s">
        <v>3975</v>
      </c>
      <c r="F84" s="49" t="s">
        <v>3975</v>
      </c>
      <c r="G84" s="49" t="s">
        <v>3975</v>
      </c>
      <c r="H84" s="49" t="s">
        <v>3975</v>
      </c>
      <c r="I84" s="49" t="s">
        <v>3975</v>
      </c>
      <c r="J84" s="49" t="s">
        <v>3975</v>
      </c>
      <c r="K84" s="47" t="str">
        <f>_xlfn.XLOOKUP($B84,ウォッチリスト!$C$3:$C$10000,ウォッチリスト!$C$3:$C$10000,"未反映",0,1)</f>
        <v>未反映</v>
      </c>
    </row>
    <row r="85" spans="1:11">
      <c r="A85" s="49">
        <v>20250228</v>
      </c>
      <c r="B85" s="50" t="s">
        <v>4117</v>
      </c>
      <c r="C85" s="49" t="s">
        <v>4118</v>
      </c>
      <c r="D85" s="49" t="s">
        <v>3974</v>
      </c>
      <c r="E85" s="49" t="s">
        <v>3975</v>
      </c>
      <c r="F85" s="49" t="s">
        <v>3975</v>
      </c>
      <c r="G85" s="49" t="s">
        <v>3975</v>
      </c>
      <c r="H85" s="49" t="s">
        <v>3975</v>
      </c>
      <c r="I85" s="49" t="s">
        <v>3975</v>
      </c>
      <c r="J85" s="49" t="s">
        <v>3975</v>
      </c>
      <c r="K85" s="47" t="str">
        <f>_xlfn.XLOOKUP($B85,ウォッチリスト!$C$3:$C$10000,ウォッチリスト!$C$3:$C$10000,"未反映",0,1)</f>
        <v>未反映</v>
      </c>
    </row>
    <row r="86" spans="1:11">
      <c r="A86" s="49">
        <v>20250228</v>
      </c>
      <c r="B86" s="50" t="s">
        <v>4119</v>
      </c>
      <c r="C86" s="49" t="s">
        <v>4120</v>
      </c>
      <c r="D86" s="49" t="s">
        <v>3974</v>
      </c>
      <c r="E86" s="49" t="s">
        <v>3975</v>
      </c>
      <c r="F86" s="49" t="s">
        <v>3975</v>
      </c>
      <c r="G86" s="49" t="s">
        <v>3975</v>
      </c>
      <c r="H86" s="49" t="s">
        <v>3975</v>
      </c>
      <c r="I86" s="49" t="s">
        <v>3975</v>
      </c>
      <c r="J86" s="49" t="s">
        <v>3975</v>
      </c>
      <c r="K86" s="47" t="str">
        <f>_xlfn.XLOOKUP($B86,ウォッチリスト!$C$3:$C$10000,ウォッチリスト!$C$3:$C$10000,"未反映",0,1)</f>
        <v>未反映</v>
      </c>
    </row>
    <row r="87" spans="1:11">
      <c r="A87" s="49">
        <v>20250228</v>
      </c>
      <c r="B87" s="50" t="s">
        <v>4121</v>
      </c>
      <c r="C87" s="49" t="s">
        <v>4122</v>
      </c>
      <c r="D87" s="49" t="s">
        <v>3974</v>
      </c>
      <c r="E87" s="49" t="s">
        <v>3975</v>
      </c>
      <c r="F87" s="49" t="s">
        <v>3975</v>
      </c>
      <c r="G87" s="49" t="s">
        <v>3975</v>
      </c>
      <c r="H87" s="49" t="s">
        <v>3975</v>
      </c>
      <c r="I87" s="49" t="s">
        <v>3975</v>
      </c>
      <c r="J87" s="49" t="s">
        <v>3975</v>
      </c>
      <c r="K87" s="47" t="str">
        <f>_xlfn.XLOOKUP($B87,ウォッチリスト!$C$3:$C$10000,ウォッチリスト!$C$3:$C$10000,"未反映",0,1)</f>
        <v>未反映</v>
      </c>
    </row>
    <row r="88" spans="1:11">
      <c r="A88" s="49">
        <v>20250228</v>
      </c>
      <c r="B88" s="50" t="s">
        <v>396</v>
      </c>
      <c r="C88" s="49" t="s">
        <v>4123</v>
      </c>
      <c r="D88" s="49" t="s">
        <v>3983</v>
      </c>
      <c r="E88" s="49">
        <v>5250</v>
      </c>
      <c r="F88" s="49" t="s">
        <v>3992</v>
      </c>
      <c r="G88" s="49">
        <v>10</v>
      </c>
      <c r="H88" s="49" t="s">
        <v>3993</v>
      </c>
      <c r="I88" s="49" t="s">
        <v>3975</v>
      </c>
      <c r="J88" s="49" t="s">
        <v>3975</v>
      </c>
      <c r="K88" s="47" t="str">
        <f>_xlfn.XLOOKUP($B88,ウォッチリスト!$C$3:$C$10000,ウォッチリスト!$C$3:$C$10000,"未反映",0,1)</f>
        <v>145A</v>
      </c>
    </row>
    <row r="89" spans="1:11">
      <c r="A89" s="49">
        <v>20250228</v>
      </c>
      <c r="B89" s="50" t="s">
        <v>4124</v>
      </c>
      <c r="C89" s="49" t="s">
        <v>4125</v>
      </c>
      <c r="D89" s="49" t="s">
        <v>3974</v>
      </c>
      <c r="E89" s="49" t="s">
        <v>3975</v>
      </c>
      <c r="F89" s="49" t="s">
        <v>3975</v>
      </c>
      <c r="G89" s="49" t="s">
        <v>3975</v>
      </c>
      <c r="H89" s="49" t="s">
        <v>3975</v>
      </c>
      <c r="I89" s="49" t="s">
        <v>3975</v>
      </c>
      <c r="J89" s="49" t="s">
        <v>3975</v>
      </c>
      <c r="K89" s="47" t="str">
        <f>_xlfn.XLOOKUP($B89,ウォッチリスト!$C$3:$C$10000,ウォッチリスト!$C$3:$C$10000,"未反映",0,1)</f>
        <v>未反映</v>
      </c>
    </row>
    <row r="90" spans="1:11">
      <c r="A90" s="49">
        <v>20250228</v>
      </c>
      <c r="B90" s="50" t="s">
        <v>4126</v>
      </c>
      <c r="C90" s="49" t="s">
        <v>4127</v>
      </c>
      <c r="D90" s="49" t="s">
        <v>3974</v>
      </c>
      <c r="E90" s="49" t="s">
        <v>3975</v>
      </c>
      <c r="F90" s="49" t="s">
        <v>3975</v>
      </c>
      <c r="G90" s="49" t="s">
        <v>3975</v>
      </c>
      <c r="H90" s="49" t="s">
        <v>3975</v>
      </c>
      <c r="I90" s="49" t="s">
        <v>3975</v>
      </c>
      <c r="J90" s="49" t="s">
        <v>3975</v>
      </c>
      <c r="K90" s="47" t="str">
        <f>_xlfn.XLOOKUP($B90,ウォッチリスト!$C$3:$C$10000,ウォッチリスト!$C$3:$C$10000,"未反映",0,1)</f>
        <v>未反映</v>
      </c>
    </row>
    <row r="91" spans="1:11">
      <c r="A91" s="49">
        <v>20250228</v>
      </c>
      <c r="B91" s="50" t="s">
        <v>397</v>
      </c>
      <c r="C91" s="49" t="s">
        <v>4128</v>
      </c>
      <c r="D91" s="49" t="s">
        <v>4059</v>
      </c>
      <c r="E91" s="49">
        <v>8050</v>
      </c>
      <c r="F91" s="49" t="s">
        <v>4080</v>
      </c>
      <c r="G91" s="49">
        <v>17</v>
      </c>
      <c r="H91" s="49" t="s">
        <v>4081</v>
      </c>
      <c r="I91" s="49" t="s">
        <v>3975</v>
      </c>
      <c r="J91" s="49" t="s">
        <v>3975</v>
      </c>
      <c r="K91" s="47" t="str">
        <f>_xlfn.XLOOKUP($B91,ウォッチリスト!$C$3:$C$10000,ウォッチリスト!$C$3:$C$10000,"未反映",0,1)</f>
        <v>146A</v>
      </c>
    </row>
    <row r="92" spans="1:11">
      <c r="A92" s="49">
        <v>20250228</v>
      </c>
      <c r="B92" s="50" t="s">
        <v>4129</v>
      </c>
      <c r="C92" s="49" t="s">
        <v>4130</v>
      </c>
      <c r="D92" s="49" t="s">
        <v>3974</v>
      </c>
      <c r="E92" s="49" t="s">
        <v>3975</v>
      </c>
      <c r="F92" s="49" t="s">
        <v>3975</v>
      </c>
      <c r="G92" s="49" t="s">
        <v>3975</v>
      </c>
      <c r="H92" s="49" t="s">
        <v>3975</v>
      </c>
      <c r="I92" s="49" t="s">
        <v>3975</v>
      </c>
      <c r="J92" s="49" t="s">
        <v>3975</v>
      </c>
      <c r="K92" s="47" t="str">
        <f>_xlfn.XLOOKUP($B92,ウォッチリスト!$C$3:$C$10000,ウォッチリスト!$C$3:$C$10000,"未反映",0,1)</f>
        <v>未反映</v>
      </c>
    </row>
    <row r="93" spans="1:11">
      <c r="A93" s="49">
        <v>20250228</v>
      </c>
      <c r="B93" s="50" t="s">
        <v>4131</v>
      </c>
      <c r="C93" s="49" t="s">
        <v>4132</v>
      </c>
      <c r="D93" s="49" t="s">
        <v>3974</v>
      </c>
      <c r="E93" s="49" t="s">
        <v>3975</v>
      </c>
      <c r="F93" s="49" t="s">
        <v>3975</v>
      </c>
      <c r="G93" s="49" t="s">
        <v>3975</v>
      </c>
      <c r="H93" s="49" t="s">
        <v>3975</v>
      </c>
      <c r="I93" s="49" t="s">
        <v>3975</v>
      </c>
      <c r="J93" s="49" t="s">
        <v>3975</v>
      </c>
      <c r="K93" s="47" t="str">
        <f>_xlfn.XLOOKUP($B93,ウォッチリスト!$C$3:$C$10000,ウォッチリスト!$C$3:$C$10000,"未反映",0,1)</f>
        <v>未反映</v>
      </c>
    </row>
    <row r="94" spans="1:11">
      <c r="A94" s="49">
        <v>20250228</v>
      </c>
      <c r="B94" s="50" t="s">
        <v>4133</v>
      </c>
      <c r="C94" s="49" t="s">
        <v>4134</v>
      </c>
      <c r="D94" s="49" t="s">
        <v>3974</v>
      </c>
      <c r="E94" s="49" t="s">
        <v>3975</v>
      </c>
      <c r="F94" s="49" t="s">
        <v>3975</v>
      </c>
      <c r="G94" s="49" t="s">
        <v>3975</v>
      </c>
      <c r="H94" s="49" t="s">
        <v>3975</v>
      </c>
      <c r="I94" s="49" t="s">
        <v>3975</v>
      </c>
      <c r="J94" s="49" t="s">
        <v>3975</v>
      </c>
      <c r="K94" s="47" t="str">
        <f>_xlfn.XLOOKUP($B94,ウォッチリスト!$C$3:$C$10000,ウォッチリスト!$C$3:$C$10000,"未反映",0,1)</f>
        <v>未反映</v>
      </c>
    </row>
    <row r="95" spans="1:11">
      <c r="A95" s="49">
        <v>20250228</v>
      </c>
      <c r="B95" s="50" t="s">
        <v>4135</v>
      </c>
      <c r="C95" s="49" t="s">
        <v>4136</v>
      </c>
      <c r="D95" s="49" t="s">
        <v>3974</v>
      </c>
      <c r="E95" s="49" t="s">
        <v>3975</v>
      </c>
      <c r="F95" s="49" t="s">
        <v>3975</v>
      </c>
      <c r="G95" s="49" t="s">
        <v>3975</v>
      </c>
      <c r="H95" s="49" t="s">
        <v>3975</v>
      </c>
      <c r="I95" s="49" t="s">
        <v>3975</v>
      </c>
      <c r="J95" s="49" t="s">
        <v>3975</v>
      </c>
      <c r="K95" s="47" t="str">
        <f>_xlfn.XLOOKUP($B95,ウォッチリスト!$C$3:$C$10000,ウォッチリスト!$C$3:$C$10000,"未反映",0,1)</f>
        <v>未反映</v>
      </c>
    </row>
    <row r="96" spans="1:11">
      <c r="A96" s="49">
        <v>20250228</v>
      </c>
      <c r="B96" s="50" t="s">
        <v>4137</v>
      </c>
      <c r="C96" s="49" t="s">
        <v>4138</v>
      </c>
      <c r="D96" s="49" t="s">
        <v>3974</v>
      </c>
      <c r="E96" s="49" t="s">
        <v>3975</v>
      </c>
      <c r="F96" s="49" t="s">
        <v>3975</v>
      </c>
      <c r="G96" s="49" t="s">
        <v>3975</v>
      </c>
      <c r="H96" s="49" t="s">
        <v>3975</v>
      </c>
      <c r="I96" s="49" t="s">
        <v>3975</v>
      </c>
      <c r="J96" s="49" t="s">
        <v>3975</v>
      </c>
      <c r="K96" s="47" t="str">
        <f>_xlfn.XLOOKUP($B96,ウォッチリスト!$C$3:$C$10000,ウォッチリスト!$C$3:$C$10000,"未反映",0,1)</f>
        <v>未反映</v>
      </c>
    </row>
    <row r="97" spans="1:11">
      <c r="A97" s="49">
        <v>20250228</v>
      </c>
      <c r="B97" s="50" t="s">
        <v>4139</v>
      </c>
      <c r="C97" s="49" t="s">
        <v>4140</v>
      </c>
      <c r="D97" s="49" t="s">
        <v>3974</v>
      </c>
      <c r="E97" s="49" t="s">
        <v>3975</v>
      </c>
      <c r="F97" s="49" t="s">
        <v>3975</v>
      </c>
      <c r="G97" s="49" t="s">
        <v>3975</v>
      </c>
      <c r="H97" s="49" t="s">
        <v>3975</v>
      </c>
      <c r="I97" s="49" t="s">
        <v>3975</v>
      </c>
      <c r="J97" s="49" t="s">
        <v>3975</v>
      </c>
      <c r="K97" s="47" t="str">
        <f>_xlfn.XLOOKUP($B97,ウォッチリスト!$C$3:$C$10000,ウォッチリスト!$C$3:$C$10000,"未反映",0,1)</f>
        <v>未反映</v>
      </c>
    </row>
    <row r="98" spans="1:11">
      <c r="A98" s="49">
        <v>20250228</v>
      </c>
      <c r="B98" s="50" t="s">
        <v>4141</v>
      </c>
      <c r="C98" s="49" t="s">
        <v>4142</v>
      </c>
      <c r="D98" s="49" t="s">
        <v>3974</v>
      </c>
      <c r="E98" s="49" t="s">
        <v>3975</v>
      </c>
      <c r="F98" s="49" t="s">
        <v>3975</v>
      </c>
      <c r="G98" s="49" t="s">
        <v>3975</v>
      </c>
      <c r="H98" s="49" t="s">
        <v>3975</v>
      </c>
      <c r="I98" s="49" t="s">
        <v>3975</v>
      </c>
      <c r="J98" s="49" t="s">
        <v>3975</v>
      </c>
      <c r="K98" s="47" t="str">
        <f>_xlfn.XLOOKUP($B98,ウォッチリスト!$C$3:$C$10000,ウォッチリスト!$C$3:$C$10000,"未反映",0,1)</f>
        <v>未反映</v>
      </c>
    </row>
    <row r="99" spans="1:11">
      <c r="A99" s="49">
        <v>20250228</v>
      </c>
      <c r="B99" s="50" t="s">
        <v>4143</v>
      </c>
      <c r="C99" s="49" t="s">
        <v>4144</v>
      </c>
      <c r="D99" s="49" t="s">
        <v>3974</v>
      </c>
      <c r="E99" s="49" t="s">
        <v>3975</v>
      </c>
      <c r="F99" s="49" t="s">
        <v>3975</v>
      </c>
      <c r="G99" s="49" t="s">
        <v>3975</v>
      </c>
      <c r="H99" s="49" t="s">
        <v>3975</v>
      </c>
      <c r="I99" s="49" t="s">
        <v>3975</v>
      </c>
      <c r="J99" s="49" t="s">
        <v>3975</v>
      </c>
      <c r="K99" s="47" t="str">
        <f>_xlfn.XLOOKUP($B99,ウォッチリスト!$C$3:$C$10000,ウォッチリスト!$C$3:$C$10000,"未反映",0,1)</f>
        <v>未反映</v>
      </c>
    </row>
    <row r="100" spans="1:11">
      <c r="A100" s="49">
        <v>20250228</v>
      </c>
      <c r="B100" s="50" t="s">
        <v>398</v>
      </c>
      <c r="C100" s="49" t="s">
        <v>4145</v>
      </c>
      <c r="D100" s="49" t="s">
        <v>3983</v>
      </c>
      <c r="E100" s="49">
        <v>5250</v>
      </c>
      <c r="F100" s="49" t="s">
        <v>3992</v>
      </c>
      <c r="G100" s="49">
        <v>10</v>
      </c>
      <c r="H100" s="49" t="s">
        <v>3993</v>
      </c>
      <c r="I100" s="49" t="s">
        <v>3975</v>
      </c>
      <c r="J100" s="49" t="s">
        <v>3975</v>
      </c>
      <c r="K100" s="47" t="str">
        <f>_xlfn.XLOOKUP($B100,ウォッチリスト!$C$3:$C$10000,ウォッチリスト!$C$3:$C$10000,"未反映",0,1)</f>
        <v>147A</v>
      </c>
    </row>
    <row r="101" spans="1:11">
      <c r="A101" s="49">
        <v>20250228</v>
      </c>
      <c r="B101" s="50" t="s">
        <v>4146</v>
      </c>
      <c r="C101" s="49" t="s">
        <v>4147</v>
      </c>
      <c r="D101" s="49" t="s">
        <v>3974</v>
      </c>
      <c r="E101" s="49" t="s">
        <v>3975</v>
      </c>
      <c r="F101" s="49" t="s">
        <v>3975</v>
      </c>
      <c r="G101" s="49" t="s">
        <v>3975</v>
      </c>
      <c r="H101" s="49" t="s">
        <v>3975</v>
      </c>
      <c r="I101" s="49" t="s">
        <v>3975</v>
      </c>
      <c r="J101" s="49" t="s">
        <v>3975</v>
      </c>
      <c r="K101" s="47" t="str">
        <f>_xlfn.XLOOKUP($B101,ウォッチリスト!$C$3:$C$10000,ウォッチリスト!$C$3:$C$10000,"未反映",0,1)</f>
        <v>未反映</v>
      </c>
    </row>
    <row r="102" spans="1:11">
      <c r="A102" s="49">
        <v>20250228</v>
      </c>
      <c r="B102" s="50" t="s">
        <v>4148</v>
      </c>
      <c r="C102" s="49" t="s">
        <v>4149</v>
      </c>
      <c r="D102" s="49" t="s">
        <v>3974</v>
      </c>
      <c r="E102" s="49" t="s">
        <v>3975</v>
      </c>
      <c r="F102" s="49" t="s">
        <v>3975</v>
      </c>
      <c r="G102" s="49" t="s">
        <v>3975</v>
      </c>
      <c r="H102" s="49" t="s">
        <v>3975</v>
      </c>
      <c r="I102" s="49" t="s">
        <v>3975</v>
      </c>
      <c r="J102" s="49" t="s">
        <v>3975</v>
      </c>
      <c r="K102" s="47" t="str">
        <f>_xlfn.XLOOKUP($B102,ウォッチリスト!$C$3:$C$10000,ウォッチリスト!$C$3:$C$10000,"未反映",0,1)</f>
        <v>未反映</v>
      </c>
    </row>
    <row r="103" spans="1:11">
      <c r="A103" s="49">
        <v>20250228</v>
      </c>
      <c r="B103" s="50" t="s">
        <v>4150</v>
      </c>
      <c r="C103" s="49" t="s">
        <v>4151</v>
      </c>
      <c r="D103" s="49" t="s">
        <v>3974</v>
      </c>
      <c r="E103" s="49" t="s">
        <v>3975</v>
      </c>
      <c r="F103" s="49" t="s">
        <v>3975</v>
      </c>
      <c r="G103" s="49" t="s">
        <v>3975</v>
      </c>
      <c r="H103" s="49" t="s">
        <v>3975</v>
      </c>
      <c r="I103" s="49" t="s">
        <v>3975</v>
      </c>
      <c r="J103" s="49" t="s">
        <v>3975</v>
      </c>
      <c r="K103" s="47" t="str">
        <f>_xlfn.XLOOKUP($B103,ウォッチリスト!$C$3:$C$10000,ウォッチリスト!$C$3:$C$10000,"未反映",0,1)</f>
        <v>未反映</v>
      </c>
    </row>
    <row r="104" spans="1:11">
      <c r="A104" s="49">
        <v>20250228</v>
      </c>
      <c r="B104" s="50" t="s">
        <v>4152</v>
      </c>
      <c r="C104" s="49" t="s">
        <v>4153</v>
      </c>
      <c r="D104" s="49" t="s">
        <v>3974</v>
      </c>
      <c r="E104" s="49" t="s">
        <v>3975</v>
      </c>
      <c r="F104" s="49" t="s">
        <v>3975</v>
      </c>
      <c r="G104" s="49" t="s">
        <v>3975</v>
      </c>
      <c r="H104" s="49" t="s">
        <v>3975</v>
      </c>
      <c r="I104" s="49" t="s">
        <v>3975</v>
      </c>
      <c r="J104" s="49" t="s">
        <v>3975</v>
      </c>
      <c r="K104" s="47" t="str">
        <f>_xlfn.XLOOKUP($B104,ウォッチリスト!$C$3:$C$10000,ウォッチリスト!$C$3:$C$10000,"未反映",0,1)</f>
        <v>未反映</v>
      </c>
    </row>
    <row r="105" spans="1:11">
      <c r="A105" s="49">
        <v>20250228</v>
      </c>
      <c r="B105" s="50" t="s">
        <v>4154</v>
      </c>
      <c r="C105" s="49" t="s">
        <v>4155</v>
      </c>
      <c r="D105" s="49" t="s">
        <v>3974</v>
      </c>
      <c r="E105" s="49" t="s">
        <v>3975</v>
      </c>
      <c r="F105" s="49" t="s">
        <v>3975</v>
      </c>
      <c r="G105" s="49" t="s">
        <v>3975</v>
      </c>
      <c r="H105" s="49" t="s">
        <v>3975</v>
      </c>
      <c r="I105" s="49" t="s">
        <v>3975</v>
      </c>
      <c r="J105" s="49" t="s">
        <v>3975</v>
      </c>
      <c r="K105" s="47" t="str">
        <f>_xlfn.XLOOKUP($B105,ウォッチリスト!$C$3:$C$10000,ウォッチリスト!$C$3:$C$10000,"未反映",0,1)</f>
        <v>未反映</v>
      </c>
    </row>
    <row r="106" spans="1:11">
      <c r="A106" s="49">
        <v>20250228</v>
      </c>
      <c r="B106" s="50" t="s">
        <v>4156</v>
      </c>
      <c r="C106" s="49" t="s">
        <v>4157</v>
      </c>
      <c r="D106" s="49" t="s">
        <v>3974</v>
      </c>
      <c r="E106" s="49" t="s">
        <v>3975</v>
      </c>
      <c r="F106" s="49" t="s">
        <v>3975</v>
      </c>
      <c r="G106" s="49" t="s">
        <v>3975</v>
      </c>
      <c r="H106" s="49" t="s">
        <v>3975</v>
      </c>
      <c r="I106" s="49" t="s">
        <v>3975</v>
      </c>
      <c r="J106" s="49" t="s">
        <v>3975</v>
      </c>
      <c r="K106" s="47" t="str">
        <f>_xlfn.XLOOKUP($B106,ウォッチリスト!$C$3:$C$10000,ウォッチリスト!$C$3:$C$10000,"未反映",0,1)</f>
        <v>未反映</v>
      </c>
    </row>
    <row r="107" spans="1:11">
      <c r="A107" s="49">
        <v>20250228</v>
      </c>
      <c r="B107" s="50" t="s">
        <v>4158</v>
      </c>
      <c r="C107" s="49" t="s">
        <v>4159</v>
      </c>
      <c r="D107" s="49" t="s">
        <v>3974</v>
      </c>
      <c r="E107" s="49" t="s">
        <v>3975</v>
      </c>
      <c r="F107" s="49" t="s">
        <v>3975</v>
      </c>
      <c r="G107" s="49" t="s">
        <v>3975</v>
      </c>
      <c r="H107" s="49" t="s">
        <v>3975</v>
      </c>
      <c r="I107" s="49" t="s">
        <v>3975</v>
      </c>
      <c r="J107" s="49" t="s">
        <v>3975</v>
      </c>
      <c r="K107" s="47" t="str">
        <f>_xlfn.XLOOKUP($B107,ウォッチリスト!$C$3:$C$10000,ウォッチリスト!$C$3:$C$10000,"未反映",0,1)</f>
        <v>未反映</v>
      </c>
    </row>
    <row r="108" spans="1:11">
      <c r="A108" s="49">
        <v>20250228</v>
      </c>
      <c r="B108" s="50" t="s">
        <v>4160</v>
      </c>
      <c r="C108" s="49" t="s">
        <v>4161</v>
      </c>
      <c r="D108" s="49" t="s">
        <v>3974</v>
      </c>
      <c r="E108" s="49" t="s">
        <v>3975</v>
      </c>
      <c r="F108" s="49" t="s">
        <v>3975</v>
      </c>
      <c r="G108" s="49" t="s">
        <v>3975</v>
      </c>
      <c r="H108" s="49" t="s">
        <v>3975</v>
      </c>
      <c r="I108" s="49" t="s">
        <v>3975</v>
      </c>
      <c r="J108" s="49" t="s">
        <v>3975</v>
      </c>
      <c r="K108" s="47" t="str">
        <f>_xlfn.XLOOKUP($B108,ウォッチリスト!$C$3:$C$10000,ウォッチリスト!$C$3:$C$10000,"未反映",0,1)</f>
        <v>未反映</v>
      </c>
    </row>
    <row r="109" spans="1:11">
      <c r="A109" s="49">
        <v>20250228</v>
      </c>
      <c r="B109" s="50" t="s">
        <v>4162</v>
      </c>
      <c r="C109" s="49" t="s">
        <v>4163</v>
      </c>
      <c r="D109" s="49" t="s">
        <v>3974</v>
      </c>
      <c r="E109" s="49" t="s">
        <v>3975</v>
      </c>
      <c r="F109" s="49" t="s">
        <v>3975</v>
      </c>
      <c r="G109" s="49" t="s">
        <v>3975</v>
      </c>
      <c r="H109" s="49" t="s">
        <v>3975</v>
      </c>
      <c r="I109" s="49" t="s">
        <v>3975</v>
      </c>
      <c r="J109" s="49" t="s">
        <v>3975</v>
      </c>
      <c r="K109" s="47" t="str">
        <f>_xlfn.XLOOKUP($B109,ウォッチリスト!$C$3:$C$10000,ウォッチリスト!$C$3:$C$10000,"未反映",0,1)</f>
        <v>未反映</v>
      </c>
    </row>
    <row r="110" spans="1:11">
      <c r="A110" s="49">
        <v>20250228</v>
      </c>
      <c r="B110" s="50" t="s">
        <v>88</v>
      </c>
      <c r="C110" s="49" t="s">
        <v>4164</v>
      </c>
      <c r="D110" s="49" t="s">
        <v>3974</v>
      </c>
      <c r="E110" s="49" t="s">
        <v>3975</v>
      </c>
      <c r="F110" s="49" t="s">
        <v>3975</v>
      </c>
      <c r="G110" s="49" t="s">
        <v>3975</v>
      </c>
      <c r="H110" s="49" t="s">
        <v>3975</v>
      </c>
      <c r="I110" s="49" t="s">
        <v>3975</v>
      </c>
      <c r="J110" s="49" t="s">
        <v>3975</v>
      </c>
      <c r="K110" s="47" t="str">
        <f>_xlfn.XLOOKUP($B110,ウォッチリスト!$C$3:$C$10000,ウォッチリスト!$C$3:$C$10000,"未反映",0,1)</f>
        <v>1489</v>
      </c>
    </row>
    <row r="111" spans="1:11">
      <c r="A111" s="49">
        <v>20250228</v>
      </c>
      <c r="B111" s="50" t="s">
        <v>399</v>
      </c>
      <c r="C111" s="49" t="s">
        <v>4165</v>
      </c>
      <c r="D111" s="49" t="s">
        <v>3983</v>
      </c>
      <c r="E111" s="49">
        <v>5250</v>
      </c>
      <c r="F111" s="49" t="s">
        <v>3992</v>
      </c>
      <c r="G111" s="49">
        <v>10</v>
      </c>
      <c r="H111" s="49" t="s">
        <v>3993</v>
      </c>
      <c r="I111" s="49" t="s">
        <v>3975</v>
      </c>
      <c r="J111" s="49" t="s">
        <v>3975</v>
      </c>
      <c r="K111" s="47" t="str">
        <f>_xlfn.XLOOKUP($B111,ウォッチリスト!$C$3:$C$10000,ウォッチリスト!$C$3:$C$10000,"未反映",0,1)</f>
        <v>148A</v>
      </c>
    </row>
    <row r="112" spans="1:11">
      <c r="A112" s="49">
        <v>20250228</v>
      </c>
      <c r="B112" s="50" t="s">
        <v>4166</v>
      </c>
      <c r="C112" s="49" t="s">
        <v>4167</v>
      </c>
      <c r="D112" s="49" t="s">
        <v>3974</v>
      </c>
      <c r="E112" s="49" t="s">
        <v>3975</v>
      </c>
      <c r="F112" s="49" t="s">
        <v>3975</v>
      </c>
      <c r="G112" s="49" t="s">
        <v>3975</v>
      </c>
      <c r="H112" s="49" t="s">
        <v>3975</v>
      </c>
      <c r="I112" s="49" t="s">
        <v>3975</v>
      </c>
      <c r="J112" s="49" t="s">
        <v>3975</v>
      </c>
      <c r="K112" s="47" t="str">
        <f>_xlfn.XLOOKUP($B112,ウォッチリスト!$C$3:$C$10000,ウォッチリスト!$C$3:$C$10000,"未反映",0,1)</f>
        <v>未反映</v>
      </c>
    </row>
    <row r="113" spans="1:11">
      <c r="A113" s="49">
        <v>20250228</v>
      </c>
      <c r="B113" s="50" t="s">
        <v>400</v>
      </c>
      <c r="C113" s="49" t="s">
        <v>4168</v>
      </c>
      <c r="D113" s="49" t="s">
        <v>4059</v>
      </c>
      <c r="E113" s="49">
        <v>3500</v>
      </c>
      <c r="F113" s="49" t="s">
        <v>4169</v>
      </c>
      <c r="G113" s="49">
        <v>7</v>
      </c>
      <c r="H113" s="49" t="s">
        <v>4170</v>
      </c>
      <c r="I113" s="49" t="s">
        <v>3975</v>
      </c>
      <c r="J113" s="49" t="s">
        <v>3975</v>
      </c>
      <c r="K113" s="47" t="str">
        <f>_xlfn.XLOOKUP($B113,ウォッチリスト!$C$3:$C$10000,ウォッチリスト!$C$3:$C$10000,"未反映",0,1)</f>
        <v>1491</v>
      </c>
    </row>
    <row r="114" spans="1:11">
      <c r="A114" s="49">
        <v>20250228</v>
      </c>
      <c r="B114" s="50" t="s">
        <v>4171</v>
      </c>
      <c r="C114" s="49" t="s">
        <v>4172</v>
      </c>
      <c r="D114" s="49" t="s">
        <v>3974</v>
      </c>
      <c r="E114" s="49" t="s">
        <v>3975</v>
      </c>
      <c r="F114" s="49" t="s">
        <v>3975</v>
      </c>
      <c r="G114" s="49" t="s">
        <v>3975</v>
      </c>
      <c r="H114" s="49" t="s">
        <v>3975</v>
      </c>
      <c r="I114" s="49" t="s">
        <v>3975</v>
      </c>
      <c r="J114" s="49" t="s">
        <v>3975</v>
      </c>
      <c r="K114" s="47" t="str">
        <f>_xlfn.XLOOKUP($B114,ウォッチリスト!$C$3:$C$10000,ウォッチリスト!$C$3:$C$10000,"未反映",0,1)</f>
        <v>未反映</v>
      </c>
    </row>
    <row r="115" spans="1:11">
      <c r="A115" s="49">
        <v>20250228</v>
      </c>
      <c r="B115" s="50" t="s">
        <v>4173</v>
      </c>
      <c r="C115" s="49" t="s">
        <v>4174</v>
      </c>
      <c r="D115" s="49" t="s">
        <v>3974</v>
      </c>
      <c r="E115" s="49" t="s">
        <v>3975</v>
      </c>
      <c r="F115" s="49" t="s">
        <v>3975</v>
      </c>
      <c r="G115" s="49" t="s">
        <v>3975</v>
      </c>
      <c r="H115" s="49" t="s">
        <v>3975</v>
      </c>
      <c r="I115" s="49" t="s">
        <v>3975</v>
      </c>
      <c r="J115" s="49" t="s">
        <v>3975</v>
      </c>
      <c r="K115" s="47" t="str">
        <f>_xlfn.XLOOKUP($B115,ウォッチリスト!$C$3:$C$10000,ウォッチリスト!$C$3:$C$10000,"未反映",0,1)</f>
        <v>未反映</v>
      </c>
    </row>
    <row r="116" spans="1:11">
      <c r="A116" s="49">
        <v>20250228</v>
      </c>
      <c r="B116" s="50" t="s">
        <v>4175</v>
      </c>
      <c r="C116" s="49" t="s">
        <v>4176</v>
      </c>
      <c r="D116" s="49" t="s">
        <v>3974</v>
      </c>
      <c r="E116" s="49" t="s">
        <v>3975</v>
      </c>
      <c r="F116" s="49" t="s">
        <v>3975</v>
      </c>
      <c r="G116" s="49" t="s">
        <v>3975</v>
      </c>
      <c r="H116" s="49" t="s">
        <v>3975</v>
      </c>
      <c r="I116" s="49" t="s">
        <v>3975</v>
      </c>
      <c r="J116" s="49" t="s">
        <v>3975</v>
      </c>
      <c r="K116" s="47" t="str">
        <f>_xlfn.XLOOKUP($B116,ウォッチリスト!$C$3:$C$10000,ウォッチリスト!$C$3:$C$10000,"未反映",0,1)</f>
        <v>未反映</v>
      </c>
    </row>
    <row r="117" spans="1:11">
      <c r="A117" s="49">
        <v>20250228</v>
      </c>
      <c r="B117" s="50" t="s">
        <v>4177</v>
      </c>
      <c r="C117" s="49" t="s">
        <v>4178</v>
      </c>
      <c r="D117" s="49" t="s">
        <v>3974</v>
      </c>
      <c r="E117" s="49" t="s">
        <v>3975</v>
      </c>
      <c r="F117" s="49" t="s">
        <v>3975</v>
      </c>
      <c r="G117" s="49" t="s">
        <v>3975</v>
      </c>
      <c r="H117" s="49" t="s">
        <v>3975</v>
      </c>
      <c r="I117" s="49" t="s">
        <v>3975</v>
      </c>
      <c r="J117" s="49" t="s">
        <v>3975</v>
      </c>
      <c r="K117" s="47" t="str">
        <f>_xlfn.XLOOKUP($B117,ウォッチリスト!$C$3:$C$10000,ウォッチリスト!$C$3:$C$10000,"未反映",0,1)</f>
        <v>未反映</v>
      </c>
    </row>
    <row r="118" spans="1:11">
      <c r="A118" s="49">
        <v>20250228</v>
      </c>
      <c r="B118" s="50" t="s">
        <v>4179</v>
      </c>
      <c r="C118" s="49" t="s">
        <v>4180</v>
      </c>
      <c r="D118" s="49" t="s">
        <v>3974</v>
      </c>
      <c r="E118" s="49" t="s">
        <v>3975</v>
      </c>
      <c r="F118" s="49" t="s">
        <v>3975</v>
      </c>
      <c r="G118" s="49" t="s">
        <v>3975</v>
      </c>
      <c r="H118" s="49" t="s">
        <v>3975</v>
      </c>
      <c r="I118" s="49" t="s">
        <v>3975</v>
      </c>
      <c r="J118" s="49" t="s">
        <v>3975</v>
      </c>
      <c r="K118" s="47" t="str">
        <f>_xlfn.XLOOKUP($B118,ウォッチリスト!$C$3:$C$10000,ウォッチリスト!$C$3:$C$10000,"未反映",0,1)</f>
        <v>未反映</v>
      </c>
    </row>
    <row r="119" spans="1:11">
      <c r="A119" s="49">
        <v>20250228</v>
      </c>
      <c r="B119" s="50" t="s">
        <v>4181</v>
      </c>
      <c r="C119" s="49" t="s">
        <v>4182</v>
      </c>
      <c r="D119" s="49" t="s">
        <v>3974</v>
      </c>
      <c r="E119" s="49" t="s">
        <v>3975</v>
      </c>
      <c r="F119" s="49" t="s">
        <v>3975</v>
      </c>
      <c r="G119" s="49" t="s">
        <v>3975</v>
      </c>
      <c r="H119" s="49" t="s">
        <v>3975</v>
      </c>
      <c r="I119" s="49" t="s">
        <v>3975</v>
      </c>
      <c r="J119" s="49" t="s">
        <v>3975</v>
      </c>
      <c r="K119" s="47" t="str">
        <f>_xlfn.XLOOKUP($B119,ウォッチリスト!$C$3:$C$10000,ウォッチリスト!$C$3:$C$10000,"未反映",0,1)</f>
        <v>未反映</v>
      </c>
    </row>
    <row r="120" spans="1:11">
      <c r="A120" s="49">
        <v>20250228</v>
      </c>
      <c r="B120" s="50" t="s">
        <v>4183</v>
      </c>
      <c r="C120" s="49" t="s">
        <v>4184</v>
      </c>
      <c r="D120" s="49" t="s">
        <v>3974</v>
      </c>
      <c r="E120" s="49" t="s">
        <v>3975</v>
      </c>
      <c r="F120" s="49" t="s">
        <v>3975</v>
      </c>
      <c r="G120" s="49" t="s">
        <v>3975</v>
      </c>
      <c r="H120" s="49" t="s">
        <v>3975</v>
      </c>
      <c r="I120" s="49" t="s">
        <v>3975</v>
      </c>
      <c r="J120" s="49" t="s">
        <v>3975</v>
      </c>
      <c r="K120" s="47" t="str">
        <f>_xlfn.XLOOKUP($B120,ウォッチリスト!$C$3:$C$10000,ウォッチリスト!$C$3:$C$10000,"未反映",0,1)</f>
        <v>未反映</v>
      </c>
    </row>
    <row r="121" spans="1:11">
      <c r="A121" s="49">
        <v>20250228</v>
      </c>
      <c r="B121" s="50" t="s">
        <v>401</v>
      </c>
      <c r="C121" s="49" t="s">
        <v>4185</v>
      </c>
      <c r="D121" s="49" t="s">
        <v>3983</v>
      </c>
      <c r="E121" s="49">
        <v>5250</v>
      </c>
      <c r="F121" s="49" t="s">
        <v>3992</v>
      </c>
      <c r="G121" s="49">
        <v>10</v>
      </c>
      <c r="H121" s="49" t="s">
        <v>3993</v>
      </c>
      <c r="I121" s="49" t="s">
        <v>3975</v>
      </c>
      <c r="J121" s="49" t="s">
        <v>3975</v>
      </c>
      <c r="K121" s="47" t="str">
        <f>_xlfn.XLOOKUP($B121,ウォッチリスト!$C$3:$C$10000,ウォッチリスト!$C$3:$C$10000,"未反映",0,1)</f>
        <v>149A</v>
      </c>
    </row>
    <row r="122" spans="1:11">
      <c r="A122" s="49">
        <v>20250228</v>
      </c>
      <c r="B122" s="50" t="s">
        <v>402</v>
      </c>
      <c r="C122" s="49" t="s">
        <v>4186</v>
      </c>
      <c r="D122" s="49" t="s">
        <v>3983</v>
      </c>
      <c r="E122" s="49">
        <v>9050</v>
      </c>
      <c r="F122" s="49" t="s">
        <v>4031</v>
      </c>
      <c r="G122" s="49">
        <v>10</v>
      </c>
      <c r="H122" s="49" t="s">
        <v>3993</v>
      </c>
      <c r="I122" s="49" t="s">
        <v>3975</v>
      </c>
      <c r="J122" s="49" t="s">
        <v>3975</v>
      </c>
      <c r="K122" s="47" t="str">
        <f>_xlfn.XLOOKUP($B122,ウォッチリスト!$C$3:$C$10000,ウォッチリスト!$C$3:$C$10000,"未反映",0,1)</f>
        <v>150A</v>
      </c>
    </row>
    <row r="123" spans="1:11">
      <c r="A123" s="49">
        <v>20250228</v>
      </c>
      <c r="B123" s="50" t="s">
        <v>403</v>
      </c>
      <c r="C123" s="49" t="s">
        <v>4187</v>
      </c>
      <c r="D123" s="49" t="s">
        <v>4059</v>
      </c>
      <c r="E123" s="49">
        <v>1050</v>
      </c>
      <c r="F123" s="49" t="s">
        <v>4188</v>
      </c>
      <c r="G123" s="49">
        <v>2</v>
      </c>
      <c r="H123" s="49" t="s">
        <v>4189</v>
      </c>
      <c r="I123" s="49">
        <v>6</v>
      </c>
      <c r="J123" s="49" t="s">
        <v>4061</v>
      </c>
      <c r="K123" s="47" t="str">
        <f>_xlfn.XLOOKUP($B123,ウォッチリスト!$C$3:$C$10000,ウォッチリスト!$C$3:$C$10000,"未反映",0,1)</f>
        <v>1514</v>
      </c>
    </row>
    <row r="124" spans="1:11">
      <c r="A124" s="49">
        <v>20250228</v>
      </c>
      <c r="B124" s="50" t="s">
        <v>404</v>
      </c>
      <c r="C124" s="49" t="s">
        <v>4190</v>
      </c>
      <c r="D124" s="49" t="s">
        <v>3968</v>
      </c>
      <c r="E124" s="49">
        <v>1050</v>
      </c>
      <c r="F124" s="49" t="s">
        <v>4188</v>
      </c>
      <c r="G124" s="49">
        <v>2</v>
      </c>
      <c r="H124" s="49" t="s">
        <v>4189</v>
      </c>
      <c r="I124" s="49">
        <v>6</v>
      </c>
      <c r="J124" s="49" t="s">
        <v>4061</v>
      </c>
      <c r="K124" s="47" t="str">
        <f>_xlfn.XLOOKUP($B124,ウォッチリスト!$C$3:$C$10000,ウォッチリスト!$C$3:$C$10000,"未反映",0,1)</f>
        <v>1515</v>
      </c>
    </row>
    <row r="125" spans="1:11">
      <c r="A125" s="49">
        <v>20250228</v>
      </c>
      <c r="B125" s="50" t="s">
        <v>405</v>
      </c>
      <c r="C125" s="49" t="s">
        <v>4191</v>
      </c>
      <c r="D125" s="49" t="s">
        <v>3968</v>
      </c>
      <c r="E125" s="49">
        <v>3800</v>
      </c>
      <c r="F125" s="49" t="s">
        <v>4192</v>
      </c>
      <c r="G125" s="49">
        <v>10</v>
      </c>
      <c r="H125" s="49" t="s">
        <v>3993</v>
      </c>
      <c r="I125" s="49">
        <v>6</v>
      </c>
      <c r="J125" s="49" t="s">
        <v>4061</v>
      </c>
      <c r="K125" s="47" t="str">
        <f>_xlfn.XLOOKUP($B125,ウォッチリスト!$C$3:$C$10000,ウォッチリスト!$C$3:$C$10000,"未反映",0,1)</f>
        <v>1518</v>
      </c>
    </row>
    <row r="126" spans="1:11">
      <c r="A126" s="49">
        <v>20250228</v>
      </c>
      <c r="B126" s="50" t="s">
        <v>406</v>
      </c>
      <c r="C126" s="49" t="s">
        <v>4193</v>
      </c>
      <c r="D126" s="49" t="s">
        <v>3983</v>
      </c>
      <c r="E126" s="49">
        <v>9050</v>
      </c>
      <c r="F126" s="49" t="s">
        <v>4031</v>
      </c>
      <c r="G126" s="49">
        <v>10</v>
      </c>
      <c r="H126" s="49" t="s">
        <v>3993</v>
      </c>
      <c r="I126" s="49" t="s">
        <v>3975</v>
      </c>
      <c r="J126" s="49" t="s">
        <v>3975</v>
      </c>
      <c r="K126" s="47" t="str">
        <f>_xlfn.XLOOKUP($B126,ウォッチリスト!$C$3:$C$10000,ウォッチリスト!$C$3:$C$10000,"未反映",0,1)</f>
        <v>151A</v>
      </c>
    </row>
    <row r="127" spans="1:11">
      <c r="A127" s="49">
        <v>20250228</v>
      </c>
      <c r="B127" s="50" t="s">
        <v>4194</v>
      </c>
      <c r="C127" s="49" t="s">
        <v>4195</v>
      </c>
      <c r="D127" s="49" t="s">
        <v>3991</v>
      </c>
      <c r="E127" s="49">
        <v>6050</v>
      </c>
      <c r="F127" s="49" t="s">
        <v>4196</v>
      </c>
      <c r="G127" s="49">
        <v>13</v>
      </c>
      <c r="H127" s="49" t="s">
        <v>4197</v>
      </c>
      <c r="I127" s="49" t="s">
        <v>3975</v>
      </c>
      <c r="J127" s="49" t="s">
        <v>3975</v>
      </c>
      <c r="K127" s="47" t="str">
        <f>_xlfn.XLOOKUP($B127,ウォッチリスト!$C$3:$C$10000,ウォッチリスト!$C$3:$C$10000,"未反映",0,1)</f>
        <v>未反映</v>
      </c>
    </row>
    <row r="128" spans="1:11">
      <c r="A128" s="49">
        <v>20250228</v>
      </c>
      <c r="B128" s="50" t="s">
        <v>407</v>
      </c>
      <c r="C128" s="49" t="s">
        <v>4198</v>
      </c>
      <c r="D128" s="49" t="s">
        <v>3983</v>
      </c>
      <c r="E128" s="49">
        <v>5250</v>
      </c>
      <c r="F128" s="49" t="s">
        <v>3992</v>
      </c>
      <c r="G128" s="49">
        <v>10</v>
      </c>
      <c r="H128" s="49" t="s">
        <v>3993</v>
      </c>
      <c r="I128" s="49" t="s">
        <v>3975</v>
      </c>
      <c r="J128" s="49" t="s">
        <v>3975</v>
      </c>
      <c r="K128" s="47" t="str">
        <f>_xlfn.XLOOKUP($B128,ウォッチリスト!$C$3:$C$10000,ウォッチリスト!$C$3:$C$10000,"未反映",0,1)</f>
        <v>153A</v>
      </c>
    </row>
    <row r="129" spans="1:11">
      <c r="A129" s="49">
        <v>20250228</v>
      </c>
      <c r="B129" s="50" t="s">
        <v>4199</v>
      </c>
      <c r="C129" s="49" t="s">
        <v>4200</v>
      </c>
      <c r="D129" s="49" t="s">
        <v>3974</v>
      </c>
      <c r="E129" s="49" t="s">
        <v>3975</v>
      </c>
      <c r="F129" s="49" t="s">
        <v>3975</v>
      </c>
      <c r="G129" s="49" t="s">
        <v>3975</v>
      </c>
      <c r="H129" s="49" t="s">
        <v>3975</v>
      </c>
      <c r="I129" s="49" t="s">
        <v>3975</v>
      </c>
      <c r="J129" s="49" t="s">
        <v>3975</v>
      </c>
      <c r="K129" s="47" t="str">
        <f>_xlfn.XLOOKUP($B129,ウォッチリスト!$C$3:$C$10000,ウォッチリスト!$C$3:$C$10000,"未反映",0,1)</f>
        <v>1540</v>
      </c>
    </row>
    <row r="130" spans="1:11">
      <c r="A130" s="49">
        <v>20250228</v>
      </c>
      <c r="B130" s="50" t="s">
        <v>4201</v>
      </c>
      <c r="C130" s="49" t="s">
        <v>4202</v>
      </c>
      <c r="D130" s="49" t="s">
        <v>3974</v>
      </c>
      <c r="E130" s="49" t="s">
        <v>3975</v>
      </c>
      <c r="F130" s="49" t="s">
        <v>3975</v>
      </c>
      <c r="G130" s="49" t="s">
        <v>3975</v>
      </c>
      <c r="H130" s="49" t="s">
        <v>3975</v>
      </c>
      <c r="I130" s="49" t="s">
        <v>3975</v>
      </c>
      <c r="J130" s="49" t="s">
        <v>3975</v>
      </c>
      <c r="K130" s="47" t="str">
        <f>_xlfn.XLOOKUP($B130,ウォッチリスト!$C$3:$C$10000,ウォッチリスト!$C$3:$C$10000,"未反映",0,1)</f>
        <v>未反映</v>
      </c>
    </row>
    <row r="131" spans="1:11">
      <c r="A131" s="49">
        <v>20250228</v>
      </c>
      <c r="B131" s="50" t="s">
        <v>4203</v>
      </c>
      <c r="C131" s="49" t="s">
        <v>4204</v>
      </c>
      <c r="D131" s="49" t="s">
        <v>3974</v>
      </c>
      <c r="E131" s="49" t="s">
        <v>3975</v>
      </c>
      <c r="F131" s="49" t="s">
        <v>3975</v>
      </c>
      <c r="G131" s="49" t="s">
        <v>3975</v>
      </c>
      <c r="H131" s="49" t="s">
        <v>3975</v>
      </c>
      <c r="I131" s="49" t="s">
        <v>3975</v>
      </c>
      <c r="J131" s="49" t="s">
        <v>3975</v>
      </c>
      <c r="K131" s="47" t="str">
        <f>_xlfn.XLOOKUP($B131,ウォッチリスト!$C$3:$C$10000,ウォッチリスト!$C$3:$C$10000,"未反映",0,1)</f>
        <v>未反映</v>
      </c>
    </row>
    <row r="132" spans="1:11">
      <c r="A132" s="49">
        <v>20250228</v>
      </c>
      <c r="B132" s="50" t="s">
        <v>4205</v>
      </c>
      <c r="C132" s="49" t="s">
        <v>4206</v>
      </c>
      <c r="D132" s="49" t="s">
        <v>3974</v>
      </c>
      <c r="E132" s="49" t="s">
        <v>3975</v>
      </c>
      <c r="F132" s="49" t="s">
        <v>3975</v>
      </c>
      <c r="G132" s="49" t="s">
        <v>3975</v>
      </c>
      <c r="H132" s="49" t="s">
        <v>3975</v>
      </c>
      <c r="I132" s="49" t="s">
        <v>3975</v>
      </c>
      <c r="J132" s="49" t="s">
        <v>3975</v>
      </c>
      <c r="K132" s="47" t="str">
        <f>_xlfn.XLOOKUP($B132,ウォッチリスト!$C$3:$C$10000,ウォッチリスト!$C$3:$C$10000,"未反映",0,1)</f>
        <v>未反映</v>
      </c>
    </row>
    <row r="133" spans="1:11">
      <c r="A133" s="49">
        <v>20250228</v>
      </c>
      <c r="B133" s="50" t="s">
        <v>4207</v>
      </c>
      <c r="C133" s="49" t="s">
        <v>4208</v>
      </c>
      <c r="D133" s="49" t="s">
        <v>3974</v>
      </c>
      <c r="E133" s="49" t="s">
        <v>3975</v>
      </c>
      <c r="F133" s="49" t="s">
        <v>3975</v>
      </c>
      <c r="G133" s="49" t="s">
        <v>3975</v>
      </c>
      <c r="H133" s="49" t="s">
        <v>3975</v>
      </c>
      <c r="I133" s="49" t="s">
        <v>3975</v>
      </c>
      <c r="J133" s="49" t="s">
        <v>3975</v>
      </c>
      <c r="K133" s="47" t="str">
        <f>_xlfn.XLOOKUP($B133,ウォッチリスト!$C$3:$C$10000,ウォッチリスト!$C$3:$C$10000,"未反映",0,1)</f>
        <v>未反映</v>
      </c>
    </row>
    <row r="134" spans="1:11">
      <c r="A134" s="49">
        <v>20250228</v>
      </c>
      <c r="B134" s="50" t="s">
        <v>4209</v>
      </c>
      <c r="C134" s="49" t="s">
        <v>4210</v>
      </c>
      <c r="D134" s="49" t="s">
        <v>3974</v>
      </c>
      <c r="E134" s="49" t="s">
        <v>3975</v>
      </c>
      <c r="F134" s="49" t="s">
        <v>3975</v>
      </c>
      <c r="G134" s="49" t="s">
        <v>3975</v>
      </c>
      <c r="H134" s="49" t="s">
        <v>3975</v>
      </c>
      <c r="I134" s="49" t="s">
        <v>3975</v>
      </c>
      <c r="J134" s="49" t="s">
        <v>3975</v>
      </c>
      <c r="K134" s="47" t="str">
        <f>_xlfn.XLOOKUP($B134,ウォッチリスト!$C$3:$C$10000,ウォッチリスト!$C$3:$C$10000,"未反映",0,1)</f>
        <v>未反映</v>
      </c>
    </row>
    <row r="135" spans="1:11">
      <c r="A135" s="49">
        <v>20250228</v>
      </c>
      <c r="B135" s="50" t="s">
        <v>4211</v>
      </c>
      <c r="C135" s="49" t="s">
        <v>4212</v>
      </c>
      <c r="D135" s="49" t="s">
        <v>3974</v>
      </c>
      <c r="E135" s="49" t="s">
        <v>3975</v>
      </c>
      <c r="F135" s="49" t="s">
        <v>3975</v>
      </c>
      <c r="G135" s="49" t="s">
        <v>3975</v>
      </c>
      <c r="H135" s="49" t="s">
        <v>3975</v>
      </c>
      <c r="I135" s="49" t="s">
        <v>3975</v>
      </c>
      <c r="J135" s="49" t="s">
        <v>3975</v>
      </c>
      <c r="K135" s="47" t="str">
        <f>_xlfn.XLOOKUP($B135,ウォッチリスト!$C$3:$C$10000,ウォッチリスト!$C$3:$C$10000,"未反映",0,1)</f>
        <v>未反映</v>
      </c>
    </row>
    <row r="136" spans="1:11">
      <c r="A136" s="49">
        <v>20250228</v>
      </c>
      <c r="B136" s="50" t="s">
        <v>4213</v>
      </c>
      <c r="C136" s="49" t="s">
        <v>4214</v>
      </c>
      <c r="D136" s="49" t="s">
        <v>3991</v>
      </c>
      <c r="E136" s="49">
        <v>7200</v>
      </c>
      <c r="F136" s="49" t="s">
        <v>4215</v>
      </c>
      <c r="G136" s="49">
        <v>16</v>
      </c>
      <c r="H136" s="49" t="s">
        <v>4216</v>
      </c>
      <c r="I136" s="49" t="s">
        <v>3975</v>
      </c>
      <c r="J136" s="49" t="s">
        <v>3975</v>
      </c>
      <c r="K136" s="47" t="str">
        <f>_xlfn.XLOOKUP($B136,ウォッチリスト!$C$3:$C$10000,ウォッチリスト!$C$3:$C$10000,"未反映",0,1)</f>
        <v>未反映</v>
      </c>
    </row>
    <row r="137" spans="1:11">
      <c r="A137" s="49">
        <v>20250228</v>
      </c>
      <c r="B137" s="50" t="s">
        <v>4217</v>
      </c>
      <c r="C137" s="49" t="s">
        <v>4218</v>
      </c>
      <c r="D137" s="49" t="s">
        <v>3974</v>
      </c>
      <c r="E137" s="49" t="s">
        <v>3975</v>
      </c>
      <c r="F137" s="49" t="s">
        <v>3975</v>
      </c>
      <c r="G137" s="49" t="s">
        <v>3975</v>
      </c>
      <c r="H137" s="49" t="s">
        <v>3975</v>
      </c>
      <c r="I137" s="49" t="s">
        <v>3975</v>
      </c>
      <c r="J137" s="49" t="s">
        <v>3975</v>
      </c>
      <c r="K137" s="47" t="str">
        <f>_xlfn.XLOOKUP($B137,ウォッチリスト!$C$3:$C$10000,ウォッチリスト!$C$3:$C$10000,"未反映",0,1)</f>
        <v>未反映</v>
      </c>
    </row>
    <row r="138" spans="1:11">
      <c r="A138" s="49">
        <v>20250228</v>
      </c>
      <c r="B138" s="50" t="s">
        <v>4219</v>
      </c>
      <c r="C138" s="49" t="s">
        <v>4220</v>
      </c>
      <c r="D138" s="49" t="s">
        <v>3974</v>
      </c>
      <c r="E138" s="49" t="s">
        <v>3975</v>
      </c>
      <c r="F138" s="49" t="s">
        <v>3975</v>
      </c>
      <c r="G138" s="49" t="s">
        <v>3975</v>
      </c>
      <c r="H138" s="49" t="s">
        <v>3975</v>
      </c>
      <c r="I138" s="49" t="s">
        <v>3975</v>
      </c>
      <c r="J138" s="49" t="s">
        <v>3975</v>
      </c>
      <c r="K138" s="47" t="str">
        <f>_xlfn.XLOOKUP($B138,ウォッチリスト!$C$3:$C$10000,ウォッチリスト!$C$3:$C$10000,"未反映",0,1)</f>
        <v>未反映</v>
      </c>
    </row>
    <row r="139" spans="1:11">
      <c r="A139" s="49">
        <v>20250228</v>
      </c>
      <c r="B139" s="50" t="s">
        <v>4221</v>
      </c>
      <c r="C139" s="49" t="s">
        <v>4222</v>
      </c>
      <c r="D139" s="49" t="s">
        <v>3974</v>
      </c>
      <c r="E139" s="49" t="s">
        <v>3975</v>
      </c>
      <c r="F139" s="49" t="s">
        <v>3975</v>
      </c>
      <c r="G139" s="49" t="s">
        <v>3975</v>
      </c>
      <c r="H139" s="49" t="s">
        <v>3975</v>
      </c>
      <c r="I139" s="49" t="s">
        <v>3975</v>
      </c>
      <c r="J139" s="49" t="s">
        <v>3975</v>
      </c>
      <c r="K139" s="47" t="str">
        <f>_xlfn.XLOOKUP($B139,ウォッチリスト!$C$3:$C$10000,ウォッチリスト!$C$3:$C$10000,"未反映",0,1)</f>
        <v>未反映</v>
      </c>
    </row>
    <row r="140" spans="1:11">
      <c r="A140" s="49">
        <v>20250228</v>
      </c>
      <c r="B140" s="50" t="s">
        <v>4223</v>
      </c>
      <c r="C140" s="49" t="s">
        <v>4224</v>
      </c>
      <c r="D140" s="49" t="s">
        <v>3974</v>
      </c>
      <c r="E140" s="49" t="s">
        <v>3975</v>
      </c>
      <c r="F140" s="49" t="s">
        <v>3975</v>
      </c>
      <c r="G140" s="49" t="s">
        <v>3975</v>
      </c>
      <c r="H140" s="49" t="s">
        <v>3975</v>
      </c>
      <c r="I140" s="49" t="s">
        <v>3975</v>
      </c>
      <c r="J140" s="49" t="s">
        <v>3975</v>
      </c>
      <c r="K140" s="47" t="str">
        <f>_xlfn.XLOOKUP($B140,ウォッチリスト!$C$3:$C$10000,ウォッチリスト!$C$3:$C$10000,"未反映",0,1)</f>
        <v>未反映</v>
      </c>
    </row>
    <row r="141" spans="1:11">
      <c r="A141" s="49">
        <v>20250228</v>
      </c>
      <c r="B141" s="50" t="s">
        <v>4225</v>
      </c>
      <c r="C141" s="49" t="s">
        <v>4226</v>
      </c>
      <c r="D141" s="49" t="s">
        <v>3974</v>
      </c>
      <c r="E141" s="49" t="s">
        <v>3975</v>
      </c>
      <c r="F141" s="49" t="s">
        <v>3975</v>
      </c>
      <c r="G141" s="49" t="s">
        <v>3975</v>
      </c>
      <c r="H141" s="49" t="s">
        <v>3975</v>
      </c>
      <c r="I141" s="49" t="s">
        <v>3975</v>
      </c>
      <c r="J141" s="49" t="s">
        <v>3975</v>
      </c>
      <c r="K141" s="47" t="str">
        <f>_xlfn.XLOOKUP($B141,ウォッチリスト!$C$3:$C$10000,ウォッチリスト!$C$3:$C$10000,"未反映",0,1)</f>
        <v>未反映</v>
      </c>
    </row>
    <row r="142" spans="1:11">
      <c r="A142" s="49">
        <v>20250228</v>
      </c>
      <c r="B142" s="50" t="s">
        <v>4227</v>
      </c>
      <c r="C142" s="49" t="s">
        <v>4228</v>
      </c>
      <c r="D142" s="49" t="s">
        <v>3974</v>
      </c>
      <c r="E142" s="49" t="s">
        <v>3975</v>
      </c>
      <c r="F142" s="49" t="s">
        <v>3975</v>
      </c>
      <c r="G142" s="49" t="s">
        <v>3975</v>
      </c>
      <c r="H142" s="49" t="s">
        <v>3975</v>
      </c>
      <c r="I142" s="49" t="s">
        <v>3975</v>
      </c>
      <c r="J142" s="49" t="s">
        <v>3975</v>
      </c>
      <c r="K142" s="47" t="str">
        <f>_xlfn.XLOOKUP($B142,ウォッチリスト!$C$3:$C$10000,ウォッチリスト!$C$3:$C$10000,"未反映",0,1)</f>
        <v>未反映</v>
      </c>
    </row>
    <row r="143" spans="1:11">
      <c r="A143" s="49">
        <v>20250228</v>
      </c>
      <c r="B143" s="50" t="s">
        <v>408</v>
      </c>
      <c r="C143" s="49" t="s">
        <v>4229</v>
      </c>
      <c r="D143" s="49" t="s">
        <v>3983</v>
      </c>
      <c r="E143" s="49">
        <v>5250</v>
      </c>
      <c r="F143" s="49" t="s">
        <v>3992</v>
      </c>
      <c r="G143" s="49">
        <v>10</v>
      </c>
      <c r="H143" s="49" t="s">
        <v>3993</v>
      </c>
      <c r="I143" s="49" t="s">
        <v>3975</v>
      </c>
      <c r="J143" s="49" t="s">
        <v>3975</v>
      </c>
      <c r="K143" s="47" t="str">
        <f>_xlfn.XLOOKUP($B143,ウォッチリスト!$C$3:$C$10000,ウォッチリスト!$C$3:$C$10000,"未反映",0,1)</f>
        <v>155A</v>
      </c>
    </row>
    <row r="144" spans="1:11">
      <c r="A144" s="49">
        <v>20250228</v>
      </c>
      <c r="B144" s="50" t="s">
        <v>4230</v>
      </c>
      <c r="C144" s="49" t="s">
        <v>4231</v>
      </c>
      <c r="D144" s="49" t="s">
        <v>3974</v>
      </c>
      <c r="E144" s="49" t="s">
        <v>3975</v>
      </c>
      <c r="F144" s="49" t="s">
        <v>3975</v>
      </c>
      <c r="G144" s="49" t="s">
        <v>3975</v>
      </c>
      <c r="H144" s="49" t="s">
        <v>3975</v>
      </c>
      <c r="I144" s="49" t="s">
        <v>3975</v>
      </c>
      <c r="J144" s="49" t="s">
        <v>3975</v>
      </c>
      <c r="K144" s="47" t="str">
        <f>_xlfn.XLOOKUP($B144,ウォッチリスト!$C$3:$C$10000,ウォッチリスト!$C$3:$C$10000,"未反映",0,1)</f>
        <v>未反映</v>
      </c>
    </row>
    <row r="145" spans="1:11">
      <c r="A145" s="49">
        <v>20250228</v>
      </c>
      <c r="B145" s="50" t="s">
        <v>4232</v>
      </c>
      <c r="C145" s="49" t="s">
        <v>4233</v>
      </c>
      <c r="D145" s="49" t="s">
        <v>3974</v>
      </c>
      <c r="E145" s="49" t="s">
        <v>3975</v>
      </c>
      <c r="F145" s="49" t="s">
        <v>3975</v>
      </c>
      <c r="G145" s="49" t="s">
        <v>3975</v>
      </c>
      <c r="H145" s="49" t="s">
        <v>3975</v>
      </c>
      <c r="I145" s="49" t="s">
        <v>3975</v>
      </c>
      <c r="J145" s="49" t="s">
        <v>3975</v>
      </c>
      <c r="K145" s="47" t="str">
        <f>_xlfn.XLOOKUP($B145,ウォッチリスト!$C$3:$C$10000,ウォッチリスト!$C$3:$C$10000,"未反映",0,1)</f>
        <v>未反映</v>
      </c>
    </row>
    <row r="146" spans="1:11">
      <c r="A146" s="49">
        <v>20250228</v>
      </c>
      <c r="B146" s="50" t="s">
        <v>4234</v>
      </c>
      <c r="C146" s="49" t="s">
        <v>4235</v>
      </c>
      <c r="D146" s="49" t="s">
        <v>3974</v>
      </c>
      <c r="E146" s="49" t="s">
        <v>3975</v>
      </c>
      <c r="F146" s="49" t="s">
        <v>3975</v>
      </c>
      <c r="G146" s="49" t="s">
        <v>3975</v>
      </c>
      <c r="H146" s="49" t="s">
        <v>3975</v>
      </c>
      <c r="I146" s="49" t="s">
        <v>3975</v>
      </c>
      <c r="J146" s="49" t="s">
        <v>3975</v>
      </c>
      <c r="K146" s="47" t="str">
        <f>_xlfn.XLOOKUP($B146,ウォッチリスト!$C$3:$C$10000,ウォッチリスト!$C$3:$C$10000,"未反映",0,1)</f>
        <v>未反映</v>
      </c>
    </row>
    <row r="147" spans="1:11">
      <c r="A147" s="49">
        <v>20250228</v>
      </c>
      <c r="B147" s="50" t="s">
        <v>4236</v>
      </c>
      <c r="C147" s="49" t="s">
        <v>4237</v>
      </c>
      <c r="D147" s="49" t="s">
        <v>3974</v>
      </c>
      <c r="E147" s="49" t="s">
        <v>3975</v>
      </c>
      <c r="F147" s="49" t="s">
        <v>3975</v>
      </c>
      <c r="G147" s="49" t="s">
        <v>3975</v>
      </c>
      <c r="H147" s="49" t="s">
        <v>3975</v>
      </c>
      <c r="I147" s="49" t="s">
        <v>3975</v>
      </c>
      <c r="J147" s="49" t="s">
        <v>3975</v>
      </c>
      <c r="K147" s="47" t="str">
        <f>_xlfn.XLOOKUP($B147,ウォッチリスト!$C$3:$C$10000,ウォッチリスト!$C$3:$C$10000,"未反映",0,1)</f>
        <v>未反映</v>
      </c>
    </row>
    <row r="148" spans="1:11">
      <c r="A148" s="49">
        <v>20250228</v>
      </c>
      <c r="B148" s="50" t="s">
        <v>4238</v>
      </c>
      <c r="C148" s="49" t="s">
        <v>4239</v>
      </c>
      <c r="D148" s="49" t="s">
        <v>3974</v>
      </c>
      <c r="E148" s="49" t="s">
        <v>3975</v>
      </c>
      <c r="F148" s="49" t="s">
        <v>3975</v>
      </c>
      <c r="G148" s="49" t="s">
        <v>3975</v>
      </c>
      <c r="H148" s="49" t="s">
        <v>3975</v>
      </c>
      <c r="I148" s="49" t="s">
        <v>3975</v>
      </c>
      <c r="J148" s="49" t="s">
        <v>3975</v>
      </c>
      <c r="K148" s="47" t="str">
        <f>_xlfn.XLOOKUP($B148,ウォッチリスト!$C$3:$C$10000,ウォッチリスト!$C$3:$C$10000,"未反映",0,1)</f>
        <v>未反映</v>
      </c>
    </row>
    <row r="149" spans="1:11">
      <c r="A149" s="49">
        <v>20250228</v>
      </c>
      <c r="B149" s="50" t="s">
        <v>409</v>
      </c>
      <c r="C149" s="49" t="s">
        <v>4240</v>
      </c>
      <c r="D149" s="49" t="s">
        <v>3983</v>
      </c>
      <c r="E149" s="49">
        <v>9050</v>
      </c>
      <c r="F149" s="49" t="s">
        <v>4031</v>
      </c>
      <c r="G149" s="49">
        <v>10</v>
      </c>
      <c r="H149" s="49" t="s">
        <v>3993</v>
      </c>
      <c r="I149" s="49" t="s">
        <v>3975</v>
      </c>
      <c r="J149" s="49" t="s">
        <v>3975</v>
      </c>
      <c r="K149" s="47" t="str">
        <f>_xlfn.XLOOKUP($B149,ウォッチリスト!$C$3:$C$10000,ウォッチリスト!$C$3:$C$10000,"未反映",0,1)</f>
        <v>156A</v>
      </c>
    </row>
    <row r="150" spans="1:11">
      <c r="A150" s="49">
        <v>20250228</v>
      </c>
      <c r="B150" s="50" t="s">
        <v>4241</v>
      </c>
      <c r="C150" s="49" t="s">
        <v>4242</v>
      </c>
      <c r="D150" s="49" t="s">
        <v>3974</v>
      </c>
      <c r="E150" s="49" t="s">
        <v>3975</v>
      </c>
      <c r="F150" s="49" t="s">
        <v>3975</v>
      </c>
      <c r="G150" s="49" t="s">
        <v>3975</v>
      </c>
      <c r="H150" s="49" t="s">
        <v>3975</v>
      </c>
      <c r="I150" s="49" t="s">
        <v>3975</v>
      </c>
      <c r="J150" s="49" t="s">
        <v>3975</v>
      </c>
      <c r="K150" s="47" t="str">
        <f>_xlfn.XLOOKUP($B150,ウォッチリスト!$C$3:$C$10000,ウォッチリスト!$C$3:$C$10000,"未反映",0,1)</f>
        <v>未反映</v>
      </c>
    </row>
    <row r="151" spans="1:11">
      <c r="A151" s="49">
        <v>20250228</v>
      </c>
      <c r="B151" s="50" t="s">
        <v>4243</v>
      </c>
      <c r="C151" s="49" t="s">
        <v>4244</v>
      </c>
      <c r="D151" s="49" t="s">
        <v>3974</v>
      </c>
      <c r="E151" s="49" t="s">
        <v>3975</v>
      </c>
      <c r="F151" s="49" t="s">
        <v>3975</v>
      </c>
      <c r="G151" s="49" t="s">
        <v>3975</v>
      </c>
      <c r="H151" s="49" t="s">
        <v>3975</v>
      </c>
      <c r="I151" s="49" t="s">
        <v>3975</v>
      </c>
      <c r="J151" s="49" t="s">
        <v>3975</v>
      </c>
      <c r="K151" s="47" t="str">
        <f>_xlfn.XLOOKUP($B151,ウォッチリスト!$C$3:$C$10000,ウォッチリスト!$C$3:$C$10000,"未反映",0,1)</f>
        <v>未反映</v>
      </c>
    </row>
    <row r="152" spans="1:11">
      <c r="A152" s="49">
        <v>20250228</v>
      </c>
      <c r="B152" s="50" t="s">
        <v>4245</v>
      </c>
      <c r="C152" s="49" t="s">
        <v>4246</v>
      </c>
      <c r="D152" s="49" t="s">
        <v>3974</v>
      </c>
      <c r="E152" s="49" t="s">
        <v>3975</v>
      </c>
      <c r="F152" s="49" t="s">
        <v>3975</v>
      </c>
      <c r="G152" s="49" t="s">
        <v>3975</v>
      </c>
      <c r="H152" s="49" t="s">
        <v>3975</v>
      </c>
      <c r="I152" s="49" t="s">
        <v>3975</v>
      </c>
      <c r="J152" s="49" t="s">
        <v>3975</v>
      </c>
      <c r="K152" s="47" t="str">
        <f>_xlfn.XLOOKUP($B152,ウォッチリスト!$C$3:$C$10000,ウォッチリスト!$C$3:$C$10000,"未反映",0,1)</f>
        <v>未反映</v>
      </c>
    </row>
    <row r="153" spans="1:11">
      <c r="A153" s="49">
        <v>20250228</v>
      </c>
      <c r="B153" s="50" t="s">
        <v>4247</v>
      </c>
      <c r="C153" s="49" t="s">
        <v>4248</v>
      </c>
      <c r="D153" s="49" t="s">
        <v>3974</v>
      </c>
      <c r="E153" s="49" t="s">
        <v>3975</v>
      </c>
      <c r="F153" s="49" t="s">
        <v>3975</v>
      </c>
      <c r="G153" s="49" t="s">
        <v>3975</v>
      </c>
      <c r="H153" s="49" t="s">
        <v>3975</v>
      </c>
      <c r="I153" s="49" t="s">
        <v>3975</v>
      </c>
      <c r="J153" s="49" t="s">
        <v>3975</v>
      </c>
      <c r="K153" s="47" t="str">
        <f>_xlfn.XLOOKUP($B153,ウォッチリスト!$C$3:$C$10000,ウォッチリスト!$C$3:$C$10000,"未反映",0,1)</f>
        <v>未反映</v>
      </c>
    </row>
    <row r="154" spans="1:11">
      <c r="A154" s="49">
        <v>20250228</v>
      </c>
      <c r="B154" s="50" t="s">
        <v>4249</v>
      </c>
      <c r="C154" s="49" t="s">
        <v>4250</v>
      </c>
      <c r="D154" s="49" t="s">
        <v>3974</v>
      </c>
      <c r="E154" s="49" t="s">
        <v>3975</v>
      </c>
      <c r="F154" s="49" t="s">
        <v>3975</v>
      </c>
      <c r="G154" s="49" t="s">
        <v>3975</v>
      </c>
      <c r="H154" s="49" t="s">
        <v>3975</v>
      </c>
      <c r="I154" s="49" t="s">
        <v>3975</v>
      </c>
      <c r="J154" s="49" t="s">
        <v>3975</v>
      </c>
      <c r="K154" s="47" t="str">
        <f>_xlfn.XLOOKUP($B154,ウォッチリスト!$C$3:$C$10000,ウォッチリスト!$C$3:$C$10000,"未反映",0,1)</f>
        <v>未反映</v>
      </c>
    </row>
    <row r="155" spans="1:11">
      <c r="A155" s="49">
        <v>20250228</v>
      </c>
      <c r="B155" s="50" t="s">
        <v>4251</v>
      </c>
      <c r="C155" s="49" t="s">
        <v>4252</v>
      </c>
      <c r="D155" s="49" t="s">
        <v>3974</v>
      </c>
      <c r="E155" s="49" t="s">
        <v>3975</v>
      </c>
      <c r="F155" s="49" t="s">
        <v>3975</v>
      </c>
      <c r="G155" s="49" t="s">
        <v>3975</v>
      </c>
      <c r="H155" s="49" t="s">
        <v>3975</v>
      </c>
      <c r="I155" s="49" t="s">
        <v>3975</v>
      </c>
      <c r="J155" s="49" t="s">
        <v>3975</v>
      </c>
      <c r="K155" s="47" t="str">
        <f>_xlfn.XLOOKUP($B155,ウォッチリスト!$C$3:$C$10000,ウォッチリスト!$C$3:$C$10000,"未反映",0,1)</f>
        <v>未反映</v>
      </c>
    </row>
    <row r="156" spans="1:11">
      <c r="A156" s="49">
        <v>20250228</v>
      </c>
      <c r="B156" s="50" t="s">
        <v>4253</v>
      </c>
      <c r="C156" s="49" t="s">
        <v>4254</v>
      </c>
      <c r="D156" s="49" t="s">
        <v>3974</v>
      </c>
      <c r="E156" s="49" t="s">
        <v>3975</v>
      </c>
      <c r="F156" s="49" t="s">
        <v>3975</v>
      </c>
      <c r="G156" s="49" t="s">
        <v>3975</v>
      </c>
      <c r="H156" s="49" t="s">
        <v>3975</v>
      </c>
      <c r="I156" s="49" t="s">
        <v>3975</v>
      </c>
      <c r="J156" s="49" t="s">
        <v>3975</v>
      </c>
      <c r="K156" s="47" t="str">
        <f>_xlfn.XLOOKUP($B156,ウォッチリスト!$C$3:$C$10000,ウォッチリスト!$C$3:$C$10000,"未反映",0,1)</f>
        <v>未反映</v>
      </c>
    </row>
    <row r="157" spans="1:11">
      <c r="A157" s="49">
        <v>20250228</v>
      </c>
      <c r="B157" s="50" t="s">
        <v>410</v>
      </c>
      <c r="C157" s="49" t="s">
        <v>4255</v>
      </c>
      <c r="D157" s="49" t="s">
        <v>3983</v>
      </c>
      <c r="E157" s="49">
        <v>9050</v>
      </c>
      <c r="F157" s="49" t="s">
        <v>4031</v>
      </c>
      <c r="G157" s="49">
        <v>10</v>
      </c>
      <c r="H157" s="49" t="s">
        <v>3993</v>
      </c>
      <c r="I157" s="49" t="s">
        <v>3975</v>
      </c>
      <c r="J157" s="49" t="s">
        <v>3975</v>
      </c>
      <c r="K157" s="47" t="str">
        <f>_xlfn.XLOOKUP($B157,ウォッチリスト!$C$3:$C$10000,ウォッチリスト!$C$3:$C$10000,"未反映",0,1)</f>
        <v>157A</v>
      </c>
    </row>
    <row r="158" spans="1:11">
      <c r="A158" s="49">
        <v>20250228</v>
      </c>
      <c r="B158" s="50" t="s">
        <v>4256</v>
      </c>
      <c r="C158" s="49" t="s">
        <v>4257</v>
      </c>
      <c r="D158" s="49" t="s">
        <v>3974</v>
      </c>
      <c r="E158" s="49" t="s">
        <v>3975</v>
      </c>
      <c r="F158" s="49" t="s">
        <v>3975</v>
      </c>
      <c r="G158" s="49" t="s">
        <v>3975</v>
      </c>
      <c r="H158" s="49" t="s">
        <v>3975</v>
      </c>
      <c r="I158" s="49" t="s">
        <v>3975</v>
      </c>
      <c r="J158" s="49" t="s">
        <v>3975</v>
      </c>
      <c r="K158" s="47" t="str">
        <f>_xlfn.XLOOKUP($B158,ウォッチリスト!$C$3:$C$10000,ウォッチリスト!$C$3:$C$10000,"未反映",0,1)</f>
        <v>未反映</v>
      </c>
    </row>
    <row r="159" spans="1:11">
      <c r="A159" s="49">
        <v>20250228</v>
      </c>
      <c r="B159" s="50" t="s">
        <v>4258</v>
      </c>
      <c r="C159" s="49" t="s">
        <v>4259</v>
      </c>
      <c r="D159" s="49" t="s">
        <v>3974</v>
      </c>
      <c r="E159" s="49" t="s">
        <v>3975</v>
      </c>
      <c r="F159" s="49" t="s">
        <v>3975</v>
      </c>
      <c r="G159" s="49" t="s">
        <v>3975</v>
      </c>
      <c r="H159" s="49" t="s">
        <v>3975</v>
      </c>
      <c r="I159" s="49" t="s">
        <v>3975</v>
      </c>
      <c r="J159" s="49" t="s">
        <v>3975</v>
      </c>
      <c r="K159" s="47" t="str">
        <f>_xlfn.XLOOKUP($B159,ウォッチリスト!$C$3:$C$10000,ウォッチリスト!$C$3:$C$10000,"未反映",0,1)</f>
        <v>未反映</v>
      </c>
    </row>
    <row r="160" spans="1:11">
      <c r="A160" s="49">
        <v>20250228</v>
      </c>
      <c r="B160" s="50" t="s">
        <v>4260</v>
      </c>
      <c r="C160" s="49" t="s">
        <v>4261</v>
      </c>
      <c r="D160" s="49" t="s">
        <v>3974</v>
      </c>
      <c r="E160" s="49" t="s">
        <v>3975</v>
      </c>
      <c r="F160" s="49" t="s">
        <v>3975</v>
      </c>
      <c r="G160" s="49" t="s">
        <v>3975</v>
      </c>
      <c r="H160" s="49" t="s">
        <v>3975</v>
      </c>
      <c r="I160" s="49" t="s">
        <v>3975</v>
      </c>
      <c r="J160" s="49" t="s">
        <v>3975</v>
      </c>
      <c r="K160" s="47" t="str">
        <f>_xlfn.XLOOKUP($B160,ウォッチリスト!$C$3:$C$10000,ウォッチリスト!$C$3:$C$10000,"未反映",0,1)</f>
        <v>未反映</v>
      </c>
    </row>
    <row r="161" spans="1:11">
      <c r="A161" s="49">
        <v>20250228</v>
      </c>
      <c r="B161" s="50" t="s">
        <v>4262</v>
      </c>
      <c r="C161" s="49" t="s">
        <v>4263</v>
      </c>
      <c r="D161" s="49" t="s">
        <v>3991</v>
      </c>
      <c r="E161" s="49">
        <v>6100</v>
      </c>
      <c r="F161" s="49" t="s">
        <v>4070</v>
      </c>
      <c r="G161" s="49">
        <v>14</v>
      </c>
      <c r="H161" s="49" t="s">
        <v>4071</v>
      </c>
      <c r="I161" s="49" t="s">
        <v>3975</v>
      </c>
      <c r="J161" s="49" t="s">
        <v>3975</v>
      </c>
      <c r="K161" s="47" t="str">
        <f>_xlfn.XLOOKUP($B161,ウォッチリスト!$C$3:$C$10000,ウォッチリスト!$C$3:$C$10000,"未反映",0,1)</f>
        <v>未反映</v>
      </c>
    </row>
    <row r="162" spans="1:11">
      <c r="A162" s="49">
        <v>20250228</v>
      </c>
      <c r="B162" s="50" t="s">
        <v>4264</v>
      </c>
      <c r="C162" s="49" t="s">
        <v>4265</v>
      </c>
      <c r="D162" s="49" t="s">
        <v>3974</v>
      </c>
      <c r="E162" s="49" t="s">
        <v>3975</v>
      </c>
      <c r="F162" s="49" t="s">
        <v>3975</v>
      </c>
      <c r="G162" s="49" t="s">
        <v>3975</v>
      </c>
      <c r="H162" s="49" t="s">
        <v>3975</v>
      </c>
      <c r="I162" s="49" t="s">
        <v>3975</v>
      </c>
      <c r="J162" s="49" t="s">
        <v>3975</v>
      </c>
      <c r="K162" s="47" t="str">
        <f>_xlfn.XLOOKUP($B162,ウォッチリスト!$C$3:$C$10000,ウォッチリスト!$C$3:$C$10000,"未反映",0,1)</f>
        <v>未反映</v>
      </c>
    </row>
    <row r="163" spans="1:11">
      <c r="A163" s="49">
        <v>20250228</v>
      </c>
      <c r="B163" s="50" t="s">
        <v>4266</v>
      </c>
      <c r="C163" s="49" t="s">
        <v>4267</v>
      </c>
      <c r="D163" s="49" t="s">
        <v>3974</v>
      </c>
      <c r="E163" s="49" t="s">
        <v>3975</v>
      </c>
      <c r="F163" s="49" t="s">
        <v>3975</v>
      </c>
      <c r="G163" s="49" t="s">
        <v>3975</v>
      </c>
      <c r="H163" s="49" t="s">
        <v>3975</v>
      </c>
      <c r="I163" s="49" t="s">
        <v>3975</v>
      </c>
      <c r="J163" s="49" t="s">
        <v>3975</v>
      </c>
      <c r="K163" s="47" t="str">
        <f>_xlfn.XLOOKUP($B163,ウォッチリスト!$C$3:$C$10000,ウォッチリスト!$C$3:$C$10000,"未反映",0,1)</f>
        <v>未反映</v>
      </c>
    </row>
    <row r="164" spans="1:11">
      <c r="A164" s="49">
        <v>20250228</v>
      </c>
      <c r="B164" s="50" t="s">
        <v>4268</v>
      </c>
      <c r="C164" s="49" t="s">
        <v>4269</v>
      </c>
      <c r="D164" s="49" t="s">
        <v>3974</v>
      </c>
      <c r="E164" s="49" t="s">
        <v>3975</v>
      </c>
      <c r="F164" s="49" t="s">
        <v>3975</v>
      </c>
      <c r="G164" s="49" t="s">
        <v>3975</v>
      </c>
      <c r="H164" s="49" t="s">
        <v>3975</v>
      </c>
      <c r="I164" s="49" t="s">
        <v>3975</v>
      </c>
      <c r="J164" s="49" t="s">
        <v>3975</v>
      </c>
      <c r="K164" s="47" t="str">
        <f>_xlfn.XLOOKUP($B164,ウォッチリスト!$C$3:$C$10000,ウォッチリスト!$C$3:$C$10000,"未反映",0,1)</f>
        <v>未反映</v>
      </c>
    </row>
    <row r="165" spans="1:11">
      <c r="A165" s="49">
        <v>20250228</v>
      </c>
      <c r="B165" s="50" t="s">
        <v>4270</v>
      </c>
      <c r="C165" s="49" t="s">
        <v>4271</v>
      </c>
      <c r="D165" s="49" t="s">
        <v>3974</v>
      </c>
      <c r="E165" s="49" t="s">
        <v>3975</v>
      </c>
      <c r="F165" s="49" t="s">
        <v>3975</v>
      </c>
      <c r="G165" s="49" t="s">
        <v>3975</v>
      </c>
      <c r="H165" s="49" t="s">
        <v>3975</v>
      </c>
      <c r="I165" s="49" t="s">
        <v>3975</v>
      </c>
      <c r="J165" s="49" t="s">
        <v>3975</v>
      </c>
      <c r="K165" s="47" t="str">
        <f>_xlfn.XLOOKUP($B165,ウォッチリスト!$C$3:$C$10000,ウォッチリスト!$C$3:$C$10000,"未反映",0,1)</f>
        <v>未反映</v>
      </c>
    </row>
    <row r="166" spans="1:11">
      <c r="A166" s="49">
        <v>20250228</v>
      </c>
      <c r="B166" s="50" t="s">
        <v>4272</v>
      </c>
      <c r="C166" s="49" t="s">
        <v>4273</v>
      </c>
      <c r="D166" s="49" t="s">
        <v>3974</v>
      </c>
      <c r="E166" s="49" t="s">
        <v>3975</v>
      </c>
      <c r="F166" s="49" t="s">
        <v>3975</v>
      </c>
      <c r="G166" s="49" t="s">
        <v>3975</v>
      </c>
      <c r="H166" s="49" t="s">
        <v>3975</v>
      </c>
      <c r="I166" s="49" t="s">
        <v>3975</v>
      </c>
      <c r="J166" s="49" t="s">
        <v>3975</v>
      </c>
      <c r="K166" s="47" t="str">
        <f>_xlfn.XLOOKUP($B166,ウォッチリスト!$C$3:$C$10000,ウォッチリスト!$C$3:$C$10000,"未反映",0,1)</f>
        <v>未反映</v>
      </c>
    </row>
    <row r="167" spans="1:11">
      <c r="A167" s="49">
        <v>20250228</v>
      </c>
      <c r="B167" s="50" t="s">
        <v>4274</v>
      </c>
      <c r="C167" s="49" t="s">
        <v>4275</v>
      </c>
      <c r="D167" s="49" t="s">
        <v>3974</v>
      </c>
      <c r="E167" s="49" t="s">
        <v>3975</v>
      </c>
      <c r="F167" s="49" t="s">
        <v>3975</v>
      </c>
      <c r="G167" s="49" t="s">
        <v>3975</v>
      </c>
      <c r="H167" s="49" t="s">
        <v>3975</v>
      </c>
      <c r="I167" s="49" t="s">
        <v>3975</v>
      </c>
      <c r="J167" s="49" t="s">
        <v>3975</v>
      </c>
      <c r="K167" s="47" t="str">
        <f>_xlfn.XLOOKUP($B167,ウォッチリスト!$C$3:$C$10000,ウォッチリスト!$C$3:$C$10000,"未反映",0,1)</f>
        <v>未反映</v>
      </c>
    </row>
    <row r="168" spans="1:11">
      <c r="A168" s="49">
        <v>20250228</v>
      </c>
      <c r="B168" s="50" t="s">
        <v>4276</v>
      </c>
      <c r="C168" s="49" t="s">
        <v>4277</v>
      </c>
      <c r="D168" s="49" t="s">
        <v>3974</v>
      </c>
      <c r="E168" s="49" t="s">
        <v>3975</v>
      </c>
      <c r="F168" s="49" t="s">
        <v>3975</v>
      </c>
      <c r="G168" s="49" t="s">
        <v>3975</v>
      </c>
      <c r="H168" s="49" t="s">
        <v>3975</v>
      </c>
      <c r="I168" s="49" t="s">
        <v>3975</v>
      </c>
      <c r="J168" s="49" t="s">
        <v>3975</v>
      </c>
      <c r="K168" s="47" t="str">
        <f>_xlfn.XLOOKUP($B168,ウォッチリスト!$C$3:$C$10000,ウォッチリスト!$C$3:$C$10000,"未反映",0,1)</f>
        <v>未反映</v>
      </c>
    </row>
    <row r="169" spans="1:11">
      <c r="A169" s="49">
        <v>20250228</v>
      </c>
      <c r="B169" s="50" t="s">
        <v>4278</v>
      </c>
      <c r="C169" s="49" t="s">
        <v>4279</v>
      </c>
      <c r="D169" s="49" t="s">
        <v>3974</v>
      </c>
      <c r="E169" s="49" t="s">
        <v>3975</v>
      </c>
      <c r="F169" s="49" t="s">
        <v>3975</v>
      </c>
      <c r="G169" s="49" t="s">
        <v>3975</v>
      </c>
      <c r="H169" s="49" t="s">
        <v>3975</v>
      </c>
      <c r="I169" s="49" t="s">
        <v>3975</v>
      </c>
      <c r="J169" s="49" t="s">
        <v>3975</v>
      </c>
      <c r="K169" s="47" t="str">
        <f>_xlfn.XLOOKUP($B169,ウォッチリスト!$C$3:$C$10000,ウォッチリスト!$C$3:$C$10000,"未反映",0,1)</f>
        <v>未反映</v>
      </c>
    </row>
    <row r="170" spans="1:11">
      <c r="A170" s="49">
        <v>20250228</v>
      </c>
      <c r="B170" s="50" t="s">
        <v>115</v>
      </c>
      <c r="C170" s="49" t="s">
        <v>4280</v>
      </c>
      <c r="D170" s="49" t="s">
        <v>3968</v>
      </c>
      <c r="E170" s="49">
        <v>1050</v>
      </c>
      <c r="F170" s="49" t="s">
        <v>4188</v>
      </c>
      <c r="G170" s="49">
        <v>2</v>
      </c>
      <c r="H170" s="49" t="s">
        <v>4189</v>
      </c>
      <c r="I170" s="49">
        <v>4</v>
      </c>
      <c r="J170" s="49" t="s">
        <v>4015</v>
      </c>
      <c r="K170" s="47" t="str">
        <f>_xlfn.XLOOKUP($B170,ウォッチリスト!$C$3:$C$10000,ウォッチリスト!$C$3:$C$10000,"未反映",0,1)</f>
        <v>1605</v>
      </c>
    </row>
    <row r="171" spans="1:11">
      <c r="A171" s="49">
        <v>20250228</v>
      </c>
      <c r="B171" s="50" t="s">
        <v>411</v>
      </c>
      <c r="C171" s="49" t="s">
        <v>4281</v>
      </c>
      <c r="D171" s="49" t="s">
        <v>4059</v>
      </c>
      <c r="E171" s="49">
        <v>9050</v>
      </c>
      <c r="F171" s="49" t="s">
        <v>4031</v>
      </c>
      <c r="G171" s="49">
        <v>10</v>
      </c>
      <c r="H171" s="49" t="s">
        <v>3993</v>
      </c>
      <c r="I171" s="49" t="s">
        <v>3975</v>
      </c>
      <c r="J171" s="49" t="s">
        <v>3975</v>
      </c>
      <c r="K171" s="47" t="str">
        <f>_xlfn.XLOOKUP($B171,ウォッチリスト!$C$3:$C$10000,ウォッチリスト!$C$3:$C$10000,"未反映",0,1)</f>
        <v>160A</v>
      </c>
    </row>
    <row r="172" spans="1:11">
      <c r="A172" s="49">
        <v>20250228</v>
      </c>
      <c r="B172" s="50" t="s">
        <v>4282</v>
      </c>
      <c r="C172" s="49" t="s">
        <v>4283</v>
      </c>
      <c r="D172" s="49" t="s">
        <v>3974</v>
      </c>
      <c r="E172" s="49" t="s">
        <v>3975</v>
      </c>
      <c r="F172" s="49" t="s">
        <v>3975</v>
      </c>
      <c r="G172" s="49" t="s">
        <v>3975</v>
      </c>
      <c r="H172" s="49" t="s">
        <v>3975</v>
      </c>
      <c r="I172" s="49" t="s">
        <v>3975</v>
      </c>
      <c r="J172" s="49" t="s">
        <v>3975</v>
      </c>
      <c r="K172" s="47" t="str">
        <f>_xlfn.XLOOKUP($B172,ウォッチリスト!$C$3:$C$10000,ウォッチリスト!$C$3:$C$10000,"未反映",0,1)</f>
        <v>1615</v>
      </c>
    </row>
    <row r="173" spans="1:11">
      <c r="A173" s="49">
        <v>20250228</v>
      </c>
      <c r="B173" s="50" t="s">
        <v>4284</v>
      </c>
      <c r="C173" s="49" t="s">
        <v>4285</v>
      </c>
      <c r="D173" s="49" t="s">
        <v>3974</v>
      </c>
      <c r="E173" s="49" t="s">
        <v>3975</v>
      </c>
      <c r="F173" s="49" t="s">
        <v>3975</v>
      </c>
      <c r="G173" s="49" t="s">
        <v>3975</v>
      </c>
      <c r="H173" s="49" t="s">
        <v>3975</v>
      </c>
      <c r="I173" s="49" t="s">
        <v>3975</v>
      </c>
      <c r="J173" s="49" t="s">
        <v>3975</v>
      </c>
      <c r="K173" s="47" t="str">
        <f>_xlfn.XLOOKUP($B173,ウォッチリスト!$C$3:$C$10000,ウォッチリスト!$C$3:$C$10000,"未反映",0,1)</f>
        <v>未反映</v>
      </c>
    </row>
    <row r="174" spans="1:11">
      <c r="A174" s="49">
        <v>20250228</v>
      </c>
      <c r="B174" s="50" t="s">
        <v>4286</v>
      </c>
      <c r="C174" s="49" t="s">
        <v>4287</v>
      </c>
      <c r="D174" s="49" t="s">
        <v>3974</v>
      </c>
      <c r="E174" s="49" t="s">
        <v>3975</v>
      </c>
      <c r="F174" s="49" t="s">
        <v>3975</v>
      </c>
      <c r="G174" s="49" t="s">
        <v>3975</v>
      </c>
      <c r="H174" s="49" t="s">
        <v>3975</v>
      </c>
      <c r="I174" s="49" t="s">
        <v>3975</v>
      </c>
      <c r="J174" s="49" t="s">
        <v>3975</v>
      </c>
      <c r="K174" s="47" t="str">
        <f>_xlfn.XLOOKUP($B174,ウォッチリスト!$C$3:$C$10000,ウォッチリスト!$C$3:$C$10000,"未反映",0,1)</f>
        <v>未反映</v>
      </c>
    </row>
    <row r="175" spans="1:11">
      <c r="A175" s="49">
        <v>20250228</v>
      </c>
      <c r="B175" s="50" t="s">
        <v>4288</v>
      </c>
      <c r="C175" s="49" t="s">
        <v>4289</v>
      </c>
      <c r="D175" s="49" t="s">
        <v>3974</v>
      </c>
      <c r="E175" s="49" t="s">
        <v>3975</v>
      </c>
      <c r="F175" s="49" t="s">
        <v>3975</v>
      </c>
      <c r="G175" s="49" t="s">
        <v>3975</v>
      </c>
      <c r="H175" s="49" t="s">
        <v>3975</v>
      </c>
      <c r="I175" s="49" t="s">
        <v>3975</v>
      </c>
      <c r="J175" s="49" t="s">
        <v>3975</v>
      </c>
      <c r="K175" s="47" t="str">
        <f>_xlfn.XLOOKUP($B175,ウォッチリスト!$C$3:$C$10000,ウォッチリスト!$C$3:$C$10000,"未反映",0,1)</f>
        <v>未反映</v>
      </c>
    </row>
    <row r="176" spans="1:11">
      <c r="A176" s="49">
        <v>20250228</v>
      </c>
      <c r="B176" s="50" t="s">
        <v>4290</v>
      </c>
      <c r="C176" s="49" t="s">
        <v>4291</v>
      </c>
      <c r="D176" s="49" t="s">
        <v>3991</v>
      </c>
      <c r="E176" s="49">
        <v>9050</v>
      </c>
      <c r="F176" s="49" t="s">
        <v>4031</v>
      </c>
      <c r="G176" s="49">
        <v>10</v>
      </c>
      <c r="H176" s="49" t="s">
        <v>3993</v>
      </c>
      <c r="I176" s="49" t="s">
        <v>3975</v>
      </c>
      <c r="J176" s="49" t="s">
        <v>3975</v>
      </c>
      <c r="K176" s="47" t="str">
        <f>_xlfn.XLOOKUP($B176,ウォッチリスト!$C$3:$C$10000,ウォッチリスト!$C$3:$C$10000,"未反映",0,1)</f>
        <v>未反映</v>
      </c>
    </row>
    <row r="177" spans="1:11">
      <c r="A177" s="49">
        <v>20250228</v>
      </c>
      <c r="B177" s="50" t="s">
        <v>4292</v>
      </c>
      <c r="C177" s="49" t="s">
        <v>4293</v>
      </c>
      <c r="D177" s="49" t="s">
        <v>3974</v>
      </c>
      <c r="E177" s="49" t="s">
        <v>3975</v>
      </c>
      <c r="F177" s="49" t="s">
        <v>3975</v>
      </c>
      <c r="G177" s="49" t="s">
        <v>3975</v>
      </c>
      <c r="H177" s="49" t="s">
        <v>3975</v>
      </c>
      <c r="I177" s="49" t="s">
        <v>3975</v>
      </c>
      <c r="J177" s="49" t="s">
        <v>3975</v>
      </c>
      <c r="K177" s="47" t="str">
        <f>_xlfn.XLOOKUP($B177,ウォッチリスト!$C$3:$C$10000,ウォッチリスト!$C$3:$C$10000,"未反映",0,1)</f>
        <v>未反映</v>
      </c>
    </row>
    <row r="178" spans="1:11">
      <c r="A178" s="49">
        <v>20250228</v>
      </c>
      <c r="B178" s="50" t="s">
        <v>4294</v>
      </c>
      <c r="C178" s="49" t="s">
        <v>4295</v>
      </c>
      <c r="D178" s="49" t="s">
        <v>3974</v>
      </c>
      <c r="E178" s="49" t="s">
        <v>3975</v>
      </c>
      <c r="F178" s="49" t="s">
        <v>3975</v>
      </c>
      <c r="G178" s="49" t="s">
        <v>3975</v>
      </c>
      <c r="H178" s="49" t="s">
        <v>3975</v>
      </c>
      <c r="I178" s="49" t="s">
        <v>3975</v>
      </c>
      <c r="J178" s="49" t="s">
        <v>3975</v>
      </c>
      <c r="K178" s="47" t="str">
        <f>_xlfn.XLOOKUP($B178,ウォッチリスト!$C$3:$C$10000,ウォッチリスト!$C$3:$C$10000,"未反映",0,1)</f>
        <v>未反映</v>
      </c>
    </row>
    <row r="179" spans="1:11">
      <c r="A179" s="49">
        <v>20250228</v>
      </c>
      <c r="B179" s="50" t="s">
        <v>4296</v>
      </c>
      <c r="C179" s="49" t="s">
        <v>4297</v>
      </c>
      <c r="D179" s="49" t="s">
        <v>3974</v>
      </c>
      <c r="E179" s="49" t="s">
        <v>3975</v>
      </c>
      <c r="F179" s="49" t="s">
        <v>3975</v>
      </c>
      <c r="G179" s="49" t="s">
        <v>3975</v>
      </c>
      <c r="H179" s="49" t="s">
        <v>3975</v>
      </c>
      <c r="I179" s="49" t="s">
        <v>3975</v>
      </c>
      <c r="J179" s="49" t="s">
        <v>3975</v>
      </c>
      <c r="K179" s="47" t="str">
        <f>_xlfn.XLOOKUP($B179,ウォッチリスト!$C$3:$C$10000,ウォッチリスト!$C$3:$C$10000,"未反映",0,1)</f>
        <v>未反映</v>
      </c>
    </row>
    <row r="180" spans="1:11">
      <c r="A180" s="49">
        <v>20250228</v>
      </c>
      <c r="B180" s="50" t="s">
        <v>4298</v>
      </c>
      <c r="C180" s="49" t="s">
        <v>4299</v>
      </c>
      <c r="D180" s="49" t="s">
        <v>3974</v>
      </c>
      <c r="E180" s="49" t="s">
        <v>3975</v>
      </c>
      <c r="F180" s="49" t="s">
        <v>3975</v>
      </c>
      <c r="G180" s="49" t="s">
        <v>3975</v>
      </c>
      <c r="H180" s="49" t="s">
        <v>3975</v>
      </c>
      <c r="I180" s="49" t="s">
        <v>3975</v>
      </c>
      <c r="J180" s="49" t="s">
        <v>3975</v>
      </c>
      <c r="K180" s="47" t="str">
        <f>_xlfn.XLOOKUP($B180,ウォッチリスト!$C$3:$C$10000,ウォッチリスト!$C$3:$C$10000,"未反映",0,1)</f>
        <v>未反映</v>
      </c>
    </row>
    <row r="181" spans="1:11">
      <c r="A181" s="49">
        <v>20250228</v>
      </c>
      <c r="B181" s="50" t="s">
        <v>4300</v>
      </c>
      <c r="C181" s="49" t="s">
        <v>4301</v>
      </c>
      <c r="D181" s="49" t="s">
        <v>3974</v>
      </c>
      <c r="E181" s="49" t="s">
        <v>3975</v>
      </c>
      <c r="F181" s="49" t="s">
        <v>3975</v>
      </c>
      <c r="G181" s="49" t="s">
        <v>3975</v>
      </c>
      <c r="H181" s="49" t="s">
        <v>3975</v>
      </c>
      <c r="I181" s="49" t="s">
        <v>3975</v>
      </c>
      <c r="J181" s="49" t="s">
        <v>3975</v>
      </c>
      <c r="K181" s="47" t="str">
        <f>_xlfn.XLOOKUP($B181,ウォッチリスト!$C$3:$C$10000,ウォッチリスト!$C$3:$C$10000,"未反映",0,1)</f>
        <v>未反映</v>
      </c>
    </row>
    <row r="182" spans="1:11">
      <c r="A182" s="49">
        <v>20250228</v>
      </c>
      <c r="B182" s="50" t="s">
        <v>4302</v>
      </c>
      <c r="C182" s="49" t="s">
        <v>4303</v>
      </c>
      <c r="D182" s="49" t="s">
        <v>3974</v>
      </c>
      <c r="E182" s="49" t="s">
        <v>3975</v>
      </c>
      <c r="F182" s="49" t="s">
        <v>3975</v>
      </c>
      <c r="G182" s="49" t="s">
        <v>3975</v>
      </c>
      <c r="H182" s="49" t="s">
        <v>3975</v>
      </c>
      <c r="I182" s="49" t="s">
        <v>3975</v>
      </c>
      <c r="J182" s="49" t="s">
        <v>3975</v>
      </c>
      <c r="K182" s="47" t="str">
        <f>_xlfn.XLOOKUP($B182,ウォッチリスト!$C$3:$C$10000,ウォッチリスト!$C$3:$C$10000,"未反映",0,1)</f>
        <v>未反映</v>
      </c>
    </row>
    <row r="183" spans="1:11">
      <c r="A183" s="49">
        <v>20250228</v>
      </c>
      <c r="B183" s="50" t="s">
        <v>4304</v>
      </c>
      <c r="C183" s="49" t="s">
        <v>4305</v>
      </c>
      <c r="D183" s="49" t="s">
        <v>3974</v>
      </c>
      <c r="E183" s="49" t="s">
        <v>3975</v>
      </c>
      <c r="F183" s="49" t="s">
        <v>3975</v>
      </c>
      <c r="G183" s="49" t="s">
        <v>3975</v>
      </c>
      <c r="H183" s="49" t="s">
        <v>3975</v>
      </c>
      <c r="I183" s="49" t="s">
        <v>3975</v>
      </c>
      <c r="J183" s="49" t="s">
        <v>3975</v>
      </c>
      <c r="K183" s="47" t="str">
        <f>_xlfn.XLOOKUP($B183,ウォッチリスト!$C$3:$C$10000,ウォッチリスト!$C$3:$C$10000,"未反映",0,1)</f>
        <v>未反映</v>
      </c>
    </row>
    <row r="184" spans="1:11">
      <c r="A184" s="49">
        <v>20250228</v>
      </c>
      <c r="B184" s="50" t="s">
        <v>4306</v>
      </c>
      <c r="C184" s="49" t="s">
        <v>4307</v>
      </c>
      <c r="D184" s="49" t="s">
        <v>3974</v>
      </c>
      <c r="E184" s="49" t="s">
        <v>3975</v>
      </c>
      <c r="F184" s="49" t="s">
        <v>3975</v>
      </c>
      <c r="G184" s="49" t="s">
        <v>3975</v>
      </c>
      <c r="H184" s="49" t="s">
        <v>3975</v>
      </c>
      <c r="I184" s="49" t="s">
        <v>3975</v>
      </c>
      <c r="J184" s="49" t="s">
        <v>3975</v>
      </c>
      <c r="K184" s="47" t="str">
        <f>_xlfn.XLOOKUP($B184,ウォッチリスト!$C$3:$C$10000,ウォッチリスト!$C$3:$C$10000,"未反映",0,1)</f>
        <v>未反映</v>
      </c>
    </row>
    <row r="185" spans="1:11">
      <c r="A185" s="49">
        <v>20250228</v>
      </c>
      <c r="B185" s="50" t="s">
        <v>4308</v>
      </c>
      <c r="C185" s="49" t="s">
        <v>4309</v>
      </c>
      <c r="D185" s="49" t="s">
        <v>3974</v>
      </c>
      <c r="E185" s="49" t="s">
        <v>3975</v>
      </c>
      <c r="F185" s="49" t="s">
        <v>3975</v>
      </c>
      <c r="G185" s="49" t="s">
        <v>3975</v>
      </c>
      <c r="H185" s="49" t="s">
        <v>3975</v>
      </c>
      <c r="I185" s="49" t="s">
        <v>3975</v>
      </c>
      <c r="J185" s="49" t="s">
        <v>3975</v>
      </c>
      <c r="K185" s="47" t="str">
        <f>_xlfn.XLOOKUP($B185,ウォッチリスト!$C$3:$C$10000,ウォッチリスト!$C$3:$C$10000,"未反映",0,1)</f>
        <v>未反映</v>
      </c>
    </row>
    <row r="186" spans="1:11">
      <c r="A186" s="49">
        <v>20250228</v>
      </c>
      <c r="B186" s="50" t="s">
        <v>4310</v>
      </c>
      <c r="C186" s="49" t="s">
        <v>4311</v>
      </c>
      <c r="D186" s="49" t="s">
        <v>3974</v>
      </c>
      <c r="E186" s="49" t="s">
        <v>3975</v>
      </c>
      <c r="F186" s="49" t="s">
        <v>3975</v>
      </c>
      <c r="G186" s="49" t="s">
        <v>3975</v>
      </c>
      <c r="H186" s="49" t="s">
        <v>3975</v>
      </c>
      <c r="I186" s="49" t="s">
        <v>3975</v>
      </c>
      <c r="J186" s="49" t="s">
        <v>3975</v>
      </c>
      <c r="K186" s="47" t="str">
        <f>_xlfn.XLOOKUP($B186,ウォッチリスト!$C$3:$C$10000,ウォッチリスト!$C$3:$C$10000,"未反映",0,1)</f>
        <v>未反映</v>
      </c>
    </row>
    <row r="187" spans="1:11">
      <c r="A187" s="49">
        <v>20250228</v>
      </c>
      <c r="B187" s="50" t="s">
        <v>4312</v>
      </c>
      <c r="C187" s="49" t="s">
        <v>4313</v>
      </c>
      <c r="D187" s="49" t="s">
        <v>3974</v>
      </c>
      <c r="E187" s="49" t="s">
        <v>3975</v>
      </c>
      <c r="F187" s="49" t="s">
        <v>3975</v>
      </c>
      <c r="G187" s="49" t="s">
        <v>3975</v>
      </c>
      <c r="H187" s="49" t="s">
        <v>3975</v>
      </c>
      <c r="I187" s="49" t="s">
        <v>3975</v>
      </c>
      <c r="J187" s="49" t="s">
        <v>3975</v>
      </c>
      <c r="K187" s="47" t="str">
        <f>_xlfn.XLOOKUP($B187,ウォッチリスト!$C$3:$C$10000,ウォッチリスト!$C$3:$C$10000,"未反映",0,1)</f>
        <v>未反映</v>
      </c>
    </row>
    <row r="188" spans="1:11">
      <c r="A188" s="49">
        <v>20250228</v>
      </c>
      <c r="B188" s="50" t="s">
        <v>4314</v>
      </c>
      <c r="C188" s="49" t="s">
        <v>4315</v>
      </c>
      <c r="D188" s="49" t="s">
        <v>3974</v>
      </c>
      <c r="E188" s="49" t="s">
        <v>3975</v>
      </c>
      <c r="F188" s="49" t="s">
        <v>3975</v>
      </c>
      <c r="G188" s="49" t="s">
        <v>3975</v>
      </c>
      <c r="H188" s="49" t="s">
        <v>3975</v>
      </c>
      <c r="I188" s="49" t="s">
        <v>3975</v>
      </c>
      <c r="J188" s="49" t="s">
        <v>3975</v>
      </c>
      <c r="K188" s="47" t="str">
        <f>_xlfn.XLOOKUP($B188,ウォッチリスト!$C$3:$C$10000,ウォッチリスト!$C$3:$C$10000,"未反映",0,1)</f>
        <v>未反映</v>
      </c>
    </row>
    <row r="189" spans="1:11">
      <c r="A189" s="49">
        <v>20250228</v>
      </c>
      <c r="B189" s="50" t="s">
        <v>4316</v>
      </c>
      <c r="C189" s="49" t="s">
        <v>4317</v>
      </c>
      <c r="D189" s="49" t="s">
        <v>3974</v>
      </c>
      <c r="E189" s="49" t="s">
        <v>3975</v>
      </c>
      <c r="F189" s="49" t="s">
        <v>3975</v>
      </c>
      <c r="G189" s="49" t="s">
        <v>3975</v>
      </c>
      <c r="H189" s="49" t="s">
        <v>3975</v>
      </c>
      <c r="I189" s="49" t="s">
        <v>3975</v>
      </c>
      <c r="J189" s="49" t="s">
        <v>3975</v>
      </c>
      <c r="K189" s="47" t="str">
        <f>_xlfn.XLOOKUP($B189,ウォッチリスト!$C$3:$C$10000,ウォッチリスト!$C$3:$C$10000,"未反映",0,1)</f>
        <v>1631</v>
      </c>
    </row>
    <row r="190" spans="1:11">
      <c r="A190" s="49">
        <v>20250228</v>
      </c>
      <c r="B190" s="50" t="s">
        <v>4318</v>
      </c>
      <c r="C190" s="49" t="s">
        <v>4319</v>
      </c>
      <c r="D190" s="49" t="s">
        <v>3974</v>
      </c>
      <c r="E190" s="49" t="s">
        <v>3975</v>
      </c>
      <c r="F190" s="49" t="s">
        <v>3975</v>
      </c>
      <c r="G190" s="49" t="s">
        <v>3975</v>
      </c>
      <c r="H190" s="49" t="s">
        <v>3975</v>
      </c>
      <c r="I190" s="49" t="s">
        <v>3975</v>
      </c>
      <c r="J190" s="49" t="s">
        <v>3975</v>
      </c>
      <c r="K190" s="47" t="str">
        <f>_xlfn.XLOOKUP($B190,ウォッチリスト!$C$3:$C$10000,ウォッチリスト!$C$3:$C$10000,"未反映",0,1)</f>
        <v>未反映</v>
      </c>
    </row>
    <row r="191" spans="1:11">
      <c r="A191" s="49">
        <v>20250228</v>
      </c>
      <c r="B191" s="50" t="s">
        <v>4320</v>
      </c>
      <c r="C191" s="49" t="s">
        <v>4321</v>
      </c>
      <c r="D191" s="49" t="s">
        <v>3974</v>
      </c>
      <c r="E191" s="49" t="s">
        <v>3975</v>
      </c>
      <c r="F191" s="49" t="s">
        <v>3975</v>
      </c>
      <c r="G191" s="49" t="s">
        <v>3975</v>
      </c>
      <c r="H191" s="49" t="s">
        <v>3975</v>
      </c>
      <c r="I191" s="49" t="s">
        <v>3975</v>
      </c>
      <c r="J191" s="49" t="s">
        <v>3975</v>
      </c>
      <c r="K191" s="47" t="str">
        <f>_xlfn.XLOOKUP($B191,ウォッチリスト!$C$3:$C$10000,ウォッチリスト!$C$3:$C$10000,"未反映",0,1)</f>
        <v>未反映</v>
      </c>
    </row>
    <row r="192" spans="1:11">
      <c r="A192" s="49">
        <v>20250228</v>
      </c>
      <c r="B192" s="50" t="s">
        <v>4322</v>
      </c>
      <c r="C192" s="49" t="s">
        <v>4323</v>
      </c>
      <c r="D192" s="49" t="s">
        <v>3974</v>
      </c>
      <c r="E192" s="49" t="s">
        <v>3975</v>
      </c>
      <c r="F192" s="49" t="s">
        <v>3975</v>
      </c>
      <c r="G192" s="49" t="s">
        <v>3975</v>
      </c>
      <c r="H192" s="49" t="s">
        <v>3975</v>
      </c>
      <c r="I192" s="49" t="s">
        <v>3975</v>
      </c>
      <c r="J192" s="49" t="s">
        <v>3975</v>
      </c>
      <c r="K192" s="47" t="str">
        <f>_xlfn.XLOOKUP($B192,ウォッチリスト!$C$3:$C$10000,ウォッチリスト!$C$3:$C$10000,"未反映",0,1)</f>
        <v>未反映</v>
      </c>
    </row>
    <row r="193" spans="1:11">
      <c r="A193" s="49">
        <v>20250228</v>
      </c>
      <c r="B193" s="50" t="s">
        <v>4324</v>
      </c>
      <c r="C193" s="49" t="s">
        <v>4325</v>
      </c>
      <c r="D193" s="49" t="s">
        <v>3991</v>
      </c>
      <c r="E193" s="49">
        <v>8050</v>
      </c>
      <c r="F193" s="49" t="s">
        <v>4080</v>
      </c>
      <c r="G193" s="49">
        <v>17</v>
      </c>
      <c r="H193" s="49" t="s">
        <v>4081</v>
      </c>
      <c r="I193" s="49" t="s">
        <v>3975</v>
      </c>
      <c r="J193" s="49" t="s">
        <v>3975</v>
      </c>
      <c r="K193" s="47" t="str">
        <f>_xlfn.XLOOKUP($B193,ウォッチリスト!$C$3:$C$10000,ウォッチリスト!$C$3:$C$10000,"未反映",0,1)</f>
        <v>未反映</v>
      </c>
    </row>
    <row r="194" spans="1:11">
      <c r="A194" s="49">
        <v>20250228</v>
      </c>
      <c r="B194" s="50" t="s">
        <v>4326</v>
      </c>
      <c r="C194" s="49" t="s">
        <v>4327</v>
      </c>
      <c r="D194" s="49" t="s">
        <v>3974</v>
      </c>
      <c r="E194" s="49" t="s">
        <v>3975</v>
      </c>
      <c r="F194" s="49" t="s">
        <v>3975</v>
      </c>
      <c r="G194" s="49" t="s">
        <v>3975</v>
      </c>
      <c r="H194" s="49" t="s">
        <v>3975</v>
      </c>
      <c r="I194" s="49" t="s">
        <v>3975</v>
      </c>
      <c r="J194" s="49" t="s">
        <v>3975</v>
      </c>
      <c r="K194" s="47" t="str">
        <f>_xlfn.XLOOKUP($B194,ウォッチリスト!$C$3:$C$10000,ウォッチリスト!$C$3:$C$10000,"未反映",0,1)</f>
        <v>1651</v>
      </c>
    </row>
    <row r="195" spans="1:11">
      <c r="A195" s="49">
        <v>20250228</v>
      </c>
      <c r="B195" s="50" t="s">
        <v>4328</v>
      </c>
      <c r="C195" s="49" t="s">
        <v>4329</v>
      </c>
      <c r="D195" s="49" t="s">
        <v>3974</v>
      </c>
      <c r="E195" s="49" t="s">
        <v>3975</v>
      </c>
      <c r="F195" s="49" t="s">
        <v>3975</v>
      </c>
      <c r="G195" s="49" t="s">
        <v>3975</v>
      </c>
      <c r="H195" s="49" t="s">
        <v>3975</v>
      </c>
      <c r="I195" s="49" t="s">
        <v>3975</v>
      </c>
      <c r="J195" s="49" t="s">
        <v>3975</v>
      </c>
      <c r="K195" s="47" t="str">
        <f>_xlfn.XLOOKUP($B195,ウォッチリスト!$C$3:$C$10000,ウォッチリスト!$C$3:$C$10000,"未反映",0,1)</f>
        <v>未反映</v>
      </c>
    </row>
    <row r="196" spans="1:11">
      <c r="A196" s="49">
        <v>20250228</v>
      </c>
      <c r="B196" s="50" t="s">
        <v>4330</v>
      </c>
      <c r="C196" s="49" t="s">
        <v>4331</v>
      </c>
      <c r="D196" s="49" t="s">
        <v>3974</v>
      </c>
      <c r="E196" s="49" t="s">
        <v>3975</v>
      </c>
      <c r="F196" s="49" t="s">
        <v>3975</v>
      </c>
      <c r="G196" s="49" t="s">
        <v>3975</v>
      </c>
      <c r="H196" s="49" t="s">
        <v>3975</v>
      </c>
      <c r="I196" s="49" t="s">
        <v>3975</v>
      </c>
      <c r="J196" s="49" t="s">
        <v>3975</v>
      </c>
      <c r="K196" s="47" t="str">
        <f>_xlfn.XLOOKUP($B196,ウォッチリスト!$C$3:$C$10000,ウォッチリスト!$C$3:$C$10000,"未反映",0,1)</f>
        <v>未反映</v>
      </c>
    </row>
    <row r="197" spans="1:11">
      <c r="A197" s="49">
        <v>20250228</v>
      </c>
      <c r="B197" s="50" t="s">
        <v>4332</v>
      </c>
      <c r="C197" s="49" t="s">
        <v>4333</v>
      </c>
      <c r="D197" s="49" t="s">
        <v>3974</v>
      </c>
      <c r="E197" s="49" t="s">
        <v>3975</v>
      </c>
      <c r="F197" s="49" t="s">
        <v>3975</v>
      </c>
      <c r="G197" s="49" t="s">
        <v>3975</v>
      </c>
      <c r="H197" s="49" t="s">
        <v>3975</v>
      </c>
      <c r="I197" s="49" t="s">
        <v>3975</v>
      </c>
      <c r="J197" s="49" t="s">
        <v>3975</v>
      </c>
      <c r="K197" s="47" t="str">
        <f>_xlfn.XLOOKUP($B197,ウォッチリスト!$C$3:$C$10000,ウォッチリスト!$C$3:$C$10000,"未反映",0,1)</f>
        <v>未反映</v>
      </c>
    </row>
    <row r="198" spans="1:11">
      <c r="A198" s="49">
        <v>20250228</v>
      </c>
      <c r="B198" s="50" t="s">
        <v>4334</v>
      </c>
      <c r="C198" s="49" t="s">
        <v>4335</v>
      </c>
      <c r="D198" s="49" t="s">
        <v>3974</v>
      </c>
      <c r="E198" s="49" t="s">
        <v>3975</v>
      </c>
      <c r="F198" s="49" t="s">
        <v>3975</v>
      </c>
      <c r="G198" s="49" t="s">
        <v>3975</v>
      </c>
      <c r="H198" s="49" t="s">
        <v>3975</v>
      </c>
      <c r="I198" s="49" t="s">
        <v>3975</v>
      </c>
      <c r="J198" s="49" t="s">
        <v>3975</v>
      </c>
      <c r="K198" s="47" t="str">
        <f>_xlfn.XLOOKUP($B198,ウォッチリスト!$C$3:$C$10000,ウォッチリスト!$C$3:$C$10000,"未反映",0,1)</f>
        <v>1655</v>
      </c>
    </row>
    <row r="199" spans="1:11">
      <c r="A199" s="49">
        <v>20250228</v>
      </c>
      <c r="B199" s="50" t="s">
        <v>4336</v>
      </c>
      <c r="C199" s="49" t="s">
        <v>4337</v>
      </c>
      <c r="D199" s="49" t="s">
        <v>3974</v>
      </c>
      <c r="E199" s="49" t="s">
        <v>3975</v>
      </c>
      <c r="F199" s="49" t="s">
        <v>3975</v>
      </c>
      <c r="G199" s="49" t="s">
        <v>3975</v>
      </c>
      <c r="H199" s="49" t="s">
        <v>3975</v>
      </c>
      <c r="I199" s="49" t="s">
        <v>3975</v>
      </c>
      <c r="J199" s="49" t="s">
        <v>3975</v>
      </c>
      <c r="K199" s="47" t="str">
        <f>_xlfn.XLOOKUP($B199,ウォッチリスト!$C$3:$C$10000,ウォッチリスト!$C$3:$C$10000,"未反映",0,1)</f>
        <v>未反映</v>
      </c>
    </row>
    <row r="200" spans="1:11">
      <c r="A200" s="49">
        <v>20250228</v>
      </c>
      <c r="B200" s="50" t="s">
        <v>4338</v>
      </c>
      <c r="C200" s="49" t="s">
        <v>4339</v>
      </c>
      <c r="D200" s="49" t="s">
        <v>3974</v>
      </c>
      <c r="E200" s="49" t="s">
        <v>3975</v>
      </c>
      <c r="F200" s="49" t="s">
        <v>3975</v>
      </c>
      <c r="G200" s="49" t="s">
        <v>3975</v>
      </c>
      <c r="H200" s="49" t="s">
        <v>3975</v>
      </c>
      <c r="I200" s="49" t="s">
        <v>3975</v>
      </c>
      <c r="J200" s="49" t="s">
        <v>3975</v>
      </c>
      <c r="K200" s="47" t="str">
        <f>_xlfn.XLOOKUP($B200,ウォッチリスト!$C$3:$C$10000,ウォッチリスト!$C$3:$C$10000,"未反映",0,1)</f>
        <v>未反映</v>
      </c>
    </row>
    <row r="201" spans="1:11">
      <c r="A201" s="49">
        <v>20250228</v>
      </c>
      <c r="B201" s="50" t="s">
        <v>4340</v>
      </c>
      <c r="C201" s="49" t="s">
        <v>4341</v>
      </c>
      <c r="D201" s="49" t="s">
        <v>3974</v>
      </c>
      <c r="E201" s="49" t="s">
        <v>3975</v>
      </c>
      <c r="F201" s="49" t="s">
        <v>3975</v>
      </c>
      <c r="G201" s="49" t="s">
        <v>3975</v>
      </c>
      <c r="H201" s="49" t="s">
        <v>3975</v>
      </c>
      <c r="I201" s="49" t="s">
        <v>3975</v>
      </c>
      <c r="J201" s="49" t="s">
        <v>3975</v>
      </c>
      <c r="K201" s="47" t="str">
        <f>_xlfn.XLOOKUP($B201,ウォッチリスト!$C$3:$C$10000,ウォッチリスト!$C$3:$C$10000,"未反映",0,1)</f>
        <v>未反映</v>
      </c>
    </row>
    <row r="202" spans="1:11">
      <c r="A202" s="49">
        <v>20250228</v>
      </c>
      <c r="B202" s="50" t="s">
        <v>4342</v>
      </c>
      <c r="C202" s="49" t="s">
        <v>4343</v>
      </c>
      <c r="D202" s="49" t="s">
        <v>3974</v>
      </c>
      <c r="E202" s="49" t="s">
        <v>3975</v>
      </c>
      <c r="F202" s="49" t="s">
        <v>3975</v>
      </c>
      <c r="G202" s="49" t="s">
        <v>3975</v>
      </c>
      <c r="H202" s="49" t="s">
        <v>3975</v>
      </c>
      <c r="I202" s="49" t="s">
        <v>3975</v>
      </c>
      <c r="J202" s="49" t="s">
        <v>3975</v>
      </c>
      <c r="K202" s="47" t="str">
        <f>_xlfn.XLOOKUP($B202,ウォッチリスト!$C$3:$C$10000,ウォッチリスト!$C$3:$C$10000,"未反映",0,1)</f>
        <v>未反映</v>
      </c>
    </row>
    <row r="203" spans="1:11">
      <c r="A203" s="49">
        <v>20250228</v>
      </c>
      <c r="B203" s="50" t="s">
        <v>412</v>
      </c>
      <c r="C203" s="49" t="s">
        <v>4344</v>
      </c>
      <c r="D203" s="49" t="s">
        <v>3983</v>
      </c>
      <c r="E203" s="49">
        <v>7100</v>
      </c>
      <c r="F203" s="49" t="s">
        <v>4345</v>
      </c>
      <c r="G203" s="49">
        <v>16</v>
      </c>
      <c r="H203" s="49" t="s">
        <v>4216</v>
      </c>
      <c r="I203" s="49" t="s">
        <v>3975</v>
      </c>
      <c r="J203" s="49" t="s">
        <v>3975</v>
      </c>
      <c r="K203" s="47" t="str">
        <f>_xlfn.XLOOKUP($B203,ウォッチリスト!$C$3:$C$10000,ウォッチリスト!$C$3:$C$10000,"未反映",0,1)</f>
        <v>165A</v>
      </c>
    </row>
    <row r="204" spans="1:11">
      <c r="A204" s="49">
        <v>20250228</v>
      </c>
      <c r="B204" s="50" t="s">
        <v>4346</v>
      </c>
      <c r="C204" s="49" t="s">
        <v>4347</v>
      </c>
      <c r="D204" s="49" t="s">
        <v>3974</v>
      </c>
      <c r="E204" s="49" t="s">
        <v>3975</v>
      </c>
      <c r="F204" s="49" t="s">
        <v>3975</v>
      </c>
      <c r="G204" s="49" t="s">
        <v>3975</v>
      </c>
      <c r="H204" s="49" t="s">
        <v>3975</v>
      </c>
      <c r="I204" s="49" t="s">
        <v>3975</v>
      </c>
      <c r="J204" s="49" t="s">
        <v>3975</v>
      </c>
      <c r="K204" s="47" t="str">
        <f>_xlfn.XLOOKUP($B204,ウォッチリスト!$C$3:$C$10000,ウォッチリスト!$C$3:$C$10000,"未反映",0,1)</f>
        <v>未反映</v>
      </c>
    </row>
    <row r="205" spans="1:11">
      <c r="A205" s="49">
        <v>20250228</v>
      </c>
      <c r="B205" s="50" t="s">
        <v>413</v>
      </c>
      <c r="C205" s="49" t="s">
        <v>4348</v>
      </c>
      <c r="D205" s="49" t="s">
        <v>3968</v>
      </c>
      <c r="E205" s="49">
        <v>1050</v>
      </c>
      <c r="F205" s="49" t="s">
        <v>4188</v>
      </c>
      <c r="G205" s="49">
        <v>2</v>
      </c>
      <c r="H205" s="49" t="s">
        <v>4189</v>
      </c>
      <c r="I205" s="49">
        <v>6</v>
      </c>
      <c r="J205" s="49" t="s">
        <v>4061</v>
      </c>
      <c r="K205" s="47" t="str">
        <f>_xlfn.XLOOKUP($B205,ウォッチリスト!$C$3:$C$10000,ウォッチリスト!$C$3:$C$10000,"未反映",0,1)</f>
        <v>1662</v>
      </c>
    </row>
    <row r="206" spans="1:11">
      <c r="A206" s="49">
        <v>20250228</v>
      </c>
      <c r="B206" s="50" t="s">
        <v>414</v>
      </c>
      <c r="C206" s="49" t="s">
        <v>4349</v>
      </c>
      <c r="D206" s="49" t="s">
        <v>3968</v>
      </c>
      <c r="E206" s="49">
        <v>1050</v>
      </c>
      <c r="F206" s="49" t="s">
        <v>4188</v>
      </c>
      <c r="G206" s="49">
        <v>2</v>
      </c>
      <c r="H206" s="49" t="s">
        <v>4189</v>
      </c>
      <c r="I206" s="49">
        <v>6</v>
      </c>
      <c r="J206" s="49" t="s">
        <v>4061</v>
      </c>
      <c r="K206" s="47" t="str">
        <f>_xlfn.XLOOKUP($B206,ウォッチリスト!$C$3:$C$10000,ウォッチリスト!$C$3:$C$10000,"未反映",0,1)</f>
        <v>1663</v>
      </c>
    </row>
    <row r="207" spans="1:11">
      <c r="A207" s="49">
        <v>20250228</v>
      </c>
      <c r="B207" s="50" t="s">
        <v>415</v>
      </c>
      <c r="C207" s="49" t="s">
        <v>4350</v>
      </c>
      <c r="D207" s="49" t="s">
        <v>3983</v>
      </c>
      <c r="E207" s="49">
        <v>8050</v>
      </c>
      <c r="F207" s="49" t="s">
        <v>4080</v>
      </c>
      <c r="G207" s="49">
        <v>17</v>
      </c>
      <c r="H207" s="49" t="s">
        <v>4081</v>
      </c>
      <c r="I207" s="49" t="s">
        <v>3975</v>
      </c>
      <c r="J207" s="49" t="s">
        <v>3975</v>
      </c>
      <c r="K207" s="47" t="str">
        <f>_xlfn.XLOOKUP($B207,ウォッチリスト!$C$3:$C$10000,ウォッチリスト!$C$3:$C$10000,"未反映",0,1)</f>
        <v>166A</v>
      </c>
    </row>
    <row r="208" spans="1:11">
      <c r="A208" s="49">
        <v>20250228</v>
      </c>
      <c r="B208" s="50" t="s">
        <v>4351</v>
      </c>
      <c r="C208" s="49" t="s">
        <v>4352</v>
      </c>
      <c r="D208" s="49" t="s">
        <v>3974</v>
      </c>
      <c r="E208" s="49" t="s">
        <v>3975</v>
      </c>
      <c r="F208" s="49" t="s">
        <v>3975</v>
      </c>
      <c r="G208" s="49" t="s">
        <v>3975</v>
      </c>
      <c r="H208" s="49" t="s">
        <v>3975</v>
      </c>
      <c r="I208" s="49" t="s">
        <v>3975</v>
      </c>
      <c r="J208" s="49" t="s">
        <v>3975</v>
      </c>
      <c r="K208" s="47" t="str">
        <f>_xlfn.XLOOKUP($B208,ウォッチリスト!$C$3:$C$10000,ウォッチリスト!$C$3:$C$10000,"未反映",0,1)</f>
        <v>未反映</v>
      </c>
    </row>
    <row r="209" spans="1:11">
      <c r="A209" s="49">
        <v>20250228</v>
      </c>
      <c r="B209" s="50" t="s">
        <v>4353</v>
      </c>
      <c r="C209" s="49" t="s">
        <v>4354</v>
      </c>
      <c r="D209" s="49" t="s">
        <v>3974</v>
      </c>
      <c r="E209" s="49" t="s">
        <v>3975</v>
      </c>
      <c r="F209" s="49" t="s">
        <v>3975</v>
      </c>
      <c r="G209" s="49" t="s">
        <v>3975</v>
      </c>
      <c r="H209" s="49" t="s">
        <v>3975</v>
      </c>
      <c r="I209" s="49" t="s">
        <v>3975</v>
      </c>
      <c r="J209" s="49" t="s">
        <v>3975</v>
      </c>
      <c r="K209" s="47" t="str">
        <f>_xlfn.XLOOKUP($B209,ウォッチリスト!$C$3:$C$10000,ウォッチリスト!$C$3:$C$10000,"未反映",0,1)</f>
        <v>未反映</v>
      </c>
    </row>
    <row r="210" spans="1:11">
      <c r="A210" s="49">
        <v>20250228</v>
      </c>
      <c r="B210" s="50" t="s">
        <v>4355</v>
      </c>
      <c r="C210" s="49" t="s">
        <v>4356</v>
      </c>
      <c r="D210" s="49" t="s">
        <v>3974</v>
      </c>
      <c r="E210" s="49" t="s">
        <v>3975</v>
      </c>
      <c r="F210" s="49" t="s">
        <v>3975</v>
      </c>
      <c r="G210" s="49" t="s">
        <v>3975</v>
      </c>
      <c r="H210" s="49" t="s">
        <v>3975</v>
      </c>
      <c r="I210" s="49" t="s">
        <v>3975</v>
      </c>
      <c r="J210" s="49" t="s">
        <v>3975</v>
      </c>
      <c r="K210" s="47" t="str">
        <f>_xlfn.XLOOKUP($B210,ウォッチリスト!$C$3:$C$10000,ウォッチリスト!$C$3:$C$10000,"未反映",0,1)</f>
        <v>未反映</v>
      </c>
    </row>
    <row r="211" spans="1:11">
      <c r="A211" s="49">
        <v>20250228</v>
      </c>
      <c r="B211" s="50" t="s">
        <v>4357</v>
      </c>
      <c r="C211" s="49" t="s">
        <v>4358</v>
      </c>
      <c r="D211" s="49" t="s">
        <v>3974</v>
      </c>
      <c r="E211" s="49" t="s">
        <v>3975</v>
      </c>
      <c r="F211" s="49" t="s">
        <v>3975</v>
      </c>
      <c r="G211" s="49" t="s">
        <v>3975</v>
      </c>
      <c r="H211" s="49" t="s">
        <v>3975</v>
      </c>
      <c r="I211" s="49" t="s">
        <v>3975</v>
      </c>
      <c r="J211" s="49" t="s">
        <v>3975</v>
      </c>
      <c r="K211" s="47" t="str">
        <f>_xlfn.XLOOKUP($B211,ウォッチリスト!$C$3:$C$10000,ウォッチリスト!$C$3:$C$10000,"未反映",0,1)</f>
        <v>未反映</v>
      </c>
    </row>
    <row r="212" spans="1:11">
      <c r="A212" s="49">
        <v>20250228</v>
      </c>
      <c r="B212" s="50" t="s">
        <v>4359</v>
      </c>
      <c r="C212" s="49" t="s">
        <v>4360</v>
      </c>
      <c r="D212" s="49" t="s">
        <v>3974</v>
      </c>
      <c r="E212" s="49" t="s">
        <v>3975</v>
      </c>
      <c r="F212" s="49" t="s">
        <v>3975</v>
      </c>
      <c r="G212" s="49" t="s">
        <v>3975</v>
      </c>
      <c r="H212" s="49" t="s">
        <v>3975</v>
      </c>
      <c r="I212" s="49" t="s">
        <v>3975</v>
      </c>
      <c r="J212" s="49" t="s">
        <v>3975</v>
      </c>
      <c r="K212" s="47" t="str">
        <f>_xlfn.XLOOKUP($B212,ウォッチリスト!$C$3:$C$10000,ウォッチリスト!$C$3:$C$10000,"未反映",0,1)</f>
        <v>未反映</v>
      </c>
    </row>
    <row r="213" spans="1:11">
      <c r="A213" s="49">
        <v>20250228</v>
      </c>
      <c r="B213" s="50" t="s">
        <v>4361</v>
      </c>
      <c r="C213" s="49" t="s">
        <v>4362</v>
      </c>
      <c r="D213" s="49" t="s">
        <v>3974</v>
      </c>
      <c r="E213" s="49" t="s">
        <v>3975</v>
      </c>
      <c r="F213" s="49" t="s">
        <v>3975</v>
      </c>
      <c r="G213" s="49" t="s">
        <v>3975</v>
      </c>
      <c r="H213" s="49" t="s">
        <v>3975</v>
      </c>
      <c r="I213" s="49" t="s">
        <v>3975</v>
      </c>
      <c r="J213" s="49" t="s">
        <v>3975</v>
      </c>
      <c r="K213" s="47" t="str">
        <f>_xlfn.XLOOKUP($B213,ウォッチリスト!$C$3:$C$10000,ウォッチリスト!$C$3:$C$10000,"未反映",0,1)</f>
        <v>未反映</v>
      </c>
    </row>
    <row r="214" spans="1:11">
      <c r="A214" s="49">
        <v>20250228</v>
      </c>
      <c r="B214" s="50" t="s">
        <v>4363</v>
      </c>
      <c r="C214" s="49" t="s">
        <v>4364</v>
      </c>
      <c r="D214" s="49" t="s">
        <v>3974</v>
      </c>
      <c r="E214" s="49" t="s">
        <v>3975</v>
      </c>
      <c r="F214" s="49" t="s">
        <v>3975</v>
      </c>
      <c r="G214" s="49" t="s">
        <v>3975</v>
      </c>
      <c r="H214" s="49" t="s">
        <v>3975</v>
      </c>
      <c r="I214" s="49" t="s">
        <v>3975</v>
      </c>
      <c r="J214" s="49" t="s">
        <v>3975</v>
      </c>
      <c r="K214" s="47" t="str">
        <f>_xlfn.XLOOKUP($B214,ウォッチリスト!$C$3:$C$10000,ウォッチリスト!$C$3:$C$10000,"未反映",0,1)</f>
        <v>未反映</v>
      </c>
    </row>
    <row r="215" spans="1:11">
      <c r="A215" s="49">
        <v>20250228</v>
      </c>
      <c r="B215" s="50" t="s">
        <v>4365</v>
      </c>
      <c r="C215" s="49" t="s">
        <v>4366</v>
      </c>
      <c r="D215" s="49" t="s">
        <v>3974</v>
      </c>
      <c r="E215" s="49" t="s">
        <v>3975</v>
      </c>
      <c r="F215" s="49" t="s">
        <v>3975</v>
      </c>
      <c r="G215" s="49" t="s">
        <v>3975</v>
      </c>
      <c r="H215" s="49" t="s">
        <v>3975</v>
      </c>
      <c r="I215" s="49" t="s">
        <v>3975</v>
      </c>
      <c r="J215" s="49" t="s">
        <v>3975</v>
      </c>
      <c r="K215" s="47" t="str">
        <f>_xlfn.XLOOKUP($B215,ウォッチリスト!$C$3:$C$10000,ウォッチリスト!$C$3:$C$10000,"未反映",0,1)</f>
        <v>1678</v>
      </c>
    </row>
    <row r="216" spans="1:11">
      <c r="A216" s="49">
        <v>20250228</v>
      </c>
      <c r="B216" s="50" t="s">
        <v>4367</v>
      </c>
      <c r="C216" s="49" t="s">
        <v>4368</v>
      </c>
      <c r="D216" s="49" t="s">
        <v>3974</v>
      </c>
      <c r="E216" s="49" t="s">
        <v>3975</v>
      </c>
      <c r="F216" s="49" t="s">
        <v>3975</v>
      </c>
      <c r="G216" s="49" t="s">
        <v>3975</v>
      </c>
      <c r="H216" s="49" t="s">
        <v>3975</v>
      </c>
      <c r="I216" s="49" t="s">
        <v>3975</v>
      </c>
      <c r="J216" s="49" t="s">
        <v>3975</v>
      </c>
      <c r="K216" s="47" t="str">
        <f>_xlfn.XLOOKUP($B216,ウォッチリスト!$C$3:$C$10000,ウォッチリスト!$C$3:$C$10000,"未反映",0,1)</f>
        <v>未反映</v>
      </c>
    </row>
    <row r="217" spans="1:11">
      <c r="A217" s="49">
        <v>20250228</v>
      </c>
      <c r="B217" s="50" t="s">
        <v>416</v>
      </c>
      <c r="C217" s="49" t="s">
        <v>4369</v>
      </c>
      <c r="D217" s="49" t="s">
        <v>3968</v>
      </c>
      <c r="E217" s="49">
        <v>6050</v>
      </c>
      <c r="F217" s="49" t="s">
        <v>4196</v>
      </c>
      <c r="G217" s="49">
        <v>13</v>
      </c>
      <c r="H217" s="49" t="s">
        <v>4197</v>
      </c>
      <c r="I217" s="49">
        <v>6</v>
      </c>
      <c r="J217" s="49" t="s">
        <v>4061</v>
      </c>
      <c r="K217" s="47" t="str">
        <f>_xlfn.XLOOKUP($B217,ウォッチリスト!$C$3:$C$10000,ウォッチリスト!$C$3:$C$10000,"未反映",0,1)</f>
        <v>167A</v>
      </c>
    </row>
    <row r="218" spans="1:11">
      <c r="A218" s="49">
        <v>20250228</v>
      </c>
      <c r="B218" s="50" t="s">
        <v>4370</v>
      </c>
      <c r="C218" s="49" t="s">
        <v>4371</v>
      </c>
      <c r="D218" s="49" t="s">
        <v>3974</v>
      </c>
      <c r="E218" s="49" t="s">
        <v>3975</v>
      </c>
      <c r="F218" s="49" t="s">
        <v>3975</v>
      </c>
      <c r="G218" s="49" t="s">
        <v>3975</v>
      </c>
      <c r="H218" s="49" t="s">
        <v>3975</v>
      </c>
      <c r="I218" s="49" t="s">
        <v>3975</v>
      </c>
      <c r="J218" s="49" t="s">
        <v>3975</v>
      </c>
      <c r="K218" s="47" t="str">
        <f>_xlfn.XLOOKUP($B218,ウォッチリスト!$C$3:$C$10000,ウォッチリスト!$C$3:$C$10000,"未反映",0,1)</f>
        <v>未反映</v>
      </c>
    </row>
    <row r="219" spans="1:11">
      <c r="A219" s="49">
        <v>20250228</v>
      </c>
      <c r="B219" s="50" t="s">
        <v>4372</v>
      </c>
      <c r="C219" s="49" t="s">
        <v>4373</v>
      </c>
      <c r="D219" s="49" t="s">
        <v>3974</v>
      </c>
      <c r="E219" s="49" t="s">
        <v>3975</v>
      </c>
      <c r="F219" s="49" t="s">
        <v>3975</v>
      </c>
      <c r="G219" s="49" t="s">
        <v>3975</v>
      </c>
      <c r="H219" s="49" t="s">
        <v>3975</v>
      </c>
      <c r="I219" s="49" t="s">
        <v>3975</v>
      </c>
      <c r="J219" s="49" t="s">
        <v>3975</v>
      </c>
      <c r="K219" s="47" t="str">
        <f>_xlfn.XLOOKUP($B219,ウォッチリスト!$C$3:$C$10000,ウォッチリスト!$C$3:$C$10000,"未反映",0,1)</f>
        <v>未反映</v>
      </c>
    </row>
    <row r="220" spans="1:11">
      <c r="A220" s="49">
        <v>20250228</v>
      </c>
      <c r="B220" s="50" t="s">
        <v>4374</v>
      </c>
      <c r="C220" s="49" t="s">
        <v>4375</v>
      </c>
      <c r="D220" s="49" t="s">
        <v>3974</v>
      </c>
      <c r="E220" s="49" t="s">
        <v>3975</v>
      </c>
      <c r="F220" s="49" t="s">
        <v>3975</v>
      </c>
      <c r="G220" s="49" t="s">
        <v>3975</v>
      </c>
      <c r="H220" s="49" t="s">
        <v>3975</v>
      </c>
      <c r="I220" s="49" t="s">
        <v>3975</v>
      </c>
      <c r="J220" s="49" t="s">
        <v>3975</v>
      </c>
      <c r="K220" s="47" t="str">
        <f>_xlfn.XLOOKUP($B220,ウォッチリスト!$C$3:$C$10000,ウォッチリスト!$C$3:$C$10000,"未反映",0,1)</f>
        <v>未反映</v>
      </c>
    </row>
    <row r="221" spans="1:11">
      <c r="A221" s="49">
        <v>20250228</v>
      </c>
      <c r="B221" s="50" t="s">
        <v>4376</v>
      </c>
      <c r="C221" s="49" t="s">
        <v>4377</v>
      </c>
      <c r="D221" s="49" t="s">
        <v>3974</v>
      </c>
      <c r="E221" s="49" t="s">
        <v>3975</v>
      </c>
      <c r="F221" s="49" t="s">
        <v>3975</v>
      </c>
      <c r="G221" s="49" t="s">
        <v>3975</v>
      </c>
      <c r="H221" s="49" t="s">
        <v>3975</v>
      </c>
      <c r="I221" s="49" t="s">
        <v>3975</v>
      </c>
      <c r="J221" s="49" t="s">
        <v>3975</v>
      </c>
      <c r="K221" s="47" t="str">
        <f>_xlfn.XLOOKUP($B221,ウォッチリスト!$C$3:$C$10000,ウォッチリスト!$C$3:$C$10000,"未反映",0,1)</f>
        <v>未反映</v>
      </c>
    </row>
    <row r="222" spans="1:11">
      <c r="A222" s="49">
        <v>20250228</v>
      </c>
      <c r="B222" s="50" t="s">
        <v>4378</v>
      </c>
      <c r="C222" s="49" t="s">
        <v>4379</v>
      </c>
      <c r="D222" s="49" t="s">
        <v>3974</v>
      </c>
      <c r="E222" s="49" t="s">
        <v>3975</v>
      </c>
      <c r="F222" s="49" t="s">
        <v>3975</v>
      </c>
      <c r="G222" s="49" t="s">
        <v>3975</v>
      </c>
      <c r="H222" s="49" t="s">
        <v>3975</v>
      </c>
      <c r="I222" s="49" t="s">
        <v>3975</v>
      </c>
      <c r="J222" s="49" t="s">
        <v>3975</v>
      </c>
      <c r="K222" s="47" t="str">
        <f>_xlfn.XLOOKUP($B222,ウォッチリスト!$C$3:$C$10000,ウォッチリスト!$C$3:$C$10000,"未反映",0,1)</f>
        <v>未反映</v>
      </c>
    </row>
    <row r="223" spans="1:11">
      <c r="A223" s="49">
        <v>20250228</v>
      </c>
      <c r="B223" s="50" t="s">
        <v>4380</v>
      </c>
      <c r="C223" s="49" t="s">
        <v>4381</v>
      </c>
      <c r="D223" s="49" t="s">
        <v>3974</v>
      </c>
      <c r="E223" s="49" t="s">
        <v>3975</v>
      </c>
      <c r="F223" s="49" t="s">
        <v>3975</v>
      </c>
      <c r="G223" s="49" t="s">
        <v>3975</v>
      </c>
      <c r="H223" s="49" t="s">
        <v>3975</v>
      </c>
      <c r="I223" s="49" t="s">
        <v>3975</v>
      </c>
      <c r="J223" s="49" t="s">
        <v>3975</v>
      </c>
      <c r="K223" s="47" t="str">
        <f>_xlfn.XLOOKUP($B223,ウォッチリスト!$C$3:$C$10000,ウォッチリスト!$C$3:$C$10000,"未反映",0,1)</f>
        <v>未反映</v>
      </c>
    </row>
    <row r="224" spans="1:11">
      <c r="A224" s="49">
        <v>20250228</v>
      </c>
      <c r="B224" s="50" t="s">
        <v>4382</v>
      </c>
      <c r="C224" s="49" t="s">
        <v>4383</v>
      </c>
      <c r="D224" s="49" t="s">
        <v>3974</v>
      </c>
      <c r="E224" s="49" t="s">
        <v>3975</v>
      </c>
      <c r="F224" s="49" t="s">
        <v>3975</v>
      </c>
      <c r="G224" s="49" t="s">
        <v>3975</v>
      </c>
      <c r="H224" s="49" t="s">
        <v>3975</v>
      </c>
      <c r="I224" s="49" t="s">
        <v>3975</v>
      </c>
      <c r="J224" s="49" t="s">
        <v>3975</v>
      </c>
      <c r="K224" s="47" t="str">
        <f>_xlfn.XLOOKUP($B224,ウォッチリスト!$C$3:$C$10000,ウォッチリスト!$C$3:$C$10000,"未反映",0,1)</f>
        <v>未反映</v>
      </c>
    </row>
    <row r="225" spans="1:11">
      <c r="A225" s="49">
        <v>20250228</v>
      </c>
      <c r="B225" s="50" t="s">
        <v>4384</v>
      </c>
      <c r="C225" s="49" t="s">
        <v>4385</v>
      </c>
      <c r="D225" s="49" t="s">
        <v>3974</v>
      </c>
      <c r="E225" s="49" t="s">
        <v>3975</v>
      </c>
      <c r="F225" s="49" t="s">
        <v>3975</v>
      </c>
      <c r="G225" s="49" t="s">
        <v>3975</v>
      </c>
      <c r="H225" s="49" t="s">
        <v>3975</v>
      </c>
      <c r="I225" s="49" t="s">
        <v>3975</v>
      </c>
      <c r="J225" s="49" t="s">
        <v>3975</v>
      </c>
      <c r="K225" s="47" t="str">
        <f>_xlfn.XLOOKUP($B225,ウォッチリスト!$C$3:$C$10000,ウォッチリスト!$C$3:$C$10000,"未反映",0,1)</f>
        <v>未反映</v>
      </c>
    </row>
    <row r="226" spans="1:11">
      <c r="A226" s="49">
        <v>20250228</v>
      </c>
      <c r="B226" s="50" t="s">
        <v>417</v>
      </c>
      <c r="C226" s="49" t="s">
        <v>4386</v>
      </c>
      <c r="D226" s="49" t="s">
        <v>3983</v>
      </c>
      <c r="E226" s="49">
        <v>3800</v>
      </c>
      <c r="F226" s="49" t="s">
        <v>4192</v>
      </c>
      <c r="G226" s="49">
        <v>10</v>
      </c>
      <c r="H226" s="49" t="s">
        <v>3993</v>
      </c>
      <c r="I226" s="49" t="s">
        <v>3975</v>
      </c>
      <c r="J226" s="49" t="s">
        <v>3975</v>
      </c>
      <c r="K226" s="47" t="str">
        <f>_xlfn.XLOOKUP($B226,ウォッチリスト!$C$3:$C$10000,ウォッチリスト!$C$3:$C$10000,"未反映",0,1)</f>
        <v>168A</v>
      </c>
    </row>
    <row r="227" spans="1:11">
      <c r="A227" s="49">
        <v>20250228</v>
      </c>
      <c r="B227" s="50" t="s">
        <v>4387</v>
      </c>
      <c r="C227" s="49" t="s">
        <v>4388</v>
      </c>
      <c r="D227" s="49" t="s">
        <v>3974</v>
      </c>
      <c r="E227" s="49" t="s">
        <v>3975</v>
      </c>
      <c r="F227" s="49" t="s">
        <v>3975</v>
      </c>
      <c r="G227" s="49" t="s">
        <v>3975</v>
      </c>
      <c r="H227" s="49" t="s">
        <v>3975</v>
      </c>
      <c r="I227" s="49" t="s">
        <v>3975</v>
      </c>
      <c r="J227" s="49" t="s">
        <v>3975</v>
      </c>
      <c r="K227" s="47" t="str">
        <f>_xlfn.XLOOKUP($B227,ウォッチリスト!$C$3:$C$10000,ウォッチリスト!$C$3:$C$10000,"未反映",0,1)</f>
        <v>未反映</v>
      </c>
    </row>
    <row r="228" spans="1:11">
      <c r="A228" s="49">
        <v>20250228</v>
      </c>
      <c r="B228" s="50" t="s">
        <v>4389</v>
      </c>
      <c r="C228" s="49" t="s">
        <v>4390</v>
      </c>
      <c r="D228" s="49" t="s">
        <v>3974</v>
      </c>
      <c r="E228" s="49" t="s">
        <v>3975</v>
      </c>
      <c r="F228" s="49" t="s">
        <v>3975</v>
      </c>
      <c r="G228" s="49" t="s">
        <v>3975</v>
      </c>
      <c r="H228" s="49" t="s">
        <v>3975</v>
      </c>
      <c r="I228" s="49" t="s">
        <v>3975</v>
      </c>
      <c r="J228" s="49" t="s">
        <v>3975</v>
      </c>
      <c r="K228" s="47" t="str">
        <f>_xlfn.XLOOKUP($B228,ウォッチリスト!$C$3:$C$10000,ウォッチリスト!$C$3:$C$10000,"未反映",0,1)</f>
        <v>未反映</v>
      </c>
    </row>
    <row r="229" spans="1:11">
      <c r="A229" s="49">
        <v>20250228</v>
      </c>
      <c r="B229" s="50" t="s">
        <v>4391</v>
      </c>
      <c r="C229" s="49" t="s">
        <v>4392</v>
      </c>
      <c r="D229" s="49" t="s">
        <v>3974</v>
      </c>
      <c r="E229" s="49" t="s">
        <v>3975</v>
      </c>
      <c r="F229" s="49" t="s">
        <v>3975</v>
      </c>
      <c r="G229" s="49" t="s">
        <v>3975</v>
      </c>
      <c r="H229" s="49" t="s">
        <v>3975</v>
      </c>
      <c r="I229" s="49" t="s">
        <v>3975</v>
      </c>
      <c r="J229" s="49" t="s">
        <v>3975</v>
      </c>
      <c r="K229" s="47" t="str">
        <f>_xlfn.XLOOKUP($B229,ウォッチリスト!$C$3:$C$10000,ウォッチリスト!$C$3:$C$10000,"未反映",0,1)</f>
        <v>未反映</v>
      </c>
    </row>
    <row r="230" spans="1:11">
      <c r="A230" s="49">
        <v>20250228</v>
      </c>
      <c r="B230" s="50" t="s">
        <v>4393</v>
      </c>
      <c r="C230" s="49" t="s">
        <v>4394</v>
      </c>
      <c r="D230" s="49" t="s">
        <v>3974</v>
      </c>
      <c r="E230" s="49" t="s">
        <v>3975</v>
      </c>
      <c r="F230" s="49" t="s">
        <v>3975</v>
      </c>
      <c r="G230" s="49" t="s">
        <v>3975</v>
      </c>
      <c r="H230" s="49" t="s">
        <v>3975</v>
      </c>
      <c r="I230" s="49" t="s">
        <v>3975</v>
      </c>
      <c r="J230" s="49" t="s">
        <v>3975</v>
      </c>
      <c r="K230" s="47" t="str">
        <f>_xlfn.XLOOKUP($B230,ウォッチリスト!$C$3:$C$10000,ウォッチリスト!$C$3:$C$10000,"未反映",0,1)</f>
        <v>未反映</v>
      </c>
    </row>
    <row r="231" spans="1:11">
      <c r="A231" s="49">
        <v>20250228</v>
      </c>
      <c r="B231" s="50" t="s">
        <v>4395</v>
      </c>
      <c r="C231" s="49" t="s">
        <v>4396</v>
      </c>
      <c r="D231" s="49" t="s">
        <v>3974</v>
      </c>
      <c r="E231" s="49" t="s">
        <v>3975</v>
      </c>
      <c r="F231" s="49" t="s">
        <v>3975</v>
      </c>
      <c r="G231" s="49" t="s">
        <v>3975</v>
      </c>
      <c r="H231" s="49" t="s">
        <v>3975</v>
      </c>
      <c r="I231" s="49" t="s">
        <v>3975</v>
      </c>
      <c r="J231" s="49" t="s">
        <v>3975</v>
      </c>
      <c r="K231" s="47" t="str">
        <f>_xlfn.XLOOKUP($B231,ウォッチリスト!$C$3:$C$10000,ウォッチリスト!$C$3:$C$10000,"未反映",0,1)</f>
        <v>未反映</v>
      </c>
    </row>
    <row r="232" spans="1:11">
      <c r="A232" s="49">
        <v>20250228</v>
      </c>
      <c r="B232" s="50" t="s">
        <v>4397</v>
      </c>
      <c r="C232" s="49" t="s">
        <v>4398</v>
      </c>
      <c r="D232" s="49" t="s">
        <v>3974</v>
      </c>
      <c r="E232" s="49" t="s">
        <v>3975</v>
      </c>
      <c r="F232" s="49" t="s">
        <v>3975</v>
      </c>
      <c r="G232" s="49" t="s">
        <v>3975</v>
      </c>
      <c r="H232" s="49" t="s">
        <v>3975</v>
      </c>
      <c r="I232" s="49" t="s">
        <v>3975</v>
      </c>
      <c r="J232" s="49" t="s">
        <v>3975</v>
      </c>
      <c r="K232" s="47" t="str">
        <f>_xlfn.XLOOKUP($B232,ウォッチリスト!$C$3:$C$10000,ウォッチリスト!$C$3:$C$10000,"未反映",0,1)</f>
        <v>未反映</v>
      </c>
    </row>
    <row r="233" spans="1:11">
      <c r="A233" s="49">
        <v>20250228</v>
      </c>
      <c r="B233" s="50" t="s">
        <v>4399</v>
      </c>
      <c r="C233" s="49" t="s">
        <v>4400</v>
      </c>
      <c r="D233" s="49" t="s">
        <v>3974</v>
      </c>
      <c r="E233" s="49" t="s">
        <v>3975</v>
      </c>
      <c r="F233" s="49" t="s">
        <v>3975</v>
      </c>
      <c r="G233" s="49" t="s">
        <v>3975</v>
      </c>
      <c r="H233" s="49" t="s">
        <v>3975</v>
      </c>
      <c r="I233" s="49" t="s">
        <v>3975</v>
      </c>
      <c r="J233" s="49" t="s">
        <v>3975</v>
      </c>
      <c r="K233" s="47" t="str">
        <f>_xlfn.XLOOKUP($B233,ウォッチリスト!$C$3:$C$10000,ウォッチリスト!$C$3:$C$10000,"未反映",0,1)</f>
        <v>未反映</v>
      </c>
    </row>
    <row r="234" spans="1:11">
      <c r="A234" s="49">
        <v>20250228</v>
      </c>
      <c r="B234" s="50" t="s">
        <v>4401</v>
      </c>
      <c r="C234" s="49" t="s">
        <v>4402</v>
      </c>
      <c r="D234" s="49" t="s">
        <v>3974</v>
      </c>
      <c r="E234" s="49" t="s">
        <v>3975</v>
      </c>
      <c r="F234" s="49" t="s">
        <v>3975</v>
      </c>
      <c r="G234" s="49" t="s">
        <v>3975</v>
      </c>
      <c r="H234" s="49" t="s">
        <v>3975</v>
      </c>
      <c r="I234" s="49" t="s">
        <v>3975</v>
      </c>
      <c r="J234" s="49" t="s">
        <v>3975</v>
      </c>
      <c r="K234" s="47" t="str">
        <f>_xlfn.XLOOKUP($B234,ウォッチリスト!$C$3:$C$10000,ウォッチリスト!$C$3:$C$10000,"未反映",0,1)</f>
        <v>未反映</v>
      </c>
    </row>
    <row r="235" spans="1:11">
      <c r="A235" s="49">
        <v>20250228</v>
      </c>
      <c r="B235" s="50" t="s">
        <v>4403</v>
      </c>
      <c r="C235" s="49" t="s">
        <v>4404</v>
      </c>
      <c r="D235" s="49" t="s">
        <v>3974</v>
      </c>
      <c r="E235" s="49" t="s">
        <v>3975</v>
      </c>
      <c r="F235" s="49" t="s">
        <v>3975</v>
      </c>
      <c r="G235" s="49" t="s">
        <v>3975</v>
      </c>
      <c r="H235" s="49" t="s">
        <v>3975</v>
      </c>
      <c r="I235" s="49" t="s">
        <v>3975</v>
      </c>
      <c r="J235" s="49" t="s">
        <v>3975</v>
      </c>
      <c r="K235" s="47" t="str">
        <f>_xlfn.XLOOKUP($B235,ウォッチリスト!$C$3:$C$10000,ウォッチリスト!$C$3:$C$10000,"未反映",0,1)</f>
        <v>未反映</v>
      </c>
    </row>
    <row r="236" spans="1:11">
      <c r="A236" s="49">
        <v>20250228</v>
      </c>
      <c r="B236" s="50" t="s">
        <v>4405</v>
      </c>
      <c r="C236" s="49" t="s">
        <v>4406</v>
      </c>
      <c r="D236" s="49" t="s">
        <v>3974</v>
      </c>
      <c r="E236" s="49" t="s">
        <v>3975</v>
      </c>
      <c r="F236" s="49" t="s">
        <v>3975</v>
      </c>
      <c r="G236" s="49" t="s">
        <v>3975</v>
      </c>
      <c r="H236" s="49" t="s">
        <v>3975</v>
      </c>
      <c r="I236" s="49" t="s">
        <v>3975</v>
      </c>
      <c r="J236" s="49" t="s">
        <v>3975</v>
      </c>
      <c r="K236" s="47" t="str">
        <f>_xlfn.XLOOKUP($B236,ウォッチリスト!$C$3:$C$10000,ウォッチリスト!$C$3:$C$10000,"未反映",0,1)</f>
        <v>未反映</v>
      </c>
    </row>
    <row r="237" spans="1:11">
      <c r="A237" s="49">
        <v>20250228</v>
      </c>
      <c r="B237" s="50" t="s">
        <v>4407</v>
      </c>
      <c r="C237" s="49" t="s">
        <v>4408</v>
      </c>
      <c r="D237" s="49" t="s">
        <v>3974</v>
      </c>
      <c r="E237" s="49" t="s">
        <v>3975</v>
      </c>
      <c r="F237" s="49" t="s">
        <v>3975</v>
      </c>
      <c r="G237" s="49" t="s">
        <v>3975</v>
      </c>
      <c r="H237" s="49" t="s">
        <v>3975</v>
      </c>
      <c r="I237" s="49" t="s">
        <v>3975</v>
      </c>
      <c r="J237" s="49" t="s">
        <v>3975</v>
      </c>
      <c r="K237" s="47" t="str">
        <f>_xlfn.XLOOKUP($B237,ウォッチリスト!$C$3:$C$10000,ウォッチリスト!$C$3:$C$10000,"未反映",0,1)</f>
        <v>未反映</v>
      </c>
    </row>
    <row r="238" spans="1:11">
      <c r="A238" s="49">
        <v>20250228</v>
      </c>
      <c r="B238" s="50" t="s">
        <v>418</v>
      </c>
      <c r="C238" s="49" t="s">
        <v>4409</v>
      </c>
      <c r="D238" s="49" t="s">
        <v>4059</v>
      </c>
      <c r="E238" s="49">
        <v>2050</v>
      </c>
      <c r="F238" s="49" t="s">
        <v>4055</v>
      </c>
      <c r="G238" s="49">
        <v>3</v>
      </c>
      <c r="H238" s="49" t="s">
        <v>4056</v>
      </c>
      <c r="I238" s="49" t="s">
        <v>3975</v>
      </c>
      <c r="J238" s="49" t="s">
        <v>3975</v>
      </c>
      <c r="K238" s="47" t="str">
        <f>_xlfn.XLOOKUP($B238,ウォッチリスト!$C$3:$C$10000,ウォッチリスト!$C$3:$C$10000,"未反映",0,1)</f>
        <v>1711</v>
      </c>
    </row>
    <row r="239" spans="1:11">
      <c r="A239" s="49">
        <v>20250228</v>
      </c>
      <c r="B239" s="50" t="s">
        <v>419</v>
      </c>
      <c r="C239" s="49" t="s">
        <v>4410</v>
      </c>
      <c r="D239" s="49" t="s">
        <v>4059</v>
      </c>
      <c r="E239" s="49">
        <v>2050</v>
      </c>
      <c r="F239" s="49" t="s">
        <v>4055</v>
      </c>
      <c r="G239" s="49">
        <v>3</v>
      </c>
      <c r="H239" s="49" t="s">
        <v>4056</v>
      </c>
      <c r="I239" s="49" t="s">
        <v>3975</v>
      </c>
      <c r="J239" s="49" t="s">
        <v>3975</v>
      </c>
      <c r="K239" s="47" t="str">
        <f>_xlfn.XLOOKUP($B239,ウォッチリスト!$C$3:$C$10000,ウォッチリスト!$C$3:$C$10000,"未反映",0,1)</f>
        <v>1712</v>
      </c>
    </row>
    <row r="240" spans="1:11">
      <c r="A240" s="49">
        <v>20250228</v>
      </c>
      <c r="B240" s="50" t="s">
        <v>420</v>
      </c>
      <c r="C240" s="49" t="s">
        <v>4411</v>
      </c>
      <c r="D240" s="49" t="s">
        <v>4059</v>
      </c>
      <c r="E240" s="49">
        <v>2050</v>
      </c>
      <c r="F240" s="49" t="s">
        <v>4055</v>
      </c>
      <c r="G240" s="49">
        <v>3</v>
      </c>
      <c r="H240" s="49" t="s">
        <v>4056</v>
      </c>
      <c r="I240" s="49">
        <v>7</v>
      </c>
      <c r="J240" s="49" t="s">
        <v>3971</v>
      </c>
      <c r="K240" s="47" t="str">
        <f>_xlfn.XLOOKUP($B240,ウォッチリスト!$C$3:$C$10000,ウォッチリスト!$C$3:$C$10000,"未反映",0,1)</f>
        <v>1716</v>
      </c>
    </row>
    <row r="241" spans="1:11">
      <c r="A241" s="49">
        <v>20250228</v>
      </c>
      <c r="B241" s="50" t="s">
        <v>421</v>
      </c>
      <c r="C241" s="49" t="s">
        <v>4412</v>
      </c>
      <c r="D241" s="49" t="s">
        <v>4059</v>
      </c>
      <c r="E241" s="49">
        <v>9050</v>
      </c>
      <c r="F241" s="49" t="s">
        <v>4031</v>
      </c>
      <c r="G241" s="49">
        <v>10</v>
      </c>
      <c r="H241" s="49" t="s">
        <v>3993</v>
      </c>
      <c r="I241" s="49" t="s">
        <v>3975</v>
      </c>
      <c r="J241" s="49" t="s">
        <v>3975</v>
      </c>
      <c r="K241" s="47" t="str">
        <f>_xlfn.XLOOKUP($B241,ウォッチリスト!$C$3:$C$10000,ウォッチリスト!$C$3:$C$10000,"未反映",0,1)</f>
        <v>1717</v>
      </c>
    </row>
    <row r="242" spans="1:11">
      <c r="A242" s="49">
        <v>20250228</v>
      </c>
      <c r="B242" s="50" t="s">
        <v>422</v>
      </c>
      <c r="C242" s="49" t="s">
        <v>4413</v>
      </c>
      <c r="D242" s="49" t="s">
        <v>4059</v>
      </c>
      <c r="E242" s="49">
        <v>2050</v>
      </c>
      <c r="F242" s="49" t="s">
        <v>4055</v>
      </c>
      <c r="G242" s="49">
        <v>3</v>
      </c>
      <c r="H242" s="49" t="s">
        <v>4056</v>
      </c>
      <c r="I242" s="49" t="s">
        <v>3975</v>
      </c>
      <c r="J242" s="49" t="s">
        <v>3975</v>
      </c>
      <c r="K242" s="47" t="str">
        <f>_xlfn.XLOOKUP($B242,ウォッチリスト!$C$3:$C$10000,ウォッチリスト!$C$3:$C$10000,"未反映",0,1)</f>
        <v>1718</v>
      </c>
    </row>
    <row r="243" spans="1:11">
      <c r="A243" s="49">
        <v>20250228</v>
      </c>
      <c r="B243" s="50" t="s">
        <v>423</v>
      </c>
      <c r="C243" s="49" t="s">
        <v>4414</v>
      </c>
      <c r="D243" s="49" t="s">
        <v>3968</v>
      </c>
      <c r="E243" s="49">
        <v>2050</v>
      </c>
      <c r="F243" s="49" t="s">
        <v>4055</v>
      </c>
      <c r="G243" s="49">
        <v>3</v>
      </c>
      <c r="H243" s="49" t="s">
        <v>4056</v>
      </c>
      <c r="I243" s="49">
        <v>6</v>
      </c>
      <c r="J243" s="49" t="s">
        <v>4061</v>
      </c>
      <c r="K243" s="47" t="str">
        <f>_xlfn.XLOOKUP($B243,ウォッチリスト!$C$3:$C$10000,ウォッチリスト!$C$3:$C$10000,"未反映",0,1)</f>
        <v>1719</v>
      </c>
    </row>
    <row r="244" spans="1:11">
      <c r="A244" s="49">
        <v>20250228</v>
      </c>
      <c r="B244" s="50" t="s">
        <v>4415</v>
      </c>
      <c r="C244" s="49" t="s">
        <v>4416</v>
      </c>
      <c r="D244" s="49" t="s">
        <v>3991</v>
      </c>
      <c r="E244" s="49">
        <v>6050</v>
      </c>
      <c r="F244" s="49" t="s">
        <v>4196</v>
      </c>
      <c r="G244" s="49">
        <v>13</v>
      </c>
      <c r="H244" s="49" t="s">
        <v>4197</v>
      </c>
      <c r="I244" s="49" t="s">
        <v>3975</v>
      </c>
      <c r="J244" s="49" t="s">
        <v>3975</v>
      </c>
      <c r="K244" s="47" t="str">
        <f>_xlfn.XLOOKUP($B244,ウォッチリスト!$C$3:$C$10000,ウォッチリスト!$C$3:$C$10000,"未反映",0,1)</f>
        <v>未反映</v>
      </c>
    </row>
    <row r="245" spans="1:11">
      <c r="A245" s="49">
        <v>20250228</v>
      </c>
      <c r="B245" s="50" t="s">
        <v>424</v>
      </c>
      <c r="C245" s="49" t="s">
        <v>4417</v>
      </c>
      <c r="D245" s="49" t="s">
        <v>3968</v>
      </c>
      <c r="E245" s="49">
        <v>2050</v>
      </c>
      <c r="F245" s="49" t="s">
        <v>4055</v>
      </c>
      <c r="G245" s="49">
        <v>3</v>
      </c>
      <c r="H245" s="49" t="s">
        <v>4056</v>
      </c>
      <c r="I245" s="49">
        <v>6</v>
      </c>
      <c r="J245" s="49" t="s">
        <v>4061</v>
      </c>
      <c r="K245" s="47" t="str">
        <f>_xlfn.XLOOKUP($B245,ウォッチリスト!$C$3:$C$10000,ウォッチリスト!$C$3:$C$10000,"未反映",0,1)</f>
        <v>1720</v>
      </c>
    </row>
    <row r="246" spans="1:11">
      <c r="A246" s="49">
        <v>20250228</v>
      </c>
      <c r="B246" s="50" t="s">
        <v>425</v>
      </c>
      <c r="C246" s="49" t="s">
        <v>4418</v>
      </c>
      <c r="D246" s="49" t="s">
        <v>3968</v>
      </c>
      <c r="E246" s="49">
        <v>2050</v>
      </c>
      <c r="F246" s="49" t="s">
        <v>4055</v>
      </c>
      <c r="G246" s="49">
        <v>3</v>
      </c>
      <c r="H246" s="49" t="s">
        <v>4056</v>
      </c>
      <c r="I246" s="49">
        <v>4</v>
      </c>
      <c r="J246" s="49" t="s">
        <v>4015</v>
      </c>
      <c r="K246" s="47" t="str">
        <f>_xlfn.XLOOKUP($B246,ウォッチリスト!$C$3:$C$10000,ウォッチリスト!$C$3:$C$10000,"未反映",0,1)</f>
        <v>1721</v>
      </c>
    </row>
    <row r="247" spans="1:11">
      <c r="A247" s="49">
        <v>20250228</v>
      </c>
      <c r="B247" s="50" t="s">
        <v>426</v>
      </c>
      <c r="C247" s="49" t="s">
        <v>4419</v>
      </c>
      <c r="D247" s="49" t="s">
        <v>4059</v>
      </c>
      <c r="E247" s="49">
        <v>2050</v>
      </c>
      <c r="F247" s="49" t="s">
        <v>4055</v>
      </c>
      <c r="G247" s="49">
        <v>3</v>
      </c>
      <c r="H247" s="49" t="s">
        <v>4056</v>
      </c>
      <c r="I247" s="49" t="s">
        <v>3975</v>
      </c>
      <c r="J247" s="49" t="s">
        <v>3975</v>
      </c>
      <c r="K247" s="47" t="str">
        <f>_xlfn.XLOOKUP($B247,ウォッチリスト!$C$3:$C$10000,ウォッチリスト!$C$3:$C$10000,"未反映",0,1)</f>
        <v>1723</v>
      </c>
    </row>
    <row r="248" spans="1:11">
      <c r="A248" s="49">
        <v>20250228</v>
      </c>
      <c r="B248" s="50" t="s">
        <v>427</v>
      </c>
      <c r="C248" s="49" t="s">
        <v>4420</v>
      </c>
      <c r="D248" s="49" t="s">
        <v>4059</v>
      </c>
      <c r="E248" s="49">
        <v>2050</v>
      </c>
      <c r="F248" s="49" t="s">
        <v>4055</v>
      </c>
      <c r="G248" s="49">
        <v>3</v>
      </c>
      <c r="H248" s="49" t="s">
        <v>4056</v>
      </c>
      <c r="I248" s="49" t="s">
        <v>3975</v>
      </c>
      <c r="J248" s="49" t="s">
        <v>3975</v>
      </c>
      <c r="K248" s="47" t="str">
        <f>_xlfn.XLOOKUP($B248,ウォッチリスト!$C$3:$C$10000,ウォッチリスト!$C$3:$C$10000,"未反映",0,1)</f>
        <v>1724</v>
      </c>
    </row>
    <row r="249" spans="1:11">
      <c r="A249" s="49">
        <v>20250228</v>
      </c>
      <c r="B249" s="50" t="s">
        <v>428</v>
      </c>
      <c r="C249" s="49" t="s">
        <v>4421</v>
      </c>
      <c r="D249" s="49" t="s">
        <v>3968</v>
      </c>
      <c r="E249" s="49">
        <v>2050</v>
      </c>
      <c r="F249" s="49" t="s">
        <v>4055</v>
      </c>
      <c r="G249" s="49">
        <v>3</v>
      </c>
      <c r="H249" s="49" t="s">
        <v>4056</v>
      </c>
      <c r="I249" s="49">
        <v>7</v>
      </c>
      <c r="J249" s="49" t="s">
        <v>3971</v>
      </c>
      <c r="K249" s="47" t="str">
        <f>_xlfn.XLOOKUP($B249,ウォッチリスト!$C$3:$C$10000,ウォッチリスト!$C$3:$C$10000,"未反映",0,1)</f>
        <v>1726</v>
      </c>
    </row>
    <row r="250" spans="1:11">
      <c r="A250" s="49">
        <v>20250228</v>
      </c>
      <c r="B250" s="50" t="s">
        <v>4422</v>
      </c>
      <c r="C250" s="49" t="s">
        <v>4423</v>
      </c>
      <c r="D250" s="49" t="s">
        <v>3991</v>
      </c>
      <c r="E250" s="49">
        <v>8050</v>
      </c>
      <c r="F250" s="49" t="s">
        <v>4080</v>
      </c>
      <c r="G250" s="49">
        <v>17</v>
      </c>
      <c r="H250" s="49" t="s">
        <v>4081</v>
      </c>
      <c r="I250" s="49" t="s">
        <v>3975</v>
      </c>
      <c r="J250" s="49" t="s">
        <v>3975</v>
      </c>
      <c r="K250" s="47" t="str">
        <f>_xlfn.XLOOKUP($B250,ウォッチリスト!$C$3:$C$10000,ウォッチリスト!$C$3:$C$10000,"未反映",0,1)</f>
        <v>未反映</v>
      </c>
    </row>
    <row r="251" spans="1:11">
      <c r="A251" s="49">
        <v>20250228</v>
      </c>
      <c r="B251" s="50" t="s">
        <v>429</v>
      </c>
      <c r="C251" s="49" t="s">
        <v>4424</v>
      </c>
      <c r="D251" s="49" t="s">
        <v>4059</v>
      </c>
      <c r="E251" s="49">
        <v>2050</v>
      </c>
      <c r="F251" s="49" t="s">
        <v>4055</v>
      </c>
      <c r="G251" s="49">
        <v>3</v>
      </c>
      <c r="H251" s="49" t="s">
        <v>4056</v>
      </c>
      <c r="I251" s="49" t="s">
        <v>3975</v>
      </c>
      <c r="J251" s="49" t="s">
        <v>3975</v>
      </c>
      <c r="K251" s="47" t="str">
        <f>_xlfn.XLOOKUP($B251,ウォッチリスト!$C$3:$C$10000,ウォッチリスト!$C$3:$C$10000,"未反映",0,1)</f>
        <v>1730</v>
      </c>
    </row>
    <row r="252" spans="1:11">
      <c r="A252" s="49">
        <v>20250228</v>
      </c>
      <c r="B252" s="50" t="s">
        <v>430</v>
      </c>
      <c r="C252" s="49" t="s">
        <v>4425</v>
      </c>
      <c r="D252" s="49" t="s">
        <v>4059</v>
      </c>
      <c r="E252" s="49">
        <v>2050</v>
      </c>
      <c r="F252" s="49" t="s">
        <v>4055</v>
      </c>
      <c r="G252" s="49">
        <v>3</v>
      </c>
      <c r="H252" s="49" t="s">
        <v>4056</v>
      </c>
      <c r="I252" s="49" t="s">
        <v>3975</v>
      </c>
      <c r="J252" s="49" t="s">
        <v>3975</v>
      </c>
      <c r="K252" s="47" t="str">
        <f>_xlfn.XLOOKUP($B252,ウォッチリスト!$C$3:$C$10000,ウォッチリスト!$C$3:$C$10000,"未反映",0,1)</f>
        <v>1736</v>
      </c>
    </row>
    <row r="253" spans="1:11">
      <c r="A253" s="49">
        <v>20250228</v>
      </c>
      <c r="B253" s="50" t="s">
        <v>431</v>
      </c>
      <c r="C253" s="49" t="s">
        <v>4426</v>
      </c>
      <c r="D253" s="49" t="s">
        <v>3983</v>
      </c>
      <c r="E253" s="49">
        <v>5250</v>
      </c>
      <c r="F253" s="49" t="s">
        <v>3992</v>
      </c>
      <c r="G253" s="49">
        <v>10</v>
      </c>
      <c r="H253" s="49" t="s">
        <v>3993</v>
      </c>
      <c r="I253" s="49" t="s">
        <v>3975</v>
      </c>
      <c r="J253" s="49" t="s">
        <v>3975</v>
      </c>
      <c r="K253" s="47" t="str">
        <f>_xlfn.XLOOKUP($B253,ウォッチリスト!$C$3:$C$10000,ウォッチリスト!$C$3:$C$10000,"未反映",0,1)</f>
        <v>173A</v>
      </c>
    </row>
    <row r="254" spans="1:11">
      <c r="A254" s="49">
        <v>20250228</v>
      </c>
      <c r="B254" s="50" t="s">
        <v>432</v>
      </c>
      <c r="C254" s="49" t="s">
        <v>4427</v>
      </c>
      <c r="D254" s="49" t="s">
        <v>4059</v>
      </c>
      <c r="E254" s="49">
        <v>2050</v>
      </c>
      <c r="F254" s="49" t="s">
        <v>4055</v>
      </c>
      <c r="G254" s="49">
        <v>3</v>
      </c>
      <c r="H254" s="49" t="s">
        <v>4056</v>
      </c>
      <c r="I254" s="49" t="s">
        <v>3975</v>
      </c>
      <c r="J254" s="49" t="s">
        <v>3975</v>
      </c>
      <c r="K254" s="47" t="str">
        <f>_xlfn.XLOOKUP($B254,ウォッチリスト!$C$3:$C$10000,ウォッチリスト!$C$3:$C$10000,"未反映",0,1)</f>
        <v>1743</v>
      </c>
    </row>
    <row r="255" spans="1:11">
      <c r="A255" s="49">
        <v>20250228</v>
      </c>
      <c r="B255" s="50" t="s">
        <v>4428</v>
      </c>
      <c r="C255" s="49" t="s">
        <v>4429</v>
      </c>
      <c r="D255" s="49" t="s">
        <v>3991</v>
      </c>
      <c r="E255" s="49">
        <v>5250</v>
      </c>
      <c r="F255" s="49" t="s">
        <v>3992</v>
      </c>
      <c r="G255" s="49">
        <v>10</v>
      </c>
      <c r="H255" s="49" t="s">
        <v>3993</v>
      </c>
      <c r="I255" s="49" t="s">
        <v>3975</v>
      </c>
      <c r="J255" s="49" t="s">
        <v>3975</v>
      </c>
      <c r="K255" s="47" t="str">
        <f>_xlfn.XLOOKUP($B255,ウォッチリスト!$C$3:$C$10000,ウォッチリスト!$C$3:$C$10000,"未反映",0,1)</f>
        <v>未反映</v>
      </c>
    </row>
    <row r="256" spans="1:11">
      <c r="A256" s="49">
        <v>20250228</v>
      </c>
      <c r="B256" s="50" t="s">
        <v>433</v>
      </c>
      <c r="C256" s="49" t="s">
        <v>4430</v>
      </c>
      <c r="D256" s="49" t="s">
        <v>4059</v>
      </c>
      <c r="E256" s="49">
        <v>2050</v>
      </c>
      <c r="F256" s="49" t="s">
        <v>4055</v>
      </c>
      <c r="G256" s="49">
        <v>3</v>
      </c>
      <c r="H256" s="49" t="s">
        <v>4056</v>
      </c>
      <c r="I256" s="49" t="s">
        <v>3975</v>
      </c>
      <c r="J256" s="49" t="s">
        <v>3975</v>
      </c>
      <c r="K256" s="47" t="str">
        <f>_xlfn.XLOOKUP($B256,ウォッチリスト!$C$3:$C$10000,ウォッチリスト!$C$3:$C$10000,"未反映",0,1)</f>
        <v>1757</v>
      </c>
    </row>
    <row r="257" spans="1:11">
      <c r="A257" s="49">
        <v>20250228</v>
      </c>
      <c r="B257" s="50" t="s">
        <v>434</v>
      </c>
      <c r="C257" s="49" t="s">
        <v>4431</v>
      </c>
      <c r="D257" s="49" t="s">
        <v>4059</v>
      </c>
      <c r="E257" s="49">
        <v>2050</v>
      </c>
      <c r="F257" s="49" t="s">
        <v>4055</v>
      </c>
      <c r="G257" s="49">
        <v>3</v>
      </c>
      <c r="H257" s="49" t="s">
        <v>4056</v>
      </c>
      <c r="I257" s="49" t="s">
        <v>3975</v>
      </c>
      <c r="J257" s="49" t="s">
        <v>3975</v>
      </c>
      <c r="K257" s="47" t="str">
        <f>_xlfn.XLOOKUP($B257,ウォッチリスト!$C$3:$C$10000,ウォッチリスト!$C$3:$C$10000,"未反映",0,1)</f>
        <v>1758</v>
      </c>
    </row>
    <row r="258" spans="1:11">
      <c r="A258" s="49">
        <v>20250228</v>
      </c>
      <c r="B258" s="50" t="s">
        <v>435</v>
      </c>
      <c r="C258" s="49" t="s">
        <v>4432</v>
      </c>
      <c r="D258" s="49" t="s">
        <v>3983</v>
      </c>
      <c r="E258" s="49">
        <v>5250</v>
      </c>
      <c r="F258" s="49" t="s">
        <v>3992</v>
      </c>
      <c r="G258" s="49">
        <v>10</v>
      </c>
      <c r="H258" s="49" t="s">
        <v>3993</v>
      </c>
      <c r="I258" s="49" t="s">
        <v>3975</v>
      </c>
      <c r="J258" s="49" t="s">
        <v>3975</v>
      </c>
      <c r="K258" s="47" t="str">
        <f>_xlfn.XLOOKUP($B258,ウォッチリスト!$C$3:$C$10000,ウォッチリスト!$C$3:$C$10000,"未反映",0,1)</f>
        <v>175A</v>
      </c>
    </row>
    <row r="259" spans="1:11">
      <c r="A259" s="49">
        <v>20250228</v>
      </c>
      <c r="B259" s="50" t="s">
        <v>436</v>
      </c>
      <c r="C259" s="49" t="s">
        <v>4433</v>
      </c>
      <c r="D259" s="49" t="s">
        <v>3968</v>
      </c>
      <c r="E259" s="49">
        <v>2050</v>
      </c>
      <c r="F259" s="49" t="s">
        <v>4055</v>
      </c>
      <c r="G259" s="49">
        <v>3</v>
      </c>
      <c r="H259" s="49" t="s">
        <v>4056</v>
      </c>
      <c r="I259" s="49">
        <v>7</v>
      </c>
      <c r="J259" s="49" t="s">
        <v>3971</v>
      </c>
      <c r="K259" s="47" t="str">
        <f>_xlfn.XLOOKUP($B259,ウォッチリスト!$C$3:$C$10000,ウォッチリスト!$C$3:$C$10000,"未反映",0,1)</f>
        <v>1762</v>
      </c>
    </row>
    <row r="260" spans="1:11">
      <c r="A260" s="49">
        <v>20250228</v>
      </c>
      <c r="B260" s="50" t="s">
        <v>437</v>
      </c>
      <c r="C260" s="49" t="s">
        <v>4434</v>
      </c>
      <c r="D260" s="49" t="s">
        <v>4059</v>
      </c>
      <c r="E260" s="49">
        <v>2050</v>
      </c>
      <c r="F260" s="49" t="s">
        <v>4055</v>
      </c>
      <c r="G260" s="49">
        <v>3</v>
      </c>
      <c r="H260" s="49" t="s">
        <v>4056</v>
      </c>
      <c r="I260" s="49" t="s">
        <v>3975</v>
      </c>
      <c r="J260" s="49" t="s">
        <v>3975</v>
      </c>
      <c r="K260" s="47" t="str">
        <f>_xlfn.XLOOKUP($B260,ウォッチリスト!$C$3:$C$10000,ウォッチリスト!$C$3:$C$10000,"未反映",0,1)</f>
        <v>1764</v>
      </c>
    </row>
    <row r="261" spans="1:11">
      <c r="A261" s="49">
        <v>20250228</v>
      </c>
      <c r="B261" s="50" t="s">
        <v>438</v>
      </c>
      <c r="C261" s="49" t="s">
        <v>4435</v>
      </c>
      <c r="D261" s="49" t="s">
        <v>3968</v>
      </c>
      <c r="E261" s="49">
        <v>2050</v>
      </c>
      <c r="F261" s="49" t="s">
        <v>4055</v>
      </c>
      <c r="G261" s="49">
        <v>3</v>
      </c>
      <c r="H261" s="49" t="s">
        <v>4056</v>
      </c>
      <c r="I261" s="49">
        <v>6</v>
      </c>
      <c r="J261" s="49" t="s">
        <v>4061</v>
      </c>
      <c r="K261" s="47" t="str">
        <f>_xlfn.XLOOKUP($B261,ウォッチリスト!$C$3:$C$10000,ウォッチリスト!$C$3:$C$10000,"未反映",0,1)</f>
        <v>1766</v>
      </c>
    </row>
    <row r="262" spans="1:11">
      <c r="A262" s="49">
        <v>20250228</v>
      </c>
      <c r="B262" s="50" t="s">
        <v>439</v>
      </c>
      <c r="C262" s="49" t="s">
        <v>4436</v>
      </c>
      <c r="D262" s="49" t="s">
        <v>4059</v>
      </c>
      <c r="E262" s="49">
        <v>2050</v>
      </c>
      <c r="F262" s="49" t="s">
        <v>4055</v>
      </c>
      <c r="G262" s="49">
        <v>3</v>
      </c>
      <c r="H262" s="49" t="s">
        <v>4056</v>
      </c>
      <c r="I262" s="49" t="s">
        <v>3975</v>
      </c>
      <c r="J262" s="49" t="s">
        <v>3975</v>
      </c>
      <c r="K262" s="47" t="str">
        <f>_xlfn.XLOOKUP($B262,ウォッチリスト!$C$3:$C$10000,ウォッチリスト!$C$3:$C$10000,"未反映",0,1)</f>
        <v>1768</v>
      </c>
    </row>
    <row r="263" spans="1:11">
      <c r="A263" s="49">
        <v>20250228</v>
      </c>
      <c r="B263" s="50" t="s">
        <v>440</v>
      </c>
      <c r="C263" s="49" t="s">
        <v>4437</v>
      </c>
      <c r="D263" s="49" t="s">
        <v>3983</v>
      </c>
      <c r="E263" s="49">
        <v>4050</v>
      </c>
      <c r="F263" s="49" t="s">
        <v>4438</v>
      </c>
      <c r="G263" s="49">
        <v>11</v>
      </c>
      <c r="H263" s="49" t="s">
        <v>4439</v>
      </c>
      <c r="I263" s="49" t="s">
        <v>3975</v>
      </c>
      <c r="J263" s="49" t="s">
        <v>3975</v>
      </c>
      <c r="K263" s="47" t="str">
        <f>_xlfn.XLOOKUP($B263,ウォッチリスト!$C$3:$C$10000,ウォッチリスト!$C$3:$C$10000,"未反映",0,1)</f>
        <v>176A</v>
      </c>
    </row>
    <row r="264" spans="1:11">
      <c r="A264" s="49">
        <v>20250228</v>
      </c>
      <c r="B264" s="50" t="s">
        <v>441</v>
      </c>
      <c r="C264" s="49" t="s">
        <v>4440</v>
      </c>
      <c r="D264" s="49" t="s">
        <v>4059</v>
      </c>
      <c r="E264" s="49">
        <v>2050</v>
      </c>
      <c r="F264" s="49" t="s">
        <v>4055</v>
      </c>
      <c r="G264" s="49">
        <v>3</v>
      </c>
      <c r="H264" s="49" t="s">
        <v>4056</v>
      </c>
      <c r="I264" s="49" t="s">
        <v>3975</v>
      </c>
      <c r="J264" s="49" t="s">
        <v>3975</v>
      </c>
      <c r="K264" s="47" t="str">
        <f>_xlfn.XLOOKUP($B264,ウォッチリスト!$C$3:$C$10000,ウォッチリスト!$C$3:$C$10000,"未反映",0,1)</f>
        <v>1770</v>
      </c>
    </row>
    <row r="265" spans="1:11">
      <c r="A265" s="49">
        <v>20250228</v>
      </c>
      <c r="B265" s="50" t="s">
        <v>442</v>
      </c>
      <c r="C265" s="49" t="s">
        <v>4441</v>
      </c>
      <c r="D265" s="49" t="s">
        <v>4442</v>
      </c>
      <c r="E265" s="49">
        <v>2050</v>
      </c>
      <c r="F265" s="49" t="s">
        <v>4055</v>
      </c>
      <c r="G265" s="49">
        <v>3</v>
      </c>
      <c r="H265" s="49" t="s">
        <v>4056</v>
      </c>
      <c r="I265" s="49" t="s">
        <v>3975</v>
      </c>
      <c r="J265" s="49" t="s">
        <v>3975</v>
      </c>
      <c r="K265" s="47" t="str">
        <f>_xlfn.XLOOKUP($B265,ウォッチリスト!$C$3:$C$10000,ウォッチリスト!$C$3:$C$10000,"未反映",0,1)</f>
        <v>1773</v>
      </c>
    </row>
    <row r="266" spans="1:11">
      <c r="A266" s="49">
        <v>20250228</v>
      </c>
      <c r="B266" s="50" t="s">
        <v>444</v>
      </c>
      <c r="C266" s="49" t="s">
        <v>4443</v>
      </c>
      <c r="D266" s="49" t="s">
        <v>4059</v>
      </c>
      <c r="E266" s="49">
        <v>2050</v>
      </c>
      <c r="F266" s="49" t="s">
        <v>4055</v>
      </c>
      <c r="G266" s="49">
        <v>3</v>
      </c>
      <c r="H266" s="49" t="s">
        <v>4056</v>
      </c>
      <c r="I266" s="49" t="s">
        <v>3975</v>
      </c>
      <c r="J266" s="49" t="s">
        <v>3975</v>
      </c>
      <c r="K266" s="47" t="str">
        <f>_xlfn.XLOOKUP($B266,ウォッチリスト!$C$3:$C$10000,ウォッチリスト!$C$3:$C$10000,"未反映",0,1)</f>
        <v>1776</v>
      </c>
    </row>
    <row r="267" spans="1:11">
      <c r="A267" s="49">
        <v>20250228</v>
      </c>
      <c r="B267" s="50" t="s">
        <v>445</v>
      </c>
      <c r="C267" s="49" t="s">
        <v>4444</v>
      </c>
      <c r="D267" s="49" t="s">
        <v>3983</v>
      </c>
      <c r="E267" s="49">
        <v>3200</v>
      </c>
      <c r="F267" s="49" t="s">
        <v>4445</v>
      </c>
      <c r="G267" s="49">
        <v>4</v>
      </c>
      <c r="H267" s="49" t="s">
        <v>4446</v>
      </c>
      <c r="I267" s="49" t="s">
        <v>3975</v>
      </c>
      <c r="J267" s="49" t="s">
        <v>3975</v>
      </c>
      <c r="K267" s="47" t="str">
        <f>_xlfn.XLOOKUP($B267,ウォッチリスト!$C$3:$C$10000,ウォッチリスト!$C$3:$C$10000,"未反映",0,1)</f>
        <v>177A</v>
      </c>
    </row>
    <row r="268" spans="1:11">
      <c r="A268" s="49">
        <v>20250228</v>
      </c>
      <c r="B268" s="50" t="s">
        <v>446</v>
      </c>
      <c r="C268" s="49" t="s">
        <v>4447</v>
      </c>
      <c r="D268" s="49" t="s">
        <v>3968</v>
      </c>
      <c r="E268" s="49">
        <v>2050</v>
      </c>
      <c r="F268" s="49" t="s">
        <v>4055</v>
      </c>
      <c r="G268" s="49">
        <v>3</v>
      </c>
      <c r="H268" s="49" t="s">
        <v>4056</v>
      </c>
      <c r="I268" s="49">
        <v>7</v>
      </c>
      <c r="J268" s="49" t="s">
        <v>3971</v>
      </c>
      <c r="K268" s="47" t="str">
        <f>_xlfn.XLOOKUP($B268,ウォッチリスト!$C$3:$C$10000,ウォッチリスト!$C$3:$C$10000,"未反映",0,1)</f>
        <v>1780</v>
      </c>
    </row>
    <row r="269" spans="1:11">
      <c r="A269" s="49">
        <v>20250228</v>
      </c>
      <c r="B269" s="50" t="s">
        <v>447</v>
      </c>
      <c r="C269" s="49" t="s">
        <v>4448</v>
      </c>
      <c r="D269" s="49" t="s">
        <v>4059</v>
      </c>
      <c r="E269" s="49">
        <v>8050</v>
      </c>
      <c r="F269" s="49" t="s">
        <v>4080</v>
      </c>
      <c r="G269" s="49">
        <v>17</v>
      </c>
      <c r="H269" s="49" t="s">
        <v>4081</v>
      </c>
      <c r="I269" s="49" t="s">
        <v>3975</v>
      </c>
      <c r="J269" s="49" t="s">
        <v>3975</v>
      </c>
      <c r="K269" s="47" t="str">
        <f>_xlfn.XLOOKUP($B269,ウォッチリスト!$C$3:$C$10000,ウォッチリスト!$C$3:$C$10000,"未反映",0,1)</f>
        <v>1783</v>
      </c>
    </row>
    <row r="270" spans="1:11">
      <c r="A270" s="49">
        <v>20250228</v>
      </c>
      <c r="B270" s="50" t="s">
        <v>448</v>
      </c>
      <c r="C270" s="49" t="s">
        <v>4449</v>
      </c>
      <c r="D270" s="49" t="s">
        <v>3968</v>
      </c>
      <c r="E270" s="49">
        <v>2050</v>
      </c>
      <c r="F270" s="49" t="s">
        <v>4055</v>
      </c>
      <c r="G270" s="49">
        <v>3</v>
      </c>
      <c r="H270" s="49" t="s">
        <v>4056</v>
      </c>
      <c r="I270" s="49">
        <v>7</v>
      </c>
      <c r="J270" s="49" t="s">
        <v>3971</v>
      </c>
      <c r="K270" s="47" t="str">
        <f>_xlfn.XLOOKUP($B270,ウォッチリスト!$C$3:$C$10000,ウォッチリスト!$C$3:$C$10000,"未反映",0,1)</f>
        <v>1786</v>
      </c>
    </row>
    <row r="271" spans="1:11">
      <c r="A271" s="49">
        <v>20250228</v>
      </c>
      <c r="B271" s="50" t="s">
        <v>449</v>
      </c>
      <c r="C271" s="49" t="s">
        <v>4450</v>
      </c>
      <c r="D271" s="49" t="s">
        <v>4059</v>
      </c>
      <c r="E271" s="49">
        <v>2050</v>
      </c>
      <c r="F271" s="49" t="s">
        <v>4055</v>
      </c>
      <c r="G271" s="49">
        <v>3</v>
      </c>
      <c r="H271" s="49" t="s">
        <v>4056</v>
      </c>
      <c r="I271" s="49" t="s">
        <v>3975</v>
      </c>
      <c r="J271" s="49" t="s">
        <v>3975</v>
      </c>
      <c r="K271" s="47" t="str">
        <f>_xlfn.XLOOKUP($B271,ウォッチリスト!$C$3:$C$10000,ウォッチリスト!$C$3:$C$10000,"未反映",0,1)</f>
        <v>1787</v>
      </c>
    </row>
    <row r="272" spans="1:11">
      <c r="A272" s="49">
        <v>20250228</v>
      </c>
      <c r="B272" s="50" t="s">
        <v>450</v>
      </c>
      <c r="C272" s="49" t="s">
        <v>4451</v>
      </c>
      <c r="D272" s="49" t="s">
        <v>4059</v>
      </c>
      <c r="E272" s="49">
        <v>2050</v>
      </c>
      <c r="F272" s="49" t="s">
        <v>4055</v>
      </c>
      <c r="G272" s="49">
        <v>3</v>
      </c>
      <c r="H272" s="49" t="s">
        <v>4056</v>
      </c>
      <c r="I272" s="49" t="s">
        <v>3975</v>
      </c>
      <c r="J272" s="49" t="s">
        <v>3975</v>
      </c>
      <c r="K272" s="47" t="str">
        <f>_xlfn.XLOOKUP($B272,ウォッチリスト!$C$3:$C$10000,ウォッチリスト!$C$3:$C$10000,"未反映",0,1)</f>
        <v>1788</v>
      </c>
    </row>
    <row r="273" spans="1:11">
      <c r="A273" s="49">
        <v>20250228</v>
      </c>
      <c r="B273" s="50" t="s">
        <v>4452</v>
      </c>
      <c r="C273" s="49" t="s">
        <v>4453</v>
      </c>
      <c r="D273" s="49" t="s">
        <v>3974</v>
      </c>
      <c r="E273" s="49" t="s">
        <v>3975</v>
      </c>
      <c r="F273" s="49" t="s">
        <v>3975</v>
      </c>
      <c r="G273" s="49" t="s">
        <v>3975</v>
      </c>
      <c r="H273" s="49" t="s">
        <v>3975</v>
      </c>
      <c r="I273" s="49" t="s">
        <v>3975</v>
      </c>
      <c r="J273" s="49" t="s">
        <v>3975</v>
      </c>
      <c r="K273" s="47" t="str">
        <f>_xlfn.XLOOKUP($B273,ウォッチリスト!$C$3:$C$10000,ウォッチリスト!$C$3:$C$10000,"未反映",0,1)</f>
        <v>未反映</v>
      </c>
    </row>
    <row r="274" spans="1:11">
      <c r="A274" s="49">
        <v>20250228</v>
      </c>
      <c r="B274" s="50" t="s">
        <v>451</v>
      </c>
      <c r="C274" s="49" t="s">
        <v>4454</v>
      </c>
      <c r="D274" s="49" t="s">
        <v>4059</v>
      </c>
      <c r="E274" s="49">
        <v>2050</v>
      </c>
      <c r="F274" s="49" t="s">
        <v>4055</v>
      </c>
      <c r="G274" s="49">
        <v>3</v>
      </c>
      <c r="H274" s="49" t="s">
        <v>4056</v>
      </c>
      <c r="I274" s="49" t="s">
        <v>3975</v>
      </c>
      <c r="J274" s="49" t="s">
        <v>3975</v>
      </c>
      <c r="K274" s="47" t="str">
        <f>_xlfn.XLOOKUP($B274,ウォッチリスト!$C$3:$C$10000,ウォッチリスト!$C$3:$C$10000,"未反映",0,1)</f>
        <v>1793</v>
      </c>
    </row>
    <row r="275" spans="1:11">
      <c r="A275" s="49">
        <v>20250228</v>
      </c>
      <c r="B275" s="50" t="s">
        <v>452</v>
      </c>
      <c r="C275" s="49" t="s">
        <v>4455</v>
      </c>
      <c r="D275" s="49" t="s">
        <v>4059</v>
      </c>
      <c r="E275" s="49">
        <v>2050</v>
      </c>
      <c r="F275" s="49" t="s">
        <v>4055</v>
      </c>
      <c r="G275" s="49">
        <v>3</v>
      </c>
      <c r="H275" s="49" t="s">
        <v>4056</v>
      </c>
      <c r="I275" s="49" t="s">
        <v>3975</v>
      </c>
      <c r="J275" s="49" t="s">
        <v>3975</v>
      </c>
      <c r="K275" s="47" t="str">
        <f>_xlfn.XLOOKUP($B275,ウォッチリスト!$C$3:$C$10000,ウォッチリスト!$C$3:$C$10000,"未反映",0,1)</f>
        <v>1795</v>
      </c>
    </row>
    <row r="276" spans="1:11">
      <c r="A276" s="49">
        <v>20250228</v>
      </c>
      <c r="B276" s="50" t="s">
        <v>453</v>
      </c>
      <c r="C276" s="49" t="s">
        <v>4456</v>
      </c>
      <c r="D276" s="49" t="s">
        <v>4059</v>
      </c>
      <c r="E276" s="49">
        <v>2050</v>
      </c>
      <c r="F276" s="49" t="s">
        <v>4055</v>
      </c>
      <c r="G276" s="49">
        <v>3</v>
      </c>
      <c r="H276" s="49" t="s">
        <v>4056</v>
      </c>
      <c r="I276" s="49" t="s">
        <v>3975</v>
      </c>
      <c r="J276" s="49" t="s">
        <v>3975</v>
      </c>
      <c r="K276" s="47" t="str">
        <f>_xlfn.XLOOKUP($B276,ウォッチリスト!$C$3:$C$10000,ウォッチリスト!$C$3:$C$10000,"未反映",0,1)</f>
        <v>1798</v>
      </c>
    </row>
    <row r="277" spans="1:11">
      <c r="A277" s="49">
        <v>20250228</v>
      </c>
      <c r="B277" s="50" t="s">
        <v>454</v>
      </c>
      <c r="C277" s="49" t="s">
        <v>4457</v>
      </c>
      <c r="D277" s="49" t="s">
        <v>4059</v>
      </c>
      <c r="E277" s="49">
        <v>2050</v>
      </c>
      <c r="F277" s="49" t="s">
        <v>4055</v>
      </c>
      <c r="G277" s="49">
        <v>3</v>
      </c>
      <c r="H277" s="49" t="s">
        <v>4056</v>
      </c>
      <c r="I277" s="49" t="s">
        <v>3975</v>
      </c>
      <c r="J277" s="49" t="s">
        <v>3975</v>
      </c>
      <c r="K277" s="47" t="str">
        <f>_xlfn.XLOOKUP($B277,ウォッチリスト!$C$3:$C$10000,ウォッチリスト!$C$3:$C$10000,"未反映",0,1)</f>
        <v>1799</v>
      </c>
    </row>
    <row r="278" spans="1:11">
      <c r="A278" s="49">
        <v>20250228</v>
      </c>
      <c r="B278" s="50" t="s">
        <v>4458</v>
      </c>
      <c r="C278" s="49" t="s">
        <v>4459</v>
      </c>
      <c r="D278" s="49" t="s">
        <v>3974</v>
      </c>
      <c r="E278" s="49" t="s">
        <v>3975</v>
      </c>
      <c r="F278" s="49" t="s">
        <v>3975</v>
      </c>
      <c r="G278" s="49" t="s">
        <v>3975</v>
      </c>
      <c r="H278" s="49" t="s">
        <v>3975</v>
      </c>
      <c r="I278" s="49" t="s">
        <v>3975</v>
      </c>
      <c r="J278" s="49" t="s">
        <v>3975</v>
      </c>
      <c r="K278" s="47" t="str">
        <f>_xlfn.XLOOKUP($B278,ウォッチリスト!$C$3:$C$10000,ウォッチリスト!$C$3:$C$10000,"未反映",0,1)</f>
        <v>未反映</v>
      </c>
    </row>
    <row r="279" spans="1:11">
      <c r="A279" s="49">
        <v>20250228</v>
      </c>
      <c r="B279" s="50" t="s">
        <v>44</v>
      </c>
      <c r="C279" s="49" t="s">
        <v>4460</v>
      </c>
      <c r="D279" s="49" t="s">
        <v>3968</v>
      </c>
      <c r="E279" s="49">
        <v>2050</v>
      </c>
      <c r="F279" s="49" t="s">
        <v>4055</v>
      </c>
      <c r="G279" s="49">
        <v>3</v>
      </c>
      <c r="H279" s="49" t="s">
        <v>4056</v>
      </c>
      <c r="I279" s="49">
        <v>4</v>
      </c>
      <c r="J279" s="49" t="s">
        <v>4015</v>
      </c>
      <c r="K279" s="47" t="str">
        <f>_xlfn.XLOOKUP($B279,ウォッチリスト!$C$3:$C$10000,ウォッチリスト!$C$3:$C$10000,"未反映",0,1)</f>
        <v>1801</v>
      </c>
    </row>
    <row r="280" spans="1:11">
      <c r="A280" s="49">
        <v>20250228</v>
      </c>
      <c r="B280" s="50" t="s">
        <v>274</v>
      </c>
      <c r="C280" s="49" t="s">
        <v>4461</v>
      </c>
      <c r="D280" s="49" t="s">
        <v>3968</v>
      </c>
      <c r="E280" s="49">
        <v>2050</v>
      </c>
      <c r="F280" s="49" t="s">
        <v>4055</v>
      </c>
      <c r="G280" s="49">
        <v>3</v>
      </c>
      <c r="H280" s="49" t="s">
        <v>4056</v>
      </c>
      <c r="I280" s="49">
        <v>4</v>
      </c>
      <c r="J280" s="49" t="s">
        <v>4015</v>
      </c>
      <c r="K280" s="47" t="str">
        <f>_xlfn.XLOOKUP($B280,ウォッチリスト!$C$3:$C$10000,ウォッチリスト!$C$3:$C$10000,"未反映",0,1)</f>
        <v>1802</v>
      </c>
    </row>
    <row r="281" spans="1:11">
      <c r="A281" s="49">
        <v>20250228</v>
      </c>
      <c r="B281" s="50" t="s">
        <v>455</v>
      </c>
      <c r="C281" s="49" t="s">
        <v>4462</v>
      </c>
      <c r="D281" s="49" t="s">
        <v>3968</v>
      </c>
      <c r="E281" s="49">
        <v>2050</v>
      </c>
      <c r="F281" s="49" t="s">
        <v>4055</v>
      </c>
      <c r="G281" s="49">
        <v>3</v>
      </c>
      <c r="H281" s="49" t="s">
        <v>4056</v>
      </c>
      <c r="I281" s="49">
        <v>4</v>
      </c>
      <c r="J281" s="49" t="s">
        <v>4015</v>
      </c>
      <c r="K281" s="47" t="str">
        <f>_xlfn.XLOOKUP($B281,ウォッチリスト!$C$3:$C$10000,ウォッチリスト!$C$3:$C$10000,"未反映",0,1)</f>
        <v>1803</v>
      </c>
    </row>
    <row r="282" spans="1:11">
      <c r="A282" s="49">
        <v>20250228</v>
      </c>
      <c r="B282" s="50" t="s">
        <v>456</v>
      </c>
      <c r="C282" s="49" t="s">
        <v>4463</v>
      </c>
      <c r="D282" s="49" t="s">
        <v>4059</v>
      </c>
      <c r="E282" s="49">
        <v>2050</v>
      </c>
      <c r="F282" s="49" t="s">
        <v>4055</v>
      </c>
      <c r="G282" s="49">
        <v>3</v>
      </c>
      <c r="H282" s="49" t="s">
        <v>4056</v>
      </c>
      <c r="I282" s="49" t="s">
        <v>3975</v>
      </c>
      <c r="J282" s="49" t="s">
        <v>3975</v>
      </c>
      <c r="K282" s="47" t="str">
        <f>_xlfn.XLOOKUP($B282,ウォッチリスト!$C$3:$C$10000,ウォッチリスト!$C$3:$C$10000,"未反映",0,1)</f>
        <v>1807</v>
      </c>
    </row>
    <row r="283" spans="1:11">
      <c r="A283" s="49">
        <v>20250228</v>
      </c>
      <c r="B283" s="50" t="s">
        <v>35</v>
      </c>
      <c r="C283" s="49" t="s">
        <v>4464</v>
      </c>
      <c r="D283" s="49" t="s">
        <v>3968</v>
      </c>
      <c r="E283" s="49">
        <v>2050</v>
      </c>
      <c r="F283" s="49" t="s">
        <v>4055</v>
      </c>
      <c r="G283" s="49">
        <v>3</v>
      </c>
      <c r="H283" s="49" t="s">
        <v>4056</v>
      </c>
      <c r="I283" s="49">
        <v>4</v>
      </c>
      <c r="J283" s="49" t="s">
        <v>4015</v>
      </c>
      <c r="K283" s="47" t="str">
        <f>_xlfn.XLOOKUP($B283,ウォッチリスト!$C$3:$C$10000,ウォッチリスト!$C$3:$C$10000,"未反映",0,1)</f>
        <v>1808</v>
      </c>
    </row>
    <row r="284" spans="1:11">
      <c r="A284" s="49">
        <v>20250228</v>
      </c>
      <c r="B284" s="50" t="s">
        <v>4465</v>
      </c>
      <c r="C284" s="49" t="s">
        <v>4466</v>
      </c>
      <c r="D284" s="49" t="s">
        <v>3974</v>
      </c>
      <c r="E284" s="49" t="s">
        <v>3975</v>
      </c>
      <c r="F284" s="49" t="s">
        <v>3975</v>
      </c>
      <c r="G284" s="49" t="s">
        <v>3975</v>
      </c>
      <c r="H284" s="49" t="s">
        <v>3975</v>
      </c>
      <c r="I284" s="49" t="s">
        <v>3975</v>
      </c>
      <c r="J284" s="49" t="s">
        <v>3975</v>
      </c>
      <c r="K284" s="47" t="str">
        <f>_xlfn.XLOOKUP($B284,ウォッチリスト!$C$3:$C$10000,ウォッチリスト!$C$3:$C$10000,"未反映",0,1)</f>
        <v>未反映</v>
      </c>
    </row>
    <row r="285" spans="1:11">
      <c r="A285" s="49">
        <v>20250228</v>
      </c>
      <c r="B285" s="50" t="s">
        <v>457</v>
      </c>
      <c r="C285" s="49" t="s">
        <v>4467</v>
      </c>
      <c r="D285" s="49" t="s">
        <v>4059</v>
      </c>
      <c r="E285" s="49">
        <v>2050</v>
      </c>
      <c r="F285" s="49" t="s">
        <v>4055</v>
      </c>
      <c r="G285" s="49">
        <v>3</v>
      </c>
      <c r="H285" s="49" t="s">
        <v>4056</v>
      </c>
      <c r="I285" s="49">
        <v>7</v>
      </c>
      <c r="J285" s="49" t="s">
        <v>3971</v>
      </c>
      <c r="K285" s="47" t="str">
        <f>_xlfn.XLOOKUP($B285,ウォッチリスト!$C$3:$C$10000,ウォッチリスト!$C$3:$C$10000,"未反映",0,1)</f>
        <v>1810</v>
      </c>
    </row>
    <row r="286" spans="1:11">
      <c r="A286" s="49">
        <v>20250228</v>
      </c>
      <c r="B286" s="50" t="s">
        <v>458</v>
      </c>
      <c r="C286" s="49" t="s">
        <v>4468</v>
      </c>
      <c r="D286" s="49" t="s">
        <v>4059</v>
      </c>
      <c r="E286" s="49">
        <v>2050</v>
      </c>
      <c r="F286" s="49" t="s">
        <v>4055</v>
      </c>
      <c r="G286" s="49">
        <v>3</v>
      </c>
      <c r="H286" s="49" t="s">
        <v>4056</v>
      </c>
      <c r="I286" s="49" t="s">
        <v>3975</v>
      </c>
      <c r="J286" s="49" t="s">
        <v>3975</v>
      </c>
      <c r="K286" s="47" t="str">
        <f>_xlfn.XLOOKUP($B286,ウォッチリスト!$C$3:$C$10000,ウォッチリスト!$C$3:$C$10000,"未反映",0,1)</f>
        <v>1811</v>
      </c>
    </row>
    <row r="287" spans="1:11">
      <c r="A287" s="49">
        <v>20250228</v>
      </c>
      <c r="B287" s="50" t="s">
        <v>459</v>
      </c>
      <c r="C287" s="49" t="s">
        <v>4469</v>
      </c>
      <c r="D287" s="49" t="s">
        <v>3968</v>
      </c>
      <c r="E287" s="49">
        <v>2050</v>
      </c>
      <c r="F287" s="49" t="s">
        <v>4055</v>
      </c>
      <c r="G287" s="49">
        <v>3</v>
      </c>
      <c r="H287" s="49" t="s">
        <v>4056</v>
      </c>
      <c r="I287" s="49">
        <v>4</v>
      </c>
      <c r="J287" s="49" t="s">
        <v>4015</v>
      </c>
      <c r="K287" s="47" t="str">
        <f>_xlfn.XLOOKUP($B287,ウォッチリスト!$C$3:$C$10000,ウォッチリスト!$C$3:$C$10000,"未反映",0,1)</f>
        <v>1812</v>
      </c>
    </row>
    <row r="288" spans="1:11">
      <c r="A288" s="49">
        <v>20250228</v>
      </c>
      <c r="B288" s="50" t="s">
        <v>460</v>
      </c>
      <c r="C288" s="49" t="s">
        <v>4470</v>
      </c>
      <c r="D288" s="49" t="s">
        <v>3968</v>
      </c>
      <c r="E288" s="49">
        <v>2050</v>
      </c>
      <c r="F288" s="49" t="s">
        <v>4055</v>
      </c>
      <c r="G288" s="49">
        <v>3</v>
      </c>
      <c r="H288" s="49" t="s">
        <v>4056</v>
      </c>
      <c r="I288" s="49">
        <v>7</v>
      </c>
      <c r="J288" s="49" t="s">
        <v>3971</v>
      </c>
      <c r="K288" s="47" t="str">
        <f>_xlfn.XLOOKUP($B288,ウォッチリスト!$C$3:$C$10000,ウォッチリスト!$C$3:$C$10000,"未反映",0,1)</f>
        <v>1813</v>
      </c>
    </row>
    <row r="289" spans="1:11">
      <c r="A289" s="49">
        <v>20250228</v>
      </c>
      <c r="B289" s="50" t="s">
        <v>461</v>
      </c>
      <c r="C289" s="49" t="s">
        <v>4471</v>
      </c>
      <c r="D289" s="49" t="s">
        <v>3968</v>
      </c>
      <c r="E289" s="49">
        <v>2050</v>
      </c>
      <c r="F289" s="49" t="s">
        <v>4055</v>
      </c>
      <c r="G289" s="49">
        <v>3</v>
      </c>
      <c r="H289" s="49" t="s">
        <v>4056</v>
      </c>
      <c r="I289" s="49" t="s">
        <v>3975</v>
      </c>
      <c r="J289" s="49" t="s">
        <v>3975</v>
      </c>
      <c r="K289" s="47" t="str">
        <f>_xlfn.XLOOKUP($B289,ウォッチリスト!$C$3:$C$10000,ウォッチリスト!$C$3:$C$10000,"未反映",0,1)</f>
        <v>1814</v>
      </c>
    </row>
    <row r="290" spans="1:11">
      <c r="A290" s="49">
        <v>20250228</v>
      </c>
      <c r="B290" s="50" t="s">
        <v>462</v>
      </c>
      <c r="C290" s="49" t="s">
        <v>4472</v>
      </c>
      <c r="D290" s="49" t="s">
        <v>3968</v>
      </c>
      <c r="E290" s="49">
        <v>2050</v>
      </c>
      <c r="F290" s="49" t="s">
        <v>4055</v>
      </c>
      <c r="G290" s="49">
        <v>3</v>
      </c>
      <c r="H290" s="49" t="s">
        <v>4056</v>
      </c>
      <c r="I290" s="49">
        <v>7</v>
      </c>
      <c r="J290" s="49" t="s">
        <v>3971</v>
      </c>
      <c r="K290" s="47" t="str">
        <f>_xlfn.XLOOKUP($B290,ウォッチリスト!$C$3:$C$10000,ウォッチリスト!$C$3:$C$10000,"未反映",0,1)</f>
        <v>1815</v>
      </c>
    </row>
    <row r="291" spans="1:11">
      <c r="A291" s="49">
        <v>20250228</v>
      </c>
      <c r="B291" s="50" t="s">
        <v>4473</v>
      </c>
      <c r="C291" s="49" t="s">
        <v>4474</v>
      </c>
      <c r="D291" s="49" t="s">
        <v>3974</v>
      </c>
      <c r="E291" s="49" t="s">
        <v>3975</v>
      </c>
      <c r="F291" s="49" t="s">
        <v>3975</v>
      </c>
      <c r="G291" s="49" t="s">
        <v>3975</v>
      </c>
      <c r="H291" s="49" t="s">
        <v>3975</v>
      </c>
      <c r="I291" s="49" t="s">
        <v>3975</v>
      </c>
      <c r="J291" s="49" t="s">
        <v>3975</v>
      </c>
      <c r="K291" s="47" t="str">
        <f>_xlfn.XLOOKUP($B291,ウォッチリスト!$C$3:$C$10000,ウォッチリスト!$C$3:$C$10000,"未反映",0,1)</f>
        <v>未反映</v>
      </c>
    </row>
    <row r="292" spans="1:11">
      <c r="A292" s="49">
        <v>20250228</v>
      </c>
      <c r="B292" s="50" t="s">
        <v>463</v>
      </c>
      <c r="C292" s="49" t="s">
        <v>4475</v>
      </c>
      <c r="D292" s="49" t="s">
        <v>3968</v>
      </c>
      <c r="E292" s="49">
        <v>2050</v>
      </c>
      <c r="F292" s="49" t="s">
        <v>4055</v>
      </c>
      <c r="G292" s="49">
        <v>3</v>
      </c>
      <c r="H292" s="49" t="s">
        <v>4056</v>
      </c>
      <c r="I292" s="49">
        <v>4</v>
      </c>
      <c r="J292" s="49" t="s">
        <v>4015</v>
      </c>
      <c r="K292" s="47" t="str">
        <f>_xlfn.XLOOKUP($B292,ウォッチリスト!$C$3:$C$10000,ウォッチリスト!$C$3:$C$10000,"未反映",0,1)</f>
        <v>1820</v>
      </c>
    </row>
    <row r="293" spans="1:11">
      <c r="A293" s="49">
        <v>20250228</v>
      </c>
      <c r="B293" s="50" t="s">
        <v>464</v>
      </c>
      <c r="C293" s="49" t="s">
        <v>4476</v>
      </c>
      <c r="D293" s="49" t="s">
        <v>3968</v>
      </c>
      <c r="E293" s="49">
        <v>2050</v>
      </c>
      <c r="F293" s="49" t="s">
        <v>4055</v>
      </c>
      <c r="G293" s="49">
        <v>3</v>
      </c>
      <c r="H293" s="49" t="s">
        <v>4056</v>
      </c>
      <c r="I293" s="49">
        <v>6</v>
      </c>
      <c r="J293" s="49" t="s">
        <v>4061</v>
      </c>
      <c r="K293" s="47" t="str">
        <f>_xlfn.XLOOKUP($B293,ウォッチリスト!$C$3:$C$10000,ウォッチリスト!$C$3:$C$10000,"未反映",0,1)</f>
        <v>1821</v>
      </c>
    </row>
    <row r="294" spans="1:11">
      <c r="A294" s="49">
        <v>20250228</v>
      </c>
      <c r="B294" s="50" t="s">
        <v>465</v>
      </c>
      <c r="C294" s="49" t="s">
        <v>4477</v>
      </c>
      <c r="D294" s="49" t="s">
        <v>4059</v>
      </c>
      <c r="E294" s="49">
        <v>2050</v>
      </c>
      <c r="F294" s="49" t="s">
        <v>4055</v>
      </c>
      <c r="G294" s="49">
        <v>3</v>
      </c>
      <c r="H294" s="49" t="s">
        <v>4056</v>
      </c>
      <c r="I294" s="49">
        <v>7</v>
      </c>
      <c r="J294" s="49" t="s">
        <v>3971</v>
      </c>
      <c r="K294" s="47" t="str">
        <f>_xlfn.XLOOKUP($B294,ウォッチリスト!$C$3:$C$10000,ウォッチリスト!$C$3:$C$10000,"未反映",0,1)</f>
        <v>1822</v>
      </c>
    </row>
    <row r="295" spans="1:11">
      <c r="A295" s="49">
        <v>20250228</v>
      </c>
      <c r="B295" s="50" t="s">
        <v>466</v>
      </c>
      <c r="C295" s="49" t="s">
        <v>4478</v>
      </c>
      <c r="D295" s="49" t="s">
        <v>4059</v>
      </c>
      <c r="E295" s="49">
        <v>2050</v>
      </c>
      <c r="F295" s="49" t="s">
        <v>4055</v>
      </c>
      <c r="G295" s="49">
        <v>3</v>
      </c>
      <c r="H295" s="49" t="s">
        <v>4056</v>
      </c>
      <c r="I295" s="49" t="s">
        <v>3975</v>
      </c>
      <c r="J295" s="49" t="s">
        <v>3975</v>
      </c>
      <c r="K295" s="47" t="str">
        <f>_xlfn.XLOOKUP($B295,ウォッチリスト!$C$3:$C$10000,ウォッチリスト!$C$3:$C$10000,"未反映",0,1)</f>
        <v>1826</v>
      </c>
    </row>
    <row r="296" spans="1:11">
      <c r="A296" s="49">
        <v>20250228</v>
      </c>
      <c r="B296" s="50" t="s">
        <v>467</v>
      </c>
      <c r="C296" s="49" t="s">
        <v>4479</v>
      </c>
      <c r="D296" s="49" t="s">
        <v>4059</v>
      </c>
      <c r="E296" s="49">
        <v>2050</v>
      </c>
      <c r="F296" s="49" t="s">
        <v>4055</v>
      </c>
      <c r="G296" s="49">
        <v>3</v>
      </c>
      <c r="H296" s="49" t="s">
        <v>4056</v>
      </c>
      <c r="I296" s="49" t="s">
        <v>3975</v>
      </c>
      <c r="J296" s="49" t="s">
        <v>3975</v>
      </c>
      <c r="K296" s="47" t="str">
        <f>_xlfn.XLOOKUP($B296,ウォッチリスト!$C$3:$C$10000,ウォッチリスト!$C$3:$C$10000,"未反映",0,1)</f>
        <v>1827</v>
      </c>
    </row>
    <row r="297" spans="1:11">
      <c r="A297" s="49">
        <v>20250228</v>
      </c>
      <c r="B297" s="50" t="s">
        <v>468</v>
      </c>
      <c r="C297" s="49" t="s">
        <v>4480</v>
      </c>
      <c r="D297" s="49" t="s">
        <v>4059</v>
      </c>
      <c r="E297" s="49">
        <v>2050</v>
      </c>
      <c r="F297" s="49" t="s">
        <v>4055</v>
      </c>
      <c r="G297" s="49">
        <v>3</v>
      </c>
      <c r="H297" s="49" t="s">
        <v>4056</v>
      </c>
      <c r="I297" s="49" t="s">
        <v>3975</v>
      </c>
      <c r="J297" s="49" t="s">
        <v>3975</v>
      </c>
      <c r="K297" s="47" t="str">
        <f>_xlfn.XLOOKUP($B297,ウォッチリスト!$C$3:$C$10000,ウォッチリスト!$C$3:$C$10000,"未反映",0,1)</f>
        <v>1828</v>
      </c>
    </row>
    <row r="298" spans="1:11">
      <c r="A298" s="49">
        <v>20250228</v>
      </c>
      <c r="B298" s="50" t="s">
        <v>4481</v>
      </c>
      <c r="C298" s="49" t="s">
        <v>4482</v>
      </c>
      <c r="D298" s="49" t="s">
        <v>3974</v>
      </c>
      <c r="E298" s="49" t="s">
        <v>3975</v>
      </c>
      <c r="F298" s="49" t="s">
        <v>3975</v>
      </c>
      <c r="G298" s="49" t="s">
        <v>3975</v>
      </c>
      <c r="H298" s="49" t="s">
        <v>3975</v>
      </c>
      <c r="I298" s="49" t="s">
        <v>3975</v>
      </c>
      <c r="J298" s="49" t="s">
        <v>3975</v>
      </c>
      <c r="K298" s="47" t="str">
        <f>_xlfn.XLOOKUP($B298,ウォッチリスト!$C$3:$C$10000,ウォッチリスト!$C$3:$C$10000,"未反映",0,1)</f>
        <v>未反映</v>
      </c>
    </row>
    <row r="299" spans="1:11">
      <c r="A299" s="49">
        <v>20250228</v>
      </c>
      <c r="B299" s="50" t="s">
        <v>469</v>
      </c>
      <c r="C299" s="49" t="s">
        <v>4483</v>
      </c>
      <c r="D299" s="49" t="s">
        <v>3968</v>
      </c>
      <c r="E299" s="49">
        <v>2050</v>
      </c>
      <c r="F299" s="49" t="s">
        <v>4055</v>
      </c>
      <c r="G299" s="49">
        <v>3</v>
      </c>
      <c r="H299" s="49" t="s">
        <v>4056</v>
      </c>
      <c r="I299" s="49">
        <v>6</v>
      </c>
      <c r="J299" s="49" t="s">
        <v>4061</v>
      </c>
      <c r="K299" s="47" t="str">
        <f>_xlfn.XLOOKUP($B299,ウォッチリスト!$C$3:$C$10000,ウォッチリスト!$C$3:$C$10000,"未反映",0,1)</f>
        <v>1833</v>
      </c>
    </row>
    <row r="300" spans="1:11">
      <c r="A300" s="49">
        <v>20250228</v>
      </c>
      <c r="B300" s="50" t="s">
        <v>470</v>
      </c>
      <c r="C300" s="49" t="s">
        <v>4484</v>
      </c>
      <c r="D300" s="49" t="s">
        <v>3968</v>
      </c>
      <c r="E300" s="49">
        <v>2050</v>
      </c>
      <c r="F300" s="49" t="s">
        <v>4055</v>
      </c>
      <c r="G300" s="49">
        <v>3</v>
      </c>
      <c r="H300" s="49" t="s">
        <v>4056</v>
      </c>
      <c r="I300" s="49">
        <v>6</v>
      </c>
      <c r="J300" s="49" t="s">
        <v>4061</v>
      </c>
      <c r="K300" s="47" t="str">
        <f>_xlfn.XLOOKUP($B300,ウォッチリスト!$C$3:$C$10000,ウォッチリスト!$C$3:$C$10000,"未反映",0,1)</f>
        <v>1835</v>
      </c>
    </row>
    <row r="301" spans="1:11">
      <c r="A301" s="49">
        <v>20250228</v>
      </c>
      <c r="B301" s="50" t="s">
        <v>4485</v>
      </c>
      <c r="C301" s="49" t="s">
        <v>4486</v>
      </c>
      <c r="D301" s="49" t="s">
        <v>3974</v>
      </c>
      <c r="E301" s="49" t="s">
        <v>3975</v>
      </c>
      <c r="F301" s="49" t="s">
        <v>3975</v>
      </c>
      <c r="G301" s="49" t="s">
        <v>3975</v>
      </c>
      <c r="H301" s="49" t="s">
        <v>3975</v>
      </c>
      <c r="I301" s="49" t="s">
        <v>3975</v>
      </c>
      <c r="J301" s="49" t="s">
        <v>3975</v>
      </c>
      <c r="K301" s="47" t="str">
        <f>_xlfn.XLOOKUP($B301,ウォッチリスト!$C$3:$C$10000,ウォッチリスト!$C$3:$C$10000,"未反映",0,1)</f>
        <v>未反映</v>
      </c>
    </row>
    <row r="302" spans="1:11">
      <c r="A302" s="49">
        <v>20250228</v>
      </c>
      <c r="B302" s="50" t="s">
        <v>471</v>
      </c>
      <c r="C302" s="49" t="s">
        <v>4487</v>
      </c>
      <c r="D302" s="49" t="s">
        <v>4059</v>
      </c>
      <c r="E302" s="49">
        <v>2050</v>
      </c>
      <c r="F302" s="49" t="s">
        <v>4055</v>
      </c>
      <c r="G302" s="49">
        <v>3</v>
      </c>
      <c r="H302" s="49" t="s">
        <v>4056</v>
      </c>
      <c r="I302" s="49" t="s">
        <v>3975</v>
      </c>
      <c r="J302" s="49" t="s">
        <v>3975</v>
      </c>
      <c r="K302" s="47" t="str">
        <f>_xlfn.XLOOKUP($B302,ウォッチリスト!$C$3:$C$10000,ウォッチリスト!$C$3:$C$10000,"未反映",0,1)</f>
        <v>1840</v>
      </c>
    </row>
    <row r="303" spans="1:11">
      <c r="A303" s="49">
        <v>20250228</v>
      </c>
      <c r="B303" s="50" t="s">
        <v>472</v>
      </c>
      <c r="C303" s="49" t="s">
        <v>4488</v>
      </c>
      <c r="D303" s="49" t="s">
        <v>4059</v>
      </c>
      <c r="E303" s="49">
        <v>2050</v>
      </c>
      <c r="F303" s="49" t="s">
        <v>4055</v>
      </c>
      <c r="G303" s="49">
        <v>3</v>
      </c>
      <c r="H303" s="49" t="s">
        <v>4056</v>
      </c>
      <c r="I303" s="49" t="s">
        <v>3975</v>
      </c>
      <c r="J303" s="49" t="s">
        <v>3975</v>
      </c>
      <c r="K303" s="47" t="str">
        <f>_xlfn.XLOOKUP($B303,ウォッチリスト!$C$3:$C$10000,ウォッチリスト!$C$3:$C$10000,"未反映",0,1)</f>
        <v>1841</v>
      </c>
    </row>
    <row r="304" spans="1:11">
      <c r="A304" s="49">
        <v>20250228</v>
      </c>
      <c r="B304" s="50" t="s">
        <v>473</v>
      </c>
      <c r="C304" s="49" t="s">
        <v>4489</v>
      </c>
      <c r="D304" s="49" t="s">
        <v>4059</v>
      </c>
      <c r="E304" s="49">
        <v>2050</v>
      </c>
      <c r="F304" s="49" t="s">
        <v>4055</v>
      </c>
      <c r="G304" s="49">
        <v>3</v>
      </c>
      <c r="H304" s="49" t="s">
        <v>4056</v>
      </c>
      <c r="I304" s="49" t="s">
        <v>3975</v>
      </c>
      <c r="J304" s="49" t="s">
        <v>3975</v>
      </c>
      <c r="K304" s="47" t="str">
        <f>_xlfn.XLOOKUP($B304,ウォッチリスト!$C$3:$C$10000,ウォッチリスト!$C$3:$C$10000,"未反映",0,1)</f>
        <v>1844</v>
      </c>
    </row>
    <row r="305" spans="1:11">
      <c r="A305" s="49">
        <v>20250228</v>
      </c>
      <c r="B305" s="50" t="s">
        <v>474</v>
      </c>
      <c r="C305" s="49" t="s">
        <v>4490</v>
      </c>
      <c r="D305" s="49" t="s">
        <v>4059</v>
      </c>
      <c r="E305" s="49">
        <v>2050</v>
      </c>
      <c r="F305" s="49" t="s">
        <v>4055</v>
      </c>
      <c r="G305" s="49">
        <v>3</v>
      </c>
      <c r="H305" s="49" t="s">
        <v>4056</v>
      </c>
      <c r="I305" s="49" t="s">
        <v>3975</v>
      </c>
      <c r="J305" s="49" t="s">
        <v>3975</v>
      </c>
      <c r="K305" s="47" t="str">
        <f>_xlfn.XLOOKUP($B305,ウォッチリスト!$C$3:$C$10000,ウォッチリスト!$C$3:$C$10000,"未反映",0,1)</f>
        <v>1847</v>
      </c>
    </row>
    <row r="306" spans="1:11">
      <c r="A306" s="49">
        <v>20250228</v>
      </c>
      <c r="B306" s="50" t="s">
        <v>475</v>
      </c>
      <c r="C306" s="49" t="s">
        <v>4491</v>
      </c>
      <c r="D306" s="49" t="s">
        <v>4059</v>
      </c>
      <c r="E306" s="49">
        <v>2050</v>
      </c>
      <c r="F306" s="49" t="s">
        <v>4055</v>
      </c>
      <c r="G306" s="49">
        <v>3</v>
      </c>
      <c r="H306" s="49" t="s">
        <v>4056</v>
      </c>
      <c r="I306" s="49" t="s">
        <v>3975</v>
      </c>
      <c r="J306" s="49" t="s">
        <v>3975</v>
      </c>
      <c r="K306" s="47" t="str">
        <f>_xlfn.XLOOKUP($B306,ウォッチリスト!$C$3:$C$10000,ウォッチリスト!$C$3:$C$10000,"未反映",0,1)</f>
        <v>1848</v>
      </c>
    </row>
    <row r="307" spans="1:11">
      <c r="A307" s="49">
        <v>20250228</v>
      </c>
      <c r="B307" s="50" t="s">
        <v>476</v>
      </c>
      <c r="C307" s="49" t="s">
        <v>4492</v>
      </c>
      <c r="D307" s="49" t="s">
        <v>3983</v>
      </c>
      <c r="E307" s="49">
        <v>5250</v>
      </c>
      <c r="F307" s="49" t="s">
        <v>3992</v>
      </c>
      <c r="G307" s="49">
        <v>10</v>
      </c>
      <c r="H307" s="49" t="s">
        <v>3993</v>
      </c>
      <c r="I307" s="49" t="s">
        <v>3975</v>
      </c>
      <c r="J307" s="49" t="s">
        <v>3975</v>
      </c>
      <c r="K307" s="47" t="str">
        <f>_xlfn.XLOOKUP($B307,ウォッチリスト!$C$3:$C$10000,ウォッチリスト!$C$3:$C$10000,"未反映",0,1)</f>
        <v>184A</v>
      </c>
    </row>
    <row r="308" spans="1:11">
      <c r="A308" s="49">
        <v>20250228</v>
      </c>
      <c r="B308" s="50" t="s">
        <v>477</v>
      </c>
      <c r="C308" s="49" t="s">
        <v>4493</v>
      </c>
      <c r="D308" s="49" t="s">
        <v>4059</v>
      </c>
      <c r="E308" s="49">
        <v>2050</v>
      </c>
      <c r="F308" s="49" t="s">
        <v>4055</v>
      </c>
      <c r="G308" s="49">
        <v>3</v>
      </c>
      <c r="H308" s="49" t="s">
        <v>4056</v>
      </c>
      <c r="I308" s="49" t="s">
        <v>3975</v>
      </c>
      <c r="J308" s="49" t="s">
        <v>3975</v>
      </c>
      <c r="K308" s="47" t="str">
        <f>_xlfn.XLOOKUP($B308,ウォッチリスト!$C$3:$C$10000,ウォッチリスト!$C$3:$C$10000,"未反映",0,1)</f>
        <v>1850</v>
      </c>
    </row>
    <row r="309" spans="1:11">
      <c r="A309" s="49">
        <v>20250228</v>
      </c>
      <c r="B309" s="50" t="s">
        <v>478</v>
      </c>
      <c r="C309" s="49" t="s">
        <v>4494</v>
      </c>
      <c r="D309" s="49" t="s">
        <v>3968</v>
      </c>
      <c r="E309" s="49">
        <v>2050</v>
      </c>
      <c r="F309" s="49" t="s">
        <v>4055</v>
      </c>
      <c r="G309" s="49">
        <v>3</v>
      </c>
      <c r="H309" s="49" t="s">
        <v>4056</v>
      </c>
      <c r="I309" s="49">
        <v>6</v>
      </c>
      <c r="J309" s="49" t="s">
        <v>4061</v>
      </c>
      <c r="K309" s="47" t="str">
        <f>_xlfn.XLOOKUP($B309,ウォッチリスト!$C$3:$C$10000,ウォッチリスト!$C$3:$C$10000,"未反映",0,1)</f>
        <v>1852</v>
      </c>
    </row>
    <row r="310" spans="1:11">
      <c r="A310" s="49">
        <v>20250228</v>
      </c>
      <c r="B310" s="50" t="s">
        <v>479</v>
      </c>
      <c r="C310" s="49" t="s">
        <v>4495</v>
      </c>
      <c r="D310" s="49" t="s">
        <v>4059</v>
      </c>
      <c r="E310" s="49">
        <v>2050</v>
      </c>
      <c r="F310" s="49" t="s">
        <v>4055</v>
      </c>
      <c r="G310" s="49">
        <v>3</v>
      </c>
      <c r="H310" s="49" t="s">
        <v>4056</v>
      </c>
      <c r="I310" s="49" t="s">
        <v>3975</v>
      </c>
      <c r="J310" s="49" t="s">
        <v>3975</v>
      </c>
      <c r="K310" s="47" t="str">
        <f>_xlfn.XLOOKUP($B310,ウォッチリスト!$C$3:$C$10000,ウォッチリスト!$C$3:$C$10000,"未反映",0,1)</f>
        <v>1853</v>
      </c>
    </row>
    <row r="311" spans="1:11">
      <c r="A311" s="49">
        <v>20250228</v>
      </c>
      <c r="B311" s="50" t="s">
        <v>4496</v>
      </c>
      <c r="C311" s="49" t="s">
        <v>4497</v>
      </c>
      <c r="D311" s="49" t="s">
        <v>3991</v>
      </c>
      <c r="E311" s="49">
        <v>9050</v>
      </c>
      <c r="F311" s="49" t="s">
        <v>4031</v>
      </c>
      <c r="G311" s="49">
        <v>10</v>
      </c>
      <c r="H311" s="49" t="s">
        <v>3993</v>
      </c>
      <c r="I311" s="49" t="s">
        <v>3975</v>
      </c>
      <c r="J311" s="49" t="s">
        <v>3975</v>
      </c>
      <c r="K311" s="47" t="str">
        <f>_xlfn.XLOOKUP($B311,ウォッチリスト!$C$3:$C$10000,ウォッチリスト!$C$3:$C$10000,"未反映",0,1)</f>
        <v>未反映</v>
      </c>
    </row>
    <row r="312" spans="1:11">
      <c r="A312" s="49">
        <v>20250228</v>
      </c>
      <c r="B312" s="50" t="s">
        <v>480</v>
      </c>
      <c r="C312" s="49" t="s">
        <v>4498</v>
      </c>
      <c r="D312" s="49" t="s">
        <v>3968</v>
      </c>
      <c r="E312" s="49">
        <v>2050</v>
      </c>
      <c r="F312" s="49" t="s">
        <v>4055</v>
      </c>
      <c r="G312" s="49">
        <v>3</v>
      </c>
      <c r="H312" s="49" t="s">
        <v>4056</v>
      </c>
      <c r="I312" s="49">
        <v>4</v>
      </c>
      <c r="J312" s="49" t="s">
        <v>4015</v>
      </c>
      <c r="K312" s="47" t="str">
        <f>_xlfn.XLOOKUP($B312,ウォッチリスト!$C$3:$C$10000,ウォッチリスト!$C$3:$C$10000,"未反映",0,1)</f>
        <v>1860</v>
      </c>
    </row>
    <row r="313" spans="1:11">
      <c r="A313" s="49">
        <v>20250228</v>
      </c>
      <c r="B313" s="50" t="s">
        <v>481</v>
      </c>
      <c r="C313" s="49" t="s">
        <v>4499</v>
      </c>
      <c r="D313" s="49" t="s">
        <v>3968</v>
      </c>
      <c r="E313" s="49">
        <v>2050</v>
      </c>
      <c r="F313" s="49" t="s">
        <v>4055</v>
      </c>
      <c r="G313" s="49">
        <v>3</v>
      </c>
      <c r="H313" s="49" t="s">
        <v>4056</v>
      </c>
      <c r="I313" s="49">
        <v>6</v>
      </c>
      <c r="J313" s="49" t="s">
        <v>4061</v>
      </c>
      <c r="K313" s="47" t="str">
        <f>_xlfn.XLOOKUP($B313,ウォッチリスト!$C$3:$C$10000,ウォッチリスト!$C$3:$C$10000,"未反映",0,1)</f>
        <v>1861</v>
      </c>
    </row>
    <row r="314" spans="1:11">
      <c r="A314" s="49">
        <v>20250228</v>
      </c>
      <c r="B314" s="50" t="s">
        <v>482</v>
      </c>
      <c r="C314" s="49" t="s">
        <v>4500</v>
      </c>
      <c r="D314" s="49" t="s">
        <v>4059</v>
      </c>
      <c r="E314" s="49">
        <v>2050</v>
      </c>
      <c r="F314" s="49" t="s">
        <v>4055</v>
      </c>
      <c r="G314" s="49">
        <v>3</v>
      </c>
      <c r="H314" s="49" t="s">
        <v>4056</v>
      </c>
      <c r="I314" s="49" t="s">
        <v>3975</v>
      </c>
      <c r="J314" s="49" t="s">
        <v>3975</v>
      </c>
      <c r="K314" s="47" t="str">
        <f>_xlfn.XLOOKUP($B314,ウォッチリスト!$C$3:$C$10000,ウォッチリスト!$C$3:$C$10000,"未反映",0,1)</f>
        <v>1866</v>
      </c>
    </row>
    <row r="315" spans="1:11">
      <c r="A315" s="49">
        <v>20250228</v>
      </c>
      <c r="B315" s="50" t="s">
        <v>483</v>
      </c>
      <c r="C315" s="49" t="s">
        <v>4501</v>
      </c>
      <c r="D315" s="49" t="s">
        <v>4059</v>
      </c>
      <c r="E315" s="49">
        <v>2050</v>
      </c>
      <c r="F315" s="49" t="s">
        <v>4055</v>
      </c>
      <c r="G315" s="49">
        <v>3</v>
      </c>
      <c r="H315" s="49" t="s">
        <v>4056</v>
      </c>
      <c r="I315" s="49" t="s">
        <v>3975</v>
      </c>
      <c r="J315" s="49" t="s">
        <v>3975</v>
      </c>
      <c r="K315" s="47" t="str">
        <f>_xlfn.XLOOKUP($B315,ウォッチリスト!$C$3:$C$10000,ウォッチリスト!$C$3:$C$10000,"未反映",0,1)</f>
        <v>1867</v>
      </c>
    </row>
    <row r="316" spans="1:11">
      <c r="A316" s="49">
        <v>20250228</v>
      </c>
      <c r="B316" s="50" t="s">
        <v>484</v>
      </c>
      <c r="C316" s="49" t="s">
        <v>4502</v>
      </c>
      <c r="D316" s="49" t="s">
        <v>3983</v>
      </c>
      <c r="E316" s="49">
        <v>9050</v>
      </c>
      <c r="F316" s="49" t="s">
        <v>4031</v>
      </c>
      <c r="G316" s="49">
        <v>10</v>
      </c>
      <c r="H316" s="49" t="s">
        <v>3993</v>
      </c>
      <c r="I316" s="49" t="s">
        <v>3975</v>
      </c>
      <c r="J316" s="49" t="s">
        <v>3975</v>
      </c>
      <c r="K316" s="47" t="str">
        <f>_xlfn.XLOOKUP($B316,ウォッチリスト!$C$3:$C$10000,ウォッチリスト!$C$3:$C$10000,"未反映",0,1)</f>
        <v>186A</v>
      </c>
    </row>
    <row r="317" spans="1:11">
      <c r="A317" s="49">
        <v>20250228</v>
      </c>
      <c r="B317" s="50" t="s">
        <v>14</v>
      </c>
      <c r="C317" s="49" t="s">
        <v>4503</v>
      </c>
      <c r="D317" s="49" t="s">
        <v>3968</v>
      </c>
      <c r="E317" s="49">
        <v>2050</v>
      </c>
      <c r="F317" s="49" t="s">
        <v>4055</v>
      </c>
      <c r="G317" s="49">
        <v>3</v>
      </c>
      <c r="H317" s="49" t="s">
        <v>4056</v>
      </c>
      <c r="I317" s="49">
        <v>7</v>
      </c>
      <c r="J317" s="49" t="s">
        <v>3971</v>
      </c>
      <c r="K317" s="47" t="str">
        <f>_xlfn.XLOOKUP($B317,ウォッチリスト!$C$3:$C$10000,ウォッチリスト!$C$3:$C$10000,"未反映",0,1)</f>
        <v>1870</v>
      </c>
    </row>
    <row r="318" spans="1:11">
      <c r="A318" s="49">
        <v>20250228</v>
      </c>
      <c r="B318" s="50" t="s">
        <v>485</v>
      </c>
      <c r="C318" s="49" t="s">
        <v>4504</v>
      </c>
      <c r="D318" s="49" t="s">
        <v>3968</v>
      </c>
      <c r="E318" s="49">
        <v>2050</v>
      </c>
      <c r="F318" s="49" t="s">
        <v>4055</v>
      </c>
      <c r="G318" s="49">
        <v>3</v>
      </c>
      <c r="H318" s="49" t="s">
        <v>4056</v>
      </c>
      <c r="I318" s="49">
        <v>7</v>
      </c>
      <c r="J318" s="49" t="s">
        <v>3971</v>
      </c>
      <c r="K318" s="47" t="str">
        <f>_xlfn.XLOOKUP($B318,ウォッチリスト!$C$3:$C$10000,ウォッチリスト!$C$3:$C$10000,"未反映",0,1)</f>
        <v>1871</v>
      </c>
    </row>
    <row r="319" spans="1:11">
      <c r="A319" s="49">
        <v>20250228</v>
      </c>
      <c r="B319" s="50" t="s">
        <v>486</v>
      </c>
      <c r="C319" s="49" t="s">
        <v>4505</v>
      </c>
      <c r="D319" s="49" t="s">
        <v>3968</v>
      </c>
      <c r="E319" s="49">
        <v>2050</v>
      </c>
      <c r="F319" s="49" t="s">
        <v>4055</v>
      </c>
      <c r="G319" s="49">
        <v>3</v>
      </c>
      <c r="H319" s="49" t="s">
        <v>4056</v>
      </c>
      <c r="I319" s="49">
        <v>7</v>
      </c>
      <c r="J319" s="49" t="s">
        <v>3971</v>
      </c>
      <c r="K319" s="47" t="str">
        <f>_xlfn.XLOOKUP($B319,ウォッチリスト!$C$3:$C$10000,ウォッチリスト!$C$3:$C$10000,"未反映",0,1)</f>
        <v>1873</v>
      </c>
    </row>
    <row r="320" spans="1:11">
      <c r="A320" s="49">
        <v>20250228</v>
      </c>
      <c r="B320" s="50" t="s">
        <v>487</v>
      </c>
      <c r="C320" s="49" t="s">
        <v>4506</v>
      </c>
      <c r="D320" s="49" t="s">
        <v>3968</v>
      </c>
      <c r="E320" s="49">
        <v>8050</v>
      </c>
      <c r="F320" s="49" t="s">
        <v>4080</v>
      </c>
      <c r="G320" s="49">
        <v>17</v>
      </c>
      <c r="H320" s="49" t="s">
        <v>4081</v>
      </c>
      <c r="I320" s="49">
        <v>4</v>
      </c>
      <c r="J320" s="49" t="s">
        <v>4015</v>
      </c>
      <c r="K320" s="47" t="str">
        <f>_xlfn.XLOOKUP($B320,ウォッチリスト!$C$3:$C$10000,ウォッチリスト!$C$3:$C$10000,"未反映",0,1)</f>
        <v>1878</v>
      </c>
    </row>
    <row r="321" spans="1:11">
      <c r="A321" s="49">
        <v>20250228</v>
      </c>
      <c r="B321" s="50" t="s">
        <v>488</v>
      </c>
      <c r="C321" s="49" t="s">
        <v>4507</v>
      </c>
      <c r="D321" s="49" t="s">
        <v>3968</v>
      </c>
      <c r="E321" s="49">
        <v>2050</v>
      </c>
      <c r="F321" s="49" t="s">
        <v>4055</v>
      </c>
      <c r="G321" s="49">
        <v>3</v>
      </c>
      <c r="H321" s="49" t="s">
        <v>4056</v>
      </c>
      <c r="I321" s="49">
        <v>7</v>
      </c>
      <c r="J321" s="49" t="s">
        <v>3971</v>
      </c>
      <c r="K321" s="47" t="str">
        <f>_xlfn.XLOOKUP($B321,ウォッチリスト!$C$3:$C$10000,ウォッチリスト!$C$3:$C$10000,"未反映",0,1)</f>
        <v>1879</v>
      </c>
    </row>
    <row r="322" spans="1:11">
      <c r="A322" s="49">
        <v>20250228</v>
      </c>
      <c r="B322" s="50" t="s">
        <v>490</v>
      </c>
      <c r="C322" s="49" t="s">
        <v>4508</v>
      </c>
      <c r="D322" s="49" t="s">
        <v>3968</v>
      </c>
      <c r="E322" s="49">
        <v>2050</v>
      </c>
      <c r="F322" s="49" t="s">
        <v>4055</v>
      </c>
      <c r="G322" s="49">
        <v>3</v>
      </c>
      <c r="H322" s="49" t="s">
        <v>4056</v>
      </c>
      <c r="I322" s="49">
        <v>7</v>
      </c>
      <c r="J322" s="49" t="s">
        <v>3971</v>
      </c>
      <c r="K322" s="47" t="str">
        <f>_xlfn.XLOOKUP($B322,ウォッチリスト!$C$3:$C$10000,ウォッチリスト!$C$3:$C$10000,"未反映",0,1)</f>
        <v>1882</v>
      </c>
    </row>
    <row r="323" spans="1:11">
      <c r="A323" s="49">
        <v>20250228</v>
      </c>
      <c r="B323" s="50" t="s">
        <v>491</v>
      </c>
      <c r="C323" s="49" t="s">
        <v>4509</v>
      </c>
      <c r="D323" s="49" t="s">
        <v>3968</v>
      </c>
      <c r="E323" s="49">
        <v>2050</v>
      </c>
      <c r="F323" s="49" t="s">
        <v>4055</v>
      </c>
      <c r="G323" s="49">
        <v>3</v>
      </c>
      <c r="H323" s="49" t="s">
        <v>4056</v>
      </c>
      <c r="I323" s="49">
        <v>6</v>
      </c>
      <c r="J323" s="49" t="s">
        <v>4061</v>
      </c>
      <c r="K323" s="47" t="str">
        <f>_xlfn.XLOOKUP($B323,ウォッチリスト!$C$3:$C$10000,ウォッチリスト!$C$3:$C$10000,"未反映",0,1)</f>
        <v>1884</v>
      </c>
    </row>
    <row r="324" spans="1:11">
      <c r="A324" s="49">
        <v>20250228</v>
      </c>
      <c r="B324" s="50" t="s">
        <v>161</v>
      </c>
      <c r="C324" s="49" t="s">
        <v>4510</v>
      </c>
      <c r="D324" s="49" t="s">
        <v>3968</v>
      </c>
      <c r="E324" s="49">
        <v>2050</v>
      </c>
      <c r="F324" s="49" t="s">
        <v>4055</v>
      </c>
      <c r="G324" s="49">
        <v>3</v>
      </c>
      <c r="H324" s="49" t="s">
        <v>4056</v>
      </c>
      <c r="I324" s="49">
        <v>6</v>
      </c>
      <c r="J324" s="49" t="s">
        <v>4061</v>
      </c>
      <c r="K324" s="47" t="str">
        <f>_xlfn.XLOOKUP($B324,ウォッチリスト!$C$3:$C$10000,ウォッチリスト!$C$3:$C$10000,"未反映",0,1)</f>
        <v>1885</v>
      </c>
    </row>
    <row r="325" spans="1:11">
      <c r="A325" s="49">
        <v>20250228</v>
      </c>
      <c r="B325" s="50" t="s">
        <v>492</v>
      </c>
      <c r="C325" s="49" t="s">
        <v>4511</v>
      </c>
      <c r="D325" s="49" t="s">
        <v>3968</v>
      </c>
      <c r="E325" s="49">
        <v>2050</v>
      </c>
      <c r="F325" s="49" t="s">
        <v>4055</v>
      </c>
      <c r="G325" s="49">
        <v>3</v>
      </c>
      <c r="H325" s="49" t="s">
        <v>4056</v>
      </c>
      <c r="I325" s="49">
        <v>7</v>
      </c>
      <c r="J325" s="49" t="s">
        <v>3971</v>
      </c>
      <c r="K325" s="47" t="str">
        <f>_xlfn.XLOOKUP($B325,ウォッチリスト!$C$3:$C$10000,ウォッチリスト!$C$3:$C$10000,"未反映",0,1)</f>
        <v>1887</v>
      </c>
    </row>
    <row r="326" spans="1:11">
      <c r="A326" s="49">
        <v>20250228</v>
      </c>
      <c r="B326" s="50" t="s">
        <v>493</v>
      </c>
      <c r="C326" s="49" t="s">
        <v>4512</v>
      </c>
      <c r="D326" s="49" t="s">
        <v>3968</v>
      </c>
      <c r="E326" s="49">
        <v>2050</v>
      </c>
      <c r="F326" s="49" t="s">
        <v>4055</v>
      </c>
      <c r="G326" s="49">
        <v>3</v>
      </c>
      <c r="H326" s="49" t="s">
        <v>4056</v>
      </c>
      <c r="I326" s="49">
        <v>7</v>
      </c>
      <c r="J326" s="49" t="s">
        <v>3971</v>
      </c>
      <c r="K326" s="47" t="str">
        <f>_xlfn.XLOOKUP($B326,ウォッチリスト!$C$3:$C$10000,ウォッチリスト!$C$3:$C$10000,"未反映",0,1)</f>
        <v>1888</v>
      </c>
    </row>
    <row r="327" spans="1:11">
      <c r="A327" s="49">
        <v>20250228</v>
      </c>
      <c r="B327" s="50" t="s">
        <v>4513</v>
      </c>
      <c r="C327" s="49" t="s">
        <v>4514</v>
      </c>
      <c r="D327" s="49" t="s">
        <v>3974</v>
      </c>
      <c r="E327" s="49" t="s">
        <v>3975</v>
      </c>
      <c r="F327" s="49" t="s">
        <v>3975</v>
      </c>
      <c r="G327" s="49" t="s">
        <v>3975</v>
      </c>
      <c r="H327" s="49" t="s">
        <v>3975</v>
      </c>
      <c r="I327" s="49" t="s">
        <v>3975</v>
      </c>
      <c r="J327" s="49" t="s">
        <v>3975</v>
      </c>
      <c r="K327" s="47" t="str">
        <f>_xlfn.XLOOKUP($B327,ウォッチリスト!$C$3:$C$10000,ウォッチリスト!$C$3:$C$10000,"未反映",0,1)</f>
        <v>未反映</v>
      </c>
    </row>
    <row r="328" spans="1:11">
      <c r="A328" s="49">
        <v>20250228</v>
      </c>
      <c r="B328" s="50" t="s">
        <v>304</v>
      </c>
      <c r="C328" s="49" t="s">
        <v>4515</v>
      </c>
      <c r="D328" s="49" t="s">
        <v>3968</v>
      </c>
      <c r="E328" s="49">
        <v>2050</v>
      </c>
      <c r="F328" s="49" t="s">
        <v>4055</v>
      </c>
      <c r="G328" s="49">
        <v>3</v>
      </c>
      <c r="H328" s="49" t="s">
        <v>4056</v>
      </c>
      <c r="I328" s="49">
        <v>6</v>
      </c>
      <c r="J328" s="49" t="s">
        <v>4061</v>
      </c>
      <c r="K328" s="47" t="str">
        <f>_xlfn.XLOOKUP($B328,ウォッチリスト!$C$3:$C$10000,ウォッチリスト!$C$3:$C$10000,"未反映",0,1)</f>
        <v>1890</v>
      </c>
    </row>
    <row r="329" spans="1:11">
      <c r="A329" s="49">
        <v>20250228</v>
      </c>
      <c r="B329" s="50" t="s">
        <v>494</v>
      </c>
      <c r="C329" s="49" t="s">
        <v>4516</v>
      </c>
      <c r="D329" s="49" t="s">
        <v>3968</v>
      </c>
      <c r="E329" s="49">
        <v>2050</v>
      </c>
      <c r="F329" s="49" t="s">
        <v>4055</v>
      </c>
      <c r="G329" s="49">
        <v>3</v>
      </c>
      <c r="H329" s="49" t="s">
        <v>4056</v>
      </c>
      <c r="I329" s="49">
        <v>4</v>
      </c>
      <c r="J329" s="49" t="s">
        <v>4015</v>
      </c>
      <c r="K329" s="47" t="str">
        <f>_xlfn.XLOOKUP($B329,ウォッチリスト!$C$3:$C$10000,ウォッチリスト!$C$3:$C$10000,"未反映",0,1)</f>
        <v>1893</v>
      </c>
    </row>
    <row r="330" spans="1:11">
      <c r="A330" s="49">
        <v>20250228</v>
      </c>
      <c r="B330" s="50" t="s">
        <v>495</v>
      </c>
      <c r="C330" s="49" t="s">
        <v>4517</v>
      </c>
      <c r="D330" s="49" t="s">
        <v>4059</v>
      </c>
      <c r="E330" s="49">
        <v>2050</v>
      </c>
      <c r="F330" s="49" t="s">
        <v>4055</v>
      </c>
      <c r="G330" s="49">
        <v>3</v>
      </c>
      <c r="H330" s="49" t="s">
        <v>4056</v>
      </c>
      <c r="I330" s="49" t="s">
        <v>3975</v>
      </c>
      <c r="J330" s="49" t="s">
        <v>3975</v>
      </c>
      <c r="K330" s="47" t="str">
        <f>_xlfn.XLOOKUP($B330,ウォッチリスト!$C$3:$C$10000,ウォッチリスト!$C$3:$C$10000,"未反映",0,1)</f>
        <v>1897</v>
      </c>
    </row>
    <row r="331" spans="1:11">
      <c r="A331" s="49">
        <v>20250228</v>
      </c>
      <c r="B331" s="50" t="s">
        <v>496</v>
      </c>
      <c r="C331" s="49" t="s">
        <v>4518</v>
      </c>
      <c r="D331" s="49" t="s">
        <v>3968</v>
      </c>
      <c r="E331" s="49">
        <v>2050</v>
      </c>
      <c r="F331" s="49" t="s">
        <v>4055</v>
      </c>
      <c r="G331" s="49">
        <v>3</v>
      </c>
      <c r="H331" s="49" t="s">
        <v>4056</v>
      </c>
      <c r="I331" s="49">
        <v>6</v>
      </c>
      <c r="J331" s="49" t="s">
        <v>4061</v>
      </c>
      <c r="K331" s="47" t="str">
        <f>_xlfn.XLOOKUP($B331,ウォッチリスト!$C$3:$C$10000,ウォッチリスト!$C$3:$C$10000,"未反映",0,1)</f>
        <v>1898</v>
      </c>
    </row>
    <row r="332" spans="1:11">
      <c r="A332" s="49">
        <v>20250228</v>
      </c>
      <c r="B332" s="50" t="s">
        <v>497</v>
      </c>
      <c r="C332" s="49" t="s">
        <v>4519</v>
      </c>
      <c r="D332" s="49" t="s">
        <v>3968</v>
      </c>
      <c r="E332" s="49">
        <v>2050</v>
      </c>
      <c r="F332" s="49" t="s">
        <v>4055</v>
      </c>
      <c r="G332" s="49">
        <v>3</v>
      </c>
      <c r="H332" s="49" t="s">
        <v>4056</v>
      </c>
      <c r="I332" s="49">
        <v>7</v>
      </c>
      <c r="J332" s="49" t="s">
        <v>3971</v>
      </c>
      <c r="K332" s="47" t="str">
        <f>_xlfn.XLOOKUP($B332,ウォッチリスト!$C$3:$C$10000,ウォッチリスト!$C$3:$C$10000,"未反映",0,1)</f>
        <v>1899</v>
      </c>
    </row>
    <row r="333" spans="1:11">
      <c r="A333" s="49">
        <v>20250228</v>
      </c>
      <c r="B333" s="50" t="s">
        <v>498</v>
      </c>
      <c r="C333" s="49" t="s">
        <v>4520</v>
      </c>
      <c r="D333" s="49" t="s">
        <v>3983</v>
      </c>
      <c r="E333" s="49">
        <v>9050</v>
      </c>
      <c r="F333" s="49" t="s">
        <v>4031</v>
      </c>
      <c r="G333" s="49">
        <v>10</v>
      </c>
      <c r="H333" s="49" t="s">
        <v>3993</v>
      </c>
      <c r="I333" s="49" t="s">
        <v>3975</v>
      </c>
      <c r="J333" s="49" t="s">
        <v>3975</v>
      </c>
      <c r="K333" s="47" t="str">
        <f>_xlfn.XLOOKUP($B333,ウォッチリスト!$C$3:$C$10000,ウォッチリスト!$C$3:$C$10000,"未反映",0,1)</f>
        <v>189A</v>
      </c>
    </row>
    <row r="334" spans="1:11">
      <c r="A334" s="49">
        <v>20250228</v>
      </c>
      <c r="B334" s="50" t="s">
        <v>310</v>
      </c>
      <c r="C334" s="49" t="s">
        <v>4521</v>
      </c>
      <c r="D334" s="49" t="s">
        <v>4059</v>
      </c>
      <c r="E334" s="49">
        <v>2050</v>
      </c>
      <c r="F334" s="49" t="s">
        <v>4055</v>
      </c>
      <c r="G334" s="49">
        <v>3</v>
      </c>
      <c r="H334" s="49" t="s">
        <v>4056</v>
      </c>
      <c r="I334" s="49" t="s">
        <v>3975</v>
      </c>
      <c r="J334" s="49" t="s">
        <v>3975</v>
      </c>
      <c r="K334" s="47" t="str">
        <f>_xlfn.XLOOKUP($B334,ウォッチリスト!$C$3:$C$10000,ウォッチリスト!$C$3:$C$10000,"未反映",0,1)</f>
        <v>1904</v>
      </c>
    </row>
    <row r="335" spans="1:11">
      <c r="A335" s="49">
        <v>20250228</v>
      </c>
      <c r="B335" s="50" t="s">
        <v>499</v>
      </c>
      <c r="C335" s="49" t="s">
        <v>4522</v>
      </c>
      <c r="D335" s="49" t="s">
        <v>4059</v>
      </c>
      <c r="E335" s="49">
        <v>2050</v>
      </c>
      <c r="F335" s="49" t="s">
        <v>4055</v>
      </c>
      <c r="G335" s="49">
        <v>3</v>
      </c>
      <c r="H335" s="49" t="s">
        <v>4056</v>
      </c>
      <c r="I335" s="49" t="s">
        <v>3975</v>
      </c>
      <c r="J335" s="49" t="s">
        <v>3975</v>
      </c>
      <c r="K335" s="47" t="str">
        <f>_xlfn.XLOOKUP($B335,ウォッチリスト!$C$3:$C$10000,ウォッチリスト!$C$3:$C$10000,"未反映",0,1)</f>
        <v>1905</v>
      </c>
    </row>
    <row r="336" spans="1:11">
      <c r="A336" s="49">
        <v>20250228</v>
      </c>
      <c r="B336" s="50" t="s">
        <v>500</v>
      </c>
      <c r="C336" s="49" t="s">
        <v>4523</v>
      </c>
      <c r="D336" s="49" t="s">
        <v>4059</v>
      </c>
      <c r="E336" s="49">
        <v>3600</v>
      </c>
      <c r="F336" s="49" t="s">
        <v>4524</v>
      </c>
      <c r="G336" s="49">
        <v>8</v>
      </c>
      <c r="H336" s="49" t="s">
        <v>4524</v>
      </c>
      <c r="I336" s="49" t="s">
        <v>3975</v>
      </c>
      <c r="J336" s="49" t="s">
        <v>3975</v>
      </c>
      <c r="K336" s="47" t="str">
        <f>_xlfn.XLOOKUP($B336,ウォッチリスト!$C$3:$C$10000,ウォッチリスト!$C$3:$C$10000,"未反映",0,1)</f>
        <v>1909</v>
      </c>
    </row>
    <row r="337" spans="1:11">
      <c r="A337" s="49">
        <v>20250228</v>
      </c>
      <c r="B337" s="50" t="s">
        <v>501</v>
      </c>
      <c r="C337" s="49" t="s">
        <v>4525</v>
      </c>
      <c r="D337" s="49" t="s">
        <v>3983</v>
      </c>
      <c r="E337" s="49">
        <v>3250</v>
      </c>
      <c r="F337" s="49" t="s">
        <v>3984</v>
      </c>
      <c r="G337" s="49">
        <v>5</v>
      </c>
      <c r="H337" s="49" t="s">
        <v>3984</v>
      </c>
      <c r="I337" s="49" t="s">
        <v>3975</v>
      </c>
      <c r="J337" s="49" t="s">
        <v>3975</v>
      </c>
      <c r="K337" s="47" t="str">
        <f>_xlfn.XLOOKUP($B337,ウォッチリスト!$C$3:$C$10000,ウォッチリスト!$C$3:$C$10000,"未反映",0,1)</f>
        <v>190A</v>
      </c>
    </row>
    <row r="338" spans="1:11">
      <c r="A338" s="49">
        <v>20250228</v>
      </c>
      <c r="B338" s="50" t="s">
        <v>502</v>
      </c>
      <c r="C338" s="49" t="s">
        <v>4526</v>
      </c>
      <c r="D338" s="49" t="s">
        <v>3968</v>
      </c>
      <c r="E338" s="49">
        <v>2050</v>
      </c>
      <c r="F338" s="49" t="s">
        <v>4055</v>
      </c>
      <c r="G338" s="49">
        <v>3</v>
      </c>
      <c r="H338" s="49" t="s">
        <v>4056</v>
      </c>
      <c r="I338" s="49">
        <v>4</v>
      </c>
      <c r="J338" s="49" t="s">
        <v>4015</v>
      </c>
      <c r="K338" s="47" t="str">
        <f>_xlfn.XLOOKUP($B338,ウォッチリスト!$C$3:$C$10000,ウォッチリスト!$C$3:$C$10000,"未反映",0,1)</f>
        <v>1911</v>
      </c>
    </row>
    <row r="339" spans="1:11">
      <c r="A339" s="49">
        <v>20250228</v>
      </c>
      <c r="B339" s="50" t="s">
        <v>503</v>
      </c>
      <c r="C339" s="49" t="s">
        <v>4527</v>
      </c>
      <c r="D339" s="49" t="s">
        <v>4059</v>
      </c>
      <c r="E339" s="49">
        <v>2050</v>
      </c>
      <c r="F339" s="49" t="s">
        <v>4055</v>
      </c>
      <c r="G339" s="49">
        <v>3</v>
      </c>
      <c r="H339" s="49" t="s">
        <v>4056</v>
      </c>
      <c r="I339" s="49" t="s">
        <v>3975</v>
      </c>
      <c r="J339" s="49" t="s">
        <v>3975</v>
      </c>
      <c r="K339" s="47" t="str">
        <f>_xlfn.XLOOKUP($B339,ウォッチリスト!$C$3:$C$10000,ウォッチリスト!$C$3:$C$10000,"未反映",0,1)</f>
        <v>1914</v>
      </c>
    </row>
    <row r="340" spans="1:11">
      <c r="A340" s="49">
        <v>20250228</v>
      </c>
      <c r="B340" s="50" t="s">
        <v>4528</v>
      </c>
      <c r="C340" s="49" t="s">
        <v>4529</v>
      </c>
      <c r="D340" s="49" t="s">
        <v>3991</v>
      </c>
      <c r="E340" s="49">
        <v>9050</v>
      </c>
      <c r="F340" s="49" t="s">
        <v>4031</v>
      </c>
      <c r="G340" s="49">
        <v>10</v>
      </c>
      <c r="H340" s="49" t="s">
        <v>3993</v>
      </c>
      <c r="I340" s="49" t="s">
        <v>3975</v>
      </c>
      <c r="J340" s="49" t="s">
        <v>3975</v>
      </c>
      <c r="K340" s="47" t="str">
        <f>_xlfn.XLOOKUP($B340,ウォッチリスト!$C$3:$C$10000,ウォッチリスト!$C$3:$C$10000,"未反映",0,1)</f>
        <v>未反映</v>
      </c>
    </row>
    <row r="341" spans="1:11">
      <c r="A341" s="49">
        <v>20250228</v>
      </c>
      <c r="B341" s="50" t="s">
        <v>504</v>
      </c>
      <c r="C341" s="49" t="s">
        <v>4530</v>
      </c>
      <c r="D341" s="49" t="s">
        <v>4059</v>
      </c>
      <c r="E341" s="49">
        <v>2050</v>
      </c>
      <c r="F341" s="49" t="s">
        <v>4055</v>
      </c>
      <c r="G341" s="49">
        <v>3</v>
      </c>
      <c r="H341" s="49" t="s">
        <v>4056</v>
      </c>
      <c r="I341" s="49" t="s">
        <v>3975</v>
      </c>
      <c r="J341" s="49" t="s">
        <v>3975</v>
      </c>
      <c r="K341" s="47" t="str">
        <f>_xlfn.XLOOKUP($B341,ウォッチリスト!$C$3:$C$10000,ウォッチリスト!$C$3:$C$10000,"未反映",0,1)</f>
        <v>1921</v>
      </c>
    </row>
    <row r="342" spans="1:11">
      <c r="A342" s="49">
        <v>20250228</v>
      </c>
      <c r="B342" s="50" t="s">
        <v>505</v>
      </c>
      <c r="C342" s="49" t="s">
        <v>4531</v>
      </c>
      <c r="D342" s="49" t="s">
        <v>3968</v>
      </c>
      <c r="E342" s="49">
        <v>2050</v>
      </c>
      <c r="F342" s="49" t="s">
        <v>4055</v>
      </c>
      <c r="G342" s="49">
        <v>3</v>
      </c>
      <c r="H342" s="49" t="s">
        <v>4056</v>
      </c>
      <c r="I342" s="49">
        <v>2</v>
      </c>
      <c r="J342" s="49" t="s">
        <v>4532</v>
      </c>
      <c r="K342" s="47" t="str">
        <f>_xlfn.XLOOKUP($B342,ウォッチリスト!$C$3:$C$10000,ウォッチリスト!$C$3:$C$10000,"未反映",0,1)</f>
        <v>1925</v>
      </c>
    </row>
    <row r="343" spans="1:11">
      <c r="A343" s="49">
        <v>20250228</v>
      </c>
      <c r="B343" s="50" t="s">
        <v>506</v>
      </c>
      <c r="C343" s="49" t="s">
        <v>4533</v>
      </c>
      <c r="D343" s="49" t="s">
        <v>3968</v>
      </c>
      <c r="E343" s="49">
        <v>2050</v>
      </c>
      <c r="F343" s="49" t="s">
        <v>4055</v>
      </c>
      <c r="G343" s="49">
        <v>3</v>
      </c>
      <c r="H343" s="49" t="s">
        <v>4056</v>
      </c>
      <c r="I343" s="49">
        <v>6</v>
      </c>
      <c r="J343" s="49" t="s">
        <v>4061</v>
      </c>
      <c r="K343" s="47" t="str">
        <f>_xlfn.XLOOKUP($B343,ウォッチリスト!$C$3:$C$10000,ウォッチリスト!$C$3:$C$10000,"未反映",0,1)</f>
        <v>1926</v>
      </c>
    </row>
    <row r="344" spans="1:11">
      <c r="A344" s="49">
        <v>20250228</v>
      </c>
      <c r="B344" s="50" t="s">
        <v>121</v>
      </c>
      <c r="C344" s="49" t="s">
        <v>4534</v>
      </c>
      <c r="D344" s="49" t="s">
        <v>3968</v>
      </c>
      <c r="E344" s="49">
        <v>2050</v>
      </c>
      <c r="F344" s="49" t="s">
        <v>4055</v>
      </c>
      <c r="G344" s="49">
        <v>3</v>
      </c>
      <c r="H344" s="49" t="s">
        <v>4056</v>
      </c>
      <c r="I344" s="49">
        <v>2</v>
      </c>
      <c r="J344" s="49" t="s">
        <v>4532</v>
      </c>
      <c r="K344" s="47" t="str">
        <f>_xlfn.XLOOKUP($B344,ウォッチリスト!$C$3:$C$10000,ウォッチリスト!$C$3:$C$10000,"未反映",0,1)</f>
        <v>1928</v>
      </c>
    </row>
    <row r="345" spans="1:11">
      <c r="A345" s="49">
        <v>20250228</v>
      </c>
      <c r="B345" s="50" t="s">
        <v>507</v>
      </c>
      <c r="C345" s="49" t="s">
        <v>4535</v>
      </c>
      <c r="D345" s="49" t="s">
        <v>3968</v>
      </c>
      <c r="E345" s="49">
        <v>2050</v>
      </c>
      <c r="F345" s="49" t="s">
        <v>4055</v>
      </c>
      <c r="G345" s="49">
        <v>3</v>
      </c>
      <c r="H345" s="49" t="s">
        <v>4056</v>
      </c>
      <c r="I345" s="49">
        <v>7</v>
      </c>
      <c r="J345" s="49" t="s">
        <v>3971</v>
      </c>
      <c r="K345" s="47" t="str">
        <f>_xlfn.XLOOKUP($B345,ウォッチリスト!$C$3:$C$10000,ウォッチリスト!$C$3:$C$10000,"未反映",0,1)</f>
        <v>1929</v>
      </c>
    </row>
    <row r="346" spans="1:11">
      <c r="A346" s="49">
        <v>20250228</v>
      </c>
      <c r="B346" s="50" t="s">
        <v>508</v>
      </c>
      <c r="C346" s="49" t="s">
        <v>4536</v>
      </c>
      <c r="D346" s="49" t="s">
        <v>3983</v>
      </c>
      <c r="E346" s="49">
        <v>9050</v>
      </c>
      <c r="F346" s="49" t="s">
        <v>4031</v>
      </c>
      <c r="G346" s="49">
        <v>10</v>
      </c>
      <c r="H346" s="49" t="s">
        <v>3993</v>
      </c>
      <c r="I346" s="49" t="s">
        <v>3975</v>
      </c>
      <c r="J346" s="49" t="s">
        <v>3975</v>
      </c>
      <c r="K346" s="47" t="str">
        <f>_xlfn.XLOOKUP($B346,ウォッチリスト!$C$3:$C$10000,ウォッチリスト!$C$3:$C$10000,"未反映",0,1)</f>
        <v>192A</v>
      </c>
    </row>
    <row r="347" spans="1:11">
      <c r="A347" s="49">
        <v>20250228</v>
      </c>
      <c r="B347" s="50" t="s">
        <v>509</v>
      </c>
      <c r="C347" s="49" t="s">
        <v>4537</v>
      </c>
      <c r="D347" s="49" t="s">
        <v>3968</v>
      </c>
      <c r="E347" s="49">
        <v>2050</v>
      </c>
      <c r="F347" s="49" t="s">
        <v>4055</v>
      </c>
      <c r="G347" s="49">
        <v>3</v>
      </c>
      <c r="H347" s="49" t="s">
        <v>4056</v>
      </c>
      <c r="I347" s="49">
        <v>7</v>
      </c>
      <c r="J347" s="49" t="s">
        <v>3971</v>
      </c>
      <c r="K347" s="47" t="str">
        <f>_xlfn.XLOOKUP($B347,ウォッチリスト!$C$3:$C$10000,ウォッチリスト!$C$3:$C$10000,"未反映",0,1)</f>
        <v>1930</v>
      </c>
    </row>
    <row r="348" spans="1:11">
      <c r="A348" s="49">
        <v>20250228</v>
      </c>
      <c r="B348" s="50" t="s">
        <v>510</v>
      </c>
      <c r="C348" s="49" t="s">
        <v>4538</v>
      </c>
      <c r="D348" s="49" t="s">
        <v>3968</v>
      </c>
      <c r="E348" s="49">
        <v>2050</v>
      </c>
      <c r="F348" s="49" t="s">
        <v>4055</v>
      </c>
      <c r="G348" s="49">
        <v>3</v>
      </c>
      <c r="H348" s="49" t="s">
        <v>4056</v>
      </c>
      <c r="I348" s="49">
        <v>7</v>
      </c>
      <c r="J348" s="49" t="s">
        <v>3971</v>
      </c>
      <c r="K348" s="47" t="str">
        <f>_xlfn.XLOOKUP($B348,ウォッチリスト!$C$3:$C$10000,ウォッチリスト!$C$3:$C$10000,"未反映",0,1)</f>
        <v>1934</v>
      </c>
    </row>
    <row r="349" spans="1:11">
      <c r="A349" s="49">
        <v>20250228</v>
      </c>
      <c r="B349" s="50" t="s">
        <v>511</v>
      </c>
      <c r="C349" s="49" t="s">
        <v>4539</v>
      </c>
      <c r="D349" s="49" t="s">
        <v>3968</v>
      </c>
      <c r="E349" s="49">
        <v>2050</v>
      </c>
      <c r="F349" s="49" t="s">
        <v>4055</v>
      </c>
      <c r="G349" s="49">
        <v>3</v>
      </c>
      <c r="H349" s="49" t="s">
        <v>4056</v>
      </c>
      <c r="I349" s="49">
        <v>7</v>
      </c>
      <c r="J349" s="49" t="s">
        <v>3971</v>
      </c>
      <c r="K349" s="47" t="str">
        <f>_xlfn.XLOOKUP($B349,ウォッチリスト!$C$3:$C$10000,ウォッチリスト!$C$3:$C$10000,"未反映",0,1)</f>
        <v>1938</v>
      </c>
    </row>
    <row r="350" spans="1:11">
      <c r="A350" s="49">
        <v>20250228</v>
      </c>
      <c r="B350" s="50" t="s">
        <v>512</v>
      </c>
      <c r="C350" s="49" t="s">
        <v>4540</v>
      </c>
      <c r="D350" s="49" t="s">
        <v>3968</v>
      </c>
      <c r="E350" s="49">
        <v>2050</v>
      </c>
      <c r="F350" s="49" t="s">
        <v>4055</v>
      </c>
      <c r="G350" s="49">
        <v>3</v>
      </c>
      <c r="H350" s="49" t="s">
        <v>4056</v>
      </c>
      <c r="I350" s="49">
        <v>7</v>
      </c>
      <c r="J350" s="49" t="s">
        <v>3971</v>
      </c>
      <c r="K350" s="47" t="str">
        <f>_xlfn.XLOOKUP($B350,ウォッチリスト!$C$3:$C$10000,ウォッチリスト!$C$3:$C$10000,"未反映",0,1)</f>
        <v>1939</v>
      </c>
    </row>
    <row r="351" spans="1:11">
      <c r="A351" s="49">
        <v>20250228</v>
      </c>
      <c r="B351" s="50" t="s">
        <v>4541</v>
      </c>
      <c r="C351" s="49" t="s">
        <v>4542</v>
      </c>
      <c r="D351" s="49" t="s">
        <v>3991</v>
      </c>
      <c r="E351" s="49">
        <v>8050</v>
      </c>
      <c r="F351" s="49" t="s">
        <v>4080</v>
      </c>
      <c r="G351" s="49">
        <v>17</v>
      </c>
      <c r="H351" s="49" t="s">
        <v>4081</v>
      </c>
      <c r="I351" s="49" t="s">
        <v>3975</v>
      </c>
      <c r="J351" s="49" t="s">
        <v>3975</v>
      </c>
      <c r="K351" s="47" t="str">
        <f>_xlfn.XLOOKUP($B351,ウォッチリスト!$C$3:$C$10000,ウォッチリスト!$C$3:$C$10000,"未反映",0,1)</f>
        <v>未反映</v>
      </c>
    </row>
    <row r="352" spans="1:11">
      <c r="A352" s="49">
        <v>20250228</v>
      </c>
      <c r="B352" s="50" t="s">
        <v>513</v>
      </c>
      <c r="C352" s="49" t="s">
        <v>4543</v>
      </c>
      <c r="D352" s="49" t="s">
        <v>3968</v>
      </c>
      <c r="E352" s="49">
        <v>2050</v>
      </c>
      <c r="F352" s="49" t="s">
        <v>4055</v>
      </c>
      <c r="G352" s="49">
        <v>3</v>
      </c>
      <c r="H352" s="49" t="s">
        <v>4056</v>
      </c>
      <c r="I352" s="49">
        <v>6</v>
      </c>
      <c r="J352" s="49" t="s">
        <v>4061</v>
      </c>
      <c r="K352" s="47" t="str">
        <f>_xlfn.XLOOKUP($B352,ウォッチリスト!$C$3:$C$10000,ウォッチリスト!$C$3:$C$10000,"未反映",0,1)</f>
        <v>1941</v>
      </c>
    </row>
    <row r="353" spans="1:11">
      <c r="A353" s="49">
        <v>20250228</v>
      </c>
      <c r="B353" s="50" t="s">
        <v>514</v>
      </c>
      <c r="C353" s="49" t="s">
        <v>4544</v>
      </c>
      <c r="D353" s="49" t="s">
        <v>3968</v>
      </c>
      <c r="E353" s="49">
        <v>2050</v>
      </c>
      <c r="F353" s="49" t="s">
        <v>4055</v>
      </c>
      <c r="G353" s="49">
        <v>3</v>
      </c>
      <c r="H353" s="49" t="s">
        <v>4056</v>
      </c>
      <c r="I353" s="49">
        <v>4</v>
      </c>
      <c r="J353" s="49" t="s">
        <v>4015</v>
      </c>
      <c r="K353" s="47" t="str">
        <f>_xlfn.XLOOKUP($B353,ウォッチリスト!$C$3:$C$10000,ウォッチリスト!$C$3:$C$10000,"未反映",0,1)</f>
        <v>1942</v>
      </c>
    </row>
    <row r="354" spans="1:11">
      <c r="A354" s="49">
        <v>20250228</v>
      </c>
      <c r="B354" s="50" t="s">
        <v>515</v>
      </c>
      <c r="C354" s="49" t="s">
        <v>4545</v>
      </c>
      <c r="D354" s="49" t="s">
        <v>3968</v>
      </c>
      <c r="E354" s="49">
        <v>2050</v>
      </c>
      <c r="F354" s="49" t="s">
        <v>4055</v>
      </c>
      <c r="G354" s="49">
        <v>3</v>
      </c>
      <c r="H354" s="49" t="s">
        <v>4056</v>
      </c>
      <c r="I354" s="49">
        <v>4</v>
      </c>
      <c r="J354" s="49" t="s">
        <v>4015</v>
      </c>
      <c r="K354" s="47" t="str">
        <f>_xlfn.XLOOKUP($B354,ウォッチリスト!$C$3:$C$10000,ウォッチリスト!$C$3:$C$10000,"未反映",0,1)</f>
        <v>1944</v>
      </c>
    </row>
    <row r="355" spans="1:11">
      <c r="A355" s="49">
        <v>20250228</v>
      </c>
      <c r="B355" s="50" t="s">
        <v>516</v>
      </c>
      <c r="C355" s="49" t="s">
        <v>4546</v>
      </c>
      <c r="D355" s="49" t="s">
        <v>3968</v>
      </c>
      <c r="E355" s="49">
        <v>2050</v>
      </c>
      <c r="F355" s="49" t="s">
        <v>4055</v>
      </c>
      <c r="G355" s="49">
        <v>3</v>
      </c>
      <c r="H355" s="49" t="s">
        <v>4056</v>
      </c>
      <c r="I355" s="49">
        <v>7</v>
      </c>
      <c r="J355" s="49" t="s">
        <v>3971</v>
      </c>
      <c r="K355" s="47" t="str">
        <f>_xlfn.XLOOKUP($B355,ウォッチリスト!$C$3:$C$10000,ウォッチリスト!$C$3:$C$10000,"未反映",0,1)</f>
        <v>1945</v>
      </c>
    </row>
    <row r="356" spans="1:11">
      <c r="A356" s="49">
        <v>20250228</v>
      </c>
      <c r="B356" s="50" t="s">
        <v>46</v>
      </c>
      <c r="C356" s="49" t="s">
        <v>4547</v>
      </c>
      <c r="D356" s="49" t="s">
        <v>3968</v>
      </c>
      <c r="E356" s="49">
        <v>2050</v>
      </c>
      <c r="F356" s="49" t="s">
        <v>4055</v>
      </c>
      <c r="G356" s="49">
        <v>3</v>
      </c>
      <c r="H356" s="49" t="s">
        <v>4056</v>
      </c>
      <c r="I356" s="49">
        <v>7</v>
      </c>
      <c r="J356" s="49" t="s">
        <v>3971</v>
      </c>
      <c r="K356" s="47" t="str">
        <f>_xlfn.XLOOKUP($B356,ウォッチリスト!$C$3:$C$10000,ウォッチリスト!$C$3:$C$10000,"未反映",0,1)</f>
        <v>1946</v>
      </c>
    </row>
    <row r="357" spans="1:11">
      <c r="A357" s="49">
        <v>20250228</v>
      </c>
      <c r="B357" s="50" t="s">
        <v>517</v>
      </c>
      <c r="C357" s="49" t="s">
        <v>4548</v>
      </c>
      <c r="D357" s="49" t="s">
        <v>4059</v>
      </c>
      <c r="E357" s="49">
        <v>2050</v>
      </c>
      <c r="F357" s="49" t="s">
        <v>4055</v>
      </c>
      <c r="G357" s="49">
        <v>3</v>
      </c>
      <c r="H357" s="49" t="s">
        <v>4056</v>
      </c>
      <c r="I357" s="49" t="s">
        <v>3975</v>
      </c>
      <c r="J357" s="49" t="s">
        <v>3975</v>
      </c>
      <c r="K357" s="47" t="str">
        <f>_xlfn.XLOOKUP($B357,ウォッチリスト!$C$3:$C$10000,ウォッチリスト!$C$3:$C$10000,"未反映",0,1)</f>
        <v>1948</v>
      </c>
    </row>
    <row r="358" spans="1:11">
      <c r="A358" s="49">
        <v>20250228</v>
      </c>
      <c r="B358" s="50" t="s">
        <v>518</v>
      </c>
      <c r="C358" s="49" t="s">
        <v>4549</v>
      </c>
      <c r="D358" s="49" t="s">
        <v>3968</v>
      </c>
      <c r="E358" s="49">
        <v>2050</v>
      </c>
      <c r="F358" s="49" t="s">
        <v>4055</v>
      </c>
      <c r="G358" s="49">
        <v>3</v>
      </c>
      <c r="H358" s="49" t="s">
        <v>4056</v>
      </c>
      <c r="I358" s="49">
        <v>6</v>
      </c>
      <c r="J358" s="49" t="s">
        <v>4061</v>
      </c>
      <c r="K358" s="47" t="str">
        <f>_xlfn.XLOOKUP($B358,ウォッチリスト!$C$3:$C$10000,ウォッチリスト!$C$3:$C$10000,"未反映",0,1)</f>
        <v>1949</v>
      </c>
    </row>
    <row r="359" spans="1:11">
      <c r="A359" s="49">
        <v>20250228</v>
      </c>
      <c r="B359" s="50" t="s">
        <v>519</v>
      </c>
      <c r="C359" s="49" t="s">
        <v>4550</v>
      </c>
      <c r="D359" s="49" t="s">
        <v>3983</v>
      </c>
      <c r="E359" s="49">
        <v>9050</v>
      </c>
      <c r="F359" s="49" t="s">
        <v>4031</v>
      </c>
      <c r="G359" s="49">
        <v>10</v>
      </c>
      <c r="H359" s="49" t="s">
        <v>3993</v>
      </c>
      <c r="I359" s="49" t="s">
        <v>3975</v>
      </c>
      <c r="J359" s="49" t="s">
        <v>3975</v>
      </c>
      <c r="K359" s="47" t="str">
        <f>_xlfn.XLOOKUP($B359,ウォッチリスト!$C$3:$C$10000,ウォッチリスト!$C$3:$C$10000,"未反映",0,1)</f>
        <v>194A</v>
      </c>
    </row>
    <row r="360" spans="1:11">
      <c r="A360" s="49">
        <v>20250228</v>
      </c>
      <c r="B360" s="50" t="s">
        <v>520</v>
      </c>
      <c r="C360" s="49" t="s">
        <v>4551</v>
      </c>
      <c r="D360" s="49" t="s">
        <v>3968</v>
      </c>
      <c r="E360" s="49">
        <v>2050</v>
      </c>
      <c r="F360" s="49" t="s">
        <v>4055</v>
      </c>
      <c r="G360" s="49">
        <v>3</v>
      </c>
      <c r="H360" s="49" t="s">
        <v>4056</v>
      </c>
      <c r="I360" s="49">
        <v>7</v>
      </c>
      <c r="J360" s="49" t="s">
        <v>3971</v>
      </c>
      <c r="K360" s="47" t="str">
        <f>_xlfn.XLOOKUP($B360,ウォッチリスト!$C$3:$C$10000,ウォッチリスト!$C$3:$C$10000,"未反映",0,1)</f>
        <v>1950</v>
      </c>
    </row>
    <row r="361" spans="1:11">
      <c r="A361" s="49">
        <v>20250228</v>
      </c>
      <c r="B361" s="50" t="s">
        <v>521</v>
      </c>
      <c r="C361" s="49" t="s">
        <v>4552</v>
      </c>
      <c r="D361" s="49" t="s">
        <v>3968</v>
      </c>
      <c r="E361" s="49">
        <v>2050</v>
      </c>
      <c r="F361" s="49" t="s">
        <v>4055</v>
      </c>
      <c r="G361" s="49">
        <v>3</v>
      </c>
      <c r="H361" s="49" t="s">
        <v>4056</v>
      </c>
      <c r="I361" s="49">
        <v>4</v>
      </c>
      <c r="J361" s="49" t="s">
        <v>4015</v>
      </c>
      <c r="K361" s="47" t="str">
        <f>_xlfn.XLOOKUP($B361,ウォッチリスト!$C$3:$C$10000,ウォッチリスト!$C$3:$C$10000,"未反映",0,1)</f>
        <v>1951</v>
      </c>
    </row>
    <row r="362" spans="1:11">
      <c r="A362" s="49">
        <v>20250228</v>
      </c>
      <c r="B362" s="50" t="s">
        <v>522</v>
      </c>
      <c r="C362" s="49" t="s">
        <v>4553</v>
      </c>
      <c r="D362" s="49" t="s">
        <v>3968</v>
      </c>
      <c r="E362" s="49">
        <v>2050</v>
      </c>
      <c r="F362" s="49" t="s">
        <v>4055</v>
      </c>
      <c r="G362" s="49">
        <v>3</v>
      </c>
      <c r="H362" s="49" t="s">
        <v>4056</v>
      </c>
      <c r="I362" s="49">
        <v>7</v>
      </c>
      <c r="J362" s="49" t="s">
        <v>3971</v>
      </c>
      <c r="K362" s="47" t="str">
        <f>_xlfn.XLOOKUP($B362,ウォッチリスト!$C$3:$C$10000,ウォッチリスト!$C$3:$C$10000,"未反映",0,1)</f>
        <v>1952</v>
      </c>
    </row>
    <row r="363" spans="1:11">
      <c r="A363" s="49">
        <v>20250228</v>
      </c>
      <c r="B363" s="50" t="s">
        <v>523</v>
      </c>
      <c r="C363" s="49" t="s">
        <v>4554</v>
      </c>
      <c r="D363" s="49" t="s">
        <v>3968</v>
      </c>
      <c r="E363" s="49">
        <v>2050</v>
      </c>
      <c r="F363" s="49" t="s">
        <v>4055</v>
      </c>
      <c r="G363" s="49">
        <v>3</v>
      </c>
      <c r="H363" s="49" t="s">
        <v>4056</v>
      </c>
      <c r="I363" s="49">
        <v>4</v>
      </c>
      <c r="J363" s="49" t="s">
        <v>4015</v>
      </c>
      <c r="K363" s="47" t="str">
        <f>_xlfn.XLOOKUP($B363,ウォッチリスト!$C$3:$C$10000,ウォッチリスト!$C$3:$C$10000,"未反映",0,1)</f>
        <v>1959</v>
      </c>
    </row>
    <row r="364" spans="1:11">
      <c r="A364" s="49">
        <v>20250228</v>
      </c>
      <c r="B364" s="50" t="s">
        <v>524</v>
      </c>
      <c r="C364" s="49" t="s">
        <v>4555</v>
      </c>
      <c r="D364" s="49" t="s">
        <v>3983</v>
      </c>
      <c r="E364" s="49">
        <v>9050</v>
      </c>
      <c r="F364" s="49" t="s">
        <v>4031</v>
      </c>
      <c r="G364" s="49">
        <v>10</v>
      </c>
      <c r="H364" s="49" t="s">
        <v>3993</v>
      </c>
      <c r="I364" s="49" t="s">
        <v>3975</v>
      </c>
      <c r="J364" s="49" t="s">
        <v>3975</v>
      </c>
      <c r="K364" s="47" t="str">
        <f>_xlfn.XLOOKUP($B364,ウォッチリスト!$C$3:$C$10000,ウォッチリスト!$C$3:$C$10000,"未反映",0,1)</f>
        <v>195A</v>
      </c>
    </row>
    <row r="365" spans="1:11">
      <c r="A365" s="49">
        <v>20250228</v>
      </c>
      <c r="B365" s="50" t="s">
        <v>53</v>
      </c>
      <c r="C365" s="49" t="s">
        <v>4556</v>
      </c>
      <c r="D365" s="49" t="s">
        <v>4059</v>
      </c>
      <c r="E365" s="49">
        <v>2050</v>
      </c>
      <c r="F365" s="49" t="s">
        <v>4055</v>
      </c>
      <c r="G365" s="49">
        <v>3</v>
      </c>
      <c r="H365" s="49" t="s">
        <v>4056</v>
      </c>
      <c r="I365" s="49" t="s">
        <v>3975</v>
      </c>
      <c r="J365" s="49" t="s">
        <v>3975</v>
      </c>
      <c r="K365" s="47" t="str">
        <f>_xlfn.XLOOKUP($B365,ウォッチリスト!$C$3:$C$10000,ウォッチリスト!$C$3:$C$10000,"未反映",0,1)</f>
        <v>1960</v>
      </c>
    </row>
    <row r="366" spans="1:11">
      <c r="A366" s="49">
        <v>20250228</v>
      </c>
      <c r="B366" s="50" t="s">
        <v>525</v>
      </c>
      <c r="C366" s="49" t="s">
        <v>4557</v>
      </c>
      <c r="D366" s="49" t="s">
        <v>3968</v>
      </c>
      <c r="E366" s="49">
        <v>2050</v>
      </c>
      <c r="F366" s="49" t="s">
        <v>4055</v>
      </c>
      <c r="G366" s="49">
        <v>3</v>
      </c>
      <c r="H366" s="49" t="s">
        <v>4056</v>
      </c>
      <c r="I366" s="49">
        <v>6</v>
      </c>
      <c r="J366" s="49" t="s">
        <v>4061</v>
      </c>
      <c r="K366" s="47" t="str">
        <f>_xlfn.XLOOKUP($B366,ウォッチリスト!$C$3:$C$10000,ウォッチリスト!$C$3:$C$10000,"未反映",0,1)</f>
        <v>1961</v>
      </c>
    </row>
    <row r="367" spans="1:11">
      <c r="A367" s="49">
        <v>20250228</v>
      </c>
      <c r="B367" s="50" t="s">
        <v>526</v>
      </c>
      <c r="C367" s="49" t="s">
        <v>4558</v>
      </c>
      <c r="D367" s="49" t="s">
        <v>3968</v>
      </c>
      <c r="E367" s="49">
        <v>2050</v>
      </c>
      <c r="F367" s="49" t="s">
        <v>4055</v>
      </c>
      <c r="G367" s="49">
        <v>3</v>
      </c>
      <c r="H367" s="49" t="s">
        <v>4056</v>
      </c>
      <c r="I367" s="49">
        <v>4</v>
      </c>
      <c r="J367" s="49" t="s">
        <v>4015</v>
      </c>
      <c r="K367" s="47" t="str">
        <f>_xlfn.XLOOKUP($B367,ウォッチリスト!$C$3:$C$10000,ウォッチリスト!$C$3:$C$10000,"未反映",0,1)</f>
        <v>1963</v>
      </c>
    </row>
    <row r="368" spans="1:11">
      <c r="A368" s="49">
        <v>20250228</v>
      </c>
      <c r="B368" s="50" t="s">
        <v>527</v>
      </c>
      <c r="C368" s="49" t="s">
        <v>4559</v>
      </c>
      <c r="D368" s="49" t="s">
        <v>3968</v>
      </c>
      <c r="E368" s="49">
        <v>2050</v>
      </c>
      <c r="F368" s="49" t="s">
        <v>4055</v>
      </c>
      <c r="G368" s="49">
        <v>3</v>
      </c>
      <c r="H368" s="49" t="s">
        <v>4056</v>
      </c>
      <c r="I368" s="49">
        <v>7</v>
      </c>
      <c r="J368" s="49" t="s">
        <v>3971</v>
      </c>
      <c r="K368" s="47" t="str">
        <f>_xlfn.XLOOKUP($B368,ウォッチリスト!$C$3:$C$10000,ウォッチリスト!$C$3:$C$10000,"未反映",0,1)</f>
        <v>1964</v>
      </c>
    </row>
    <row r="369" spans="1:11">
      <c r="A369" s="49">
        <v>20250228</v>
      </c>
      <c r="B369" s="50" t="s">
        <v>528</v>
      </c>
      <c r="C369" s="49" t="s">
        <v>4560</v>
      </c>
      <c r="D369" s="49" t="s">
        <v>4059</v>
      </c>
      <c r="E369" s="49">
        <v>2050</v>
      </c>
      <c r="F369" s="49" t="s">
        <v>4055</v>
      </c>
      <c r="G369" s="49">
        <v>3</v>
      </c>
      <c r="H369" s="49" t="s">
        <v>4056</v>
      </c>
      <c r="I369" s="49" t="s">
        <v>3975</v>
      </c>
      <c r="J369" s="49" t="s">
        <v>3975</v>
      </c>
      <c r="K369" s="47" t="str">
        <f>_xlfn.XLOOKUP($B369,ウォッチリスト!$C$3:$C$10000,ウォッチリスト!$C$3:$C$10000,"未反映",0,1)</f>
        <v>1965</v>
      </c>
    </row>
    <row r="370" spans="1:11">
      <c r="A370" s="49">
        <v>20250228</v>
      </c>
      <c r="B370" s="50" t="s">
        <v>529</v>
      </c>
      <c r="C370" s="49" t="s">
        <v>4561</v>
      </c>
      <c r="D370" s="49" t="s">
        <v>4059</v>
      </c>
      <c r="E370" s="49">
        <v>2050</v>
      </c>
      <c r="F370" s="49" t="s">
        <v>4055</v>
      </c>
      <c r="G370" s="49">
        <v>3</v>
      </c>
      <c r="H370" s="49" t="s">
        <v>4056</v>
      </c>
      <c r="I370" s="49" t="s">
        <v>3975</v>
      </c>
      <c r="J370" s="49" t="s">
        <v>3975</v>
      </c>
      <c r="K370" s="47" t="str">
        <f>_xlfn.XLOOKUP($B370,ウォッチリスト!$C$3:$C$10000,ウォッチリスト!$C$3:$C$10000,"未反映",0,1)</f>
        <v>1966</v>
      </c>
    </row>
    <row r="371" spans="1:11">
      <c r="A371" s="49">
        <v>20250228</v>
      </c>
      <c r="B371" s="50" t="s">
        <v>530</v>
      </c>
      <c r="C371" s="49" t="s">
        <v>4562</v>
      </c>
      <c r="D371" s="49" t="s">
        <v>4059</v>
      </c>
      <c r="E371" s="49">
        <v>2050</v>
      </c>
      <c r="F371" s="49" t="s">
        <v>4055</v>
      </c>
      <c r="G371" s="49">
        <v>3</v>
      </c>
      <c r="H371" s="49" t="s">
        <v>4056</v>
      </c>
      <c r="I371" s="49" t="s">
        <v>3975</v>
      </c>
      <c r="J371" s="49" t="s">
        <v>3975</v>
      </c>
      <c r="K371" s="47" t="str">
        <f>_xlfn.XLOOKUP($B371,ウォッチリスト!$C$3:$C$10000,ウォッチリスト!$C$3:$C$10000,"未反映",0,1)</f>
        <v>1967</v>
      </c>
    </row>
    <row r="372" spans="1:11">
      <c r="A372" s="49">
        <v>20250228</v>
      </c>
      <c r="B372" s="50" t="s">
        <v>531</v>
      </c>
      <c r="C372" s="49" t="s">
        <v>4563</v>
      </c>
      <c r="D372" s="49" t="s">
        <v>3968</v>
      </c>
      <c r="E372" s="49">
        <v>2050</v>
      </c>
      <c r="F372" s="49" t="s">
        <v>4055</v>
      </c>
      <c r="G372" s="49">
        <v>3</v>
      </c>
      <c r="H372" s="49" t="s">
        <v>4056</v>
      </c>
      <c r="I372" s="49">
        <v>7</v>
      </c>
      <c r="J372" s="49" t="s">
        <v>3971</v>
      </c>
      <c r="K372" s="47" t="str">
        <f>_xlfn.XLOOKUP($B372,ウォッチリスト!$C$3:$C$10000,ウォッチリスト!$C$3:$C$10000,"未反映",0,1)</f>
        <v>1968</v>
      </c>
    </row>
    <row r="373" spans="1:11">
      <c r="A373" s="49">
        <v>20250228</v>
      </c>
      <c r="B373" s="50" t="s">
        <v>532</v>
      </c>
      <c r="C373" s="49" t="s">
        <v>4564</v>
      </c>
      <c r="D373" s="49" t="s">
        <v>3968</v>
      </c>
      <c r="E373" s="49">
        <v>2050</v>
      </c>
      <c r="F373" s="49" t="s">
        <v>4055</v>
      </c>
      <c r="G373" s="49">
        <v>3</v>
      </c>
      <c r="H373" s="49" t="s">
        <v>4056</v>
      </c>
      <c r="I373" s="49">
        <v>4</v>
      </c>
      <c r="J373" s="49" t="s">
        <v>4015</v>
      </c>
      <c r="K373" s="47" t="str">
        <f>_xlfn.XLOOKUP($B373,ウォッチリスト!$C$3:$C$10000,ウォッチリスト!$C$3:$C$10000,"未反映",0,1)</f>
        <v>1969</v>
      </c>
    </row>
    <row r="374" spans="1:11">
      <c r="A374" s="49">
        <v>20250228</v>
      </c>
      <c r="B374" s="50" t="s">
        <v>533</v>
      </c>
      <c r="C374" s="49" t="s">
        <v>4565</v>
      </c>
      <c r="D374" s="49" t="s">
        <v>3983</v>
      </c>
      <c r="E374" s="49">
        <v>7200</v>
      </c>
      <c r="F374" s="49" t="s">
        <v>4215</v>
      </c>
      <c r="G374" s="49">
        <v>16</v>
      </c>
      <c r="H374" s="49" t="s">
        <v>4216</v>
      </c>
      <c r="I374" s="49" t="s">
        <v>3975</v>
      </c>
      <c r="J374" s="49" t="s">
        <v>3975</v>
      </c>
      <c r="K374" s="47" t="str">
        <f>_xlfn.XLOOKUP($B374,ウォッチリスト!$C$3:$C$10000,ウォッチリスト!$C$3:$C$10000,"未反映",0,1)</f>
        <v>196A</v>
      </c>
    </row>
    <row r="375" spans="1:11">
      <c r="A375" s="49">
        <v>20250228</v>
      </c>
      <c r="B375" s="50" t="s">
        <v>534</v>
      </c>
      <c r="C375" s="49" t="s">
        <v>4566</v>
      </c>
      <c r="D375" s="49" t="s">
        <v>4059</v>
      </c>
      <c r="E375" s="49">
        <v>2050</v>
      </c>
      <c r="F375" s="49" t="s">
        <v>4055</v>
      </c>
      <c r="G375" s="49">
        <v>3</v>
      </c>
      <c r="H375" s="49" t="s">
        <v>4056</v>
      </c>
      <c r="I375" s="49" t="s">
        <v>3975</v>
      </c>
      <c r="J375" s="49" t="s">
        <v>3975</v>
      </c>
      <c r="K375" s="47" t="str">
        <f>_xlfn.XLOOKUP($B375,ウォッチリスト!$C$3:$C$10000,ウォッチリスト!$C$3:$C$10000,"未反映",0,1)</f>
        <v>1972</v>
      </c>
    </row>
    <row r="376" spans="1:11">
      <c r="A376" s="49">
        <v>20250228</v>
      </c>
      <c r="B376" s="50" t="s">
        <v>535</v>
      </c>
      <c r="C376" s="49" t="s">
        <v>4567</v>
      </c>
      <c r="D376" s="49" t="s">
        <v>3968</v>
      </c>
      <c r="E376" s="49">
        <v>5250</v>
      </c>
      <c r="F376" s="49" t="s">
        <v>3992</v>
      </c>
      <c r="G376" s="49">
        <v>10</v>
      </c>
      <c r="H376" s="49" t="s">
        <v>3993</v>
      </c>
      <c r="I376" s="49">
        <v>6</v>
      </c>
      <c r="J376" s="49" t="s">
        <v>4061</v>
      </c>
      <c r="K376" s="47" t="str">
        <f>_xlfn.XLOOKUP($B376,ウォッチリスト!$C$3:$C$10000,ウォッチリスト!$C$3:$C$10000,"未反映",0,1)</f>
        <v>1973</v>
      </c>
    </row>
    <row r="377" spans="1:11">
      <c r="A377" s="49">
        <v>20250228</v>
      </c>
      <c r="B377" s="50" t="s">
        <v>536</v>
      </c>
      <c r="C377" s="49" t="s">
        <v>4568</v>
      </c>
      <c r="D377" s="49" t="s">
        <v>3968</v>
      </c>
      <c r="E377" s="49">
        <v>2050</v>
      </c>
      <c r="F377" s="49" t="s">
        <v>4055</v>
      </c>
      <c r="G377" s="49">
        <v>3</v>
      </c>
      <c r="H377" s="49" t="s">
        <v>4056</v>
      </c>
      <c r="I377" s="49">
        <v>7</v>
      </c>
      <c r="J377" s="49" t="s">
        <v>3971</v>
      </c>
      <c r="K377" s="47" t="str">
        <f>_xlfn.XLOOKUP($B377,ウォッチリスト!$C$3:$C$10000,ウォッチリスト!$C$3:$C$10000,"未反映",0,1)</f>
        <v>1975</v>
      </c>
    </row>
    <row r="378" spans="1:11">
      <c r="A378" s="49">
        <v>20250228</v>
      </c>
      <c r="B378" s="50" t="s">
        <v>537</v>
      </c>
      <c r="C378" s="49" t="s">
        <v>4569</v>
      </c>
      <c r="D378" s="49" t="s">
        <v>3968</v>
      </c>
      <c r="E378" s="49">
        <v>2050</v>
      </c>
      <c r="F378" s="49" t="s">
        <v>4055</v>
      </c>
      <c r="G378" s="49">
        <v>3</v>
      </c>
      <c r="H378" s="49" t="s">
        <v>4056</v>
      </c>
      <c r="I378" s="49">
        <v>7</v>
      </c>
      <c r="J378" s="49" t="s">
        <v>3971</v>
      </c>
      <c r="K378" s="47" t="str">
        <f>_xlfn.XLOOKUP($B378,ウォッチリスト!$C$3:$C$10000,ウォッチリスト!$C$3:$C$10000,"未反映",0,1)</f>
        <v>1976</v>
      </c>
    </row>
    <row r="379" spans="1:11">
      <c r="A379" s="49">
        <v>20250228</v>
      </c>
      <c r="B379" s="50" t="s">
        <v>538</v>
      </c>
      <c r="C379" s="49" t="s">
        <v>4570</v>
      </c>
      <c r="D379" s="49" t="s">
        <v>3968</v>
      </c>
      <c r="E379" s="49">
        <v>2050</v>
      </c>
      <c r="F379" s="49" t="s">
        <v>4055</v>
      </c>
      <c r="G379" s="49">
        <v>3</v>
      </c>
      <c r="H379" s="49" t="s">
        <v>4056</v>
      </c>
      <c r="I379" s="49">
        <v>6</v>
      </c>
      <c r="J379" s="49" t="s">
        <v>4061</v>
      </c>
      <c r="K379" s="47" t="str">
        <f>_xlfn.XLOOKUP($B379,ウォッチリスト!$C$3:$C$10000,ウォッチリスト!$C$3:$C$10000,"未反映",0,1)</f>
        <v>1979</v>
      </c>
    </row>
    <row r="380" spans="1:11">
      <c r="A380" s="49">
        <v>20250228</v>
      </c>
      <c r="B380" s="50" t="s">
        <v>539</v>
      </c>
      <c r="C380" s="49" t="s">
        <v>4571</v>
      </c>
      <c r="D380" s="49" t="s">
        <v>4059</v>
      </c>
      <c r="E380" s="49">
        <v>3250</v>
      </c>
      <c r="F380" s="49" t="s">
        <v>3984</v>
      </c>
      <c r="G380" s="49">
        <v>5</v>
      </c>
      <c r="H380" s="49" t="s">
        <v>3984</v>
      </c>
      <c r="I380" s="49" t="s">
        <v>3975</v>
      </c>
      <c r="J380" s="49" t="s">
        <v>3975</v>
      </c>
      <c r="K380" s="47" t="str">
        <f>_xlfn.XLOOKUP($B380,ウォッチリスト!$C$3:$C$10000,ウォッチリスト!$C$3:$C$10000,"未反映",0,1)</f>
        <v>197A</v>
      </c>
    </row>
    <row r="381" spans="1:11">
      <c r="A381" s="49">
        <v>20250228</v>
      </c>
      <c r="B381" s="50" t="s">
        <v>540</v>
      </c>
      <c r="C381" s="49" t="s">
        <v>4572</v>
      </c>
      <c r="D381" s="49" t="s">
        <v>3968</v>
      </c>
      <c r="E381" s="49">
        <v>2050</v>
      </c>
      <c r="F381" s="49" t="s">
        <v>4055</v>
      </c>
      <c r="G381" s="49">
        <v>3</v>
      </c>
      <c r="H381" s="49" t="s">
        <v>4056</v>
      </c>
      <c r="I381" s="49">
        <v>6</v>
      </c>
      <c r="J381" s="49" t="s">
        <v>4061</v>
      </c>
      <c r="K381" s="47" t="str">
        <f>_xlfn.XLOOKUP($B381,ウォッチリスト!$C$3:$C$10000,ウォッチリスト!$C$3:$C$10000,"未反映",0,1)</f>
        <v>1980</v>
      </c>
    </row>
    <row r="382" spans="1:11">
      <c r="A382" s="49">
        <v>20250228</v>
      </c>
      <c r="B382" s="50" t="s">
        <v>541</v>
      </c>
      <c r="C382" s="49" t="s">
        <v>4573</v>
      </c>
      <c r="D382" s="49" t="s">
        <v>4059</v>
      </c>
      <c r="E382" s="49">
        <v>2050</v>
      </c>
      <c r="F382" s="49" t="s">
        <v>4055</v>
      </c>
      <c r="G382" s="49">
        <v>3</v>
      </c>
      <c r="H382" s="49" t="s">
        <v>4056</v>
      </c>
      <c r="I382" s="49" t="s">
        <v>3975</v>
      </c>
      <c r="J382" s="49" t="s">
        <v>3975</v>
      </c>
      <c r="K382" s="47" t="str">
        <f>_xlfn.XLOOKUP($B382,ウォッチリスト!$C$3:$C$10000,ウォッチリスト!$C$3:$C$10000,"未反映",0,1)</f>
        <v>1981</v>
      </c>
    </row>
    <row r="383" spans="1:11">
      <c r="A383" s="49">
        <v>20250228</v>
      </c>
      <c r="B383" s="50" t="s">
        <v>542</v>
      </c>
      <c r="C383" s="49" t="s">
        <v>4574</v>
      </c>
      <c r="D383" s="49" t="s">
        <v>3968</v>
      </c>
      <c r="E383" s="49">
        <v>2050</v>
      </c>
      <c r="F383" s="49" t="s">
        <v>4055</v>
      </c>
      <c r="G383" s="49">
        <v>3</v>
      </c>
      <c r="H383" s="49" t="s">
        <v>4056</v>
      </c>
      <c r="I383" s="49">
        <v>7</v>
      </c>
      <c r="J383" s="49" t="s">
        <v>3971</v>
      </c>
      <c r="K383" s="47" t="str">
        <f>_xlfn.XLOOKUP($B383,ウォッチリスト!$C$3:$C$10000,ウォッチリスト!$C$3:$C$10000,"未反映",0,1)</f>
        <v>1982</v>
      </c>
    </row>
    <row r="384" spans="1:11">
      <c r="A384" s="49">
        <v>20250228</v>
      </c>
      <c r="B384" s="50" t="s">
        <v>543</v>
      </c>
      <c r="C384" s="49" t="s">
        <v>4575</v>
      </c>
      <c r="D384" s="49" t="s">
        <v>3983</v>
      </c>
      <c r="E384" s="49">
        <v>5250</v>
      </c>
      <c r="F384" s="49" t="s">
        <v>3992</v>
      </c>
      <c r="G384" s="49">
        <v>10</v>
      </c>
      <c r="H384" s="49" t="s">
        <v>3993</v>
      </c>
      <c r="I384" s="49" t="s">
        <v>3975</v>
      </c>
      <c r="J384" s="49" t="s">
        <v>3975</v>
      </c>
      <c r="K384" s="47" t="str">
        <f>_xlfn.XLOOKUP($B384,ウォッチリスト!$C$3:$C$10000,ウォッチリスト!$C$3:$C$10000,"未反映",0,1)</f>
        <v>198A</v>
      </c>
    </row>
    <row r="385" spans="1:11">
      <c r="A385" s="49">
        <v>20250228</v>
      </c>
      <c r="B385" s="50" t="s">
        <v>544</v>
      </c>
      <c r="C385" s="49" t="s">
        <v>4576</v>
      </c>
      <c r="D385" s="49" t="s">
        <v>4059</v>
      </c>
      <c r="E385" s="49">
        <v>2050</v>
      </c>
      <c r="F385" s="49" t="s">
        <v>4055</v>
      </c>
      <c r="G385" s="49">
        <v>3</v>
      </c>
      <c r="H385" s="49" t="s">
        <v>4056</v>
      </c>
      <c r="I385" s="49" t="s">
        <v>3975</v>
      </c>
      <c r="J385" s="49" t="s">
        <v>3975</v>
      </c>
      <c r="K385" s="47" t="str">
        <f>_xlfn.XLOOKUP($B385,ウォッチリスト!$C$3:$C$10000,ウォッチリスト!$C$3:$C$10000,"未反映",0,1)</f>
        <v>1992</v>
      </c>
    </row>
    <row r="386" spans="1:11">
      <c r="A386" s="49">
        <v>20250228</v>
      </c>
      <c r="B386" s="50" t="s">
        <v>545</v>
      </c>
      <c r="C386" s="49" t="s">
        <v>4577</v>
      </c>
      <c r="D386" s="49" t="s">
        <v>4059</v>
      </c>
      <c r="E386" s="49">
        <v>2050</v>
      </c>
      <c r="F386" s="49" t="s">
        <v>4055</v>
      </c>
      <c r="G386" s="49">
        <v>3</v>
      </c>
      <c r="H386" s="49" t="s">
        <v>4056</v>
      </c>
      <c r="I386" s="49" t="s">
        <v>3975</v>
      </c>
      <c r="J386" s="49" t="s">
        <v>3975</v>
      </c>
      <c r="K386" s="47" t="str">
        <f>_xlfn.XLOOKUP($B386,ウォッチリスト!$C$3:$C$10000,ウォッチリスト!$C$3:$C$10000,"未反映",0,1)</f>
        <v>1994</v>
      </c>
    </row>
    <row r="387" spans="1:11">
      <c r="A387" s="49">
        <v>20250228</v>
      </c>
      <c r="B387" s="50" t="s">
        <v>546</v>
      </c>
      <c r="C387" s="49" t="s">
        <v>4578</v>
      </c>
      <c r="D387" s="49" t="s">
        <v>4059</v>
      </c>
      <c r="E387" s="49">
        <v>2050</v>
      </c>
      <c r="F387" s="49" t="s">
        <v>4055</v>
      </c>
      <c r="G387" s="49">
        <v>3</v>
      </c>
      <c r="H387" s="49" t="s">
        <v>4056</v>
      </c>
      <c r="I387" s="49" t="s">
        <v>3975</v>
      </c>
      <c r="J387" s="49" t="s">
        <v>3975</v>
      </c>
      <c r="K387" s="47" t="str">
        <f>_xlfn.XLOOKUP($B387,ウォッチリスト!$C$3:$C$10000,ウォッチリスト!$C$3:$C$10000,"未反映",0,1)</f>
        <v>1997</v>
      </c>
    </row>
    <row r="388" spans="1:11">
      <c r="A388" s="49">
        <v>20250228</v>
      </c>
      <c r="B388" s="50" t="s">
        <v>4579</v>
      </c>
      <c r="C388" s="49" t="s">
        <v>4580</v>
      </c>
      <c r="D388" s="49" t="s">
        <v>3991</v>
      </c>
      <c r="E388" s="49">
        <v>5250</v>
      </c>
      <c r="F388" s="49" t="s">
        <v>3992</v>
      </c>
      <c r="G388" s="49">
        <v>10</v>
      </c>
      <c r="H388" s="49" t="s">
        <v>3993</v>
      </c>
      <c r="I388" s="49" t="s">
        <v>3975</v>
      </c>
      <c r="J388" s="49" t="s">
        <v>3975</v>
      </c>
      <c r="K388" s="47" t="str">
        <f>_xlfn.XLOOKUP($B388,ウォッチリスト!$C$3:$C$10000,ウォッチリスト!$C$3:$C$10000,"未反映",0,1)</f>
        <v>未反映</v>
      </c>
    </row>
    <row r="389" spans="1:11">
      <c r="A389" s="49">
        <v>20250228</v>
      </c>
      <c r="B389" s="50" t="s">
        <v>547</v>
      </c>
      <c r="C389" s="49" t="s">
        <v>4581</v>
      </c>
      <c r="D389" s="49" t="s">
        <v>3968</v>
      </c>
      <c r="E389" s="49">
        <v>3050</v>
      </c>
      <c r="F389" s="49" t="s">
        <v>4582</v>
      </c>
      <c r="G389" s="49">
        <v>1</v>
      </c>
      <c r="H389" s="49" t="s">
        <v>3970</v>
      </c>
      <c r="I389" s="49">
        <v>6</v>
      </c>
      <c r="J389" s="49" t="s">
        <v>4061</v>
      </c>
      <c r="K389" s="47" t="str">
        <f>_xlfn.XLOOKUP($B389,ウォッチリスト!$C$3:$C$10000,ウォッチリスト!$C$3:$C$10000,"未反映",0,1)</f>
        <v>2001</v>
      </c>
    </row>
    <row r="390" spans="1:11">
      <c r="A390" s="49">
        <v>20250228</v>
      </c>
      <c r="B390" s="50" t="s">
        <v>548</v>
      </c>
      <c r="C390" s="49" t="s">
        <v>4583</v>
      </c>
      <c r="D390" s="49" t="s">
        <v>3968</v>
      </c>
      <c r="E390" s="49">
        <v>3050</v>
      </c>
      <c r="F390" s="49" t="s">
        <v>4582</v>
      </c>
      <c r="G390" s="49">
        <v>1</v>
      </c>
      <c r="H390" s="49" t="s">
        <v>3970</v>
      </c>
      <c r="I390" s="49">
        <v>4</v>
      </c>
      <c r="J390" s="49" t="s">
        <v>4015</v>
      </c>
      <c r="K390" s="47" t="str">
        <f>_xlfn.XLOOKUP($B390,ウォッチリスト!$C$3:$C$10000,ウォッチリスト!$C$3:$C$10000,"未反映",0,1)</f>
        <v>2002</v>
      </c>
    </row>
    <row r="391" spans="1:11">
      <c r="A391" s="49">
        <v>20250228</v>
      </c>
      <c r="B391" s="50" t="s">
        <v>549</v>
      </c>
      <c r="C391" s="49" t="s">
        <v>4584</v>
      </c>
      <c r="D391" s="49" t="s">
        <v>4059</v>
      </c>
      <c r="E391" s="49">
        <v>3050</v>
      </c>
      <c r="F391" s="49" t="s">
        <v>4582</v>
      </c>
      <c r="G391" s="49">
        <v>1</v>
      </c>
      <c r="H391" s="49" t="s">
        <v>3970</v>
      </c>
      <c r="I391" s="49">
        <v>7</v>
      </c>
      <c r="J391" s="49" t="s">
        <v>3971</v>
      </c>
      <c r="K391" s="47" t="str">
        <f>_xlfn.XLOOKUP($B391,ウォッチリスト!$C$3:$C$10000,ウォッチリスト!$C$3:$C$10000,"未反映",0,1)</f>
        <v>2003</v>
      </c>
    </row>
    <row r="392" spans="1:11">
      <c r="A392" s="49">
        <v>20250228</v>
      </c>
      <c r="B392" s="50" t="s">
        <v>550</v>
      </c>
      <c r="C392" s="49" t="s">
        <v>4585</v>
      </c>
      <c r="D392" s="49" t="s">
        <v>3968</v>
      </c>
      <c r="E392" s="49">
        <v>3050</v>
      </c>
      <c r="F392" s="49" t="s">
        <v>4582</v>
      </c>
      <c r="G392" s="49">
        <v>1</v>
      </c>
      <c r="H392" s="49" t="s">
        <v>3970</v>
      </c>
      <c r="I392" s="49">
        <v>7</v>
      </c>
      <c r="J392" s="49" t="s">
        <v>3971</v>
      </c>
      <c r="K392" s="47" t="str">
        <f>_xlfn.XLOOKUP($B392,ウォッチリスト!$C$3:$C$10000,ウォッチリスト!$C$3:$C$10000,"未反映",0,1)</f>
        <v>2004</v>
      </c>
    </row>
    <row r="393" spans="1:11">
      <c r="A393" s="49">
        <v>20250228</v>
      </c>
      <c r="B393" s="50" t="s">
        <v>551</v>
      </c>
      <c r="C393" s="49" t="s">
        <v>4586</v>
      </c>
      <c r="D393" s="49" t="s">
        <v>4059</v>
      </c>
      <c r="E393" s="49">
        <v>3050</v>
      </c>
      <c r="F393" s="49" t="s">
        <v>4582</v>
      </c>
      <c r="G393" s="49">
        <v>1</v>
      </c>
      <c r="H393" s="49" t="s">
        <v>3970</v>
      </c>
      <c r="I393" s="49" t="s">
        <v>3975</v>
      </c>
      <c r="J393" s="49" t="s">
        <v>3975</v>
      </c>
      <c r="K393" s="47" t="str">
        <f>_xlfn.XLOOKUP($B393,ウォッチリスト!$C$3:$C$10000,ウォッチリスト!$C$3:$C$10000,"未反映",0,1)</f>
        <v>2009</v>
      </c>
    </row>
    <row r="394" spans="1:11">
      <c r="A394" s="49">
        <v>20250228</v>
      </c>
      <c r="B394" s="50" t="s">
        <v>4587</v>
      </c>
      <c r="C394" s="49" t="s">
        <v>4588</v>
      </c>
      <c r="D394" s="49" t="s">
        <v>3974</v>
      </c>
      <c r="E394" s="49" t="s">
        <v>3975</v>
      </c>
      <c r="F394" s="49" t="s">
        <v>3975</v>
      </c>
      <c r="G394" s="49" t="s">
        <v>3975</v>
      </c>
      <c r="H394" s="49" t="s">
        <v>3975</v>
      </c>
      <c r="I394" s="49" t="s">
        <v>3975</v>
      </c>
      <c r="J394" s="49" t="s">
        <v>3975</v>
      </c>
      <c r="K394" s="47" t="str">
        <f>_xlfn.XLOOKUP($B394,ウォッチリスト!$C$3:$C$10000,ウォッチリスト!$C$3:$C$10000,"未反映",0,1)</f>
        <v>未反映</v>
      </c>
    </row>
    <row r="395" spans="1:11">
      <c r="A395" s="49">
        <v>20250228</v>
      </c>
      <c r="B395" s="50" t="s">
        <v>4589</v>
      </c>
      <c r="C395" s="49" t="s">
        <v>4590</v>
      </c>
      <c r="D395" s="49" t="s">
        <v>3974</v>
      </c>
      <c r="E395" s="49" t="s">
        <v>3975</v>
      </c>
      <c r="F395" s="49" t="s">
        <v>3975</v>
      </c>
      <c r="G395" s="49" t="s">
        <v>3975</v>
      </c>
      <c r="H395" s="49" t="s">
        <v>3975</v>
      </c>
      <c r="I395" s="49" t="s">
        <v>3975</v>
      </c>
      <c r="J395" s="49" t="s">
        <v>3975</v>
      </c>
      <c r="K395" s="47" t="str">
        <f>_xlfn.XLOOKUP($B395,ウォッチリスト!$C$3:$C$10000,ウォッチリスト!$C$3:$C$10000,"未反映",0,1)</f>
        <v>未反映</v>
      </c>
    </row>
    <row r="396" spans="1:11">
      <c r="A396" s="49">
        <v>20250228</v>
      </c>
      <c r="B396" s="50" t="s">
        <v>4591</v>
      </c>
      <c r="C396" s="49" t="s">
        <v>4592</v>
      </c>
      <c r="D396" s="49" t="s">
        <v>3974</v>
      </c>
      <c r="E396" s="49" t="s">
        <v>3975</v>
      </c>
      <c r="F396" s="49" t="s">
        <v>3975</v>
      </c>
      <c r="G396" s="49" t="s">
        <v>3975</v>
      </c>
      <c r="H396" s="49" t="s">
        <v>3975</v>
      </c>
      <c r="I396" s="49" t="s">
        <v>3975</v>
      </c>
      <c r="J396" s="49" t="s">
        <v>3975</v>
      </c>
      <c r="K396" s="47" t="str">
        <f>_xlfn.XLOOKUP($B396,ウォッチリスト!$C$3:$C$10000,ウォッチリスト!$C$3:$C$10000,"未反映",0,1)</f>
        <v>未反映</v>
      </c>
    </row>
    <row r="397" spans="1:11">
      <c r="A397" s="49">
        <v>20250228</v>
      </c>
      <c r="B397" s="50" t="s">
        <v>4593</v>
      </c>
      <c r="C397" s="49" t="s">
        <v>4594</v>
      </c>
      <c r="D397" s="49" t="s">
        <v>3974</v>
      </c>
      <c r="E397" s="49" t="s">
        <v>3975</v>
      </c>
      <c r="F397" s="49" t="s">
        <v>3975</v>
      </c>
      <c r="G397" s="49" t="s">
        <v>3975</v>
      </c>
      <c r="H397" s="49" t="s">
        <v>3975</v>
      </c>
      <c r="I397" s="49" t="s">
        <v>3975</v>
      </c>
      <c r="J397" s="49" t="s">
        <v>3975</v>
      </c>
      <c r="K397" s="47" t="str">
        <f>_xlfn.XLOOKUP($B397,ウォッチリスト!$C$3:$C$10000,ウォッチリスト!$C$3:$C$10000,"未反映",0,1)</f>
        <v>未反映</v>
      </c>
    </row>
    <row r="398" spans="1:11">
      <c r="A398" s="49">
        <v>20250228</v>
      </c>
      <c r="B398" s="50" t="s">
        <v>4595</v>
      </c>
      <c r="C398" s="49" t="s">
        <v>4596</v>
      </c>
      <c r="D398" s="49" t="s">
        <v>3974</v>
      </c>
      <c r="E398" s="49" t="s">
        <v>3975</v>
      </c>
      <c r="F398" s="49" t="s">
        <v>3975</v>
      </c>
      <c r="G398" s="49" t="s">
        <v>3975</v>
      </c>
      <c r="H398" s="49" t="s">
        <v>3975</v>
      </c>
      <c r="I398" s="49" t="s">
        <v>3975</v>
      </c>
      <c r="J398" s="49" t="s">
        <v>3975</v>
      </c>
      <c r="K398" s="47" t="str">
        <f>_xlfn.XLOOKUP($B398,ウォッチリスト!$C$3:$C$10000,ウォッチリスト!$C$3:$C$10000,"未反映",0,1)</f>
        <v>未反映</v>
      </c>
    </row>
    <row r="399" spans="1:11">
      <c r="A399" s="49">
        <v>20250228</v>
      </c>
      <c r="B399" s="50" t="s">
        <v>4597</v>
      </c>
      <c r="C399" s="49" t="s">
        <v>4598</v>
      </c>
      <c r="D399" s="49" t="s">
        <v>3974</v>
      </c>
      <c r="E399" s="49" t="s">
        <v>3975</v>
      </c>
      <c r="F399" s="49" t="s">
        <v>3975</v>
      </c>
      <c r="G399" s="49" t="s">
        <v>3975</v>
      </c>
      <c r="H399" s="49" t="s">
        <v>3975</v>
      </c>
      <c r="I399" s="49" t="s">
        <v>3975</v>
      </c>
      <c r="J399" s="49" t="s">
        <v>3975</v>
      </c>
      <c r="K399" s="47" t="str">
        <f>_xlfn.XLOOKUP($B399,ウォッチリスト!$C$3:$C$10000,ウォッチリスト!$C$3:$C$10000,"未反映",0,1)</f>
        <v>未反映</v>
      </c>
    </row>
    <row r="400" spans="1:11">
      <c r="A400" s="49">
        <v>20250228</v>
      </c>
      <c r="B400" s="50" t="s">
        <v>4599</v>
      </c>
      <c r="C400" s="49" t="s">
        <v>4600</v>
      </c>
      <c r="D400" s="49" t="s">
        <v>3974</v>
      </c>
      <c r="E400" s="49" t="s">
        <v>3975</v>
      </c>
      <c r="F400" s="49" t="s">
        <v>3975</v>
      </c>
      <c r="G400" s="49" t="s">
        <v>3975</v>
      </c>
      <c r="H400" s="49" t="s">
        <v>3975</v>
      </c>
      <c r="I400" s="49" t="s">
        <v>3975</v>
      </c>
      <c r="J400" s="49" t="s">
        <v>3975</v>
      </c>
      <c r="K400" s="47" t="str">
        <f>_xlfn.XLOOKUP($B400,ウォッチリスト!$C$3:$C$10000,ウォッチリスト!$C$3:$C$10000,"未反映",0,1)</f>
        <v>未反映</v>
      </c>
    </row>
    <row r="401" spans="1:11">
      <c r="A401" s="49">
        <v>20250228</v>
      </c>
      <c r="B401" s="50" t="s">
        <v>4601</v>
      </c>
      <c r="C401" s="49" t="s">
        <v>4602</v>
      </c>
      <c r="D401" s="49" t="s">
        <v>3974</v>
      </c>
      <c r="E401" s="49" t="s">
        <v>3975</v>
      </c>
      <c r="F401" s="49" t="s">
        <v>3975</v>
      </c>
      <c r="G401" s="49" t="s">
        <v>3975</v>
      </c>
      <c r="H401" s="49" t="s">
        <v>3975</v>
      </c>
      <c r="I401" s="49" t="s">
        <v>3975</v>
      </c>
      <c r="J401" s="49" t="s">
        <v>3975</v>
      </c>
      <c r="K401" s="47" t="str">
        <f>_xlfn.XLOOKUP($B401,ウォッチリスト!$C$3:$C$10000,ウォッチリスト!$C$3:$C$10000,"未反映",0,1)</f>
        <v>未反映</v>
      </c>
    </row>
    <row r="402" spans="1:11">
      <c r="A402" s="49">
        <v>20250228</v>
      </c>
      <c r="B402" s="50" t="s">
        <v>4603</v>
      </c>
      <c r="C402" s="49" t="s">
        <v>4604</v>
      </c>
      <c r="D402" s="49" t="s">
        <v>3974</v>
      </c>
      <c r="E402" s="49" t="s">
        <v>3975</v>
      </c>
      <c r="F402" s="49" t="s">
        <v>3975</v>
      </c>
      <c r="G402" s="49" t="s">
        <v>3975</v>
      </c>
      <c r="H402" s="49" t="s">
        <v>3975</v>
      </c>
      <c r="I402" s="49" t="s">
        <v>3975</v>
      </c>
      <c r="J402" s="49" t="s">
        <v>3975</v>
      </c>
      <c r="K402" s="47" t="str">
        <f>_xlfn.XLOOKUP($B402,ウォッチリスト!$C$3:$C$10000,ウォッチリスト!$C$3:$C$10000,"未反映",0,1)</f>
        <v>未反映</v>
      </c>
    </row>
    <row r="403" spans="1:11">
      <c r="A403" s="49">
        <v>20250228</v>
      </c>
      <c r="B403" s="50" t="s">
        <v>4605</v>
      </c>
      <c r="C403" s="49" t="s">
        <v>4606</v>
      </c>
      <c r="D403" s="49" t="s">
        <v>3974</v>
      </c>
      <c r="E403" s="49" t="s">
        <v>3975</v>
      </c>
      <c r="F403" s="49" t="s">
        <v>3975</v>
      </c>
      <c r="G403" s="49" t="s">
        <v>3975</v>
      </c>
      <c r="H403" s="49" t="s">
        <v>3975</v>
      </c>
      <c r="I403" s="49" t="s">
        <v>3975</v>
      </c>
      <c r="J403" s="49" t="s">
        <v>3975</v>
      </c>
      <c r="K403" s="47" t="str">
        <f>_xlfn.XLOOKUP($B403,ウォッチリスト!$C$3:$C$10000,ウォッチリスト!$C$3:$C$10000,"未反映",0,1)</f>
        <v>未反映</v>
      </c>
    </row>
    <row r="404" spans="1:11">
      <c r="A404" s="49">
        <v>20250228</v>
      </c>
      <c r="B404" s="50" t="s">
        <v>4607</v>
      </c>
      <c r="C404" s="49" t="s">
        <v>4608</v>
      </c>
      <c r="D404" s="49" t="s">
        <v>3974</v>
      </c>
      <c r="E404" s="49" t="s">
        <v>3975</v>
      </c>
      <c r="F404" s="49" t="s">
        <v>3975</v>
      </c>
      <c r="G404" s="49" t="s">
        <v>3975</v>
      </c>
      <c r="H404" s="49" t="s">
        <v>3975</v>
      </c>
      <c r="I404" s="49" t="s">
        <v>3975</v>
      </c>
      <c r="J404" s="49" t="s">
        <v>3975</v>
      </c>
      <c r="K404" s="47" t="str">
        <f>_xlfn.XLOOKUP($B404,ウォッチリスト!$C$3:$C$10000,ウォッチリスト!$C$3:$C$10000,"未反映",0,1)</f>
        <v>201A</v>
      </c>
    </row>
    <row r="405" spans="1:11">
      <c r="A405" s="49">
        <v>20250228</v>
      </c>
      <c r="B405" s="50" t="s">
        <v>552</v>
      </c>
      <c r="C405" s="49" t="s">
        <v>4609</v>
      </c>
      <c r="D405" s="49" t="s">
        <v>3983</v>
      </c>
      <c r="E405" s="49">
        <v>5250</v>
      </c>
      <c r="F405" s="49" t="s">
        <v>3992</v>
      </c>
      <c r="G405" s="49">
        <v>10</v>
      </c>
      <c r="H405" s="49" t="s">
        <v>3993</v>
      </c>
      <c r="I405" s="49" t="s">
        <v>3975</v>
      </c>
      <c r="J405" s="49" t="s">
        <v>3975</v>
      </c>
      <c r="K405" s="47" t="str">
        <f>_xlfn.XLOOKUP($B405,ウォッチリスト!$C$3:$C$10000,ウォッチリスト!$C$3:$C$10000,"未反映",0,1)</f>
        <v>202A</v>
      </c>
    </row>
    <row r="406" spans="1:11">
      <c r="A406" s="49">
        <v>20250228</v>
      </c>
      <c r="B406" s="50" t="s">
        <v>4610</v>
      </c>
      <c r="C406" s="49" t="s">
        <v>4611</v>
      </c>
      <c r="D406" s="49" t="s">
        <v>3974</v>
      </c>
      <c r="E406" s="49" t="s">
        <v>3975</v>
      </c>
      <c r="F406" s="49" t="s">
        <v>3975</v>
      </c>
      <c r="G406" s="49" t="s">
        <v>3975</v>
      </c>
      <c r="H406" s="49" t="s">
        <v>3975</v>
      </c>
      <c r="I406" s="49" t="s">
        <v>3975</v>
      </c>
      <c r="J406" s="49" t="s">
        <v>3975</v>
      </c>
      <c r="K406" s="47" t="str">
        <f>_xlfn.XLOOKUP($B406,ウォッチリスト!$C$3:$C$10000,ウォッチリスト!$C$3:$C$10000,"未反映",0,1)</f>
        <v>未反映</v>
      </c>
    </row>
    <row r="407" spans="1:11">
      <c r="A407" s="49">
        <v>20250228</v>
      </c>
      <c r="B407" s="50" t="s">
        <v>4612</v>
      </c>
      <c r="C407" s="49" t="s">
        <v>4613</v>
      </c>
      <c r="D407" s="49" t="s">
        <v>3974</v>
      </c>
      <c r="E407" s="49" t="s">
        <v>3975</v>
      </c>
      <c r="F407" s="49" t="s">
        <v>3975</v>
      </c>
      <c r="G407" s="49" t="s">
        <v>3975</v>
      </c>
      <c r="H407" s="49" t="s">
        <v>3975</v>
      </c>
      <c r="I407" s="49" t="s">
        <v>3975</v>
      </c>
      <c r="J407" s="49" t="s">
        <v>3975</v>
      </c>
      <c r="K407" s="47" t="str">
        <f>_xlfn.XLOOKUP($B407,ウォッチリスト!$C$3:$C$10000,ウォッチリスト!$C$3:$C$10000,"未反映",0,1)</f>
        <v>未反映</v>
      </c>
    </row>
    <row r="408" spans="1:11">
      <c r="A408" s="49">
        <v>20250228</v>
      </c>
      <c r="B408" s="50" t="s">
        <v>4614</v>
      </c>
      <c r="C408" s="49" t="s">
        <v>4615</v>
      </c>
      <c r="D408" s="49" t="s">
        <v>3974</v>
      </c>
      <c r="E408" s="49" t="s">
        <v>3975</v>
      </c>
      <c r="F408" s="49" t="s">
        <v>3975</v>
      </c>
      <c r="G408" s="49" t="s">
        <v>3975</v>
      </c>
      <c r="H408" s="49" t="s">
        <v>3975</v>
      </c>
      <c r="I408" s="49" t="s">
        <v>3975</v>
      </c>
      <c r="J408" s="49" t="s">
        <v>3975</v>
      </c>
      <c r="K408" s="47" t="str">
        <f>_xlfn.XLOOKUP($B408,ウォッチリスト!$C$3:$C$10000,ウォッチリスト!$C$3:$C$10000,"未反映",0,1)</f>
        <v>未反映</v>
      </c>
    </row>
    <row r="409" spans="1:11">
      <c r="A409" s="49">
        <v>20250228</v>
      </c>
      <c r="B409" s="50" t="s">
        <v>4616</v>
      </c>
      <c r="C409" s="49" t="s">
        <v>4617</v>
      </c>
      <c r="D409" s="49" t="s">
        <v>3974</v>
      </c>
      <c r="E409" s="49" t="s">
        <v>3975</v>
      </c>
      <c r="F409" s="49" t="s">
        <v>3975</v>
      </c>
      <c r="G409" s="49" t="s">
        <v>3975</v>
      </c>
      <c r="H409" s="49" t="s">
        <v>3975</v>
      </c>
      <c r="I409" s="49" t="s">
        <v>3975</v>
      </c>
      <c r="J409" s="49" t="s">
        <v>3975</v>
      </c>
      <c r="K409" s="47" t="str">
        <f>_xlfn.XLOOKUP($B409,ウォッチリスト!$C$3:$C$10000,ウォッチリスト!$C$3:$C$10000,"未反映",0,1)</f>
        <v>未反映</v>
      </c>
    </row>
    <row r="410" spans="1:11">
      <c r="A410" s="49">
        <v>20250228</v>
      </c>
      <c r="B410" s="50" t="s">
        <v>4618</v>
      </c>
      <c r="C410" s="49" t="s">
        <v>4619</v>
      </c>
      <c r="D410" s="49" t="s">
        <v>3974</v>
      </c>
      <c r="E410" s="49" t="s">
        <v>3975</v>
      </c>
      <c r="F410" s="49" t="s">
        <v>3975</v>
      </c>
      <c r="G410" s="49" t="s">
        <v>3975</v>
      </c>
      <c r="H410" s="49" t="s">
        <v>3975</v>
      </c>
      <c r="I410" s="49" t="s">
        <v>3975</v>
      </c>
      <c r="J410" s="49" t="s">
        <v>3975</v>
      </c>
      <c r="K410" s="47" t="str">
        <f>_xlfn.XLOOKUP($B410,ウォッチリスト!$C$3:$C$10000,ウォッチリスト!$C$3:$C$10000,"未反映",0,1)</f>
        <v>未反映</v>
      </c>
    </row>
    <row r="411" spans="1:11">
      <c r="A411" s="49">
        <v>20250228</v>
      </c>
      <c r="B411" s="50" t="s">
        <v>4620</v>
      </c>
      <c r="C411" s="49" t="s">
        <v>4621</v>
      </c>
      <c r="D411" s="49" t="s">
        <v>3974</v>
      </c>
      <c r="E411" s="49" t="s">
        <v>3975</v>
      </c>
      <c r="F411" s="49" t="s">
        <v>3975</v>
      </c>
      <c r="G411" s="49" t="s">
        <v>3975</v>
      </c>
      <c r="H411" s="49" t="s">
        <v>3975</v>
      </c>
      <c r="I411" s="49" t="s">
        <v>3975</v>
      </c>
      <c r="J411" s="49" t="s">
        <v>3975</v>
      </c>
      <c r="K411" s="47" t="str">
        <f>_xlfn.XLOOKUP($B411,ウォッチリスト!$C$3:$C$10000,ウォッチリスト!$C$3:$C$10000,"未反映",0,1)</f>
        <v>未反映</v>
      </c>
    </row>
    <row r="412" spans="1:11">
      <c r="A412" s="49">
        <v>20250228</v>
      </c>
      <c r="B412" s="50" t="s">
        <v>4622</v>
      </c>
      <c r="C412" s="49" t="s">
        <v>4623</v>
      </c>
      <c r="D412" s="49" t="s">
        <v>3974</v>
      </c>
      <c r="E412" s="49" t="s">
        <v>3975</v>
      </c>
      <c r="F412" s="49" t="s">
        <v>3975</v>
      </c>
      <c r="G412" s="49" t="s">
        <v>3975</v>
      </c>
      <c r="H412" s="49" t="s">
        <v>3975</v>
      </c>
      <c r="I412" s="49" t="s">
        <v>3975</v>
      </c>
      <c r="J412" s="49" t="s">
        <v>3975</v>
      </c>
      <c r="K412" s="47" t="str">
        <f>_xlfn.XLOOKUP($B412,ウォッチリスト!$C$3:$C$10000,ウォッチリスト!$C$3:$C$10000,"未反映",0,1)</f>
        <v>未反映</v>
      </c>
    </row>
    <row r="413" spans="1:11">
      <c r="A413" s="49">
        <v>20250228</v>
      </c>
      <c r="B413" s="50" t="s">
        <v>4624</v>
      </c>
      <c r="C413" s="49" t="s">
        <v>4625</v>
      </c>
      <c r="D413" s="49" t="s">
        <v>3974</v>
      </c>
      <c r="E413" s="49" t="s">
        <v>3975</v>
      </c>
      <c r="F413" s="49" t="s">
        <v>3975</v>
      </c>
      <c r="G413" s="49" t="s">
        <v>3975</v>
      </c>
      <c r="H413" s="49" t="s">
        <v>3975</v>
      </c>
      <c r="I413" s="49" t="s">
        <v>3975</v>
      </c>
      <c r="J413" s="49" t="s">
        <v>3975</v>
      </c>
      <c r="K413" s="47" t="str">
        <f>_xlfn.XLOOKUP($B413,ウォッチリスト!$C$3:$C$10000,ウォッチリスト!$C$3:$C$10000,"未反映",0,1)</f>
        <v>未反映</v>
      </c>
    </row>
    <row r="414" spans="1:11">
      <c r="A414" s="49">
        <v>20250228</v>
      </c>
      <c r="B414" s="50" t="s">
        <v>4626</v>
      </c>
      <c r="C414" s="49" t="s">
        <v>4627</v>
      </c>
      <c r="D414" s="49" t="s">
        <v>3991</v>
      </c>
      <c r="E414" s="49">
        <v>9050</v>
      </c>
      <c r="F414" s="49" t="s">
        <v>4031</v>
      </c>
      <c r="G414" s="49">
        <v>10</v>
      </c>
      <c r="H414" s="49" t="s">
        <v>3993</v>
      </c>
      <c r="I414" s="49" t="s">
        <v>3975</v>
      </c>
      <c r="J414" s="49" t="s">
        <v>3975</v>
      </c>
      <c r="K414" s="47" t="str">
        <f>_xlfn.XLOOKUP($B414,ウォッチリスト!$C$3:$C$10000,ウォッチリスト!$C$3:$C$10000,"未反映",0,1)</f>
        <v>未反映</v>
      </c>
    </row>
    <row r="415" spans="1:11">
      <c r="A415" s="49">
        <v>20250228</v>
      </c>
      <c r="B415" s="50" t="s">
        <v>4628</v>
      </c>
      <c r="C415" s="49" t="s">
        <v>4629</v>
      </c>
      <c r="D415" s="49" t="s">
        <v>3974</v>
      </c>
      <c r="E415" s="49" t="s">
        <v>3975</v>
      </c>
      <c r="F415" s="49" t="s">
        <v>3975</v>
      </c>
      <c r="G415" s="49" t="s">
        <v>3975</v>
      </c>
      <c r="H415" s="49" t="s">
        <v>3975</v>
      </c>
      <c r="I415" s="49" t="s">
        <v>3975</v>
      </c>
      <c r="J415" s="49" t="s">
        <v>3975</v>
      </c>
      <c r="K415" s="47" t="str">
        <f>_xlfn.XLOOKUP($B415,ウォッチリスト!$C$3:$C$10000,ウォッチリスト!$C$3:$C$10000,"未反映",0,1)</f>
        <v>未反映</v>
      </c>
    </row>
    <row r="416" spans="1:11">
      <c r="A416" s="49">
        <v>20250228</v>
      </c>
      <c r="B416" s="50" t="s">
        <v>4630</v>
      </c>
      <c r="C416" s="49" t="s">
        <v>4631</v>
      </c>
      <c r="D416" s="49" t="s">
        <v>3974</v>
      </c>
      <c r="E416" s="49" t="s">
        <v>3975</v>
      </c>
      <c r="F416" s="49" t="s">
        <v>3975</v>
      </c>
      <c r="G416" s="49" t="s">
        <v>3975</v>
      </c>
      <c r="H416" s="49" t="s">
        <v>3975</v>
      </c>
      <c r="I416" s="49" t="s">
        <v>3975</v>
      </c>
      <c r="J416" s="49" t="s">
        <v>3975</v>
      </c>
      <c r="K416" s="47" t="str">
        <f>_xlfn.XLOOKUP($B416,ウォッチリスト!$C$3:$C$10000,ウォッチリスト!$C$3:$C$10000,"未反映",0,1)</f>
        <v>未反映</v>
      </c>
    </row>
    <row r="417" spans="1:11">
      <c r="A417" s="49">
        <v>20250228</v>
      </c>
      <c r="B417" s="50" t="s">
        <v>4632</v>
      </c>
      <c r="C417" s="49" t="s">
        <v>4633</v>
      </c>
      <c r="D417" s="49" t="s">
        <v>3974</v>
      </c>
      <c r="E417" s="49" t="s">
        <v>3975</v>
      </c>
      <c r="F417" s="49" t="s">
        <v>3975</v>
      </c>
      <c r="G417" s="49" t="s">
        <v>3975</v>
      </c>
      <c r="H417" s="49" t="s">
        <v>3975</v>
      </c>
      <c r="I417" s="49" t="s">
        <v>3975</v>
      </c>
      <c r="J417" s="49" t="s">
        <v>3975</v>
      </c>
      <c r="K417" s="47" t="str">
        <f>_xlfn.XLOOKUP($B417,ウォッチリスト!$C$3:$C$10000,ウォッチリスト!$C$3:$C$10000,"未反映",0,1)</f>
        <v>未反映</v>
      </c>
    </row>
    <row r="418" spans="1:11">
      <c r="A418" s="49">
        <v>20250228</v>
      </c>
      <c r="B418" s="50" t="s">
        <v>4634</v>
      </c>
      <c r="C418" s="49" t="s">
        <v>4635</v>
      </c>
      <c r="D418" s="49" t="s">
        <v>3974</v>
      </c>
      <c r="E418" s="49" t="s">
        <v>3975</v>
      </c>
      <c r="F418" s="49" t="s">
        <v>3975</v>
      </c>
      <c r="G418" s="49" t="s">
        <v>3975</v>
      </c>
      <c r="H418" s="49" t="s">
        <v>3975</v>
      </c>
      <c r="I418" s="49" t="s">
        <v>3975</v>
      </c>
      <c r="J418" s="49" t="s">
        <v>3975</v>
      </c>
      <c r="K418" s="47" t="str">
        <f>_xlfn.XLOOKUP($B418,ウォッチリスト!$C$3:$C$10000,ウォッチリスト!$C$3:$C$10000,"未反映",0,1)</f>
        <v>未反映</v>
      </c>
    </row>
    <row r="419" spans="1:11">
      <c r="A419" s="49">
        <v>20250228</v>
      </c>
      <c r="B419" s="50" t="s">
        <v>4636</v>
      </c>
      <c r="C419" s="49" t="s">
        <v>4637</v>
      </c>
      <c r="D419" s="49" t="s">
        <v>3974</v>
      </c>
      <c r="E419" s="49" t="s">
        <v>3975</v>
      </c>
      <c r="F419" s="49" t="s">
        <v>3975</v>
      </c>
      <c r="G419" s="49" t="s">
        <v>3975</v>
      </c>
      <c r="H419" s="49" t="s">
        <v>3975</v>
      </c>
      <c r="I419" s="49" t="s">
        <v>3975</v>
      </c>
      <c r="J419" s="49" t="s">
        <v>3975</v>
      </c>
      <c r="K419" s="47" t="str">
        <f>_xlfn.XLOOKUP($B419,ウォッチリスト!$C$3:$C$10000,ウォッチリスト!$C$3:$C$10000,"未反映",0,1)</f>
        <v>未反映</v>
      </c>
    </row>
    <row r="420" spans="1:11">
      <c r="A420" s="49">
        <v>20250228</v>
      </c>
      <c r="B420" s="50" t="s">
        <v>4638</v>
      </c>
      <c r="C420" s="49" t="s">
        <v>4639</v>
      </c>
      <c r="D420" s="49" t="s">
        <v>3974</v>
      </c>
      <c r="E420" s="49" t="s">
        <v>3975</v>
      </c>
      <c r="F420" s="49" t="s">
        <v>3975</v>
      </c>
      <c r="G420" s="49" t="s">
        <v>3975</v>
      </c>
      <c r="H420" s="49" t="s">
        <v>3975</v>
      </c>
      <c r="I420" s="49" t="s">
        <v>3975</v>
      </c>
      <c r="J420" s="49" t="s">
        <v>3975</v>
      </c>
      <c r="K420" s="47" t="str">
        <f>_xlfn.XLOOKUP($B420,ウォッチリスト!$C$3:$C$10000,ウォッチリスト!$C$3:$C$10000,"未反映",0,1)</f>
        <v>未反映</v>
      </c>
    </row>
    <row r="421" spans="1:11">
      <c r="A421" s="49">
        <v>20250228</v>
      </c>
      <c r="B421" s="50" t="s">
        <v>4640</v>
      </c>
      <c r="C421" s="49" t="s">
        <v>4641</v>
      </c>
      <c r="D421" s="49" t="s">
        <v>3974</v>
      </c>
      <c r="E421" s="49" t="s">
        <v>3975</v>
      </c>
      <c r="F421" s="49" t="s">
        <v>3975</v>
      </c>
      <c r="G421" s="49" t="s">
        <v>3975</v>
      </c>
      <c r="H421" s="49" t="s">
        <v>3975</v>
      </c>
      <c r="I421" s="49" t="s">
        <v>3975</v>
      </c>
      <c r="J421" s="49" t="s">
        <v>3975</v>
      </c>
      <c r="K421" s="47" t="str">
        <f>_xlfn.XLOOKUP($B421,ウォッチリスト!$C$3:$C$10000,ウォッチリスト!$C$3:$C$10000,"未反映",0,1)</f>
        <v>未反映</v>
      </c>
    </row>
    <row r="422" spans="1:11">
      <c r="A422" s="49">
        <v>20250228</v>
      </c>
      <c r="B422" s="50" t="s">
        <v>4642</v>
      </c>
      <c r="C422" s="49" t="s">
        <v>4643</v>
      </c>
      <c r="D422" s="49" t="s">
        <v>3974</v>
      </c>
      <c r="E422" s="49" t="s">
        <v>3975</v>
      </c>
      <c r="F422" s="49" t="s">
        <v>3975</v>
      </c>
      <c r="G422" s="49" t="s">
        <v>3975</v>
      </c>
      <c r="H422" s="49" t="s">
        <v>3975</v>
      </c>
      <c r="I422" s="49" t="s">
        <v>3975</v>
      </c>
      <c r="J422" s="49" t="s">
        <v>3975</v>
      </c>
      <c r="K422" s="47" t="str">
        <f>_xlfn.XLOOKUP($B422,ウォッチリスト!$C$3:$C$10000,ウォッチリスト!$C$3:$C$10000,"未反映",0,1)</f>
        <v>未反映</v>
      </c>
    </row>
    <row r="423" spans="1:11">
      <c r="A423" s="49">
        <v>20250228</v>
      </c>
      <c r="B423" s="50" t="s">
        <v>4644</v>
      </c>
      <c r="C423" s="49" t="s">
        <v>4645</v>
      </c>
      <c r="D423" s="49" t="s">
        <v>3974</v>
      </c>
      <c r="E423" s="49" t="s">
        <v>3975</v>
      </c>
      <c r="F423" s="49" t="s">
        <v>3975</v>
      </c>
      <c r="G423" s="49" t="s">
        <v>3975</v>
      </c>
      <c r="H423" s="49" t="s">
        <v>3975</v>
      </c>
      <c r="I423" s="49" t="s">
        <v>3975</v>
      </c>
      <c r="J423" s="49" t="s">
        <v>3975</v>
      </c>
      <c r="K423" s="47" t="str">
        <f>_xlfn.XLOOKUP($B423,ウォッチリスト!$C$3:$C$10000,ウォッチリスト!$C$3:$C$10000,"未反映",0,1)</f>
        <v>未反映</v>
      </c>
    </row>
    <row r="424" spans="1:11">
      <c r="A424" s="49">
        <v>20250228</v>
      </c>
      <c r="B424" s="50" t="s">
        <v>4646</v>
      </c>
      <c r="C424" s="49" t="s">
        <v>4647</v>
      </c>
      <c r="D424" s="49" t="s">
        <v>3991</v>
      </c>
      <c r="E424" s="49">
        <v>3150</v>
      </c>
      <c r="F424" s="49" t="s">
        <v>4648</v>
      </c>
      <c r="G424" s="49">
        <v>4</v>
      </c>
      <c r="H424" s="49" t="s">
        <v>4446</v>
      </c>
      <c r="I424" s="49" t="s">
        <v>3975</v>
      </c>
      <c r="J424" s="49" t="s">
        <v>3975</v>
      </c>
      <c r="K424" s="47" t="str">
        <f>_xlfn.XLOOKUP($B424,ウォッチリスト!$C$3:$C$10000,ウォッチリスト!$C$3:$C$10000,"未反映",0,1)</f>
        <v>未反映</v>
      </c>
    </row>
    <row r="425" spans="1:11">
      <c r="A425" s="49">
        <v>20250228</v>
      </c>
      <c r="B425" s="50" t="s">
        <v>4649</v>
      </c>
      <c r="C425" s="49" t="s">
        <v>4650</v>
      </c>
      <c r="D425" s="49" t="s">
        <v>3974</v>
      </c>
      <c r="E425" s="49" t="s">
        <v>3975</v>
      </c>
      <c r="F425" s="49" t="s">
        <v>3975</v>
      </c>
      <c r="G425" s="49" t="s">
        <v>3975</v>
      </c>
      <c r="H425" s="49" t="s">
        <v>3975</v>
      </c>
      <c r="I425" s="49" t="s">
        <v>3975</v>
      </c>
      <c r="J425" s="49" t="s">
        <v>3975</v>
      </c>
      <c r="K425" s="47" t="str">
        <f>_xlfn.XLOOKUP($B425,ウォッチリスト!$C$3:$C$10000,ウォッチリスト!$C$3:$C$10000,"未反映",0,1)</f>
        <v>未反映</v>
      </c>
    </row>
    <row r="426" spans="1:11">
      <c r="A426" s="49">
        <v>20250228</v>
      </c>
      <c r="B426" s="50" t="s">
        <v>553</v>
      </c>
      <c r="C426" s="49" t="s">
        <v>4651</v>
      </c>
      <c r="D426" s="49" t="s">
        <v>3968</v>
      </c>
      <c r="E426" s="49">
        <v>3050</v>
      </c>
      <c r="F426" s="49" t="s">
        <v>4582</v>
      </c>
      <c r="G426" s="49">
        <v>1</v>
      </c>
      <c r="H426" s="49" t="s">
        <v>3970</v>
      </c>
      <c r="I426" s="49">
        <v>7</v>
      </c>
      <c r="J426" s="49" t="s">
        <v>3971</v>
      </c>
      <c r="K426" s="47" t="str">
        <f>_xlfn.XLOOKUP($B426,ウォッチリスト!$C$3:$C$10000,ウォッチリスト!$C$3:$C$10000,"未反映",0,1)</f>
        <v>2053</v>
      </c>
    </row>
    <row r="427" spans="1:11">
      <c r="A427" s="49">
        <v>20250228</v>
      </c>
      <c r="B427" s="50" t="s">
        <v>554</v>
      </c>
      <c r="C427" s="49" t="s">
        <v>4652</v>
      </c>
      <c r="D427" s="49" t="s">
        <v>4059</v>
      </c>
      <c r="E427" s="49">
        <v>3050</v>
      </c>
      <c r="F427" s="49" t="s">
        <v>4582</v>
      </c>
      <c r="G427" s="49">
        <v>1</v>
      </c>
      <c r="H427" s="49" t="s">
        <v>3970</v>
      </c>
      <c r="I427" s="49" t="s">
        <v>3975</v>
      </c>
      <c r="J427" s="49" t="s">
        <v>3975</v>
      </c>
      <c r="K427" s="47" t="str">
        <f>_xlfn.XLOOKUP($B427,ウォッチリスト!$C$3:$C$10000,ウォッチリスト!$C$3:$C$10000,"未反映",0,1)</f>
        <v>2055</v>
      </c>
    </row>
    <row r="428" spans="1:11">
      <c r="A428" s="49">
        <v>20250228</v>
      </c>
      <c r="B428" s="50" t="s">
        <v>555</v>
      </c>
      <c r="C428" s="49" t="s">
        <v>4653</v>
      </c>
      <c r="D428" s="49" t="s">
        <v>3983</v>
      </c>
      <c r="E428" s="49">
        <v>2050</v>
      </c>
      <c r="F428" s="49" t="s">
        <v>4055</v>
      </c>
      <c r="G428" s="49">
        <v>3</v>
      </c>
      <c r="H428" s="49" t="s">
        <v>4056</v>
      </c>
      <c r="I428" s="49" t="s">
        <v>3975</v>
      </c>
      <c r="J428" s="49" t="s">
        <v>3975</v>
      </c>
      <c r="K428" s="47" t="str">
        <f>_xlfn.XLOOKUP($B428,ウォッチリスト!$C$3:$C$10000,ウォッチリスト!$C$3:$C$10000,"未反映",0,1)</f>
        <v>205A</v>
      </c>
    </row>
    <row r="429" spans="1:11">
      <c r="A429" s="49">
        <v>20250228</v>
      </c>
      <c r="B429" s="50" t="s">
        <v>556</v>
      </c>
      <c r="C429" s="49" t="s">
        <v>4654</v>
      </c>
      <c r="D429" s="49" t="s">
        <v>3968</v>
      </c>
      <c r="E429" s="49">
        <v>3050</v>
      </c>
      <c r="F429" s="49" t="s">
        <v>4582</v>
      </c>
      <c r="G429" s="49">
        <v>1</v>
      </c>
      <c r="H429" s="49" t="s">
        <v>3970</v>
      </c>
      <c r="I429" s="49">
        <v>7</v>
      </c>
      <c r="J429" s="49" t="s">
        <v>3971</v>
      </c>
      <c r="K429" s="47" t="str">
        <f>_xlfn.XLOOKUP($B429,ウォッチリスト!$C$3:$C$10000,ウォッチリスト!$C$3:$C$10000,"未反映",0,1)</f>
        <v>2060</v>
      </c>
    </row>
    <row r="430" spans="1:11">
      <c r="A430" s="49">
        <v>20250228</v>
      </c>
      <c r="B430" s="50" t="s">
        <v>4655</v>
      </c>
      <c r="C430" s="49" t="s">
        <v>4656</v>
      </c>
      <c r="D430" s="49" t="s">
        <v>3974</v>
      </c>
      <c r="E430" s="49" t="s">
        <v>3975</v>
      </c>
      <c r="F430" s="49" t="s">
        <v>3975</v>
      </c>
      <c r="G430" s="49" t="s">
        <v>3975</v>
      </c>
      <c r="H430" s="49" t="s">
        <v>3975</v>
      </c>
      <c r="I430" s="49" t="s">
        <v>3975</v>
      </c>
      <c r="J430" s="49" t="s">
        <v>3975</v>
      </c>
      <c r="K430" s="47" t="str">
        <f>_xlfn.XLOOKUP($B430,ウォッチリスト!$C$3:$C$10000,ウォッチリスト!$C$3:$C$10000,"未反映",0,1)</f>
        <v>未反映</v>
      </c>
    </row>
    <row r="431" spans="1:11">
      <c r="A431" s="49">
        <v>20250228</v>
      </c>
      <c r="B431" s="50" t="s">
        <v>4657</v>
      </c>
      <c r="C431" s="49" t="s">
        <v>4658</v>
      </c>
      <c r="D431" s="49" t="s">
        <v>3974</v>
      </c>
      <c r="E431" s="49" t="s">
        <v>3975</v>
      </c>
      <c r="F431" s="49" t="s">
        <v>3975</v>
      </c>
      <c r="G431" s="49" t="s">
        <v>3975</v>
      </c>
      <c r="H431" s="49" t="s">
        <v>3975</v>
      </c>
      <c r="I431" s="49" t="s">
        <v>3975</v>
      </c>
      <c r="J431" s="49" t="s">
        <v>3975</v>
      </c>
      <c r="K431" s="47" t="str">
        <f>_xlfn.XLOOKUP($B431,ウォッチリスト!$C$3:$C$10000,ウォッチリスト!$C$3:$C$10000,"未反映",0,1)</f>
        <v>未反映</v>
      </c>
    </row>
    <row r="432" spans="1:11">
      <c r="A432" s="49">
        <v>20250228</v>
      </c>
      <c r="B432" s="50" t="s">
        <v>4659</v>
      </c>
      <c r="C432" s="49" t="s">
        <v>4660</v>
      </c>
      <c r="D432" s="49" t="s">
        <v>3974</v>
      </c>
      <c r="E432" s="49" t="s">
        <v>3975</v>
      </c>
      <c r="F432" s="49" t="s">
        <v>3975</v>
      </c>
      <c r="G432" s="49" t="s">
        <v>3975</v>
      </c>
      <c r="H432" s="49" t="s">
        <v>3975</v>
      </c>
      <c r="I432" s="49" t="s">
        <v>3975</v>
      </c>
      <c r="J432" s="49" t="s">
        <v>3975</v>
      </c>
      <c r="K432" s="47" t="str">
        <f>_xlfn.XLOOKUP($B432,ウォッチリスト!$C$3:$C$10000,ウォッチリスト!$C$3:$C$10000,"未反映",0,1)</f>
        <v>未反映</v>
      </c>
    </row>
    <row r="433" spans="1:11">
      <c r="A433" s="49">
        <v>20250228</v>
      </c>
      <c r="B433" s="50" t="s">
        <v>4661</v>
      </c>
      <c r="C433" s="49" t="s">
        <v>4662</v>
      </c>
      <c r="D433" s="49" t="s">
        <v>3974</v>
      </c>
      <c r="E433" s="49" t="s">
        <v>3975</v>
      </c>
      <c r="F433" s="49" t="s">
        <v>3975</v>
      </c>
      <c r="G433" s="49" t="s">
        <v>3975</v>
      </c>
      <c r="H433" s="49" t="s">
        <v>3975</v>
      </c>
      <c r="I433" s="49" t="s">
        <v>3975</v>
      </c>
      <c r="J433" s="49" t="s">
        <v>3975</v>
      </c>
      <c r="K433" s="47" t="str">
        <f>_xlfn.XLOOKUP($B433,ウォッチリスト!$C$3:$C$10000,ウォッチリスト!$C$3:$C$10000,"未反映",0,1)</f>
        <v>未反映</v>
      </c>
    </row>
    <row r="434" spans="1:11">
      <c r="A434" s="49">
        <v>20250228</v>
      </c>
      <c r="B434" s="50" t="s">
        <v>4663</v>
      </c>
      <c r="C434" s="49" t="s">
        <v>4664</v>
      </c>
      <c r="D434" s="49" t="s">
        <v>3974</v>
      </c>
      <c r="E434" s="49" t="s">
        <v>3975</v>
      </c>
      <c r="F434" s="49" t="s">
        <v>3975</v>
      </c>
      <c r="G434" s="49" t="s">
        <v>3975</v>
      </c>
      <c r="H434" s="49" t="s">
        <v>3975</v>
      </c>
      <c r="I434" s="49" t="s">
        <v>3975</v>
      </c>
      <c r="J434" s="49" t="s">
        <v>3975</v>
      </c>
      <c r="K434" s="47" t="str">
        <f>_xlfn.XLOOKUP($B434,ウォッチリスト!$C$3:$C$10000,ウォッチリスト!$C$3:$C$10000,"未反映",0,1)</f>
        <v>未反映</v>
      </c>
    </row>
    <row r="435" spans="1:11">
      <c r="A435" s="49">
        <v>20250228</v>
      </c>
      <c r="B435" s="50" t="s">
        <v>557</v>
      </c>
      <c r="C435" s="49" t="s">
        <v>4665</v>
      </c>
      <c r="D435" s="49" t="s">
        <v>3983</v>
      </c>
      <c r="E435" s="49">
        <v>3250</v>
      </c>
      <c r="F435" s="49" t="s">
        <v>3984</v>
      </c>
      <c r="G435" s="49">
        <v>5</v>
      </c>
      <c r="H435" s="49" t="s">
        <v>3984</v>
      </c>
      <c r="I435" s="49" t="s">
        <v>3975</v>
      </c>
      <c r="J435" s="49" t="s">
        <v>3975</v>
      </c>
      <c r="K435" s="47" t="str">
        <f>_xlfn.XLOOKUP($B435,ウォッチリスト!$C$3:$C$10000,ウォッチリスト!$C$3:$C$10000,"未反映",0,1)</f>
        <v>206A</v>
      </c>
    </row>
    <row r="436" spans="1:11">
      <c r="A436" s="49">
        <v>20250228</v>
      </c>
      <c r="B436" s="50" t="s">
        <v>4666</v>
      </c>
      <c r="C436" s="49" t="s">
        <v>4667</v>
      </c>
      <c r="D436" s="49" t="s">
        <v>3974</v>
      </c>
      <c r="E436" s="49" t="s">
        <v>3975</v>
      </c>
      <c r="F436" s="49" t="s">
        <v>3975</v>
      </c>
      <c r="G436" s="49" t="s">
        <v>3975</v>
      </c>
      <c r="H436" s="49" t="s">
        <v>3975</v>
      </c>
      <c r="I436" s="49" t="s">
        <v>3975</v>
      </c>
      <c r="J436" s="49" t="s">
        <v>3975</v>
      </c>
      <c r="K436" s="47" t="str">
        <f>_xlfn.XLOOKUP($B436,ウォッチリスト!$C$3:$C$10000,ウォッチリスト!$C$3:$C$10000,"未反映",0,1)</f>
        <v>未反映</v>
      </c>
    </row>
    <row r="437" spans="1:11">
      <c r="A437" s="49">
        <v>20250228</v>
      </c>
      <c r="B437" s="50" t="s">
        <v>4668</v>
      </c>
      <c r="C437" s="49" t="s">
        <v>4669</v>
      </c>
      <c r="D437" s="49" t="s">
        <v>3974</v>
      </c>
      <c r="E437" s="49" t="s">
        <v>3975</v>
      </c>
      <c r="F437" s="49" t="s">
        <v>3975</v>
      </c>
      <c r="G437" s="49" t="s">
        <v>3975</v>
      </c>
      <c r="H437" s="49" t="s">
        <v>3975</v>
      </c>
      <c r="I437" s="49" t="s">
        <v>3975</v>
      </c>
      <c r="J437" s="49" t="s">
        <v>3975</v>
      </c>
      <c r="K437" s="47" t="str">
        <f>_xlfn.XLOOKUP($B437,ウォッチリスト!$C$3:$C$10000,ウォッチリスト!$C$3:$C$10000,"未反映",0,1)</f>
        <v>未反映</v>
      </c>
    </row>
    <row r="438" spans="1:11">
      <c r="A438" s="49">
        <v>20250228</v>
      </c>
      <c r="B438" s="50" t="s">
        <v>4670</v>
      </c>
      <c r="C438" s="49" t="s">
        <v>4671</v>
      </c>
      <c r="D438" s="49" t="s">
        <v>3974</v>
      </c>
      <c r="E438" s="49" t="s">
        <v>3975</v>
      </c>
      <c r="F438" s="49" t="s">
        <v>3975</v>
      </c>
      <c r="G438" s="49" t="s">
        <v>3975</v>
      </c>
      <c r="H438" s="49" t="s">
        <v>3975</v>
      </c>
      <c r="I438" s="49" t="s">
        <v>3975</v>
      </c>
      <c r="J438" s="49" t="s">
        <v>3975</v>
      </c>
      <c r="K438" s="47" t="str">
        <f>_xlfn.XLOOKUP($B438,ウォッチリスト!$C$3:$C$10000,ウォッチリスト!$C$3:$C$10000,"未反映",0,1)</f>
        <v>未反映</v>
      </c>
    </row>
    <row r="439" spans="1:11">
      <c r="A439" s="49">
        <v>20250228</v>
      </c>
      <c r="B439" s="50" t="s">
        <v>4672</v>
      </c>
      <c r="C439" s="49" t="s">
        <v>4673</v>
      </c>
      <c r="D439" s="49" t="s">
        <v>3974</v>
      </c>
      <c r="E439" s="49" t="s">
        <v>3975</v>
      </c>
      <c r="F439" s="49" t="s">
        <v>3975</v>
      </c>
      <c r="G439" s="49" t="s">
        <v>3975</v>
      </c>
      <c r="H439" s="49" t="s">
        <v>3975</v>
      </c>
      <c r="I439" s="49" t="s">
        <v>3975</v>
      </c>
      <c r="J439" s="49" t="s">
        <v>3975</v>
      </c>
      <c r="K439" s="47" t="str">
        <f>_xlfn.XLOOKUP($B439,ウォッチリスト!$C$3:$C$10000,ウォッチリスト!$C$3:$C$10000,"未反映",0,1)</f>
        <v>未反映</v>
      </c>
    </row>
    <row r="440" spans="1:11">
      <c r="A440" s="49">
        <v>20250228</v>
      </c>
      <c r="B440" s="50" t="s">
        <v>4674</v>
      </c>
      <c r="C440" s="49" t="s">
        <v>4675</v>
      </c>
      <c r="D440" s="49" t="s">
        <v>3991</v>
      </c>
      <c r="E440" s="49">
        <v>2050</v>
      </c>
      <c r="F440" s="49" t="s">
        <v>4055</v>
      </c>
      <c r="G440" s="49">
        <v>3</v>
      </c>
      <c r="H440" s="49" t="s">
        <v>4056</v>
      </c>
      <c r="I440" s="49" t="s">
        <v>3975</v>
      </c>
      <c r="J440" s="49" t="s">
        <v>3975</v>
      </c>
      <c r="K440" s="47" t="str">
        <f>_xlfn.XLOOKUP($B440,ウォッチリスト!$C$3:$C$10000,ウォッチリスト!$C$3:$C$10000,"未反映",0,1)</f>
        <v>未反映</v>
      </c>
    </row>
    <row r="441" spans="1:11">
      <c r="A441" s="49">
        <v>20250228</v>
      </c>
      <c r="B441" s="50" t="s">
        <v>4676</v>
      </c>
      <c r="C441" s="49" t="s">
        <v>4677</v>
      </c>
      <c r="D441" s="49" t="s">
        <v>3974</v>
      </c>
      <c r="E441" s="49" t="s">
        <v>3975</v>
      </c>
      <c r="F441" s="49" t="s">
        <v>3975</v>
      </c>
      <c r="G441" s="49" t="s">
        <v>3975</v>
      </c>
      <c r="H441" s="49" t="s">
        <v>3975</v>
      </c>
      <c r="I441" s="49" t="s">
        <v>3975</v>
      </c>
      <c r="J441" s="49" t="s">
        <v>3975</v>
      </c>
      <c r="K441" s="47" t="str">
        <f>_xlfn.XLOOKUP($B441,ウォッチリスト!$C$3:$C$10000,ウォッチリスト!$C$3:$C$10000,"未反映",0,1)</f>
        <v>未反映</v>
      </c>
    </row>
    <row r="442" spans="1:11">
      <c r="A442" s="49">
        <v>20250228</v>
      </c>
      <c r="B442" s="50" t="s">
        <v>4678</v>
      </c>
      <c r="C442" s="49" t="s">
        <v>4679</v>
      </c>
      <c r="D442" s="49" t="s">
        <v>3974</v>
      </c>
      <c r="E442" s="49" t="s">
        <v>3975</v>
      </c>
      <c r="F442" s="49" t="s">
        <v>3975</v>
      </c>
      <c r="G442" s="49" t="s">
        <v>3975</v>
      </c>
      <c r="H442" s="49" t="s">
        <v>3975</v>
      </c>
      <c r="I442" s="49" t="s">
        <v>3975</v>
      </c>
      <c r="J442" s="49" t="s">
        <v>3975</v>
      </c>
      <c r="K442" s="47" t="str">
        <f>_xlfn.XLOOKUP($B442,ウォッチリスト!$C$3:$C$10000,ウォッチリスト!$C$3:$C$10000,"未反映",0,1)</f>
        <v>未反映</v>
      </c>
    </row>
    <row r="443" spans="1:11">
      <c r="A443" s="49">
        <v>20250228</v>
      </c>
      <c r="B443" s="50" t="s">
        <v>4680</v>
      </c>
      <c r="C443" s="49" t="s">
        <v>4681</v>
      </c>
      <c r="D443" s="49" t="s">
        <v>3974</v>
      </c>
      <c r="E443" s="49" t="s">
        <v>3975</v>
      </c>
      <c r="F443" s="49" t="s">
        <v>3975</v>
      </c>
      <c r="G443" s="49" t="s">
        <v>3975</v>
      </c>
      <c r="H443" s="49" t="s">
        <v>3975</v>
      </c>
      <c r="I443" s="49" t="s">
        <v>3975</v>
      </c>
      <c r="J443" s="49" t="s">
        <v>3975</v>
      </c>
      <c r="K443" s="47" t="str">
        <f>_xlfn.XLOOKUP($B443,ウォッチリスト!$C$3:$C$10000,ウォッチリスト!$C$3:$C$10000,"未反映",0,1)</f>
        <v>未反映</v>
      </c>
    </row>
    <row r="444" spans="1:11">
      <c r="A444" s="49">
        <v>20250228</v>
      </c>
      <c r="B444" s="50" t="s">
        <v>4682</v>
      </c>
      <c r="C444" s="49" t="s">
        <v>4683</v>
      </c>
      <c r="D444" s="49" t="s">
        <v>3974</v>
      </c>
      <c r="E444" s="49" t="s">
        <v>3975</v>
      </c>
      <c r="F444" s="49" t="s">
        <v>3975</v>
      </c>
      <c r="G444" s="49" t="s">
        <v>3975</v>
      </c>
      <c r="H444" s="49" t="s">
        <v>3975</v>
      </c>
      <c r="I444" s="49" t="s">
        <v>3975</v>
      </c>
      <c r="J444" s="49" t="s">
        <v>3975</v>
      </c>
      <c r="K444" s="47" t="str">
        <f>_xlfn.XLOOKUP($B444,ウォッチリスト!$C$3:$C$10000,ウォッチリスト!$C$3:$C$10000,"未反映",0,1)</f>
        <v>未反映</v>
      </c>
    </row>
    <row r="445" spans="1:11">
      <c r="A445" s="49">
        <v>20250228</v>
      </c>
      <c r="B445" s="50" t="s">
        <v>4684</v>
      </c>
      <c r="C445" s="49" t="s">
        <v>4685</v>
      </c>
      <c r="D445" s="49" t="s">
        <v>3974</v>
      </c>
      <c r="E445" s="49" t="s">
        <v>3975</v>
      </c>
      <c r="F445" s="49" t="s">
        <v>3975</v>
      </c>
      <c r="G445" s="49" t="s">
        <v>3975</v>
      </c>
      <c r="H445" s="49" t="s">
        <v>3975</v>
      </c>
      <c r="I445" s="49" t="s">
        <v>3975</v>
      </c>
      <c r="J445" s="49" t="s">
        <v>3975</v>
      </c>
      <c r="K445" s="47" t="str">
        <f>_xlfn.XLOOKUP($B445,ウォッチリスト!$C$3:$C$10000,ウォッチリスト!$C$3:$C$10000,"未反映",0,1)</f>
        <v>未反映</v>
      </c>
    </row>
    <row r="446" spans="1:11">
      <c r="A446" s="49">
        <v>20250228</v>
      </c>
      <c r="B446" s="50" t="s">
        <v>4686</v>
      </c>
      <c r="C446" s="49" t="s">
        <v>4687</v>
      </c>
      <c r="D446" s="49" t="s">
        <v>3974</v>
      </c>
      <c r="E446" s="49" t="s">
        <v>3975</v>
      </c>
      <c r="F446" s="49" t="s">
        <v>3975</v>
      </c>
      <c r="G446" s="49" t="s">
        <v>3975</v>
      </c>
      <c r="H446" s="49" t="s">
        <v>3975</v>
      </c>
      <c r="I446" s="49" t="s">
        <v>3975</v>
      </c>
      <c r="J446" s="49" t="s">
        <v>3975</v>
      </c>
      <c r="K446" s="47" t="str">
        <f>_xlfn.XLOOKUP($B446,ウォッチリスト!$C$3:$C$10000,ウォッチリスト!$C$3:$C$10000,"未反映",0,1)</f>
        <v>未反映</v>
      </c>
    </row>
    <row r="447" spans="1:11">
      <c r="A447" s="49">
        <v>20250228</v>
      </c>
      <c r="B447" s="50" t="s">
        <v>4688</v>
      </c>
      <c r="C447" s="49" t="s">
        <v>4689</v>
      </c>
      <c r="D447" s="49" t="s">
        <v>3974</v>
      </c>
      <c r="E447" s="49" t="s">
        <v>3975</v>
      </c>
      <c r="F447" s="49" t="s">
        <v>3975</v>
      </c>
      <c r="G447" s="49" t="s">
        <v>3975</v>
      </c>
      <c r="H447" s="49" t="s">
        <v>3975</v>
      </c>
      <c r="I447" s="49" t="s">
        <v>3975</v>
      </c>
      <c r="J447" s="49" t="s">
        <v>3975</v>
      </c>
      <c r="K447" s="47" t="str">
        <f>_xlfn.XLOOKUP($B447,ウォッチリスト!$C$3:$C$10000,ウォッチリスト!$C$3:$C$10000,"未反映",0,1)</f>
        <v>未反映</v>
      </c>
    </row>
    <row r="448" spans="1:11">
      <c r="A448" s="49">
        <v>20250228</v>
      </c>
      <c r="B448" s="50" t="s">
        <v>4690</v>
      </c>
      <c r="C448" s="49" t="s">
        <v>4691</v>
      </c>
      <c r="D448" s="49" t="s">
        <v>3974</v>
      </c>
      <c r="E448" s="49" t="s">
        <v>3975</v>
      </c>
      <c r="F448" s="49" t="s">
        <v>3975</v>
      </c>
      <c r="G448" s="49" t="s">
        <v>3975</v>
      </c>
      <c r="H448" s="49" t="s">
        <v>3975</v>
      </c>
      <c r="I448" s="49" t="s">
        <v>3975</v>
      </c>
      <c r="J448" s="49" t="s">
        <v>3975</v>
      </c>
      <c r="K448" s="47" t="str">
        <f>_xlfn.XLOOKUP($B448,ウォッチリスト!$C$3:$C$10000,ウォッチリスト!$C$3:$C$10000,"未反映",0,1)</f>
        <v>未反映</v>
      </c>
    </row>
    <row r="449" spans="1:11">
      <c r="A449" s="49">
        <v>20250228</v>
      </c>
      <c r="B449" s="50" t="s">
        <v>4692</v>
      </c>
      <c r="C449" s="49" t="s">
        <v>4693</v>
      </c>
      <c r="D449" s="49" t="s">
        <v>3974</v>
      </c>
      <c r="E449" s="49" t="s">
        <v>3975</v>
      </c>
      <c r="F449" s="49" t="s">
        <v>3975</v>
      </c>
      <c r="G449" s="49" t="s">
        <v>3975</v>
      </c>
      <c r="H449" s="49" t="s">
        <v>3975</v>
      </c>
      <c r="I449" s="49" t="s">
        <v>3975</v>
      </c>
      <c r="J449" s="49" t="s">
        <v>3975</v>
      </c>
      <c r="K449" s="47" t="str">
        <f>_xlfn.XLOOKUP($B449,ウォッチリスト!$C$3:$C$10000,ウォッチリスト!$C$3:$C$10000,"未反映",0,1)</f>
        <v>未反映</v>
      </c>
    </row>
    <row r="450" spans="1:11">
      <c r="A450" s="49">
        <v>20250228</v>
      </c>
      <c r="B450" s="50" t="s">
        <v>4694</v>
      </c>
      <c r="C450" s="49" t="s">
        <v>4695</v>
      </c>
      <c r="D450" s="49" t="s">
        <v>3974</v>
      </c>
      <c r="E450" s="49" t="s">
        <v>3975</v>
      </c>
      <c r="F450" s="49" t="s">
        <v>3975</v>
      </c>
      <c r="G450" s="49" t="s">
        <v>3975</v>
      </c>
      <c r="H450" s="49" t="s">
        <v>3975</v>
      </c>
      <c r="I450" s="49" t="s">
        <v>3975</v>
      </c>
      <c r="J450" s="49" t="s">
        <v>3975</v>
      </c>
      <c r="K450" s="47" t="str">
        <f>_xlfn.XLOOKUP($B450,ウォッチリスト!$C$3:$C$10000,ウォッチリスト!$C$3:$C$10000,"未反映",0,1)</f>
        <v>未反映</v>
      </c>
    </row>
    <row r="451" spans="1:11">
      <c r="A451" s="49">
        <v>20250228</v>
      </c>
      <c r="B451" s="50" t="s">
        <v>558</v>
      </c>
      <c r="C451" s="49" t="s">
        <v>4696</v>
      </c>
      <c r="D451" s="49" t="s">
        <v>4059</v>
      </c>
      <c r="E451" s="49">
        <v>5250</v>
      </c>
      <c r="F451" s="49" t="s">
        <v>3992</v>
      </c>
      <c r="G451" s="49">
        <v>10</v>
      </c>
      <c r="H451" s="49" t="s">
        <v>3993</v>
      </c>
      <c r="I451" s="49" t="s">
        <v>3975</v>
      </c>
      <c r="J451" s="49" t="s">
        <v>3975</v>
      </c>
      <c r="K451" s="47" t="str">
        <f>_xlfn.XLOOKUP($B451,ウォッチリスト!$C$3:$C$10000,ウォッチリスト!$C$3:$C$10000,"未反映",0,1)</f>
        <v>208A</v>
      </c>
    </row>
    <row r="452" spans="1:11">
      <c r="A452" s="49">
        <v>20250228</v>
      </c>
      <c r="B452" s="50" t="s">
        <v>4697</v>
      </c>
      <c r="C452" s="49" t="s">
        <v>4698</v>
      </c>
      <c r="D452" s="49" t="s">
        <v>3974</v>
      </c>
      <c r="E452" s="49" t="s">
        <v>3975</v>
      </c>
      <c r="F452" s="49" t="s">
        <v>3975</v>
      </c>
      <c r="G452" s="49" t="s">
        <v>3975</v>
      </c>
      <c r="H452" s="49" t="s">
        <v>3975</v>
      </c>
      <c r="I452" s="49" t="s">
        <v>3975</v>
      </c>
      <c r="J452" s="49" t="s">
        <v>3975</v>
      </c>
      <c r="K452" s="47" t="str">
        <f>_xlfn.XLOOKUP($B452,ウォッチリスト!$C$3:$C$10000,ウォッチリスト!$C$3:$C$10000,"未反映",0,1)</f>
        <v>未反映</v>
      </c>
    </row>
    <row r="453" spans="1:11">
      <c r="A453" s="49">
        <v>20250228</v>
      </c>
      <c r="B453" s="50" t="s">
        <v>4699</v>
      </c>
      <c r="C453" s="49" t="s">
        <v>4700</v>
      </c>
      <c r="D453" s="49" t="s">
        <v>3974</v>
      </c>
      <c r="E453" s="49" t="s">
        <v>3975</v>
      </c>
      <c r="F453" s="49" t="s">
        <v>3975</v>
      </c>
      <c r="G453" s="49" t="s">
        <v>3975</v>
      </c>
      <c r="H453" s="49" t="s">
        <v>3975</v>
      </c>
      <c r="I453" s="49" t="s">
        <v>3975</v>
      </c>
      <c r="J453" s="49" t="s">
        <v>3975</v>
      </c>
      <c r="K453" s="47" t="str">
        <f>_xlfn.XLOOKUP($B453,ウォッチリスト!$C$3:$C$10000,ウォッチリスト!$C$3:$C$10000,"未反映",0,1)</f>
        <v>未反映</v>
      </c>
    </row>
    <row r="454" spans="1:11">
      <c r="A454" s="49">
        <v>20250228</v>
      </c>
      <c r="B454" s="50" t="s">
        <v>4701</v>
      </c>
      <c r="C454" s="49" t="s">
        <v>4702</v>
      </c>
      <c r="D454" s="49" t="s">
        <v>3974</v>
      </c>
      <c r="E454" s="49" t="s">
        <v>3975</v>
      </c>
      <c r="F454" s="49" t="s">
        <v>3975</v>
      </c>
      <c r="G454" s="49" t="s">
        <v>3975</v>
      </c>
      <c r="H454" s="49" t="s">
        <v>3975</v>
      </c>
      <c r="I454" s="49" t="s">
        <v>3975</v>
      </c>
      <c r="J454" s="49" t="s">
        <v>3975</v>
      </c>
      <c r="K454" s="47" t="str">
        <f>_xlfn.XLOOKUP($B454,ウォッチリスト!$C$3:$C$10000,ウォッチリスト!$C$3:$C$10000,"未反映",0,1)</f>
        <v>未反映</v>
      </c>
    </row>
    <row r="455" spans="1:11">
      <c r="A455" s="49">
        <v>20250228</v>
      </c>
      <c r="B455" s="50" t="s">
        <v>4703</v>
      </c>
      <c r="C455" s="49" t="s">
        <v>4704</v>
      </c>
      <c r="D455" s="49" t="s">
        <v>3974</v>
      </c>
      <c r="E455" s="49" t="s">
        <v>3975</v>
      </c>
      <c r="F455" s="49" t="s">
        <v>3975</v>
      </c>
      <c r="G455" s="49" t="s">
        <v>3975</v>
      </c>
      <c r="H455" s="49" t="s">
        <v>3975</v>
      </c>
      <c r="I455" s="49" t="s">
        <v>3975</v>
      </c>
      <c r="J455" s="49" t="s">
        <v>3975</v>
      </c>
      <c r="K455" s="47" t="str">
        <f>_xlfn.XLOOKUP($B455,ウォッチリスト!$C$3:$C$10000,ウォッチリスト!$C$3:$C$10000,"未反映",0,1)</f>
        <v>未反映</v>
      </c>
    </row>
    <row r="456" spans="1:11">
      <c r="A456" s="49">
        <v>20250228</v>
      </c>
      <c r="B456" s="50" t="s">
        <v>4705</v>
      </c>
      <c r="C456" s="49" t="s">
        <v>4706</v>
      </c>
      <c r="D456" s="49" t="s">
        <v>3974</v>
      </c>
      <c r="E456" s="49" t="s">
        <v>3975</v>
      </c>
      <c r="F456" s="49" t="s">
        <v>3975</v>
      </c>
      <c r="G456" s="49" t="s">
        <v>3975</v>
      </c>
      <c r="H456" s="49" t="s">
        <v>3975</v>
      </c>
      <c r="I456" s="49" t="s">
        <v>3975</v>
      </c>
      <c r="J456" s="49" t="s">
        <v>3975</v>
      </c>
      <c r="K456" s="47" t="str">
        <f>_xlfn.XLOOKUP($B456,ウォッチリスト!$C$3:$C$10000,ウォッチリスト!$C$3:$C$10000,"未反映",0,1)</f>
        <v>未反映</v>
      </c>
    </row>
    <row r="457" spans="1:11">
      <c r="A457" s="49">
        <v>20250228</v>
      </c>
      <c r="B457" s="50" t="s">
        <v>4707</v>
      </c>
      <c r="C457" s="49" t="s">
        <v>4708</v>
      </c>
      <c r="D457" s="49" t="s">
        <v>3974</v>
      </c>
      <c r="E457" s="49" t="s">
        <v>3975</v>
      </c>
      <c r="F457" s="49" t="s">
        <v>3975</v>
      </c>
      <c r="G457" s="49" t="s">
        <v>3975</v>
      </c>
      <c r="H457" s="49" t="s">
        <v>3975</v>
      </c>
      <c r="I457" s="49" t="s">
        <v>3975</v>
      </c>
      <c r="J457" s="49" t="s">
        <v>3975</v>
      </c>
      <c r="K457" s="47" t="str">
        <f>_xlfn.XLOOKUP($B457,ウォッチリスト!$C$3:$C$10000,ウォッチリスト!$C$3:$C$10000,"未反映",0,1)</f>
        <v>未反映</v>
      </c>
    </row>
    <row r="458" spans="1:11">
      <c r="A458" s="49">
        <v>20250228</v>
      </c>
      <c r="B458" s="50" t="s">
        <v>4709</v>
      </c>
      <c r="C458" s="49" t="s">
        <v>4710</v>
      </c>
      <c r="D458" s="49" t="s">
        <v>3974</v>
      </c>
      <c r="E458" s="49" t="s">
        <v>3975</v>
      </c>
      <c r="F458" s="49" t="s">
        <v>3975</v>
      </c>
      <c r="G458" s="49" t="s">
        <v>3975</v>
      </c>
      <c r="H458" s="49" t="s">
        <v>3975</v>
      </c>
      <c r="I458" s="49" t="s">
        <v>3975</v>
      </c>
      <c r="J458" s="49" t="s">
        <v>3975</v>
      </c>
      <c r="K458" s="47" t="str">
        <f>_xlfn.XLOOKUP($B458,ウォッチリスト!$C$3:$C$10000,ウォッチリスト!$C$3:$C$10000,"未反映",0,1)</f>
        <v>未反映</v>
      </c>
    </row>
    <row r="459" spans="1:11">
      <c r="A459" s="49">
        <v>20250228</v>
      </c>
      <c r="B459" s="50" t="s">
        <v>4711</v>
      </c>
      <c r="C459" s="49" t="s">
        <v>4712</v>
      </c>
      <c r="D459" s="49" t="s">
        <v>3974</v>
      </c>
      <c r="E459" s="49" t="s">
        <v>3975</v>
      </c>
      <c r="F459" s="49" t="s">
        <v>3975</v>
      </c>
      <c r="G459" s="49" t="s">
        <v>3975</v>
      </c>
      <c r="H459" s="49" t="s">
        <v>3975</v>
      </c>
      <c r="I459" s="49" t="s">
        <v>3975</v>
      </c>
      <c r="J459" s="49" t="s">
        <v>3975</v>
      </c>
      <c r="K459" s="47" t="str">
        <f>_xlfn.XLOOKUP($B459,ウォッチリスト!$C$3:$C$10000,ウォッチリスト!$C$3:$C$10000,"未反映",0,1)</f>
        <v>未反映</v>
      </c>
    </row>
    <row r="460" spans="1:11">
      <c r="A460" s="49">
        <v>20250228</v>
      </c>
      <c r="B460" s="50" t="s">
        <v>4713</v>
      </c>
      <c r="C460" s="49" t="s">
        <v>4714</v>
      </c>
      <c r="D460" s="49" t="s">
        <v>3974</v>
      </c>
      <c r="E460" s="49" t="s">
        <v>3975</v>
      </c>
      <c r="F460" s="49" t="s">
        <v>3975</v>
      </c>
      <c r="G460" s="49" t="s">
        <v>3975</v>
      </c>
      <c r="H460" s="49" t="s">
        <v>3975</v>
      </c>
      <c r="I460" s="49" t="s">
        <v>3975</v>
      </c>
      <c r="J460" s="49" t="s">
        <v>3975</v>
      </c>
      <c r="K460" s="47" t="str">
        <f>_xlfn.XLOOKUP($B460,ウォッチリスト!$C$3:$C$10000,ウォッチリスト!$C$3:$C$10000,"未反映",0,1)</f>
        <v>未反映</v>
      </c>
    </row>
    <row r="461" spans="1:11">
      <c r="A461" s="49">
        <v>20250228</v>
      </c>
      <c r="B461" s="50" t="s">
        <v>4715</v>
      </c>
      <c r="C461" s="49" t="s">
        <v>4716</v>
      </c>
      <c r="D461" s="49" t="s">
        <v>3991</v>
      </c>
      <c r="E461" s="49">
        <v>3600</v>
      </c>
      <c r="F461" s="49" t="s">
        <v>4524</v>
      </c>
      <c r="G461" s="49">
        <v>8</v>
      </c>
      <c r="H461" s="49" t="s">
        <v>4524</v>
      </c>
      <c r="I461" s="49" t="s">
        <v>3975</v>
      </c>
      <c r="J461" s="49" t="s">
        <v>3975</v>
      </c>
      <c r="K461" s="47" t="str">
        <f>_xlfn.XLOOKUP($B461,ウォッチリスト!$C$3:$C$10000,ウォッチリスト!$C$3:$C$10000,"未反映",0,1)</f>
        <v>未反映</v>
      </c>
    </row>
    <row r="462" spans="1:11">
      <c r="A462" s="49">
        <v>20250228</v>
      </c>
      <c r="B462" s="50" t="s">
        <v>559</v>
      </c>
      <c r="C462" s="49" t="s">
        <v>4717</v>
      </c>
      <c r="D462" s="49" t="s">
        <v>4059</v>
      </c>
      <c r="E462" s="49">
        <v>3050</v>
      </c>
      <c r="F462" s="49" t="s">
        <v>4582</v>
      </c>
      <c r="G462" s="49">
        <v>1</v>
      </c>
      <c r="H462" s="49" t="s">
        <v>3970</v>
      </c>
      <c r="I462" s="49" t="s">
        <v>3975</v>
      </c>
      <c r="J462" s="49" t="s">
        <v>3975</v>
      </c>
      <c r="K462" s="47" t="str">
        <f>_xlfn.XLOOKUP($B462,ウォッチリスト!$C$3:$C$10000,ウォッチリスト!$C$3:$C$10000,"未反映",0,1)</f>
        <v>2107</v>
      </c>
    </row>
    <row r="463" spans="1:11">
      <c r="A463" s="49">
        <v>20250228</v>
      </c>
      <c r="B463" s="50" t="s">
        <v>560</v>
      </c>
      <c r="C463" s="49" t="s">
        <v>4718</v>
      </c>
      <c r="D463" s="49" t="s">
        <v>3968</v>
      </c>
      <c r="E463" s="49">
        <v>3050</v>
      </c>
      <c r="F463" s="49" t="s">
        <v>4582</v>
      </c>
      <c r="G463" s="49">
        <v>1</v>
      </c>
      <c r="H463" s="49" t="s">
        <v>3970</v>
      </c>
      <c r="I463" s="49">
        <v>7</v>
      </c>
      <c r="J463" s="49" t="s">
        <v>3971</v>
      </c>
      <c r="K463" s="47" t="str">
        <f>_xlfn.XLOOKUP($B463,ウォッチリスト!$C$3:$C$10000,ウォッチリスト!$C$3:$C$10000,"未反映",0,1)</f>
        <v>2108</v>
      </c>
    </row>
    <row r="464" spans="1:11">
      <c r="A464" s="49">
        <v>20250228</v>
      </c>
      <c r="B464" s="50" t="s">
        <v>561</v>
      </c>
      <c r="C464" s="49" t="s">
        <v>4719</v>
      </c>
      <c r="D464" s="49" t="s">
        <v>3968</v>
      </c>
      <c r="E464" s="49">
        <v>3050</v>
      </c>
      <c r="F464" s="49" t="s">
        <v>4582</v>
      </c>
      <c r="G464" s="49">
        <v>1</v>
      </c>
      <c r="H464" s="49" t="s">
        <v>3970</v>
      </c>
      <c r="I464" s="49">
        <v>7</v>
      </c>
      <c r="J464" s="49" t="s">
        <v>3971</v>
      </c>
      <c r="K464" s="47" t="str">
        <f>_xlfn.XLOOKUP($B464,ウォッチリスト!$C$3:$C$10000,ウォッチリスト!$C$3:$C$10000,"未反映",0,1)</f>
        <v>2109</v>
      </c>
    </row>
    <row r="465" spans="1:11">
      <c r="A465" s="49">
        <v>20250228</v>
      </c>
      <c r="B465" s="50" t="s">
        <v>4720</v>
      </c>
      <c r="C465" s="49" t="s">
        <v>4721</v>
      </c>
      <c r="D465" s="49" t="s">
        <v>3974</v>
      </c>
      <c r="E465" s="49" t="s">
        <v>3975</v>
      </c>
      <c r="F465" s="49" t="s">
        <v>3975</v>
      </c>
      <c r="G465" s="49" t="s">
        <v>3975</v>
      </c>
      <c r="H465" s="49" t="s">
        <v>3975</v>
      </c>
      <c r="I465" s="49" t="s">
        <v>3975</v>
      </c>
      <c r="J465" s="49" t="s">
        <v>3975</v>
      </c>
      <c r="K465" s="47" t="str">
        <f>_xlfn.XLOOKUP($B465,ウォッチリスト!$C$3:$C$10000,ウォッチリスト!$C$3:$C$10000,"未反映",0,1)</f>
        <v>未反映</v>
      </c>
    </row>
    <row r="466" spans="1:11">
      <c r="A466" s="49">
        <v>20250228</v>
      </c>
      <c r="B466" s="50" t="s">
        <v>562</v>
      </c>
      <c r="C466" s="49" t="s">
        <v>4722</v>
      </c>
      <c r="D466" s="49" t="s">
        <v>4059</v>
      </c>
      <c r="E466" s="49">
        <v>3050</v>
      </c>
      <c r="F466" s="49" t="s">
        <v>4582</v>
      </c>
      <c r="G466" s="49">
        <v>1</v>
      </c>
      <c r="H466" s="49" t="s">
        <v>3970</v>
      </c>
      <c r="I466" s="49" t="s">
        <v>3975</v>
      </c>
      <c r="J466" s="49" t="s">
        <v>3975</v>
      </c>
      <c r="K466" s="47" t="str">
        <f>_xlfn.XLOOKUP($B466,ウォッチリスト!$C$3:$C$10000,ウォッチリスト!$C$3:$C$10000,"未反映",0,1)</f>
        <v>2112</v>
      </c>
    </row>
    <row r="467" spans="1:11">
      <c r="A467" s="49">
        <v>20250228</v>
      </c>
      <c r="B467" s="50" t="s">
        <v>563</v>
      </c>
      <c r="C467" s="49" t="s">
        <v>4723</v>
      </c>
      <c r="D467" s="49" t="s">
        <v>4059</v>
      </c>
      <c r="E467" s="49">
        <v>3050</v>
      </c>
      <c r="F467" s="49" t="s">
        <v>4582</v>
      </c>
      <c r="G467" s="49">
        <v>1</v>
      </c>
      <c r="H467" s="49" t="s">
        <v>3970</v>
      </c>
      <c r="I467" s="49" t="s">
        <v>3975</v>
      </c>
      <c r="J467" s="49" t="s">
        <v>3975</v>
      </c>
      <c r="K467" s="47" t="str">
        <f>_xlfn.XLOOKUP($B467,ウォッチリスト!$C$3:$C$10000,ウォッチリスト!$C$3:$C$10000,"未反映",0,1)</f>
        <v>2114</v>
      </c>
    </row>
    <row r="468" spans="1:11">
      <c r="A468" s="49">
        <v>20250228</v>
      </c>
      <c r="B468" s="50" t="s">
        <v>564</v>
      </c>
      <c r="C468" s="49" t="s">
        <v>4724</v>
      </c>
      <c r="D468" s="49" t="s">
        <v>3968</v>
      </c>
      <c r="E468" s="49">
        <v>3050</v>
      </c>
      <c r="F468" s="49" t="s">
        <v>4582</v>
      </c>
      <c r="G468" s="49">
        <v>1</v>
      </c>
      <c r="H468" s="49" t="s">
        <v>3970</v>
      </c>
      <c r="I468" s="49">
        <v>7</v>
      </c>
      <c r="J468" s="49" t="s">
        <v>3971</v>
      </c>
      <c r="K468" s="47" t="str">
        <f>_xlfn.XLOOKUP($B468,ウォッチリスト!$C$3:$C$10000,ウォッチリスト!$C$3:$C$10000,"未反映",0,1)</f>
        <v>2117</v>
      </c>
    </row>
    <row r="469" spans="1:11">
      <c r="A469" s="49">
        <v>20250228</v>
      </c>
      <c r="B469" s="50" t="s">
        <v>565</v>
      </c>
      <c r="C469" s="49" t="s">
        <v>4725</v>
      </c>
      <c r="D469" s="49" t="s">
        <v>4059</v>
      </c>
      <c r="E469" s="49">
        <v>2050</v>
      </c>
      <c r="F469" s="49" t="s">
        <v>4055</v>
      </c>
      <c r="G469" s="49">
        <v>3</v>
      </c>
      <c r="H469" s="49" t="s">
        <v>4056</v>
      </c>
      <c r="I469" s="49" t="s">
        <v>3975</v>
      </c>
      <c r="J469" s="49" t="s">
        <v>3975</v>
      </c>
      <c r="K469" s="47" t="str">
        <f>_xlfn.XLOOKUP($B469,ウォッチリスト!$C$3:$C$10000,ウォッチリスト!$C$3:$C$10000,"未反映",0,1)</f>
        <v>211A</v>
      </c>
    </row>
    <row r="470" spans="1:11">
      <c r="A470" s="49">
        <v>20250228</v>
      </c>
      <c r="B470" s="50" t="s">
        <v>566</v>
      </c>
      <c r="C470" s="49" t="s">
        <v>4726</v>
      </c>
      <c r="D470" s="49" t="s">
        <v>3968</v>
      </c>
      <c r="E470" s="49">
        <v>9050</v>
      </c>
      <c r="F470" s="49" t="s">
        <v>4031</v>
      </c>
      <c r="G470" s="49">
        <v>10</v>
      </c>
      <c r="H470" s="49" t="s">
        <v>3993</v>
      </c>
      <c r="I470" s="49">
        <v>7</v>
      </c>
      <c r="J470" s="49" t="s">
        <v>3971</v>
      </c>
      <c r="K470" s="47" t="str">
        <f>_xlfn.XLOOKUP($B470,ウォッチリスト!$C$3:$C$10000,ウォッチリスト!$C$3:$C$10000,"未反映",0,1)</f>
        <v>2120</v>
      </c>
    </row>
    <row r="471" spans="1:11">
      <c r="A471" s="49">
        <v>20250228</v>
      </c>
      <c r="B471" s="50" t="s">
        <v>162</v>
      </c>
      <c r="C471" s="49" t="s">
        <v>4727</v>
      </c>
      <c r="D471" s="49" t="s">
        <v>3968</v>
      </c>
      <c r="E471" s="49">
        <v>9050</v>
      </c>
      <c r="F471" s="49" t="s">
        <v>4031</v>
      </c>
      <c r="G471" s="49">
        <v>10</v>
      </c>
      <c r="H471" s="49" t="s">
        <v>3993</v>
      </c>
      <c r="I471" s="49">
        <v>6</v>
      </c>
      <c r="J471" s="49" t="s">
        <v>4061</v>
      </c>
      <c r="K471" s="47" t="str">
        <f>_xlfn.XLOOKUP($B471,ウォッチリスト!$C$3:$C$10000,ウォッチリスト!$C$3:$C$10000,"未反映",0,1)</f>
        <v>2121</v>
      </c>
    </row>
    <row r="472" spans="1:11">
      <c r="A472" s="49">
        <v>20250228</v>
      </c>
      <c r="B472" s="50" t="s">
        <v>567</v>
      </c>
      <c r="C472" s="49" t="s">
        <v>4728</v>
      </c>
      <c r="D472" s="49" t="s">
        <v>4059</v>
      </c>
      <c r="E472" s="49">
        <v>9050</v>
      </c>
      <c r="F472" s="49" t="s">
        <v>4031</v>
      </c>
      <c r="G472" s="49">
        <v>10</v>
      </c>
      <c r="H472" s="49" t="s">
        <v>3993</v>
      </c>
      <c r="I472" s="49" t="s">
        <v>3975</v>
      </c>
      <c r="J472" s="49" t="s">
        <v>3975</v>
      </c>
      <c r="K472" s="47" t="str">
        <f>_xlfn.XLOOKUP($B472,ウォッチリスト!$C$3:$C$10000,ウォッチリスト!$C$3:$C$10000,"未反映",0,1)</f>
        <v>2122</v>
      </c>
    </row>
    <row r="473" spans="1:11">
      <c r="A473" s="49">
        <v>20250228</v>
      </c>
      <c r="B473" s="50" t="s">
        <v>568</v>
      </c>
      <c r="C473" s="49" t="s">
        <v>4729</v>
      </c>
      <c r="D473" s="49" t="s">
        <v>3968</v>
      </c>
      <c r="E473" s="49">
        <v>9050</v>
      </c>
      <c r="F473" s="49" t="s">
        <v>4031</v>
      </c>
      <c r="G473" s="49">
        <v>10</v>
      </c>
      <c r="H473" s="49" t="s">
        <v>3993</v>
      </c>
      <c r="I473" s="49">
        <v>6</v>
      </c>
      <c r="J473" s="49" t="s">
        <v>4061</v>
      </c>
      <c r="K473" s="47" t="str">
        <f>_xlfn.XLOOKUP($B473,ウォッチリスト!$C$3:$C$10000,ウォッチリスト!$C$3:$C$10000,"未反映",0,1)</f>
        <v>2124</v>
      </c>
    </row>
    <row r="474" spans="1:11">
      <c r="A474" s="49">
        <v>20250228</v>
      </c>
      <c r="B474" s="50" t="s">
        <v>569</v>
      </c>
      <c r="C474" s="49" t="s">
        <v>4730</v>
      </c>
      <c r="D474" s="49" t="s">
        <v>3968</v>
      </c>
      <c r="E474" s="49">
        <v>9050</v>
      </c>
      <c r="F474" s="49" t="s">
        <v>4031</v>
      </c>
      <c r="G474" s="49">
        <v>10</v>
      </c>
      <c r="H474" s="49" t="s">
        <v>3993</v>
      </c>
      <c r="I474" s="49">
        <v>4</v>
      </c>
      <c r="J474" s="49" t="s">
        <v>4015</v>
      </c>
      <c r="K474" s="47" t="str">
        <f>_xlfn.XLOOKUP($B474,ウォッチリスト!$C$3:$C$10000,ウォッチリスト!$C$3:$C$10000,"未反映",0,1)</f>
        <v>2127</v>
      </c>
    </row>
    <row r="475" spans="1:11">
      <c r="A475" s="49">
        <v>20250228</v>
      </c>
      <c r="B475" s="50" t="s">
        <v>570</v>
      </c>
      <c r="C475" s="49" t="s">
        <v>4731</v>
      </c>
      <c r="D475" s="49" t="s">
        <v>4059</v>
      </c>
      <c r="E475" s="49">
        <v>9050</v>
      </c>
      <c r="F475" s="49" t="s">
        <v>4031</v>
      </c>
      <c r="G475" s="49">
        <v>10</v>
      </c>
      <c r="H475" s="49" t="s">
        <v>3993</v>
      </c>
      <c r="I475" s="49" t="s">
        <v>3975</v>
      </c>
      <c r="J475" s="49" t="s">
        <v>3975</v>
      </c>
      <c r="K475" s="47" t="str">
        <f>_xlfn.XLOOKUP($B475,ウォッチリスト!$C$3:$C$10000,ウォッチリスト!$C$3:$C$10000,"未反映",0,1)</f>
        <v>212A</v>
      </c>
    </row>
    <row r="476" spans="1:11">
      <c r="A476" s="49">
        <v>20250228</v>
      </c>
      <c r="B476" s="50" t="s">
        <v>571</v>
      </c>
      <c r="C476" s="49" t="s">
        <v>4732</v>
      </c>
      <c r="D476" s="49" t="s">
        <v>3968</v>
      </c>
      <c r="E476" s="49">
        <v>9050</v>
      </c>
      <c r="F476" s="49" t="s">
        <v>4031</v>
      </c>
      <c r="G476" s="49">
        <v>10</v>
      </c>
      <c r="H476" s="49" t="s">
        <v>3993</v>
      </c>
      <c r="I476" s="49">
        <v>7</v>
      </c>
      <c r="J476" s="49" t="s">
        <v>3971</v>
      </c>
      <c r="K476" s="47" t="str">
        <f>_xlfn.XLOOKUP($B476,ウォッチリスト!$C$3:$C$10000,ウォッチリスト!$C$3:$C$10000,"未反映",0,1)</f>
        <v>2130</v>
      </c>
    </row>
    <row r="477" spans="1:11">
      <c r="A477" s="49">
        <v>20250228</v>
      </c>
      <c r="B477" s="50" t="s">
        <v>572</v>
      </c>
      <c r="C477" s="49" t="s">
        <v>4733</v>
      </c>
      <c r="D477" s="49" t="s">
        <v>4059</v>
      </c>
      <c r="E477" s="49">
        <v>9050</v>
      </c>
      <c r="F477" s="49" t="s">
        <v>4031</v>
      </c>
      <c r="G477" s="49">
        <v>10</v>
      </c>
      <c r="H477" s="49" t="s">
        <v>3993</v>
      </c>
      <c r="I477" s="49" t="s">
        <v>3975</v>
      </c>
      <c r="J477" s="49" t="s">
        <v>3975</v>
      </c>
      <c r="K477" s="47" t="str">
        <f>_xlfn.XLOOKUP($B477,ウォッチリスト!$C$3:$C$10000,ウォッチリスト!$C$3:$C$10000,"未反映",0,1)</f>
        <v>2134</v>
      </c>
    </row>
    <row r="478" spans="1:11">
      <c r="A478" s="49">
        <v>20250228</v>
      </c>
      <c r="B478" s="50" t="s">
        <v>573</v>
      </c>
      <c r="C478" s="49" t="s">
        <v>4734</v>
      </c>
      <c r="D478" s="49" t="s">
        <v>4059</v>
      </c>
      <c r="E478" s="49">
        <v>9050</v>
      </c>
      <c r="F478" s="49" t="s">
        <v>4031</v>
      </c>
      <c r="G478" s="49">
        <v>10</v>
      </c>
      <c r="H478" s="49" t="s">
        <v>3993</v>
      </c>
      <c r="I478" s="49" t="s">
        <v>3975</v>
      </c>
      <c r="J478" s="49" t="s">
        <v>3975</v>
      </c>
      <c r="K478" s="47" t="str">
        <f>_xlfn.XLOOKUP($B478,ウォッチリスト!$C$3:$C$10000,ウォッチリスト!$C$3:$C$10000,"未反映",0,1)</f>
        <v>2136</v>
      </c>
    </row>
    <row r="479" spans="1:11">
      <c r="A479" s="49">
        <v>20250228</v>
      </c>
      <c r="B479" s="50" t="s">
        <v>574</v>
      </c>
      <c r="C479" s="49" t="s">
        <v>4735</v>
      </c>
      <c r="D479" s="49" t="s">
        <v>4059</v>
      </c>
      <c r="E479" s="49">
        <v>5250</v>
      </c>
      <c r="F479" s="49" t="s">
        <v>3992</v>
      </c>
      <c r="G479" s="49">
        <v>10</v>
      </c>
      <c r="H479" s="49" t="s">
        <v>3993</v>
      </c>
      <c r="I479" s="49" t="s">
        <v>3975</v>
      </c>
      <c r="J479" s="49" t="s">
        <v>3975</v>
      </c>
      <c r="K479" s="47" t="str">
        <f>_xlfn.XLOOKUP($B479,ウォッチリスト!$C$3:$C$10000,ウォッチリスト!$C$3:$C$10000,"未反映",0,1)</f>
        <v>2138</v>
      </c>
    </row>
    <row r="480" spans="1:11">
      <c r="A480" s="49">
        <v>20250228</v>
      </c>
      <c r="B480" s="50" t="s">
        <v>575</v>
      </c>
      <c r="C480" s="49" t="s">
        <v>4736</v>
      </c>
      <c r="D480" s="49" t="s">
        <v>4059</v>
      </c>
      <c r="E480" s="49">
        <v>9050</v>
      </c>
      <c r="F480" s="49" t="s">
        <v>4031</v>
      </c>
      <c r="G480" s="49">
        <v>10</v>
      </c>
      <c r="H480" s="49" t="s">
        <v>3993</v>
      </c>
      <c r="I480" s="49" t="s">
        <v>3975</v>
      </c>
      <c r="J480" s="49" t="s">
        <v>3975</v>
      </c>
      <c r="K480" s="47" t="str">
        <f>_xlfn.XLOOKUP($B480,ウォッチリスト!$C$3:$C$10000,ウォッチリスト!$C$3:$C$10000,"未反映",0,1)</f>
        <v>2139</v>
      </c>
    </row>
    <row r="481" spans="1:11">
      <c r="A481" s="49">
        <v>20250228</v>
      </c>
      <c r="B481" s="50" t="s">
        <v>4737</v>
      </c>
      <c r="C481" s="49" t="s">
        <v>4738</v>
      </c>
      <c r="D481" s="49" t="s">
        <v>3974</v>
      </c>
      <c r="E481" s="49" t="s">
        <v>3975</v>
      </c>
      <c r="F481" s="49" t="s">
        <v>3975</v>
      </c>
      <c r="G481" s="49" t="s">
        <v>3975</v>
      </c>
      <c r="H481" s="49" t="s">
        <v>3975</v>
      </c>
      <c r="I481" s="49" t="s">
        <v>3975</v>
      </c>
      <c r="J481" s="49" t="s">
        <v>3975</v>
      </c>
      <c r="K481" s="47" t="str">
        <f>_xlfn.XLOOKUP($B481,ウォッチリスト!$C$3:$C$10000,ウォッチリスト!$C$3:$C$10000,"未反映",0,1)</f>
        <v>未反映</v>
      </c>
    </row>
    <row r="482" spans="1:11">
      <c r="A482" s="49">
        <v>20250228</v>
      </c>
      <c r="B482" s="50" t="s">
        <v>21</v>
      </c>
      <c r="C482" s="49" t="s">
        <v>4739</v>
      </c>
      <c r="D482" s="49" t="s">
        <v>3968</v>
      </c>
      <c r="E482" s="49">
        <v>9050</v>
      </c>
      <c r="F482" s="49" t="s">
        <v>4031</v>
      </c>
      <c r="G482" s="49">
        <v>10</v>
      </c>
      <c r="H482" s="49" t="s">
        <v>3993</v>
      </c>
      <c r="I482" s="49">
        <v>6</v>
      </c>
      <c r="J482" s="49" t="s">
        <v>4061</v>
      </c>
      <c r="K482" s="47" t="str">
        <f>_xlfn.XLOOKUP($B482,ウォッチリスト!$C$3:$C$10000,ウォッチリスト!$C$3:$C$10000,"未反映",0,1)</f>
        <v>2146</v>
      </c>
    </row>
    <row r="483" spans="1:11">
      <c r="A483" s="49">
        <v>20250228</v>
      </c>
      <c r="B483" s="50" t="s">
        <v>576</v>
      </c>
      <c r="C483" s="49" t="s">
        <v>4740</v>
      </c>
      <c r="D483" s="49" t="s">
        <v>3968</v>
      </c>
      <c r="E483" s="49">
        <v>9050</v>
      </c>
      <c r="F483" s="49" t="s">
        <v>4031</v>
      </c>
      <c r="G483" s="49">
        <v>10</v>
      </c>
      <c r="H483" s="49" t="s">
        <v>3993</v>
      </c>
      <c r="I483" s="49">
        <v>7</v>
      </c>
      <c r="J483" s="49" t="s">
        <v>3971</v>
      </c>
      <c r="K483" s="47" t="str">
        <f>_xlfn.XLOOKUP($B483,ウォッチリスト!$C$3:$C$10000,ウォッチリスト!$C$3:$C$10000,"未反映",0,1)</f>
        <v>2148</v>
      </c>
    </row>
    <row r="484" spans="1:11">
      <c r="A484" s="49">
        <v>20250228</v>
      </c>
      <c r="B484" s="50" t="s">
        <v>577</v>
      </c>
      <c r="C484" s="49" t="s">
        <v>4741</v>
      </c>
      <c r="D484" s="49" t="s">
        <v>3968</v>
      </c>
      <c r="E484" s="49">
        <v>9050</v>
      </c>
      <c r="F484" s="49" t="s">
        <v>4031</v>
      </c>
      <c r="G484" s="49">
        <v>10</v>
      </c>
      <c r="H484" s="49" t="s">
        <v>3993</v>
      </c>
      <c r="I484" s="49">
        <v>7</v>
      </c>
      <c r="J484" s="49" t="s">
        <v>3971</v>
      </c>
      <c r="K484" s="47" t="str">
        <f>_xlfn.XLOOKUP($B484,ウォッチリスト!$C$3:$C$10000,ウォッチリスト!$C$3:$C$10000,"未反映",0,1)</f>
        <v>2150</v>
      </c>
    </row>
    <row r="485" spans="1:11">
      <c r="A485" s="49">
        <v>20250228</v>
      </c>
      <c r="B485" s="50" t="s">
        <v>578</v>
      </c>
      <c r="C485" s="49" t="s">
        <v>4742</v>
      </c>
      <c r="D485" s="49" t="s">
        <v>4059</v>
      </c>
      <c r="E485" s="49">
        <v>9050</v>
      </c>
      <c r="F485" s="49" t="s">
        <v>4031</v>
      </c>
      <c r="G485" s="49">
        <v>10</v>
      </c>
      <c r="H485" s="49" t="s">
        <v>3993</v>
      </c>
      <c r="I485" s="49" t="s">
        <v>3975</v>
      </c>
      <c r="J485" s="49" t="s">
        <v>3975</v>
      </c>
      <c r="K485" s="47" t="str">
        <f>_xlfn.XLOOKUP($B485,ウォッチリスト!$C$3:$C$10000,ウォッチリスト!$C$3:$C$10000,"未反映",0,1)</f>
        <v>2152</v>
      </c>
    </row>
    <row r="486" spans="1:11">
      <c r="A486" s="49">
        <v>20250228</v>
      </c>
      <c r="B486" s="50" t="s">
        <v>579</v>
      </c>
      <c r="C486" s="49" t="s">
        <v>4743</v>
      </c>
      <c r="D486" s="49" t="s">
        <v>3968</v>
      </c>
      <c r="E486" s="49">
        <v>9050</v>
      </c>
      <c r="F486" s="49" t="s">
        <v>4031</v>
      </c>
      <c r="G486" s="49">
        <v>10</v>
      </c>
      <c r="H486" s="49" t="s">
        <v>3993</v>
      </c>
      <c r="I486" s="49">
        <v>7</v>
      </c>
      <c r="J486" s="49" t="s">
        <v>3971</v>
      </c>
      <c r="K486" s="47" t="str">
        <f>_xlfn.XLOOKUP($B486,ウォッチリスト!$C$3:$C$10000,ウォッチリスト!$C$3:$C$10000,"未反映",0,1)</f>
        <v>2153</v>
      </c>
    </row>
    <row r="487" spans="1:11">
      <c r="A487" s="49">
        <v>20250228</v>
      </c>
      <c r="B487" s="50" t="s">
        <v>135</v>
      </c>
      <c r="C487" s="49" t="s">
        <v>4744</v>
      </c>
      <c r="D487" s="49" t="s">
        <v>3968</v>
      </c>
      <c r="E487" s="49">
        <v>9050</v>
      </c>
      <c r="F487" s="49" t="s">
        <v>4031</v>
      </c>
      <c r="G487" s="49">
        <v>10</v>
      </c>
      <c r="H487" s="49" t="s">
        <v>3993</v>
      </c>
      <c r="I487" s="49">
        <v>6</v>
      </c>
      <c r="J487" s="49" t="s">
        <v>4061</v>
      </c>
      <c r="K487" s="47" t="str">
        <f>_xlfn.XLOOKUP($B487,ウォッチリスト!$C$3:$C$10000,ウォッチリスト!$C$3:$C$10000,"未反映",0,1)</f>
        <v>2154</v>
      </c>
    </row>
    <row r="488" spans="1:11">
      <c r="A488" s="49">
        <v>20250228</v>
      </c>
      <c r="B488" s="50" t="s">
        <v>580</v>
      </c>
      <c r="C488" s="49" t="s">
        <v>4745</v>
      </c>
      <c r="D488" s="49" t="s">
        <v>4059</v>
      </c>
      <c r="E488" s="49">
        <v>9050</v>
      </c>
      <c r="F488" s="49" t="s">
        <v>4031</v>
      </c>
      <c r="G488" s="49">
        <v>10</v>
      </c>
      <c r="H488" s="49" t="s">
        <v>3993</v>
      </c>
      <c r="I488" s="49" t="s">
        <v>3975</v>
      </c>
      <c r="J488" s="49" t="s">
        <v>3975</v>
      </c>
      <c r="K488" s="47" t="str">
        <f>_xlfn.XLOOKUP($B488,ウォッチリスト!$C$3:$C$10000,ウォッチリスト!$C$3:$C$10000,"未反映",0,1)</f>
        <v>2156</v>
      </c>
    </row>
    <row r="489" spans="1:11">
      <c r="A489" s="49">
        <v>20250228</v>
      </c>
      <c r="B489" s="50" t="s">
        <v>581</v>
      </c>
      <c r="C489" s="49" t="s">
        <v>4746</v>
      </c>
      <c r="D489" s="49" t="s">
        <v>3968</v>
      </c>
      <c r="E489" s="49">
        <v>9050</v>
      </c>
      <c r="F489" s="49" t="s">
        <v>4031</v>
      </c>
      <c r="G489" s="49">
        <v>10</v>
      </c>
      <c r="H489" s="49" t="s">
        <v>3993</v>
      </c>
      <c r="I489" s="49">
        <v>6</v>
      </c>
      <c r="J489" s="49" t="s">
        <v>4061</v>
      </c>
      <c r="K489" s="47" t="str">
        <f>_xlfn.XLOOKUP($B489,ウォッチリスト!$C$3:$C$10000,ウォッチリスト!$C$3:$C$10000,"未反映",0,1)</f>
        <v>2157</v>
      </c>
    </row>
    <row r="490" spans="1:11">
      <c r="A490" s="49">
        <v>20250228</v>
      </c>
      <c r="B490" s="50" t="s">
        <v>582</v>
      </c>
      <c r="C490" s="49" t="s">
        <v>4747</v>
      </c>
      <c r="D490" s="49" t="s">
        <v>3983</v>
      </c>
      <c r="E490" s="49">
        <v>9050</v>
      </c>
      <c r="F490" s="49" t="s">
        <v>4031</v>
      </c>
      <c r="G490" s="49">
        <v>10</v>
      </c>
      <c r="H490" s="49" t="s">
        <v>3993</v>
      </c>
      <c r="I490" s="49" t="s">
        <v>3975</v>
      </c>
      <c r="J490" s="49" t="s">
        <v>3975</v>
      </c>
      <c r="K490" s="47" t="str">
        <f>_xlfn.XLOOKUP($B490,ウォッチリスト!$C$3:$C$10000,ウォッチリスト!$C$3:$C$10000,"未反映",0,1)</f>
        <v>2158</v>
      </c>
    </row>
    <row r="491" spans="1:11">
      <c r="A491" s="49">
        <v>20250228</v>
      </c>
      <c r="B491" s="50" t="s">
        <v>583</v>
      </c>
      <c r="C491" s="49" t="s">
        <v>4748</v>
      </c>
      <c r="D491" s="49" t="s">
        <v>3983</v>
      </c>
      <c r="E491" s="49">
        <v>9050</v>
      </c>
      <c r="F491" s="49" t="s">
        <v>4031</v>
      </c>
      <c r="G491" s="49">
        <v>10</v>
      </c>
      <c r="H491" s="49" t="s">
        <v>3993</v>
      </c>
      <c r="I491" s="49" t="s">
        <v>3975</v>
      </c>
      <c r="J491" s="49" t="s">
        <v>3975</v>
      </c>
      <c r="K491" s="47" t="str">
        <f>_xlfn.XLOOKUP($B491,ウォッチリスト!$C$3:$C$10000,ウォッチリスト!$C$3:$C$10000,"未反映",0,1)</f>
        <v>215A</v>
      </c>
    </row>
    <row r="492" spans="1:11">
      <c r="A492" s="49">
        <v>20250228</v>
      </c>
      <c r="B492" s="50" t="s">
        <v>584</v>
      </c>
      <c r="C492" s="49" t="s">
        <v>4749</v>
      </c>
      <c r="D492" s="49" t="s">
        <v>3983</v>
      </c>
      <c r="E492" s="49">
        <v>3250</v>
      </c>
      <c r="F492" s="49" t="s">
        <v>3984</v>
      </c>
      <c r="G492" s="49">
        <v>5</v>
      </c>
      <c r="H492" s="49" t="s">
        <v>3984</v>
      </c>
      <c r="I492" s="49" t="s">
        <v>3975</v>
      </c>
      <c r="J492" s="49" t="s">
        <v>3975</v>
      </c>
      <c r="K492" s="47" t="str">
        <f>_xlfn.XLOOKUP($B492,ウォッチリスト!$C$3:$C$10000,ウォッチリスト!$C$3:$C$10000,"未反映",0,1)</f>
        <v>2160</v>
      </c>
    </row>
    <row r="493" spans="1:11">
      <c r="A493" s="49">
        <v>20250228</v>
      </c>
      <c r="B493" s="50" t="s">
        <v>585</v>
      </c>
      <c r="C493" s="49" t="s">
        <v>4750</v>
      </c>
      <c r="D493" s="49" t="s">
        <v>4059</v>
      </c>
      <c r="E493" s="49">
        <v>9050</v>
      </c>
      <c r="F493" s="49" t="s">
        <v>4031</v>
      </c>
      <c r="G493" s="49">
        <v>10</v>
      </c>
      <c r="H493" s="49" t="s">
        <v>3993</v>
      </c>
      <c r="I493" s="49" t="s">
        <v>3975</v>
      </c>
      <c r="J493" s="49" t="s">
        <v>3975</v>
      </c>
      <c r="K493" s="47" t="str">
        <f>_xlfn.XLOOKUP($B493,ウォッチリスト!$C$3:$C$10000,ウォッチリスト!$C$3:$C$10000,"未反映",0,1)</f>
        <v>2162</v>
      </c>
    </row>
    <row r="494" spans="1:11">
      <c r="A494" s="49">
        <v>20250228</v>
      </c>
      <c r="B494" s="50" t="s">
        <v>182</v>
      </c>
      <c r="C494" s="49" t="s">
        <v>4751</v>
      </c>
      <c r="D494" s="49" t="s">
        <v>3968</v>
      </c>
      <c r="E494" s="49">
        <v>9050</v>
      </c>
      <c r="F494" s="49" t="s">
        <v>4031</v>
      </c>
      <c r="G494" s="49">
        <v>10</v>
      </c>
      <c r="H494" s="49" t="s">
        <v>3993</v>
      </c>
      <c r="I494" s="49" t="s">
        <v>3975</v>
      </c>
      <c r="J494" s="49" t="s">
        <v>3975</v>
      </c>
      <c r="K494" s="47" t="str">
        <f>_xlfn.XLOOKUP($B494,ウォッチリスト!$C$3:$C$10000,ウォッチリスト!$C$3:$C$10000,"未反映",0,1)</f>
        <v>2163</v>
      </c>
    </row>
    <row r="495" spans="1:11">
      <c r="A495" s="49">
        <v>20250228</v>
      </c>
      <c r="B495" s="50" t="s">
        <v>586</v>
      </c>
      <c r="C495" s="49" t="s">
        <v>4752</v>
      </c>
      <c r="D495" s="49" t="s">
        <v>3983</v>
      </c>
      <c r="E495" s="49">
        <v>9050</v>
      </c>
      <c r="F495" s="49" t="s">
        <v>4031</v>
      </c>
      <c r="G495" s="49">
        <v>10</v>
      </c>
      <c r="H495" s="49" t="s">
        <v>3993</v>
      </c>
      <c r="I495" s="49" t="s">
        <v>3975</v>
      </c>
      <c r="J495" s="49" t="s">
        <v>3975</v>
      </c>
      <c r="K495" s="47" t="str">
        <f>_xlfn.XLOOKUP($B495,ウォッチリスト!$C$3:$C$10000,ウォッチリスト!$C$3:$C$10000,"未反映",0,1)</f>
        <v>2164</v>
      </c>
    </row>
    <row r="496" spans="1:11">
      <c r="A496" s="49">
        <v>20250228</v>
      </c>
      <c r="B496" s="50" t="s">
        <v>587</v>
      </c>
      <c r="C496" s="49" t="s">
        <v>4753</v>
      </c>
      <c r="D496" s="49" t="s">
        <v>3968</v>
      </c>
      <c r="E496" s="49">
        <v>9050</v>
      </c>
      <c r="F496" s="49" t="s">
        <v>4031</v>
      </c>
      <c r="G496" s="49">
        <v>10</v>
      </c>
      <c r="H496" s="49" t="s">
        <v>3993</v>
      </c>
      <c r="I496" s="49">
        <v>6</v>
      </c>
      <c r="J496" s="49" t="s">
        <v>4061</v>
      </c>
      <c r="K496" s="47" t="str">
        <f>_xlfn.XLOOKUP($B496,ウォッチリスト!$C$3:$C$10000,ウォッチリスト!$C$3:$C$10000,"未反映",0,1)</f>
        <v>2168</v>
      </c>
    </row>
    <row r="497" spans="1:11">
      <c r="A497" s="49">
        <v>20250228</v>
      </c>
      <c r="B497" s="50" t="s">
        <v>588</v>
      </c>
      <c r="C497" s="49" t="s">
        <v>4754</v>
      </c>
      <c r="D497" s="49" t="s">
        <v>4059</v>
      </c>
      <c r="E497" s="49">
        <v>9050</v>
      </c>
      <c r="F497" s="49" t="s">
        <v>4031</v>
      </c>
      <c r="G497" s="49">
        <v>10</v>
      </c>
      <c r="H497" s="49" t="s">
        <v>3993</v>
      </c>
      <c r="I497" s="49" t="s">
        <v>3975</v>
      </c>
      <c r="J497" s="49" t="s">
        <v>3975</v>
      </c>
      <c r="K497" s="47" t="str">
        <f>_xlfn.XLOOKUP($B497,ウォッチリスト!$C$3:$C$10000,ウォッチリスト!$C$3:$C$10000,"未反映",0,1)</f>
        <v>2169</v>
      </c>
    </row>
    <row r="498" spans="1:11">
      <c r="A498" s="49">
        <v>20250228</v>
      </c>
      <c r="B498" s="50" t="s">
        <v>4755</v>
      </c>
      <c r="C498" s="49" t="s">
        <v>4756</v>
      </c>
      <c r="D498" s="49" t="s">
        <v>3991</v>
      </c>
      <c r="E498" s="49">
        <v>6100</v>
      </c>
      <c r="F498" s="49" t="s">
        <v>4070</v>
      </c>
      <c r="G498" s="49">
        <v>14</v>
      </c>
      <c r="H498" s="49" t="s">
        <v>4071</v>
      </c>
      <c r="I498" s="49" t="s">
        <v>3975</v>
      </c>
      <c r="J498" s="49" t="s">
        <v>3975</v>
      </c>
      <c r="K498" s="47" t="str">
        <f>_xlfn.XLOOKUP($B498,ウォッチリスト!$C$3:$C$10000,ウォッチリスト!$C$3:$C$10000,"未反映",0,1)</f>
        <v>未反映</v>
      </c>
    </row>
    <row r="499" spans="1:11">
      <c r="A499" s="49">
        <v>20250228</v>
      </c>
      <c r="B499" s="50" t="s">
        <v>589</v>
      </c>
      <c r="C499" s="49" t="s">
        <v>4757</v>
      </c>
      <c r="D499" s="49" t="s">
        <v>3968</v>
      </c>
      <c r="E499" s="49">
        <v>9050</v>
      </c>
      <c r="F499" s="49" t="s">
        <v>4031</v>
      </c>
      <c r="G499" s="49">
        <v>10</v>
      </c>
      <c r="H499" s="49" t="s">
        <v>3993</v>
      </c>
      <c r="I499" s="49">
        <v>6</v>
      </c>
      <c r="J499" s="49" t="s">
        <v>4061</v>
      </c>
      <c r="K499" s="47" t="str">
        <f>_xlfn.XLOOKUP($B499,ウォッチリスト!$C$3:$C$10000,ウォッチリスト!$C$3:$C$10000,"未反映",0,1)</f>
        <v>2170</v>
      </c>
    </row>
    <row r="500" spans="1:11">
      <c r="A500" s="49">
        <v>20250228</v>
      </c>
      <c r="B500" s="50" t="s">
        <v>590</v>
      </c>
      <c r="C500" s="49" t="s">
        <v>4758</v>
      </c>
      <c r="D500" s="49" t="s">
        <v>3983</v>
      </c>
      <c r="E500" s="49">
        <v>9050</v>
      </c>
      <c r="F500" s="49" t="s">
        <v>4031</v>
      </c>
      <c r="G500" s="49">
        <v>10</v>
      </c>
      <c r="H500" s="49" t="s">
        <v>3993</v>
      </c>
      <c r="I500" s="49" t="s">
        <v>3975</v>
      </c>
      <c r="J500" s="49" t="s">
        <v>3975</v>
      </c>
      <c r="K500" s="47" t="str">
        <f>_xlfn.XLOOKUP($B500,ウォッチリスト!$C$3:$C$10000,ウォッチリスト!$C$3:$C$10000,"未反映",0,1)</f>
        <v>2173</v>
      </c>
    </row>
    <row r="501" spans="1:11">
      <c r="A501" s="49">
        <v>20250228</v>
      </c>
      <c r="B501" s="50" t="s">
        <v>591</v>
      </c>
      <c r="C501" s="49" t="s">
        <v>4759</v>
      </c>
      <c r="D501" s="49" t="s">
        <v>3968</v>
      </c>
      <c r="E501" s="49">
        <v>9050</v>
      </c>
      <c r="F501" s="49" t="s">
        <v>4031</v>
      </c>
      <c r="G501" s="49">
        <v>10</v>
      </c>
      <c r="H501" s="49" t="s">
        <v>3993</v>
      </c>
      <c r="I501" s="49">
        <v>4</v>
      </c>
      <c r="J501" s="49" t="s">
        <v>4015</v>
      </c>
      <c r="K501" s="47" t="str">
        <f>_xlfn.XLOOKUP($B501,ウォッチリスト!$C$3:$C$10000,ウォッチリスト!$C$3:$C$10000,"未反映",0,1)</f>
        <v>2175</v>
      </c>
    </row>
    <row r="502" spans="1:11">
      <c r="A502" s="49">
        <v>20250228</v>
      </c>
      <c r="B502" s="50" t="s">
        <v>592</v>
      </c>
      <c r="C502" s="49" t="s">
        <v>4760</v>
      </c>
      <c r="D502" s="49" t="s">
        <v>4059</v>
      </c>
      <c r="E502" s="49">
        <v>9050</v>
      </c>
      <c r="F502" s="49" t="s">
        <v>4031</v>
      </c>
      <c r="G502" s="49">
        <v>10</v>
      </c>
      <c r="H502" s="49" t="s">
        <v>3993</v>
      </c>
      <c r="I502" s="49" t="s">
        <v>3975</v>
      </c>
      <c r="J502" s="49" t="s">
        <v>3975</v>
      </c>
      <c r="K502" s="47" t="str">
        <f>_xlfn.XLOOKUP($B502,ウォッチリスト!$C$3:$C$10000,ウォッチリスト!$C$3:$C$10000,"未反映",0,1)</f>
        <v>2179</v>
      </c>
    </row>
    <row r="503" spans="1:11">
      <c r="A503" s="49">
        <v>20250228</v>
      </c>
      <c r="B503" s="50" t="s">
        <v>4761</v>
      </c>
      <c r="C503" s="49" t="s">
        <v>4762</v>
      </c>
      <c r="D503" s="49" t="s">
        <v>3991</v>
      </c>
      <c r="E503" s="49">
        <v>9050</v>
      </c>
      <c r="F503" s="49" t="s">
        <v>4031</v>
      </c>
      <c r="G503" s="49">
        <v>10</v>
      </c>
      <c r="H503" s="49" t="s">
        <v>3993</v>
      </c>
      <c r="I503" s="49" t="s">
        <v>3975</v>
      </c>
      <c r="J503" s="49" t="s">
        <v>3975</v>
      </c>
      <c r="K503" s="47" t="str">
        <f>_xlfn.XLOOKUP($B503,ウォッチリスト!$C$3:$C$10000,ウォッチリスト!$C$3:$C$10000,"未反映",0,1)</f>
        <v>未反映</v>
      </c>
    </row>
    <row r="504" spans="1:11">
      <c r="A504" s="49">
        <v>20250228</v>
      </c>
      <c r="B504" s="50" t="s">
        <v>593</v>
      </c>
      <c r="C504" s="49" t="s">
        <v>4763</v>
      </c>
      <c r="D504" s="49" t="s">
        <v>4059</v>
      </c>
      <c r="E504" s="49">
        <v>9050</v>
      </c>
      <c r="F504" s="49" t="s">
        <v>4031</v>
      </c>
      <c r="G504" s="49">
        <v>10</v>
      </c>
      <c r="H504" s="49" t="s">
        <v>3993</v>
      </c>
      <c r="I504" s="49" t="s">
        <v>3975</v>
      </c>
      <c r="J504" s="49" t="s">
        <v>3975</v>
      </c>
      <c r="K504" s="47" t="str">
        <f>_xlfn.XLOOKUP($B504,ウォッチリスト!$C$3:$C$10000,ウォッチリスト!$C$3:$C$10000,"未反映",0,1)</f>
        <v>2180</v>
      </c>
    </row>
    <row r="505" spans="1:11">
      <c r="A505" s="49">
        <v>20250228</v>
      </c>
      <c r="B505" s="50" t="s">
        <v>136</v>
      </c>
      <c r="C505" s="49" t="s">
        <v>4764</v>
      </c>
      <c r="D505" s="49" t="s">
        <v>3968</v>
      </c>
      <c r="E505" s="49">
        <v>9050</v>
      </c>
      <c r="F505" s="49" t="s">
        <v>4031</v>
      </c>
      <c r="G505" s="49">
        <v>10</v>
      </c>
      <c r="H505" s="49" t="s">
        <v>3993</v>
      </c>
      <c r="I505" s="49">
        <v>4</v>
      </c>
      <c r="J505" s="49" t="s">
        <v>4015</v>
      </c>
      <c r="K505" s="47" t="str">
        <f>_xlfn.XLOOKUP($B505,ウォッチリスト!$C$3:$C$10000,ウォッチリスト!$C$3:$C$10000,"未反映",0,1)</f>
        <v>2181</v>
      </c>
    </row>
    <row r="506" spans="1:11">
      <c r="A506" s="49">
        <v>20250228</v>
      </c>
      <c r="B506" s="50" t="s">
        <v>594</v>
      </c>
      <c r="C506" s="49" t="s">
        <v>4765</v>
      </c>
      <c r="D506" s="49" t="s">
        <v>4059</v>
      </c>
      <c r="E506" s="49">
        <v>9050</v>
      </c>
      <c r="F506" s="49" t="s">
        <v>4031</v>
      </c>
      <c r="G506" s="49">
        <v>10</v>
      </c>
      <c r="H506" s="49" t="s">
        <v>3993</v>
      </c>
      <c r="I506" s="49" t="s">
        <v>3975</v>
      </c>
      <c r="J506" s="49" t="s">
        <v>3975</v>
      </c>
      <c r="K506" s="47" t="str">
        <f>_xlfn.XLOOKUP($B506,ウォッチリスト!$C$3:$C$10000,ウォッチリスト!$C$3:$C$10000,"未反映",0,1)</f>
        <v>2183</v>
      </c>
    </row>
    <row r="507" spans="1:11">
      <c r="A507" s="49">
        <v>20250228</v>
      </c>
      <c r="B507" s="50" t="s">
        <v>595</v>
      </c>
      <c r="C507" s="49" t="s">
        <v>4766</v>
      </c>
      <c r="D507" s="49" t="s">
        <v>4059</v>
      </c>
      <c r="E507" s="49">
        <v>9050</v>
      </c>
      <c r="F507" s="49" t="s">
        <v>4031</v>
      </c>
      <c r="G507" s="49">
        <v>10</v>
      </c>
      <c r="H507" s="49" t="s">
        <v>3993</v>
      </c>
      <c r="I507" s="49" t="s">
        <v>3975</v>
      </c>
      <c r="J507" s="49" t="s">
        <v>3975</v>
      </c>
      <c r="K507" s="47" t="str">
        <f>_xlfn.XLOOKUP($B507,ウォッチリスト!$C$3:$C$10000,ウォッチリスト!$C$3:$C$10000,"未反映",0,1)</f>
        <v>2185</v>
      </c>
    </row>
    <row r="508" spans="1:11">
      <c r="A508" s="49">
        <v>20250228</v>
      </c>
      <c r="B508" s="50" t="s">
        <v>596</v>
      </c>
      <c r="C508" s="49" t="s">
        <v>4767</v>
      </c>
      <c r="D508" s="49" t="s">
        <v>4059</v>
      </c>
      <c r="E508" s="49">
        <v>9050</v>
      </c>
      <c r="F508" s="49" t="s">
        <v>4031</v>
      </c>
      <c r="G508" s="49">
        <v>10</v>
      </c>
      <c r="H508" s="49" t="s">
        <v>3993</v>
      </c>
      <c r="I508" s="49" t="s">
        <v>3975</v>
      </c>
      <c r="J508" s="49" t="s">
        <v>3975</v>
      </c>
      <c r="K508" s="47" t="str">
        <f>_xlfn.XLOOKUP($B508,ウォッチリスト!$C$3:$C$10000,ウォッチリスト!$C$3:$C$10000,"未反映",0,1)</f>
        <v>2186</v>
      </c>
    </row>
    <row r="509" spans="1:11">
      <c r="A509" s="49">
        <v>20250228</v>
      </c>
      <c r="B509" s="50" t="s">
        <v>597</v>
      </c>
      <c r="C509" s="49" t="s">
        <v>4768</v>
      </c>
      <c r="D509" s="49" t="s">
        <v>3983</v>
      </c>
      <c r="E509" s="49">
        <v>3750</v>
      </c>
      <c r="F509" s="49" t="s">
        <v>4769</v>
      </c>
      <c r="G509" s="49">
        <v>9</v>
      </c>
      <c r="H509" s="49" t="s">
        <v>4770</v>
      </c>
      <c r="I509" s="49" t="s">
        <v>3975</v>
      </c>
      <c r="J509" s="49" t="s">
        <v>3975</v>
      </c>
      <c r="K509" s="47" t="str">
        <f>_xlfn.XLOOKUP($B509,ウォッチリスト!$C$3:$C$10000,ウォッチリスト!$C$3:$C$10000,"未反映",0,1)</f>
        <v>218A</v>
      </c>
    </row>
    <row r="510" spans="1:11">
      <c r="A510" s="49">
        <v>20250228</v>
      </c>
      <c r="B510" s="50" t="s">
        <v>598</v>
      </c>
      <c r="C510" s="49" t="s">
        <v>4771</v>
      </c>
      <c r="D510" s="49" t="s">
        <v>4059</v>
      </c>
      <c r="E510" s="49">
        <v>9050</v>
      </c>
      <c r="F510" s="49" t="s">
        <v>4031</v>
      </c>
      <c r="G510" s="49">
        <v>10</v>
      </c>
      <c r="H510" s="49" t="s">
        <v>3993</v>
      </c>
      <c r="I510" s="49">
        <v>7</v>
      </c>
      <c r="J510" s="49" t="s">
        <v>3971</v>
      </c>
      <c r="K510" s="47" t="str">
        <f>_xlfn.XLOOKUP($B510,ウォッチリスト!$C$3:$C$10000,ウォッチリスト!$C$3:$C$10000,"未反映",0,1)</f>
        <v>2193</v>
      </c>
    </row>
    <row r="511" spans="1:11">
      <c r="A511" s="49">
        <v>20250228</v>
      </c>
      <c r="B511" s="50" t="s">
        <v>599</v>
      </c>
      <c r="C511" s="49" t="s">
        <v>4772</v>
      </c>
      <c r="D511" s="49" t="s">
        <v>3983</v>
      </c>
      <c r="E511" s="49">
        <v>9050</v>
      </c>
      <c r="F511" s="49" t="s">
        <v>4031</v>
      </c>
      <c r="G511" s="49">
        <v>10</v>
      </c>
      <c r="H511" s="49" t="s">
        <v>3993</v>
      </c>
      <c r="I511" s="49" t="s">
        <v>3975</v>
      </c>
      <c r="J511" s="49" t="s">
        <v>3975</v>
      </c>
      <c r="K511" s="47" t="str">
        <f>_xlfn.XLOOKUP($B511,ウォッチリスト!$C$3:$C$10000,ウォッチリスト!$C$3:$C$10000,"未反映",0,1)</f>
        <v>2195</v>
      </c>
    </row>
    <row r="512" spans="1:11">
      <c r="A512" s="49">
        <v>20250228</v>
      </c>
      <c r="B512" s="50" t="s">
        <v>600</v>
      </c>
      <c r="C512" s="49" t="s">
        <v>4773</v>
      </c>
      <c r="D512" s="49" t="s">
        <v>4059</v>
      </c>
      <c r="E512" s="49">
        <v>9050</v>
      </c>
      <c r="F512" s="49" t="s">
        <v>4031</v>
      </c>
      <c r="G512" s="49">
        <v>10</v>
      </c>
      <c r="H512" s="49" t="s">
        <v>3993</v>
      </c>
      <c r="I512" s="49" t="s">
        <v>3975</v>
      </c>
      <c r="J512" s="49" t="s">
        <v>3975</v>
      </c>
      <c r="K512" s="47" t="str">
        <f>_xlfn.XLOOKUP($B512,ウォッチリスト!$C$3:$C$10000,ウォッチリスト!$C$3:$C$10000,"未反映",0,1)</f>
        <v>2196</v>
      </c>
    </row>
    <row r="513" spans="1:11">
      <c r="A513" s="49">
        <v>20250228</v>
      </c>
      <c r="B513" s="50" t="s">
        <v>321</v>
      </c>
      <c r="C513" s="49" t="s">
        <v>4774</v>
      </c>
      <c r="D513" s="49" t="s">
        <v>3968</v>
      </c>
      <c r="E513" s="49">
        <v>9050</v>
      </c>
      <c r="F513" s="49" t="s">
        <v>4031</v>
      </c>
      <c r="G513" s="49">
        <v>10</v>
      </c>
      <c r="H513" s="49" t="s">
        <v>3993</v>
      </c>
      <c r="I513" s="49" t="s">
        <v>3975</v>
      </c>
      <c r="J513" s="49" t="s">
        <v>3975</v>
      </c>
      <c r="K513" s="47" t="str">
        <f>_xlfn.XLOOKUP($B513,ウォッチリスト!$C$3:$C$10000,ウォッチリスト!$C$3:$C$10000,"未反映",0,1)</f>
        <v>2198</v>
      </c>
    </row>
    <row r="514" spans="1:11">
      <c r="A514" s="49">
        <v>20250228</v>
      </c>
      <c r="B514" s="50" t="s">
        <v>601</v>
      </c>
      <c r="C514" s="49" t="s">
        <v>4775</v>
      </c>
      <c r="D514" s="49" t="s">
        <v>3983</v>
      </c>
      <c r="E514" s="49">
        <v>3250</v>
      </c>
      <c r="F514" s="49" t="s">
        <v>3984</v>
      </c>
      <c r="G514" s="49">
        <v>5</v>
      </c>
      <c r="H514" s="49" t="s">
        <v>3984</v>
      </c>
      <c r="I514" s="49" t="s">
        <v>3975</v>
      </c>
      <c r="J514" s="49" t="s">
        <v>3975</v>
      </c>
      <c r="K514" s="47" t="str">
        <f>_xlfn.XLOOKUP($B514,ウォッチリスト!$C$3:$C$10000,ウォッチリスト!$C$3:$C$10000,"未反映",0,1)</f>
        <v>219A</v>
      </c>
    </row>
    <row r="515" spans="1:11">
      <c r="A515" s="49">
        <v>20250228</v>
      </c>
      <c r="B515" s="50" t="s">
        <v>602</v>
      </c>
      <c r="C515" s="49" t="s">
        <v>4776</v>
      </c>
      <c r="D515" s="49" t="s">
        <v>3968</v>
      </c>
      <c r="E515" s="49">
        <v>3050</v>
      </c>
      <c r="F515" s="49" t="s">
        <v>4582</v>
      </c>
      <c r="G515" s="49">
        <v>1</v>
      </c>
      <c r="H515" s="49" t="s">
        <v>3970</v>
      </c>
      <c r="I515" s="49">
        <v>4</v>
      </c>
      <c r="J515" s="49" t="s">
        <v>4015</v>
      </c>
      <c r="K515" s="47" t="str">
        <f>_xlfn.XLOOKUP($B515,ウォッチリスト!$C$3:$C$10000,ウォッチリスト!$C$3:$C$10000,"未反映",0,1)</f>
        <v>2201</v>
      </c>
    </row>
    <row r="516" spans="1:11">
      <c r="A516" s="49">
        <v>20250228</v>
      </c>
      <c r="B516" s="50" t="s">
        <v>603</v>
      </c>
      <c r="C516" s="49" t="s">
        <v>4777</v>
      </c>
      <c r="D516" s="49" t="s">
        <v>4059</v>
      </c>
      <c r="E516" s="49">
        <v>3050</v>
      </c>
      <c r="F516" s="49" t="s">
        <v>4582</v>
      </c>
      <c r="G516" s="49">
        <v>1</v>
      </c>
      <c r="H516" s="49" t="s">
        <v>3970</v>
      </c>
      <c r="I516" s="49">
        <v>7</v>
      </c>
      <c r="J516" s="49" t="s">
        <v>3971</v>
      </c>
      <c r="K516" s="47" t="str">
        <f>_xlfn.XLOOKUP($B516,ウォッチリスト!$C$3:$C$10000,ウォッチリスト!$C$3:$C$10000,"未反映",0,1)</f>
        <v>2204</v>
      </c>
    </row>
    <row r="517" spans="1:11">
      <c r="A517" s="49">
        <v>20250228</v>
      </c>
      <c r="B517" s="50" t="s">
        <v>604</v>
      </c>
      <c r="C517" s="49" t="s">
        <v>4778</v>
      </c>
      <c r="D517" s="49" t="s">
        <v>3968</v>
      </c>
      <c r="E517" s="49">
        <v>3050</v>
      </c>
      <c r="F517" s="49" t="s">
        <v>4582</v>
      </c>
      <c r="G517" s="49">
        <v>1</v>
      </c>
      <c r="H517" s="49" t="s">
        <v>3970</v>
      </c>
      <c r="I517" s="49">
        <v>4</v>
      </c>
      <c r="J517" s="49" t="s">
        <v>4015</v>
      </c>
      <c r="K517" s="47" t="str">
        <f>_xlfn.XLOOKUP($B517,ウォッチリスト!$C$3:$C$10000,ウォッチリスト!$C$3:$C$10000,"未反映",0,1)</f>
        <v>2206</v>
      </c>
    </row>
    <row r="518" spans="1:11">
      <c r="A518" s="49">
        <v>20250228</v>
      </c>
      <c r="B518" s="50" t="s">
        <v>605</v>
      </c>
      <c r="C518" s="49" t="s">
        <v>4779</v>
      </c>
      <c r="D518" s="49" t="s">
        <v>3968</v>
      </c>
      <c r="E518" s="49">
        <v>3050</v>
      </c>
      <c r="F518" s="49" t="s">
        <v>4582</v>
      </c>
      <c r="G518" s="49">
        <v>1</v>
      </c>
      <c r="H518" s="49" t="s">
        <v>3970</v>
      </c>
      <c r="I518" s="49">
        <v>7</v>
      </c>
      <c r="J518" s="49" t="s">
        <v>3971</v>
      </c>
      <c r="K518" s="47" t="str">
        <f>_xlfn.XLOOKUP($B518,ウォッチリスト!$C$3:$C$10000,ウォッチリスト!$C$3:$C$10000,"未反映",0,1)</f>
        <v>2207</v>
      </c>
    </row>
    <row r="519" spans="1:11">
      <c r="A519" s="49">
        <v>20250228</v>
      </c>
      <c r="B519" s="50" t="s">
        <v>606</v>
      </c>
      <c r="C519" s="49" t="s">
        <v>4780</v>
      </c>
      <c r="D519" s="49" t="s">
        <v>4059</v>
      </c>
      <c r="E519" s="49">
        <v>3050</v>
      </c>
      <c r="F519" s="49" t="s">
        <v>4582</v>
      </c>
      <c r="G519" s="49">
        <v>1</v>
      </c>
      <c r="H519" s="49" t="s">
        <v>3970</v>
      </c>
      <c r="I519" s="49" t="s">
        <v>3975</v>
      </c>
      <c r="J519" s="49" t="s">
        <v>3975</v>
      </c>
      <c r="K519" s="47" t="str">
        <f>_xlfn.XLOOKUP($B519,ウォッチリスト!$C$3:$C$10000,ウォッチリスト!$C$3:$C$10000,"未反映",0,1)</f>
        <v>2208</v>
      </c>
    </row>
    <row r="520" spans="1:11">
      <c r="A520" s="49">
        <v>20250228</v>
      </c>
      <c r="B520" s="50" t="s">
        <v>607</v>
      </c>
      <c r="C520" s="49" t="s">
        <v>4781</v>
      </c>
      <c r="D520" s="49" t="s">
        <v>3968</v>
      </c>
      <c r="E520" s="49">
        <v>3050</v>
      </c>
      <c r="F520" s="49" t="s">
        <v>4582</v>
      </c>
      <c r="G520" s="49">
        <v>1</v>
      </c>
      <c r="H520" s="49" t="s">
        <v>3970</v>
      </c>
      <c r="I520" s="49">
        <v>7</v>
      </c>
      <c r="J520" s="49" t="s">
        <v>3971</v>
      </c>
      <c r="K520" s="47" t="str">
        <f>_xlfn.XLOOKUP($B520,ウォッチリスト!$C$3:$C$10000,ウォッチリスト!$C$3:$C$10000,"未反映",0,1)</f>
        <v>2209</v>
      </c>
    </row>
    <row r="521" spans="1:11">
      <c r="A521" s="49">
        <v>20250228</v>
      </c>
      <c r="B521" s="50" t="s">
        <v>608</v>
      </c>
      <c r="C521" s="49" t="s">
        <v>4782</v>
      </c>
      <c r="D521" s="49" t="s">
        <v>4059</v>
      </c>
      <c r="E521" s="49">
        <v>5250</v>
      </c>
      <c r="F521" s="49" t="s">
        <v>3992</v>
      </c>
      <c r="G521" s="49">
        <v>10</v>
      </c>
      <c r="H521" s="49" t="s">
        <v>3993</v>
      </c>
      <c r="I521" s="49" t="s">
        <v>3975</v>
      </c>
      <c r="J521" s="49" t="s">
        <v>3975</v>
      </c>
      <c r="K521" s="47" t="str">
        <f>_xlfn.XLOOKUP($B521,ウォッチリスト!$C$3:$C$10000,ウォッチリスト!$C$3:$C$10000,"未反映",0,1)</f>
        <v>220A</v>
      </c>
    </row>
    <row r="522" spans="1:11">
      <c r="A522" s="49">
        <v>20250228</v>
      </c>
      <c r="B522" s="50" t="s">
        <v>609</v>
      </c>
      <c r="C522" s="49" t="s">
        <v>4783</v>
      </c>
      <c r="D522" s="49" t="s">
        <v>3968</v>
      </c>
      <c r="E522" s="49">
        <v>3050</v>
      </c>
      <c r="F522" s="49" t="s">
        <v>4582</v>
      </c>
      <c r="G522" s="49">
        <v>1</v>
      </c>
      <c r="H522" s="49" t="s">
        <v>3970</v>
      </c>
      <c r="I522" s="49">
        <v>7</v>
      </c>
      <c r="J522" s="49" t="s">
        <v>3971</v>
      </c>
      <c r="K522" s="47" t="str">
        <f>_xlfn.XLOOKUP($B522,ウォッチリスト!$C$3:$C$10000,ウォッチリスト!$C$3:$C$10000,"未反映",0,1)</f>
        <v>2211</v>
      </c>
    </row>
    <row r="523" spans="1:11">
      <c r="A523" s="49">
        <v>20250228</v>
      </c>
      <c r="B523" s="50" t="s">
        <v>610</v>
      </c>
      <c r="C523" s="49" t="s">
        <v>4784</v>
      </c>
      <c r="D523" s="49" t="s">
        <v>3968</v>
      </c>
      <c r="E523" s="49">
        <v>3050</v>
      </c>
      <c r="F523" s="49" t="s">
        <v>4582</v>
      </c>
      <c r="G523" s="49">
        <v>1</v>
      </c>
      <c r="H523" s="49" t="s">
        <v>3970</v>
      </c>
      <c r="I523" s="49">
        <v>4</v>
      </c>
      <c r="J523" s="49" t="s">
        <v>4015</v>
      </c>
      <c r="K523" s="47" t="str">
        <f>_xlfn.XLOOKUP($B523,ウォッチリスト!$C$3:$C$10000,ウォッチリスト!$C$3:$C$10000,"未反映",0,1)</f>
        <v>2212</v>
      </c>
    </row>
    <row r="524" spans="1:11">
      <c r="A524" s="49">
        <v>20250228</v>
      </c>
      <c r="B524" s="50" t="s">
        <v>611</v>
      </c>
      <c r="C524" s="49" t="s">
        <v>4785</v>
      </c>
      <c r="D524" s="49" t="s">
        <v>4059</v>
      </c>
      <c r="E524" s="49">
        <v>3050</v>
      </c>
      <c r="F524" s="49" t="s">
        <v>4582</v>
      </c>
      <c r="G524" s="49">
        <v>1</v>
      </c>
      <c r="H524" s="49" t="s">
        <v>3970</v>
      </c>
      <c r="I524" s="49" t="s">
        <v>3975</v>
      </c>
      <c r="J524" s="49" t="s">
        <v>3975</v>
      </c>
      <c r="K524" s="47" t="str">
        <f>_xlfn.XLOOKUP($B524,ウォッチリスト!$C$3:$C$10000,ウォッチリスト!$C$3:$C$10000,"未反映",0,1)</f>
        <v>2215</v>
      </c>
    </row>
    <row r="525" spans="1:11">
      <c r="A525" s="49">
        <v>20250228</v>
      </c>
      <c r="B525" s="50" t="s">
        <v>612</v>
      </c>
      <c r="C525" s="49" t="s">
        <v>4786</v>
      </c>
      <c r="D525" s="49" t="s">
        <v>4059</v>
      </c>
      <c r="E525" s="49">
        <v>3050</v>
      </c>
      <c r="F525" s="49" t="s">
        <v>4582</v>
      </c>
      <c r="G525" s="49">
        <v>1</v>
      </c>
      <c r="H525" s="49" t="s">
        <v>3970</v>
      </c>
      <c r="I525" s="49" t="s">
        <v>3975</v>
      </c>
      <c r="J525" s="49" t="s">
        <v>3975</v>
      </c>
      <c r="K525" s="47" t="str">
        <f>_xlfn.XLOOKUP($B525,ウォッチリスト!$C$3:$C$10000,ウォッチリスト!$C$3:$C$10000,"未反映",0,1)</f>
        <v>2216</v>
      </c>
    </row>
    <row r="526" spans="1:11">
      <c r="A526" s="49">
        <v>20250228</v>
      </c>
      <c r="B526" s="50" t="s">
        <v>613</v>
      </c>
      <c r="C526" s="49" t="s">
        <v>4787</v>
      </c>
      <c r="D526" s="49" t="s">
        <v>3968</v>
      </c>
      <c r="E526" s="49">
        <v>3050</v>
      </c>
      <c r="F526" s="49" t="s">
        <v>4582</v>
      </c>
      <c r="G526" s="49">
        <v>1</v>
      </c>
      <c r="H526" s="49" t="s">
        <v>3970</v>
      </c>
      <c r="I526" s="49">
        <v>7</v>
      </c>
      <c r="J526" s="49" t="s">
        <v>3971</v>
      </c>
      <c r="K526" s="47" t="str">
        <f>_xlfn.XLOOKUP($B526,ウォッチリスト!$C$3:$C$10000,ウォッチリスト!$C$3:$C$10000,"未反映",0,1)</f>
        <v>2217</v>
      </c>
    </row>
    <row r="527" spans="1:11">
      <c r="A527" s="49">
        <v>20250228</v>
      </c>
      <c r="B527" s="50" t="s">
        <v>4788</v>
      </c>
      <c r="C527" s="49" t="s">
        <v>4789</v>
      </c>
      <c r="D527" s="49" t="s">
        <v>3974</v>
      </c>
      <c r="E527" s="49" t="s">
        <v>3975</v>
      </c>
      <c r="F527" s="49" t="s">
        <v>3975</v>
      </c>
      <c r="G527" s="49" t="s">
        <v>3975</v>
      </c>
      <c r="H527" s="49" t="s">
        <v>3975</v>
      </c>
      <c r="I527" s="49" t="s">
        <v>3975</v>
      </c>
      <c r="J527" s="49" t="s">
        <v>3975</v>
      </c>
      <c r="K527" s="47" t="str">
        <f>_xlfn.XLOOKUP($B527,ウォッチリスト!$C$3:$C$10000,ウォッチリスト!$C$3:$C$10000,"未反映",0,1)</f>
        <v>未反映</v>
      </c>
    </row>
    <row r="528" spans="1:11">
      <c r="A528" s="49">
        <v>20250228</v>
      </c>
      <c r="B528" s="50" t="s">
        <v>614</v>
      </c>
      <c r="C528" s="49" t="s">
        <v>4790</v>
      </c>
      <c r="D528" s="49" t="s">
        <v>3968</v>
      </c>
      <c r="E528" s="49">
        <v>3050</v>
      </c>
      <c r="F528" s="49" t="s">
        <v>4582</v>
      </c>
      <c r="G528" s="49">
        <v>1</v>
      </c>
      <c r="H528" s="49" t="s">
        <v>3970</v>
      </c>
      <c r="I528" s="49">
        <v>6</v>
      </c>
      <c r="J528" s="49" t="s">
        <v>4061</v>
      </c>
      <c r="K528" s="47" t="str">
        <f>_xlfn.XLOOKUP($B528,ウォッチリスト!$C$3:$C$10000,ウォッチリスト!$C$3:$C$10000,"未反映",0,1)</f>
        <v>2220</v>
      </c>
    </row>
    <row r="529" spans="1:11">
      <c r="A529" s="49">
        <v>20250228</v>
      </c>
      <c r="B529" s="50" t="s">
        <v>615</v>
      </c>
      <c r="C529" s="49" t="s">
        <v>4791</v>
      </c>
      <c r="D529" s="49" t="s">
        <v>4059</v>
      </c>
      <c r="E529" s="49">
        <v>3050</v>
      </c>
      <c r="F529" s="49" t="s">
        <v>4582</v>
      </c>
      <c r="G529" s="49">
        <v>1</v>
      </c>
      <c r="H529" s="49" t="s">
        <v>3970</v>
      </c>
      <c r="I529" s="49" t="s">
        <v>3975</v>
      </c>
      <c r="J529" s="49" t="s">
        <v>3975</v>
      </c>
      <c r="K529" s="47" t="str">
        <f>_xlfn.XLOOKUP($B529,ウォッチリスト!$C$3:$C$10000,ウォッチリスト!$C$3:$C$10000,"未反映",0,1)</f>
        <v>2221</v>
      </c>
    </row>
    <row r="530" spans="1:11">
      <c r="A530" s="49">
        <v>20250228</v>
      </c>
      <c r="B530" s="50" t="s">
        <v>616</v>
      </c>
      <c r="C530" s="49" t="s">
        <v>4792</v>
      </c>
      <c r="D530" s="49" t="s">
        <v>3968</v>
      </c>
      <c r="E530" s="49">
        <v>3050</v>
      </c>
      <c r="F530" s="49" t="s">
        <v>4582</v>
      </c>
      <c r="G530" s="49">
        <v>1</v>
      </c>
      <c r="H530" s="49" t="s">
        <v>3970</v>
      </c>
      <c r="I530" s="49">
        <v>4</v>
      </c>
      <c r="J530" s="49" t="s">
        <v>4015</v>
      </c>
      <c r="K530" s="47" t="str">
        <f>_xlfn.XLOOKUP($B530,ウォッチリスト!$C$3:$C$10000,ウォッチリスト!$C$3:$C$10000,"未反映",0,1)</f>
        <v>2222</v>
      </c>
    </row>
    <row r="531" spans="1:11">
      <c r="A531" s="49">
        <v>20250228</v>
      </c>
      <c r="B531" s="50" t="s">
        <v>617</v>
      </c>
      <c r="C531" s="49" t="s">
        <v>4793</v>
      </c>
      <c r="D531" s="49" t="s">
        <v>4059</v>
      </c>
      <c r="E531" s="49">
        <v>3050</v>
      </c>
      <c r="F531" s="49" t="s">
        <v>4582</v>
      </c>
      <c r="G531" s="49">
        <v>1</v>
      </c>
      <c r="H531" s="49" t="s">
        <v>3970</v>
      </c>
      <c r="I531" s="49" t="s">
        <v>3975</v>
      </c>
      <c r="J531" s="49" t="s">
        <v>3975</v>
      </c>
      <c r="K531" s="47" t="str">
        <f>_xlfn.XLOOKUP($B531,ウォッチリスト!$C$3:$C$10000,ウォッチリスト!$C$3:$C$10000,"未反映",0,1)</f>
        <v>2224</v>
      </c>
    </row>
    <row r="532" spans="1:11">
      <c r="A532" s="49">
        <v>20250228</v>
      </c>
      <c r="B532" s="50" t="s">
        <v>618</v>
      </c>
      <c r="C532" s="49" t="s">
        <v>4794</v>
      </c>
      <c r="D532" s="49" t="s">
        <v>4059</v>
      </c>
      <c r="E532" s="49">
        <v>3050</v>
      </c>
      <c r="F532" s="49" t="s">
        <v>4582</v>
      </c>
      <c r="G532" s="49">
        <v>1</v>
      </c>
      <c r="H532" s="49" t="s">
        <v>3970</v>
      </c>
      <c r="I532" s="49" t="s">
        <v>3975</v>
      </c>
      <c r="J532" s="49" t="s">
        <v>3975</v>
      </c>
      <c r="K532" s="47" t="str">
        <f>_xlfn.XLOOKUP($B532,ウォッチリスト!$C$3:$C$10000,ウォッチリスト!$C$3:$C$10000,"未反映",0,1)</f>
        <v>2226</v>
      </c>
    </row>
    <row r="533" spans="1:11">
      <c r="A533" s="49">
        <v>20250228</v>
      </c>
      <c r="B533" s="50" t="s">
        <v>619</v>
      </c>
      <c r="C533" s="49" t="s">
        <v>4795</v>
      </c>
      <c r="D533" s="49" t="s">
        <v>3968</v>
      </c>
      <c r="E533" s="49">
        <v>3050</v>
      </c>
      <c r="F533" s="49" t="s">
        <v>4582</v>
      </c>
      <c r="G533" s="49">
        <v>1</v>
      </c>
      <c r="H533" s="49" t="s">
        <v>3970</v>
      </c>
      <c r="I533" s="49">
        <v>4</v>
      </c>
      <c r="J533" s="49" t="s">
        <v>4015</v>
      </c>
      <c r="K533" s="47" t="str">
        <f>_xlfn.XLOOKUP($B533,ウォッチリスト!$C$3:$C$10000,ウォッチリスト!$C$3:$C$10000,"未反映",0,1)</f>
        <v>2229</v>
      </c>
    </row>
    <row r="534" spans="1:11">
      <c r="A534" s="49">
        <v>20250228</v>
      </c>
      <c r="B534" s="50" t="s">
        <v>4796</v>
      </c>
      <c r="C534" s="49" t="s">
        <v>4797</v>
      </c>
      <c r="D534" s="49" t="s">
        <v>3991</v>
      </c>
      <c r="E534" s="49">
        <v>5250</v>
      </c>
      <c r="F534" s="49" t="s">
        <v>3992</v>
      </c>
      <c r="G534" s="49">
        <v>10</v>
      </c>
      <c r="H534" s="49" t="s">
        <v>3993</v>
      </c>
      <c r="I534" s="49" t="s">
        <v>3975</v>
      </c>
      <c r="J534" s="49" t="s">
        <v>3975</v>
      </c>
      <c r="K534" s="47" t="str">
        <f>_xlfn.XLOOKUP($B534,ウォッチリスト!$C$3:$C$10000,ウォッチリスト!$C$3:$C$10000,"未反映",0,1)</f>
        <v>未反映</v>
      </c>
    </row>
    <row r="535" spans="1:11">
      <c r="A535" s="49">
        <v>20250228</v>
      </c>
      <c r="B535" s="50" t="s">
        <v>4798</v>
      </c>
      <c r="C535" s="49" t="s">
        <v>4799</v>
      </c>
      <c r="D535" s="49" t="s">
        <v>3974</v>
      </c>
      <c r="E535" s="49" t="s">
        <v>3975</v>
      </c>
      <c r="F535" s="49" t="s">
        <v>3975</v>
      </c>
      <c r="G535" s="49" t="s">
        <v>3975</v>
      </c>
      <c r="H535" s="49" t="s">
        <v>3975</v>
      </c>
      <c r="I535" s="49" t="s">
        <v>3975</v>
      </c>
      <c r="J535" s="49" t="s">
        <v>3975</v>
      </c>
      <c r="K535" s="47" t="str">
        <f>_xlfn.XLOOKUP($B535,ウォッチリスト!$C$3:$C$10000,ウォッチリスト!$C$3:$C$10000,"未反映",0,1)</f>
        <v>未反映</v>
      </c>
    </row>
    <row r="536" spans="1:11">
      <c r="A536" s="49">
        <v>20250228</v>
      </c>
      <c r="B536" s="50" t="s">
        <v>4800</v>
      </c>
      <c r="C536" s="49" t="s">
        <v>4801</v>
      </c>
      <c r="D536" s="49" t="s">
        <v>3974</v>
      </c>
      <c r="E536" s="49" t="s">
        <v>3975</v>
      </c>
      <c r="F536" s="49" t="s">
        <v>3975</v>
      </c>
      <c r="G536" s="49" t="s">
        <v>3975</v>
      </c>
      <c r="H536" s="49" t="s">
        <v>3975</v>
      </c>
      <c r="I536" s="49" t="s">
        <v>3975</v>
      </c>
      <c r="J536" s="49" t="s">
        <v>3975</v>
      </c>
      <c r="K536" s="47" t="str">
        <f>_xlfn.XLOOKUP($B536,ウォッチリスト!$C$3:$C$10000,ウォッチリスト!$C$3:$C$10000,"未反映",0,1)</f>
        <v>未反映</v>
      </c>
    </row>
    <row r="537" spans="1:11">
      <c r="A537" s="49">
        <v>20250228</v>
      </c>
      <c r="B537" s="50" t="s">
        <v>4802</v>
      </c>
      <c r="C537" s="49" t="s">
        <v>4803</v>
      </c>
      <c r="D537" s="49" t="s">
        <v>3974</v>
      </c>
      <c r="E537" s="49" t="s">
        <v>3975</v>
      </c>
      <c r="F537" s="49" t="s">
        <v>3975</v>
      </c>
      <c r="G537" s="49" t="s">
        <v>3975</v>
      </c>
      <c r="H537" s="49" t="s">
        <v>3975</v>
      </c>
      <c r="I537" s="49" t="s">
        <v>3975</v>
      </c>
      <c r="J537" s="49" t="s">
        <v>3975</v>
      </c>
      <c r="K537" s="47" t="str">
        <f>_xlfn.XLOOKUP($B537,ウォッチリスト!$C$3:$C$10000,ウォッチリスト!$C$3:$C$10000,"未反映",0,1)</f>
        <v>未反映</v>
      </c>
    </row>
    <row r="538" spans="1:11">
      <c r="A538" s="49">
        <v>20250228</v>
      </c>
      <c r="B538" s="50" t="s">
        <v>4804</v>
      </c>
      <c r="C538" s="49" t="s">
        <v>4805</v>
      </c>
      <c r="D538" s="49" t="s">
        <v>3974</v>
      </c>
      <c r="E538" s="49" t="s">
        <v>3975</v>
      </c>
      <c r="F538" s="49" t="s">
        <v>3975</v>
      </c>
      <c r="G538" s="49" t="s">
        <v>3975</v>
      </c>
      <c r="H538" s="49" t="s">
        <v>3975</v>
      </c>
      <c r="I538" s="49" t="s">
        <v>3975</v>
      </c>
      <c r="J538" s="49" t="s">
        <v>3975</v>
      </c>
      <c r="K538" s="47" t="str">
        <f>_xlfn.XLOOKUP($B538,ウォッチリスト!$C$3:$C$10000,ウォッチリスト!$C$3:$C$10000,"未反映",0,1)</f>
        <v>未反映</v>
      </c>
    </row>
    <row r="539" spans="1:11">
      <c r="A539" s="49">
        <v>20250228</v>
      </c>
      <c r="B539" s="50" t="s">
        <v>4806</v>
      </c>
      <c r="C539" s="49" t="s">
        <v>4807</v>
      </c>
      <c r="D539" s="49" t="s">
        <v>3974</v>
      </c>
      <c r="E539" s="49" t="s">
        <v>3975</v>
      </c>
      <c r="F539" s="49" t="s">
        <v>3975</v>
      </c>
      <c r="G539" s="49" t="s">
        <v>3975</v>
      </c>
      <c r="H539" s="49" t="s">
        <v>3975</v>
      </c>
      <c r="I539" s="49" t="s">
        <v>3975</v>
      </c>
      <c r="J539" s="49" t="s">
        <v>3975</v>
      </c>
      <c r="K539" s="47" t="str">
        <f>_xlfn.XLOOKUP($B539,ウォッチリスト!$C$3:$C$10000,ウォッチリスト!$C$3:$C$10000,"未反映",0,1)</f>
        <v>未反映</v>
      </c>
    </row>
    <row r="540" spans="1:11">
      <c r="A540" s="49">
        <v>20250228</v>
      </c>
      <c r="B540" s="50" t="s">
        <v>4808</v>
      </c>
      <c r="C540" s="49" t="s">
        <v>4809</v>
      </c>
      <c r="D540" s="49" t="s">
        <v>3974</v>
      </c>
      <c r="E540" s="49" t="s">
        <v>3975</v>
      </c>
      <c r="F540" s="49" t="s">
        <v>3975</v>
      </c>
      <c r="G540" s="49" t="s">
        <v>3975</v>
      </c>
      <c r="H540" s="49" t="s">
        <v>3975</v>
      </c>
      <c r="I540" s="49" t="s">
        <v>3975</v>
      </c>
      <c r="J540" s="49" t="s">
        <v>3975</v>
      </c>
      <c r="K540" s="47" t="str">
        <f>_xlfn.XLOOKUP($B540,ウォッチリスト!$C$3:$C$10000,ウォッチリスト!$C$3:$C$10000,"未反映",0,1)</f>
        <v>未反映</v>
      </c>
    </row>
    <row r="541" spans="1:11">
      <c r="A541" s="49">
        <v>20250228</v>
      </c>
      <c r="B541" s="50" t="s">
        <v>4810</v>
      </c>
      <c r="C541" s="49" t="s">
        <v>4811</v>
      </c>
      <c r="D541" s="49" t="s">
        <v>3974</v>
      </c>
      <c r="E541" s="49" t="s">
        <v>3975</v>
      </c>
      <c r="F541" s="49" t="s">
        <v>3975</v>
      </c>
      <c r="G541" s="49" t="s">
        <v>3975</v>
      </c>
      <c r="H541" s="49" t="s">
        <v>3975</v>
      </c>
      <c r="I541" s="49" t="s">
        <v>3975</v>
      </c>
      <c r="J541" s="49" t="s">
        <v>3975</v>
      </c>
      <c r="K541" s="47" t="str">
        <f>_xlfn.XLOOKUP($B541,ウォッチリスト!$C$3:$C$10000,ウォッチリスト!$C$3:$C$10000,"未反映",0,1)</f>
        <v>未反映</v>
      </c>
    </row>
    <row r="542" spans="1:11">
      <c r="A542" s="49">
        <v>20250228</v>
      </c>
      <c r="B542" s="50" t="s">
        <v>4812</v>
      </c>
      <c r="C542" s="49" t="s">
        <v>4813</v>
      </c>
      <c r="D542" s="49" t="s">
        <v>3974</v>
      </c>
      <c r="E542" s="49" t="s">
        <v>3975</v>
      </c>
      <c r="F542" s="49" t="s">
        <v>3975</v>
      </c>
      <c r="G542" s="49" t="s">
        <v>3975</v>
      </c>
      <c r="H542" s="49" t="s">
        <v>3975</v>
      </c>
      <c r="I542" s="49" t="s">
        <v>3975</v>
      </c>
      <c r="J542" s="49" t="s">
        <v>3975</v>
      </c>
      <c r="K542" s="47" t="str">
        <f>_xlfn.XLOOKUP($B542,ウォッチリスト!$C$3:$C$10000,ウォッチリスト!$C$3:$C$10000,"未反映",0,1)</f>
        <v>未反映</v>
      </c>
    </row>
    <row r="543" spans="1:11">
      <c r="A543" s="49">
        <v>20250228</v>
      </c>
      <c r="B543" s="50" t="s">
        <v>4814</v>
      </c>
      <c r="C543" s="49" t="s">
        <v>4815</v>
      </c>
      <c r="D543" s="49" t="s">
        <v>3974</v>
      </c>
      <c r="E543" s="49" t="s">
        <v>3975</v>
      </c>
      <c r="F543" s="49" t="s">
        <v>3975</v>
      </c>
      <c r="G543" s="49" t="s">
        <v>3975</v>
      </c>
      <c r="H543" s="49" t="s">
        <v>3975</v>
      </c>
      <c r="I543" s="49" t="s">
        <v>3975</v>
      </c>
      <c r="J543" s="49" t="s">
        <v>3975</v>
      </c>
      <c r="K543" s="47" t="str">
        <f>_xlfn.XLOOKUP($B543,ウォッチリスト!$C$3:$C$10000,ウォッチリスト!$C$3:$C$10000,"未反映",0,1)</f>
        <v>未反映</v>
      </c>
    </row>
    <row r="544" spans="1:11">
      <c r="A544" s="49">
        <v>20250228</v>
      </c>
      <c r="B544" s="50" t="s">
        <v>4816</v>
      </c>
      <c r="C544" s="49" t="s">
        <v>4817</v>
      </c>
      <c r="D544" s="49" t="s">
        <v>3974</v>
      </c>
      <c r="E544" s="49" t="s">
        <v>3975</v>
      </c>
      <c r="F544" s="49" t="s">
        <v>3975</v>
      </c>
      <c r="G544" s="49" t="s">
        <v>3975</v>
      </c>
      <c r="H544" s="49" t="s">
        <v>3975</v>
      </c>
      <c r="I544" s="49" t="s">
        <v>3975</v>
      </c>
      <c r="J544" s="49" t="s">
        <v>3975</v>
      </c>
      <c r="K544" s="47" t="str">
        <f>_xlfn.XLOOKUP($B544,ウォッチリスト!$C$3:$C$10000,ウォッチリスト!$C$3:$C$10000,"未反映",0,1)</f>
        <v>未反映</v>
      </c>
    </row>
    <row r="545" spans="1:11">
      <c r="A545" s="49">
        <v>20250228</v>
      </c>
      <c r="B545" s="50" t="s">
        <v>4818</v>
      </c>
      <c r="C545" s="49" t="s">
        <v>4819</v>
      </c>
      <c r="D545" s="49" t="s">
        <v>3974</v>
      </c>
      <c r="E545" s="49" t="s">
        <v>3975</v>
      </c>
      <c r="F545" s="49" t="s">
        <v>3975</v>
      </c>
      <c r="G545" s="49" t="s">
        <v>3975</v>
      </c>
      <c r="H545" s="49" t="s">
        <v>3975</v>
      </c>
      <c r="I545" s="49" t="s">
        <v>3975</v>
      </c>
      <c r="J545" s="49" t="s">
        <v>3975</v>
      </c>
      <c r="K545" s="47" t="str">
        <f>_xlfn.XLOOKUP($B545,ウォッチリスト!$C$3:$C$10000,ウォッチリスト!$C$3:$C$10000,"未反映",0,1)</f>
        <v>未反映</v>
      </c>
    </row>
    <row r="546" spans="1:11">
      <c r="A546" s="49">
        <v>20250228</v>
      </c>
      <c r="B546" s="50" t="s">
        <v>4820</v>
      </c>
      <c r="C546" s="49" t="s">
        <v>4821</v>
      </c>
      <c r="D546" s="49" t="s">
        <v>3974</v>
      </c>
      <c r="E546" s="49" t="s">
        <v>3975</v>
      </c>
      <c r="F546" s="49" t="s">
        <v>3975</v>
      </c>
      <c r="G546" s="49" t="s">
        <v>3975</v>
      </c>
      <c r="H546" s="49" t="s">
        <v>3975</v>
      </c>
      <c r="I546" s="49" t="s">
        <v>3975</v>
      </c>
      <c r="J546" s="49" t="s">
        <v>3975</v>
      </c>
      <c r="K546" s="47" t="str">
        <f>_xlfn.XLOOKUP($B546,ウォッチリスト!$C$3:$C$10000,ウォッチリスト!$C$3:$C$10000,"未反映",0,1)</f>
        <v>未反映</v>
      </c>
    </row>
    <row r="547" spans="1:11">
      <c r="A547" s="49">
        <v>20250228</v>
      </c>
      <c r="B547" s="50" t="s">
        <v>4822</v>
      </c>
      <c r="C547" s="49" t="s">
        <v>4823</v>
      </c>
      <c r="D547" s="49" t="s">
        <v>3974</v>
      </c>
      <c r="E547" s="49" t="s">
        <v>3975</v>
      </c>
      <c r="F547" s="49" t="s">
        <v>3975</v>
      </c>
      <c r="G547" s="49" t="s">
        <v>3975</v>
      </c>
      <c r="H547" s="49" t="s">
        <v>3975</v>
      </c>
      <c r="I547" s="49" t="s">
        <v>3975</v>
      </c>
      <c r="J547" s="49" t="s">
        <v>3975</v>
      </c>
      <c r="K547" s="47" t="str">
        <f>_xlfn.XLOOKUP($B547,ウォッチリスト!$C$3:$C$10000,ウォッチリスト!$C$3:$C$10000,"未反映",0,1)</f>
        <v>未反映</v>
      </c>
    </row>
    <row r="548" spans="1:11">
      <c r="A548" s="49">
        <v>20250228</v>
      </c>
      <c r="B548" s="50" t="s">
        <v>4824</v>
      </c>
      <c r="C548" s="49" t="s">
        <v>4825</v>
      </c>
      <c r="D548" s="49" t="s">
        <v>3974</v>
      </c>
      <c r="E548" s="49" t="s">
        <v>3975</v>
      </c>
      <c r="F548" s="49" t="s">
        <v>3975</v>
      </c>
      <c r="G548" s="49" t="s">
        <v>3975</v>
      </c>
      <c r="H548" s="49" t="s">
        <v>3975</v>
      </c>
      <c r="I548" s="49" t="s">
        <v>3975</v>
      </c>
      <c r="J548" s="49" t="s">
        <v>3975</v>
      </c>
      <c r="K548" s="47" t="str">
        <f>_xlfn.XLOOKUP($B548,ウォッチリスト!$C$3:$C$10000,ウォッチリスト!$C$3:$C$10000,"未反映",0,1)</f>
        <v>未反映</v>
      </c>
    </row>
    <row r="549" spans="1:11">
      <c r="A549" s="49">
        <v>20250228</v>
      </c>
      <c r="B549" s="50" t="s">
        <v>4826</v>
      </c>
      <c r="C549" s="49" t="s">
        <v>4827</v>
      </c>
      <c r="D549" s="49" t="s">
        <v>3974</v>
      </c>
      <c r="E549" s="49" t="s">
        <v>3975</v>
      </c>
      <c r="F549" s="49" t="s">
        <v>3975</v>
      </c>
      <c r="G549" s="49" t="s">
        <v>3975</v>
      </c>
      <c r="H549" s="49" t="s">
        <v>3975</v>
      </c>
      <c r="I549" s="49" t="s">
        <v>3975</v>
      </c>
      <c r="J549" s="49" t="s">
        <v>3975</v>
      </c>
      <c r="K549" s="47" t="str">
        <f>_xlfn.XLOOKUP($B549,ウォッチリスト!$C$3:$C$10000,ウォッチリスト!$C$3:$C$10000,"未反映",0,1)</f>
        <v>未反映</v>
      </c>
    </row>
    <row r="550" spans="1:11">
      <c r="A550" s="49">
        <v>20250228</v>
      </c>
      <c r="B550" s="50" t="s">
        <v>4828</v>
      </c>
      <c r="C550" s="49" t="s">
        <v>4829</v>
      </c>
      <c r="D550" s="49" t="s">
        <v>3974</v>
      </c>
      <c r="E550" s="49" t="s">
        <v>3975</v>
      </c>
      <c r="F550" s="49" t="s">
        <v>3975</v>
      </c>
      <c r="G550" s="49" t="s">
        <v>3975</v>
      </c>
      <c r="H550" s="49" t="s">
        <v>3975</v>
      </c>
      <c r="I550" s="49" t="s">
        <v>3975</v>
      </c>
      <c r="J550" s="49" t="s">
        <v>3975</v>
      </c>
      <c r="K550" s="47" t="str">
        <f>_xlfn.XLOOKUP($B550,ウォッチリスト!$C$3:$C$10000,ウォッチリスト!$C$3:$C$10000,"未反映",0,1)</f>
        <v>未反映</v>
      </c>
    </row>
    <row r="551" spans="1:11">
      <c r="A551" s="49">
        <v>20250228</v>
      </c>
      <c r="B551" s="50" t="s">
        <v>4830</v>
      </c>
      <c r="C551" s="49" t="s">
        <v>4831</v>
      </c>
      <c r="D551" s="49" t="s">
        <v>3974</v>
      </c>
      <c r="E551" s="49" t="s">
        <v>3975</v>
      </c>
      <c r="F551" s="49" t="s">
        <v>3975</v>
      </c>
      <c r="G551" s="49" t="s">
        <v>3975</v>
      </c>
      <c r="H551" s="49" t="s">
        <v>3975</v>
      </c>
      <c r="I551" s="49" t="s">
        <v>3975</v>
      </c>
      <c r="J551" s="49" t="s">
        <v>3975</v>
      </c>
      <c r="K551" s="47" t="str">
        <f>_xlfn.XLOOKUP($B551,ウォッチリスト!$C$3:$C$10000,ウォッチリスト!$C$3:$C$10000,"未反映",0,1)</f>
        <v>未反映</v>
      </c>
    </row>
    <row r="552" spans="1:11">
      <c r="A552" s="49">
        <v>20250228</v>
      </c>
      <c r="B552" s="50" t="s">
        <v>4832</v>
      </c>
      <c r="C552" s="49" t="s">
        <v>4833</v>
      </c>
      <c r="D552" s="49" t="s">
        <v>3974</v>
      </c>
      <c r="E552" s="49" t="s">
        <v>3975</v>
      </c>
      <c r="F552" s="49" t="s">
        <v>3975</v>
      </c>
      <c r="G552" s="49" t="s">
        <v>3975</v>
      </c>
      <c r="H552" s="49" t="s">
        <v>3975</v>
      </c>
      <c r="I552" s="49" t="s">
        <v>3975</v>
      </c>
      <c r="J552" s="49" t="s">
        <v>3975</v>
      </c>
      <c r="K552" s="47" t="str">
        <f>_xlfn.XLOOKUP($B552,ウォッチリスト!$C$3:$C$10000,ウォッチリスト!$C$3:$C$10000,"未反映",0,1)</f>
        <v>未反映</v>
      </c>
    </row>
    <row r="553" spans="1:11">
      <c r="A553" s="49">
        <v>20250228</v>
      </c>
      <c r="B553" s="50" t="s">
        <v>4834</v>
      </c>
      <c r="C553" s="49" t="s">
        <v>4835</v>
      </c>
      <c r="D553" s="49" t="s">
        <v>3974</v>
      </c>
      <c r="E553" s="49" t="s">
        <v>3975</v>
      </c>
      <c r="F553" s="49" t="s">
        <v>3975</v>
      </c>
      <c r="G553" s="49" t="s">
        <v>3975</v>
      </c>
      <c r="H553" s="49" t="s">
        <v>3975</v>
      </c>
      <c r="I553" s="49" t="s">
        <v>3975</v>
      </c>
      <c r="J553" s="49" t="s">
        <v>3975</v>
      </c>
      <c r="K553" s="47" t="str">
        <f>_xlfn.XLOOKUP($B553,ウォッチリスト!$C$3:$C$10000,ウォッチリスト!$C$3:$C$10000,"未反映",0,1)</f>
        <v>未反映</v>
      </c>
    </row>
    <row r="554" spans="1:11">
      <c r="A554" s="49">
        <v>20250228</v>
      </c>
      <c r="B554" s="50" t="s">
        <v>4836</v>
      </c>
      <c r="C554" s="49" t="s">
        <v>4837</v>
      </c>
      <c r="D554" s="49" t="s">
        <v>3974</v>
      </c>
      <c r="E554" s="49" t="s">
        <v>3975</v>
      </c>
      <c r="F554" s="49" t="s">
        <v>3975</v>
      </c>
      <c r="G554" s="49" t="s">
        <v>3975</v>
      </c>
      <c r="H554" s="49" t="s">
        <v>3975</v>
      </c>
      <c r="I554" s="49" t="s">
        <v>3975</v>
      </c>
      <c r="J554" s="49" t="s">
        <v>3975</v>
      </c>
      <c r="K554" s="47" t="str">
        <f>_xlfn.XLOOKUP($B554,ウォッチリスト!$C$3:$C$10000,ウォッチリスト!$C$3:$C$10000,"未反映",0,1)</f>
        <v>未反映</v>
      </c>
    </row>
    <row r="555" spans="1:11">
      <c r="A555" s="49">
        <v>20250228</v>
      </c>
      <c r="B555" s="50" t="s">
        <v>4838</v>
      </c>
      <c r="C555" s="49" t="s">
        <v>4839</v>
      </c>
      <c r="D555" s="49" t="s">
        <v>3974</v>
      </c>
      <c r="E555" s="49" t="s">
        <v>3975</v>
      </c>
      <c r="F555" s="49" t="s">
        <v>3975</v>
      </c>
      <c r="G555" s="49" t="s">
        <v>3975</v>
      </c>
      <c r="H555" s="49" t="s">
        <v>3975</v>
      </c>
      <c r="I555" s="49" t="s">
        <v>3975</v>
      </c>
      <c r="J555" s="49" t="s">
        <v>3975</v>
      </c>
      <c r="K555" s="47" t="str">
        <f>_xlfn.XLOOKUP($B555,ウォッチリスト!$C$3:$C$10000,ウォッチリスト!$C$3:$C$10000,"未反映",0,1)</f>
        <v>未反映</v>
      </c>
    </row>
    <row r="556" spans="1:11">
      <c r="A556" s="49">
        <v>20250228</v>
      </c>
      <c r="B556" s="50" t="s">
        <v>4840</v>
      </c>
      <c r="C556" s="49" t="s">
        <v>4841</v>
      </c>
      <c r="D556" s="49" t="s">
        <v>3974</v>
      </c>
      <c r="E556" s="49" t="s">
        <v>3975</v>
      </c>
      <c r="F556" s="49" t="s">
        <v>3975</v>
      </c>
      <c r="G556" s="49" t="s">
        <v>3975</v>
      </c>
      <c r="H556" s="49" t="s">
        <v>3975</v>
      </c>
      <c r="I556" s="49" t="s">
        <v>3975</v>
      </c>
      <c r="J556" s="49" t="s">
        <v>3975</v>
      </c>
      <c r="K556" s="47" t="str">
        <f>_xlfn.XLOOKUP($B556,ウォッチリスト!$C$3:$C$10000,ウォッチリスト!$C$3:$C$10000,"未反映",0,1)</f>
        <v>未反映</v>
      </c>
    </row>
    <row r="557" spans="1:11">
      <c r="A557" s="49">
        <v>20250228</v>
      </c>
      <c r="B557" s="50" t="s">
        <v>4842</v>
      </c>
      <c r="C557" s="49" t="s">
        <v>4843</v>
      </c>
      <c r="D557" s="49" t="s">
        <v>3974</v>
      </c>
      <c r="E557" s="49" t="s">
        <v>3975</v>
      </c>
      <c r="F557" s="49" t="s">
        <v>3975</v>
      </c>
      <c r="G557" s="49" t="s">
        <v>3975</v>
      </c>
      <c r="H557" s="49" t="s">
        <v>3975</v>
      </c>
      <c r="I557" s="49" t="s">
        <v>3975</v>
      </c>
      <c r="J557" s="49" t="s">
        <v>3975</v>
      </c>
      <c r="K557" s="47" t="str">
        <f>_xlfn.XLOOKUP($B557,ウォッチリスト!$C$3:$C$10000,ウォッチリスト!$C$3:$C$10000,"未反映",0,1)</f>
        <v>未反映</v>
      </c>
    </row>
    <row r="558" spans="1:11">
      <c r="A558" s="49">
        <v>20250228</v>
      </c>
      <c r="B558" s="50" t="s">
        <v>4844</v>
      </c>
      <c r="C558" s="49" t="s">
        <v>4845</v>
      </c>
      <c r="D558" s="49" t="s">
        <v>3974</v>
      </c>
      <c r="E558" s="49" t="s">
        <v>3975</v>
      </c>
      <c r="F558" s="49" t="s">
        <v>3975</v>
      </c>
      <c r="G558" s="49" t="s">
        <v>3975</v>
      </c>
      <c r="H558" s="49" t="s">
        <v>3975</v>
      </c>
      <c r="I558" s="49" t="s">
        <v>3975</v>
      </c>
      <c r="J558" s="49" t="s">
        <v>3975</v>
      </c>
      <c r="K558" s="47" t="str">
        <f>_xlfn.XLOOKUP($B558,ウォッチリスト!$C$3:$C$10000,ウォッチリスト!$C$3:$C$10000,"未反映",0,1)</f>
        <v>未反映</v>
      </c>
    </row>
    <row r="559" spans="1:11">
      <c r="A559" s="49">
        <v>20250228</v>
      </c>
      <c r="B559" s="50" t="s">
        <v>4846</v>
      </c>
      <c r="C559" s="49" t="s">
        <v>4847</v>
      </c>
      <c r="D559" s="49" t="s">
        <v>3974</v>
      </c>
      <c r="E559" s="49" t="s">
        <v>3975</v>
      </c>
      <c r="F559" s="49" t="s">
        <v>3975</v>
      </c>
      <c r="G559" s="49" t="s">
        <v>3975</v>
      </c>
      <c r="H559" s="49" t="s">
        <v>3975</v>
      </c>
      <c r="I559" s="49" t="s">
        <v>3975</v>
      </c>
      <c r="J559" s="49" t="s">
        <v>3975</v>
      </c>
      <c r="K559" s="47" t="str">
        <f>_xlfn.XLOOKUP($B559,ウォッチリスト!$C$3:$C$10000,ウォッチリスト!$C$3:$C$10000,"未反映",0,1)</f>
        <v>未反映</v>
      </c>
    </row>
    <row r="560" spans="1:11">
      <c r="A560" s="49">
        <v>20250228</v>
      </c>
      <c r="B560" s="50" t="s">
        <v>4848</v>
      </c>
      <c r="C560" s="49" t="s">
        <v>4849</v>
      </c>
      <c r="D560" s="49" t="s">
        <v>3974</v>
      </c>
      <c r="E560" s="49" t="s">
        <v>3975</v>
      </c>
      <c r="F560" s="49" t="s">
        <v>3975</v>
      </c>
      <c r="G560" s="49" t="s">
        <v>3975</v>
      </c>
      <c r="H560" s="49" t="s">
        <v>3975</v>
      </c>
      <c r="I560" s="49" t="s">
        <v>3975</v>
      </c>
      <c r="J560" s="49" t="s">
        <v>3975</v>
      </c>
      <c r="K560" s="47" t="str">
        <f>_xlfn.XLOOKUP($B560,ウォッチリスト!$C$3:$C$10000,ウォッチリスト!$C$3:$C$10000,"未反映",0,1)</f>
        <v>未反映</v>
      </c>
    </row>
    <row r="561" spans="1:11">
      <c r="A561" s="49">
        <v>20250228</v>
      </c>
      <c r="B561" s="50" t="s">
        <v>4850</v>
      </c>
      <c r="C561" s="49" t="s">
        <v>4851</v>
      </c>
      <c r="D561" s="49" t="s">
        <v>3974</v>
      </c>
      <c r="E561" s="49" t="s">
        <v>3975</v>
      </c>
      <c r="F561" s="49" t="s">
        <v>3975</v>
      </c>
      <c r="G561" s="49" t="s">
        <v>3975</v>
      </c>
      <c r="H561" s="49" t="s">
        <v>3975</v>
      </c>
      <c r="I561" s="49" t="s">
        <v>3975</v>
      </c>
      <c r="J561" s="49" t="s">
        <v>3975</v>
      </c>
      <c r="K561" s="47" t="str">
        <f>_xlfn.XLOOKUP($B561,ウォッチリスト!$C$3:$C$10000,ウォッチリスト!$C$3:$C$10000,"未反映",0,1)</f>
        <v>未反映</v>
      </c>
    </row>
    <row r="562" spans="1:11">
      <c r="A562" s="49">
        <v>20250228</v>
      </c>
      <c r="B562" s="50" t="s">
        <v>620</v>
      </c>
      <c r="C562" s="49" t="s">
        <v>4852</v>
      </c>
      <c r="D562" s="49" t="s">
        <v>3968</v>
      </c>
      <c r="E562" s="49">
        <v>3050</v>
      </c>
      <c r="F562" s="49" t="s">
        <v>4582</v>
      </c>
      <c r="G562" s="49">
        <v>1</v>
      </c>
      <c r="H562" s="49" t="s">
        <v>3970</v>
      </c>
      <c r="I562" s="49">
        <v>4</v>
      </c>
      <c r="J562" s="49" t="s">
        <v>4015</v>
      </c>
      <c r="K562" s="47" t="str">
        <f>_xlfn.XLOOKUP($B562,ウォッチリスト!$C$3:$C$10000,ウォッチリスト!$C$3:$C$10000,"未反映",0,1)</f>
        <v>2264</v>
      </c>
    </row>
    <row r="563" spans="1:11">
      <c r="A563" s="49">
        <v>20250228</v>
      </c>
      <c r="B563" s="50" t="s">
        <v>621</v>
      </c>
      <c r="C563" s="49" t="s">
        <v>4853</v>
      </c>
      <c r="D563" s="49" t="s">
        <v>3968</v>
      </c>
      <c r="E563" s="49">
        <v>3050</v>
      </c>
      <c r="F563" s="49" t="s">
        <v>4582</v>
      </c>
      <c r="G563" s="49">
        <v>1</v>
      </c>
      <c r="H563" s="49" t="s">
        <v>3970</v>
      </c>
      <c r="I563" s="49">
        <v>7</v>
      </c>
      <c r="J563" s="49" t="s">
        <v>3971</v>
      </c>
      <c r="K563" s="47" t="str">
        <f>_xlfn.XLOOKUP($B563,ウォッチリスト!$C$3:$C$10000,ウォッチリスト!$C$3:$C$10000,"未反映",0,1)</f>
        <v>2266</v>
      </c>
    </row>
    <row r="564" spans="1:11">
      <c r="A564" s="49">
        <v>20250228</v>
      </c>
      <c r="B564" s="50" t="s">
        <v>622</v>
      </c>
      <c r="C564" s="49" t="s">
        <v>4854</v>
      </c>
      <c r="D564" s="49" t="s">
        <v>3968</v>
      </c>
      <c r="E564" s="49">
        <v>3050</v>
      </c>
      <c r="F564" s="49" t="s">
        <v>4582</v>
      </c>
      <c r="G564" s="49">
        <v>1</v>
      </c>
      <c r="H564" s="49" t="s">
        <v>3970</v>
      </c>
      <c r="I564" s="49">
        <v>4</v>
      </c>
      <c r="J564" s="49" t="s">
        <v>4015</v>
      </c>
      <c r="K564" s="47" t="str">
        <f>_xlfn.XLOOKUP($B564,ウォッチリスト!$C$3:$C$10000,ウォッチリスト!$C$3:$C$10000,"未反映",0,1)</f>
        <v>2267</v>
      </c>
    </row>
    <row r="565" spans="1:11">
      <c r="A565" s="49">
        <v>20250228</v>
      </c>
      <c r="B565" s="50" t="s">
        <v>623</v>
      </c>
      <c r="C565" s="49" t="s">
        <v>4855</v>
      </c>
      <c r="D565" s="49" t="s">
        <v>4059</v>
      </c>
      <c r="E565" s="49">
        <v>3050</v>
      </c>
      <c r="F565" s="49" t="s">
        <v>4582</v>
      </c>
      <c r="G565" s="49">
        <v>1</v>
      </c>
      <c r="H565" s="49" t="s">
        <v>3970</v>
      </c>
      <c r="I565" s="49" t="s">
        <v>3975</v>
      </c>
      <c r="J565" s="49" t="s">
        <v>3975</v>
      </c>
      <c r="K565" s="47" t="str">
        <f>_xlfn.XLOOKUP($B565,ウォッチリスト!$C$3:$C$10000,ウォッチリスト!$C$3:$C$10000,"未反映",0,1)</f>
        <v>2268</v>
      </c>
    </row>
    <row r="566" spans="1:11">
      <c r="A566" s="49">
        <v>20250228</v>
      </c>
      <c r="B566" s="50" t="s">
        <v>106</v>
      </c>
      <c r="C566" s="49" t="s">
        <v>4856</v>
      </c>
      <c r="D566" s="49" t="s">
        <v>3968</v>
      </c>
      <c r="E566" s="49">
        <v>3050</v>
      </c>
      <c r="F566" s="49" t="s">
        <v>4582</v>
      </c>
      <c r="G566" s="49">
        <v>1</v>
      </c>
      <c r="H566" s="49" t="s">
        <v>3970</v>
      </c>
      <c r="I566" s="49">
        <v>4</v>
      </c>
      <c r="J566" s="49" t="s">
        <v>4015</v>
      </c>
      <c r="K566" s="47" t="str">
        <f>_xlfn.XLOOKUP($B566,ウォッチリスト!$C$3:$C$10000,ウォッチリスト!$C$3:$C$10000,"未反映",0,1)</f>
        <v>2269</v>
      </c>
    </row>
    <row r="567" spans="1:11">
      <c r="A567" s="49">
        <v>20250228</v>
      </c>
      <c r="B567" s="50" t="s">
        <v>4857</v>
      </c>
      <c r="C567" s="49" t="s">
        <v>4858</v>
      </c>
      <c r="D567" s="49" t="s">
        <v>3991</v>
      </c>
      <c r="E567" s="49">
        <v>3050</v>
      </c>
      <c r="F567" s="49" t="s">
        <v>4582</v>
      </c>
      <c r="G567" s="49">
        <v>1</v>
      </c>
      <c r="H567" s="49" t="s">
        <v>3970</v>
      </c>
      <c r="I567" s="49" t="s">
        <v>3975</v>
      </c>
      <c r="J567" s="49" t="s">
        <v>3975</v>
      </c>
      <c r="K567" s="47" t="str">
        <f>_xlfn.XLOOKUP($B567,ウォッチリスト!$C$3:$C$10000,ウォッチリスト!$C$3:$C$10000,"未反映",0,1)</f>
        <v>未反映</v>
      </c>
    </row>
    <row r="568" spans="1:11">
      <c r="A568" s="49">
        <v>20250228</v>
      </c>
      <c r="B568" s="50" t="s">
        <v>624</v>
      </c>
      <c r="C568" s="49" t="s">
        <v>4859</v>
      </c>
      <c r="D568" s="49" t="s">
        <v>3968</v>
      </c>
      <c r="E568" s="49">
        <v>3050</v>
      </c>
      <c r="F568" s="49" t="s">
        <v>4582</v>
      </c>
      <c r="G568" s="49">
        <v>1</v>
      </c>
      <c r="H568" s="49" t="s">
        <v>3970</v>
      </c>
      <c r="I568" s="49">
        <v>6</v>
      </c>
      <c r="J568" s="49" t="s">
        <v>4061</v>
      </c>
      <c r="K568" s="47" t="str">
        <f>_xlfn.XLOOKUP($B568,ウォッチリスト!$C$3:$C$10000,ウォッチリスト!$C$3:$C$10000,"未反映",0,1)</f>
        <v>2270</v>
      </c>
    </row>
    <row r="569" spans="1:11">
      <c r="A569" s="49">
        <v>20250228</v>
      </c>
      <c r="B569" s="50" t="s">
        <v>4860</v>
      </c>
      <c r="C569" s="49" t="s">
        <v>4861</v>
      </c>
      <c r="D569" s="49" t="s">
        <v>3991</v>
      </c>
      <c r="E569" s="49">
        <v>5250</v>
      </c>
      <c r="F569" s="49" t="s">
        <v>3992</v>
      </c>
      <c r="G569" s="49">
        <v>10</v>
      </c>
      <c r="H569" s="49" t="s">
        <v>3993</v>
      </c>
      <c r="I569" s="49" t="s">
        <v>3975</v>
      </c>
      <c r="J569" s="49" t="s">
        <v>3975</v>
      </c>
      <c r="K569" s="47" t="str">
        <f>_xlfn.XLOOKUP($B569,ウォッチリスト!$C$3:$C$10000,ウォッチリスト!$C$3:$C$10000,"未反映",0,1)</f>
        <v>未反映</v>
      </c>
    </row>
    <row r="570" spans="1:11">
      <c r="A570" s="49">
        <v>20250228</v>
      </c>
      <c r="B570" s="50" t="s">
        <v>328</v>
      </c>
      <c r="C570" s="49" t="s">
        <v>4862</v>
      </c>
      <c r="D570" s="49" t="s">
        <v>3968</v>
      </c>
      <c r="E570" s="49">
        <v>3050</v>
      </c>
      <c r="F570" s="49" t="s">
        <v>4582</v>
      </c>
      <c r="G570" s="49">
        <v>1</v>
      </c>
      <c r="H570" s="49" t="s">
        <v>3970</v>
      </c>
      <c r="I570" s="49">
        <v>6</v>
      </c>
      <c r="J570" s="49" t="s">
        <v>4061</v>
      </c>
      <c r="K570" s="47" t="str">
        <f>_xlfn.XLOOKUP($B570,ウォッチリスト!$C$3:$C$10000,ウォッチリスト!$C$3:$C$10000,"未反映",0,1)</f>
        <v>2281</v>
      </c>
    </row>
    <row r="571" spans="1:11">
      <c r="A571" s="49">
        <v>20250228</v>
      </c>
      <c r="B571" s="50" t="s">
        <v>201</v>
      </c>
      <c r="C571" s="49" t="s">
        <v>4863</v>
      </c>
      <c r="D571" s="49" t="s">
        <v>3968</v>
      </c>
      <c r="E571" s="49">
        <v>3050</v>
      </c>
      <c r="F571" s="49" t="s">
        <v>4582</v>
      </c>
      <c r="G571" s="49">
        <v>1</v>
      </c>
      <c r="H571" s="49" t="s">
        <v>3970</v>
      </c>
      <c r="I571" s="49">
        <v>4</v>
      </c>
      <c r="J571" s="49" t="s">
        <v>4015</v>
      </c>
      <c r="K571" s="47" t="str">
        <f>_xlfn.XLOOKUP($B571,ウォッチリスト!$C$3:$C$10000,ウォッチリスト!$C$3:$C$10000,"未反映",0,1)</f>
        <v>2282</v>
      </c>
    </row>
    <row r="572" spans="1:11">
      <c r="A572" s="49">
        <v>20250228</v>
      </c>
      <c r="B572" s="50" t="s">
        <v>625</v>
      </c>
      <c r="C572" s="49" t="s">
        <v>4864</v>
      </c>
      <c r="D572" s="49" t="s">
        <v>4059</v>
      </c>
      <c r="E572" s="49">
        <v>3050</v>
      </c>
      <c r="F572" s="49" t="s">
        <v>4582</v>
      </c>
      <c r="G572" s="49">
        <v>1</v>
      </c>
      <c r="H572" s="49" t="s">
        <v>3970</v>
      </c>
      <c r="I572" s="49" t="s">
        <v>3975</v>
      </c>
      <c r="J572" s="49" t="s">
        <v>3975</v>
      </c>
      <c r="K572" s="47" t="str">
        <f>_xlfn.XLOOKUP($B572,ウォッチリスト!$C$3:$C$10000,ウォッチリスト!$C$3:$C$10000,"未反映",0,1)</f>
        <v>2286</v>
      </c>
    </row>
    <row r="573" spans="1:11">
      <c r="A573" s="49">
        <v>20250228</v>
      </c>
      <c r="B573" s="50" t="s">
        <v>626</v>
      </c>
      <c r="C573" s="49" t="s">
        <v>4865</v>
      </c>
      <c r="D573" s="49" t="s">
        <v>3968</v>
      </c>
      <c r="E573" s="49">
        <v>3050</v>
      </c>
      <c r="F573" s="49" t="s">
        <v>4582</v>
      </c>
      <c r="G573" s="49">
        <v>1</v>
      </c>
      <c r="H573" s="49" t="s">
        <v>3970</v>
      </c>
      <c r="I573" s="49">
        <v>7</v>
      </c>
      <c r="J573" s="49" t="s">
        <v>3971</v>
      </c>
      <c r="K573" s="47" t="str">
        <f>_xlfn.XLOOKUP($B573,ウォッチリスト!$C$3:$C$10000,ウォッチリスト!$C$3:$C$10000,"未反映",0,1)</f>
        <v>2288</v>
      </c>
    </row>
    <row r="574" spans="1:11">
      <c r="A574" s="49">
        <v>20250228</v>
      </c>
      <c r="B574" s="50" t="s">
        <v>627</v>
      </c>
      <c r="C574" s="49" t="s">
        <v>4866</v>
      </c>
      <c r="D574" s="49" t="s">
        <v>3983</v>
      </c>
      <c r="E574" s="49">
        <v>5250</v>
      </c>
      <c r="F574" s="49" t="s">
        <v>3992</v>
      </c>
      <c r="G574" s="49">
        <v>10</v>
      </c>
      <c r="H574" s="49" t="s">
        <v>3993</v>
      </c>
      <c r="I574" s="49" t="s">
        <v>3975</v>
      </c>
      <c r="J574" s="49" t="s">
        <v>3975</v>
      </c>
      <c r="K574" s="47" t="str">
        <f>_xlfn.XLOOKUP($B574,ウォッチリスト!$C$3:$C$10000,ウォッチリスト!$C$3:$C$10000,"未反映",0,1)</f>
        <v>228A</v>
      </c>
    </row>
    <row r="575" spans="1:11">
      <c r="A575" s="49">
        <v>20250228</v>
      </c>
      <c r="B575" s="50" t="s">
        <v>628</v>
      </c>
      <c r="C575" s="49" t="s">
        <v>4867</v>
      </c>
      <c r="D575" s="49" t="s">
        <v>4059</v>
      </c>
      <c r="E575" s="49">
        <v>3050</v>
      </c>
      <c r="F575" s="49" t="s">
        <v>4582</v>
      </c>
      <c r="G575" s="49">
        <v>1</v>
      </c>
      <c r="H575" s="49" t="s">
        <v>3970</v>
      </c>
      <c r="I575" s="49" t="s">
        <v>3975</v>
      </c>
      <c r="J575" s="49" t="s">
        <v>3975</v>
      </c>
      <c r="K575" s="47" t="str">
        <f>_xlfn.XLOOKUP($B575,ウォッチリスト!$C$3:$C$10000,ウォッチリスト!$C$3:$C$10000,"未反映",0,1)</f>
        <v>2291</v>
      </c>
    </row>
    <row r="576" spans="1:11">
      <c r="A576" s="49">
        <v>20250228</v>
      </c>
      <c r="B576" s="50" t="s">
        <v>205</v>
      </c>
      <c r="C576" s="49" t="s">
        <v>4868</v>
      </c>
      <c r="D576" s="49" t="s">
        <v>3968</v>
      </c>
      <c r="E576" s="49">
        <v>3050</v>
      </c>
      <c r="F576" s="49" t="s">
        <v>4582</v>
      </c>
      <c r="G576" s="49">
        <v>1</v>
      </c>
      <c r="H576" s="49" t="s">
        <v>3970</v>
      </c>
      <c r="I576" s="49">
        <v>6</v>
      </c>
      <c r="J576" s="49" t="s">
        <v>4061</v>
      </c>
      <c r="K576" s="47" t="str">
        <f>_xlfn.XLOOKUP($B576,ウォッチリスト!$C$3:$C$10000,ウォッチリスト!$C$3:$C$10000,"未反映",0,1)</f>
        <v>2292</v>
      </c>
    </row>
    <row r="577" spans="1:11">
      <c r="A577" s="49">
        <v>20250228</v>
      </c>
      <c r="B577" s="50" t="s">
        <v>629</v>
      </c>
      <c r="C577" s="49" t="s">
        <v>4869</v>
      </c>
      <c r="D577" s="49" t="s">
        <v>4059</v>
      </c>
      <c r="E577" s="49">
        <v>3050</v>
      </c>
      <c r="F577" s="49" t="s">
        <v>4582</v>
      </c>
      <c r="G577" s="49">
        <v>1</v>
      </c>
      <c r="H577" s="49" t="s">
        <v>3970</v>
      </c>
      <c r="I577" s="49" t="s">
        <v>3975</v>
      </c>
      <c r="J577" s="49" t="s">
        <v>3975</v>
      </c>
      <c r="K577" s="47" t="str">
        <f>_xlfn.XLOOKUP($B577,ウォッチリスト!$C$3:$C$10000,ウォッチリスト!$C$3:$C$10000,"未反映",0,1)</f>
        <v>2293</v>
      </c>
    </row>
    <row r="578" spans="1:11">
      <c r="A578" s="49">
        <v>20250228</v>
      </c>
      <c r="B578" s="50" t="s">
        <v>630</v>
      </c>
      <c r="C578" s="49" t="s">
        <v>4870</v>
      </c>
      <c r="D578" s="49" t="s">
        <v>3968</v>
      </c>
      <c r="E578" s="49">
        <v>3050</v>
      </c>
      <c r="F578" s="49" t="s">
        <v>4582</v>
      </c>
      <c r="G578" s="49">
        <v>1</v>
      </c>
      <c r="H578" s="49" t="s">
        <v>3970</v>
      </c>
      <c r="I578" s="49">
        <v>7</v>
      </c>
      <c r="J578" s="49" t="s">
        <v>3971</v>
      </c>
      <c r="K578" s="47" t="str">
        <f>_xlfn.XLOOKUP($B578,ウォッチリスト!$C$3:$C$10000,ウォッチリスト!$C$3:$C$10000,"未反映",0,1)</f>
        <v>2294</v>
      </c>
    </row>
    <row r="579" spans="1:11">
      <c r="A579" s="49">
        <v>20250228</v>
      </c>
      <c r="B579" s="50" t="s">
        <v>631</v>
      </c>
      <c r="C579" s="49" t="s">
        <v>4871</v>
      </c>
      <c r="D579" s="49" t="s">
        <v>3968</v>
      </c>
      <c r="E579" s="49">
        <v>3050</v>
      </c>
      <c r="F579" s="49" t="s">
        <v>4582</v>
      </c>
      <c r="G579" s="49">
        <v>1</v>
      </c>
      <c r="H579" s="49" t="s">
        <v>3970</v>
      </c>
      <c r="I579" s="49">
        <v>6</v>
      </c>
      <c r="J579" s="49" t="s">
        <v>4061</v>
      </c>
      <c r="K579" s="47" t="str">
        <f>_xlfn.XLOOKUP($B579,ウォッチリスト!$C$3:$C$10000,ウォッチリスト!$C$3:$C$10000,"未反映",0,1)</f>
        <v>2296</v>
      </c>
    </row>
    <row r="580" spans="1:11">
      <c r="A580" s="49">
        <v>20250228</v>
      </c>
      <c r="B580" s="50" t="s">
        <v>4872</v>
      </c>
      <c r="C580" s="49" t="s">
        <v>4873</v>
      </c>
      <c r="D580" s="49" t="s">
        <v>3991</v>
      </c>
      <c r="E580" s="49">
        <v>2050</v>
      </c>
      <c r="F580" s="49" t="s">
        <v>4055</v>
      </c>
      <c r="G580" s="49">
        <v>3</v>
      </c>
      <c r="H580" s="49" t="s">
        <v>4056</v>
      </c>
      <c r="I580" s="49" t="s">
        <v>3975</v>
      </c>
      <c r="J580" s="49" t="s">
        <v>3975</v>
      </c>
      <c r="K580" s="47" t="str">
        <f>_xlfn.XLOOKUP($B580,ウォッチリスト!$C$3:$C$10000,ウォッチリスト!$C$3:$C$10000,"未反映",0,1)</f>
        <v>未反映</v>
      </c>
    </row>
    <row r="581" spans="1:11">
      <c r="A581" s="49">
        <v>20250228</v>
      </c>
      <c r="B581" s="50" t="s">
        <v>632</v>
      </c>
      <c r="C581" s="49" t="s">
        <v>4874</v>
      </c>
      <c r="D581" s="49" t="s">
        <v>4059</v>
      </c>
      <c r="E581" s="49">
        <v>9050</v>
      </c>
      <c r="F581" s="49" t="s">
        <v>4031</v>
      </c>
      <c r="G581" s="49">
        <v>10</v>
      </c>
      <c r="H581" s="49" t="s">
        <v>3993</v>
      </c>
      <c r="I581" s="49" t="s">
        <v>3975</v>
      </c>
      <c r="J581" s="49" t="s">
        <v>3975</v>
      </c>
      <c r="K581" s="47" t="str">
        <f>_xlfn.XLOOKUP($B581,ウォッチリスト!$C$3:$C$10000,ウォッチリスト!$C$3:$C$10000,"未反映",0,1)</f>
        <v>2300</v>
      </c>
    </row>
    <row r="582" spans="1:11">
      <c r="A582" s="49">
        <v>20250228</v>
      </c>
      <c r="B582" s="50" t="s">
        <v>633</v>
      </c>
      <c r="C582" s="49" t="s">
        <v>4875</v>
      </c>
      <c r="D582" s="49" t="s">
        <v>3968</v>
      </c>
      <c r="E582" s="49">
        <v>9050</v>
      </c>
      <c r="F582" s="49" t="s">
        <v>4031</v>
      </c>
      <c r="G582" s="49">
        <v>10</v>
      </c>
      <c r="H582" s="49" t="s">
        <v>3993</v>
      </c>
      <c r="I582" s="49">
        <v>7</v>
      </c>
      <c r="J582" s="49" t="s">
        <v>3971</v>
      </c>
      <c r="K582" s="47" t="str">
        <f>_xlfn.XLOOKUP($B582,ウォッチリスト!$C$3:$C$10000,ウォッチリスト!$C$3:$C$10000,"未反映",0,1)</f>
        <v>2301</v>
      </c>
    </row>
    <row r="583" spans="1:11">
      <c r="A583" s="49">
        <v>20250228</v>
      </c>
      <c r="B583" s="50" t="s">
        <v>634</v>
      </c>
      <c r="C583" s="49" t="s">
        <v>4876</v>
      </c>
      <c r="D583" s="49" t="s">
        <v>4059</v>
      </c>
      <c r="E583" s="49">
        <v>5250</v>
      </c>
      <c r="F583" s="49" t="s">
        <v>3992</v>
      </c>
      <c r="G583" s="49">
        <v>10</v>
      </c>
      <c r="H583" s="49" t="s">
        <v>3993</v>
      </c>
      <c r="I583" s="49" t="s">
        <v>3975</v>
      </c>
      <c r="J583" s="49" t="s">
        <v>3975</v>
      </c>
      <c r="K583" s="47" t="str">
        <f>_xlfn.XLOOKUP($B583,ウォッチリスト!$C$3:$C$10000,ウォッチリスト!$C$3:$C$10000,"未反映",0,1)</f>
        <v>2303</v>
      </c>
    </row>
    <row r="584" spans="1:11">
      <c r="A584" s="49">
        <v>20250228</v>
      </c>
      <c r="B584" s="50" t="s">
        <v>635</v>
      </c>
      <c r="C584" s="49" t="s">
        <v>4877</v>
      </c>
      <c r="D584" s="49" t="s">
        <v>4059</v>
      </c>
      <c r="E584" s="49">
        <v>9050</v>
      </c>
      <c r="F584" s="49" t="s">
        <v>4031</v>
      </c>
      <c r="G584" s="49">
        <v>10</v>
      </c>
      <c r="H584" s="49" t="s">
        <v>3993</v>
      </c>
      <c r="I584" s="49" t="s">
        <v>3975</v>
      </c>
      <c r="J584" s="49" t="s">
        <v>3975</v>
      </c>
      <c r="K584" s="47" t="str">
        <f>_xlfn.XLOOKUP($B584,ウォッチリスト!$C$3:$C$10000,ウォッチリスト!$C$3:$C$10000,"未反映",0,1)</f>
        <v>2304</v>
      </c>
    </row>
    <row r="585" spans="1:11">
      <c r="A585" s="49">
        <v>20250228</v>
      </c>
      <c r="B585" s="50" t="s">
        <v>636</v>
      </c>
      <c r="C585" s="49" t="s">
        <v>4878</v>
      </c>
      <c r="D585" s="49" t="s">
        <v>4059</v>
      </c>
      <c r="E585" s="49">
        <v>9050</v>
      </c>
      <c r="F585" s="49" t="s">
        <v>4031</v>
      </c>
      <c r="G585" s="49">
        <v>10</v>
      </c>
      <c r="H585" s="49" t="s">
        <v>3993</v>
      </c>
      <c r="I585" s="49">
        <v>7</v>
      </c>
      <c r="J585" s="49" t="s">
        <v>3971</v>
      </c>
      <c r="K585" s="47" t="str">
        <f>_xlfn.XLOOKUP($B585,ウォッチリスト!$C$3:$C$10000,ウォッチリスト!$C$3:$C$10000,"未反映",0,1)</f>
        <v>2305</v>
      </c>
    </row>
    <row r="586" spans="1:11">
      <c r="A586" s="49">
        <v>20250228</v>
      </c>
      <c r="B586" s="50" t="s">
        <v>637</v>
      </c>
      <c r="C586" s="49" t="s">
        <v>4879</v>
      </c>
      <c r="D586" s="49" t="s">
        <v>3968</v>
      </c>
      <c r="E586" s="49">
        <v>5250</v>
      </c>
      <c r="F586" s="49" t="s">
        <v>3992</v>
      </c>
      <c r="G586" s="49">
        <v>10</v>
      </c>
      <c r="H586" s="49" t="s">
        <v>3993</v>
      </c>
      <c r="I586" s="49">
        <v>7</v>
      </c>
      <c r="J586" s="49" t="s">
        <v>3971</v>
      </c>
      <c r="K586" s="47" t="str">
        <f>_xlfn.XLOOKUP($B586,ウォッチリスト!$C$3:$C$10000,ウォッチリスト!$C$3:$C$10000,"未反映",0,1)</f>
        <v>2307</v>
      </c>
    </row>
    <row r="587" spans="1:11">
      <c r="A587" s="49">
        <v>20250228</v>
      </c>
      <c r="B587" s="50" t="s">
        <v>638</v>
      </c>
      <c r="C587" s="49" t="s">
        <v>4880</v>
      </c>
      <c r="D587" s="49" t="s">
        <v>4059</v>
      </c>
      <c r="E587" s="49">
        <v>9050</v>
      </c>
      <c r="F587" s="49" t="s">
        <v>4031</v>
      </c>
      <c r="G587" s="49">
        <v>10</v>
      </c>
      <c r="H587" s="49" t="s">
        <v>3993</v>
      </c>
      <c r="I587" s="49" t="s">
        <v>3975</v>
      </c>
      <c r="J587" s="49" t="s">
        <v>3975</v>
      </c>
      <c r="K587" s="47" t="str">
        <f>_xlfn.XLOOKUP($B587,ウォッチリスト!$C$3:$C$10000,ウォッチリスト!$C$3:$C$10000,"未反映",0,1)</f>
        <v>2311</v>
      </c>
    </row>
    <row r="588" spans="1:11">
      <c r="A588" s="49">
        <v>20250228</v>
      </c>
      <c r="B588" s="50" t="s">
        <v>639</v>
      </c>
      <c r="C588" s="49" t="s">
        <v>4881</v>
      </c>
      <c r="D588" s="49" t="s">
        <v>4059</v>
      </c>
      <c r="E588" s="49">
        <v>5250</v>
      </c>
      <c r="F588" s="49" t="s">
        <v>3992</v>
      </c>
      <c r="G588" s="49">
        <v>10</v>
      </c>
      <c r="H588" s="49" t="s">
        <v>3993</v>
      </c>
      <c r="I588" s="49" t="s">
        <v>3975</v>
      </c>
      <c r="J588" s="49" t="s">
        <v>3975</v>
      </c>
      <c r="K588" s="47" t="str">
        <f>_xlfn.XLOOKUP($B588,ウォッチリスト!$C$3:$C$10000,ウォッチリスト!$C$3:$C$10000,"未反映",0,1)</f>
        <v>2315</v>
      </c>
    </row>
    <row r="589" spans="1:11">
      <c r="A589" s="49">
        <v>20250228</v>
      </c>
      <c r="B589" s="50" t="s">
        <v>640</v>
      </c>
      <c r="C589" s="49" t="s">
        <v>4882</v>
      </c>
      <c r="D589" s="49" t="s">
        <v>3968</v>
      </c>
      <c r="E589" s="49">
        <v>5250</v>
      </c>
      <c r="F589" s="49" t="s">
        <v>3992</v>
      </c>
      <c r="G589" s="49">
        <v>10</v>
      </c>
      <c r="H589" s="49" t="s">
        <v>3993</v>
      </c>
      <c r="I589" s="49">
        <v>6</v>
      </c>
      <c r="J589" s="49" t="s">
        <v>4061</v>
      </c>
      <c r="K589" s="47" t="str">
        <f>_xlfn.XLOOKUP($B589,ウォッチリスト!$C$3:$C$10000,ウォッチリスト!$C$3:$C$10000,"未反映",0,1)</f>
        <v>2317</v>
      </c>
    </row>
    <row r="590" spans="1:11">
      <c r="A590" s="49">
        <v>20250228</v>
      </c>
      <c r="B590" s="50" t="s">
        <v>641</v>
      </c>
      <c r="C590" s="49" t="s">
        <v>4883</v>
      </c>
      <c r="D590" s="49" t="s">
        <v>3983</v>
      </c>
      <c r="E590" s="49">
        <v>5250</v>
      </c>
      <c r="F590" s="49" t="s">
        <v>3992</v>
      </c>
      <c r="G590" s="49">
        <v>10</v>
      </c>
      <c r="H590" s="49" t="s">
        <v>3993</v>
      </c>
      <c r="I590" s="49" t="s">
        <v>3975</v>
      </c>
      <c r="J590" s="49" t="s">
        <v>3975</v>
      </c>
      <c r="K590" s="47" t="str">
        <f>_xlfn.XLOOKUP($B590,ウォッチリスト!$C$3:$C$10000,ウォッチリスト!$C$3:$C$10000,"未反映",0,1)</f>
        <v>2321</v>
      </c>
    </row>
    <row r="591" spans="1:11">
      <c r="A591" s="49">
        <v>20250228</v>
      </c>
      <c r="B591" s="50" t="s">
        <v>642</v>
      </c>
      <c r="C591" s="49" t="s">
        <v>4884</v>
      </c>
      <c r="D591" s="49" t="s">
        <v>4059</v>
      </c>
      <c r="E591" s="49">
        <v>5250</v>
      </c>
      <c r="F591" s="49" t="s">
        <v>3992</v>
      </c>
      <c r="G591" s="49">
        <v>10</v>
      </c>
      <c r="H591" s="49" t="s">
        <v>3993</v>
      </c>
      <c r="I591" s="49" t="s">
        <v>3975</v>
      </c>
      <c r="J591" s="49" t="s">
        <v>3975</v>
      </c>
      <c r="K591" s="47" t="str">
        <f>_xlfn.XLOOKUP($B591,ウォッチリスト!$C$3:$C$10000,ウォッチリスト!$C$3:$C$10000,"未反映",0,1)</f>
        <v>2323</v>
      </c>
    </row>
    <row r="592" spans="1:11">
      <c r="A592" s="49">
        <v>20250228</v>
      </c>
      <c r="B592" s="50" t="s">
        <v>643</v>
      </c>
      <c r="C592" s="49" t="s">
        <v>4885</v>
      </c>
      <c r="D592" s="49" t="s">
        <v>3968</v>
      </c>
      <c r="E592" s="49">
        <v>9050</v>
      </c>
      <c r="F592" s="49" t="s">
        <v>4031</v>
      </c>
      <c r="G592" s="49">
        <v>10</v>
      </c>
      <c r="H592" s="49" t="s">
        <v>3993</v>
      </c>
      <c r="I592" s="49">
        <v>7</v>
      </c>
      <c r="J592" s="49" t="s">
        <v>3971</v>
      </c>
      <c r="K592" s="47" t="str">
        <f>_xlfn.XLOOKUP($B592,ウォッチリスト!$C$3:$C$10000,ウォッチリスト!$C$3:$C$10000,"未反映",0,1)</f>
        <v>2325</v>
      </c>
    </row>
    <row r="593" spans="1:11">
      <c r="A593" s="49">
        <v>20250228</v>
      </c>
      <c r="B593" s="50" t="s">
        <v>644</v>
      </c>
      <c r="C593" s="49" t="s">
        <v>4886</v>
      </c>
      <c r="D593" s="49" t="s">
        <v>3968</v>
      </c>
      <c r="E593" s="49">
        <v>5250</v>
      </c>
      <c r="F593" s="49" t="s">
        <v>3992</v>
      </c>
      <c r="G593" s="49">
        <v>10</v>
      </c>
      <c r="H593" s="49" t="s">
        <v>3993</v>
      </c>
      <c r="I593" s="49">
        <v>6</v>
      </c>
      <c r="J593" s="49" t="s">
        <v>4061</v>
      </c>
      <c r="K593" s="47" t="str">
        <f>_xlfn.XLOOKUP($B593,ウォッチリスト!$C$3:$C$10000,ウォッチリスト!$C$3:$C$10000,"未反映",0,1)</f>
        <v>2326</v>
      </c>
    </row>
    <row r="594" spans="1:11">
      <c r="A594" s="49">
        <v>20250228</v>
      </c>
      <c r="B594" s="50" t="s">
        <v>645</v>
      </c>
      <c r="C594" s="49" t="s">
        <v>4887</v>
      </c>
      <c r="D594" s="49" t="s">
        <v>3968</v>
      </c>
      <c r="E594" s="49">
        <v>5250</v>
      </c>
      <c r="F594" s="49" t="s">
        <v>3992</v>
      </c>
      <c r="G594" s="49">
        <v>10</v>
      </c>
      <c r="H594" s="49" t="s">
        <v>3993</v>
      </c>
      <c r="I594" s="49">
        <v>4</v>
      </c>
      <c r="J594" s="49" t="s">
        <v>4015</v>
      </c>
      <c r="K594" s="47" t="str">
        <f>_xlfn.XLOOKUP($B594,ウォッチリスト!$C$3:$C$10000,ウォッチリスト!$C$3:$C$10000,"未反映",0,1)</f>
        <v>2327</v>
      </c>
    </row>
    <row r="595" spans="1:11">
      <c r="A595" s="49">
        <v>20250228</v>
      </c>
      <c r="B595" s="50" t="s">
        <v>233</v>
      </c>
      <c r="C595" s="49" t="s">
        <v>4888</v>
      </c>
      <c r="D595" s="49" t="s">
        <v>4059</v>
      </c>
      <c r="E595" s="49">
        <v>5250</v>
      </c>
      <c r="F595" s="49" t="s">
        <v>3992</v>
      </c>
      <c r="G595" s="49">
        <v>10</v>
      </c>
      <c r="H595" s="49" t="s">
        <v>3993</v>
      </c>
      <c r="I595" s="49" t="s">
        <v>3975</v>
      </c>
      <c r="J595" s="49" t="s">
        <v>3975</v>
      </c>
      <c r="K595" s="47" t="str">
        <f>_xlfn.XLOOKUP($B595,ウォッチリスト!$C$3:$C$10000,ウォッチリスト!$C$3:$C$10000,"未反映",0,1)</f>
        <v>2329</v>
      </c>
    </row>
    <row r="596" spans="1:11">
      <c r="A596" s="49">
        <v>20250228</v>
      </c>
      <c r="B596" s="50" t="s">
        <v>4889</v>
      </c>
      <c r="C596" s="49" t="s">
        <v>4890</v>
      </c>
      <c r="D596" s="49" t="s">
        <v>3991</v>
      </c>
      <c r="E596" s="49">
        <v>9050</v>
      </c>
      <c r="F596" s="49" t="s">
        <v>4031</v>
      </c>
      <c r="G596" s="49">
        <v>10</v>
      </c>
      <c r="H596" s="49" t="s">
        <v>3993</v>
      </c>
      <c r="I596" s="49" t="s">
        <v>3975</v>
      </c>
      <c r="J596" s="49" t="s">
        <v>3975</v>
      </c>
      <c r="K596" s="47" t="str">
        <f>_xlfn.XLOOKUP($B596,ウォッチリスト!$C$3:$C$10000,ウォッチリスト!$C$3:$C$10000,"未反映",0,1)</f>
        <v>未反映</v>
      </c>
    </row>
    <row r="597" spans="1:11">
      <c r="A597" s="49">
        <v>20250228</v>
      </c>
      <c r="B597" s="50" t="s">
        <v>646</v>
      </c>
      <c r="C597" s="49" t="s">
        <v>4891</v>
      </c>
      <c r="D597" s="49" t="s">
        <v>4059</v>
      </c>
      <c r="E597" s="49">
        <v>5250</v>
      </c>
      <c r="F597" s="49" t="s">
        <v>3992</v>
      </c>
      <c r="G597" s="49">
        <v>10</v>
      </c>
      <c r="H597" s="49" t="s">
        <v>3993</v>
      </c>
      <c r="I597" s="49" t="s">
        <v>3975</v>
      </c>
      <c r="J597" s="49" t="s">
        <v>3975</v>
      </c>
      <c r="K597" s="47" t="str">
        <f>_xlfn.XLOOKUP($B597,ウォッチリスト!$C$3:$C$10000,ウォッチリスト!$C$3:$C$10000,"未反映",0,1)</f>
        <v>2330</v>
      </c>
    </row>
    <row r="598" spans="1:11">
      <c r="A598" s="49">
        <v>20250228</v>
      </c>
      <c r="B598" s="50" t="s">
        <v>647</v>
      </c>
      <c r="C598" s="49" t="s">
        <v>4892</v>
      </c>
      <c r="D598" s="49" t="s">
        <v>3968</v>
      </c>
      <c r="E598" s="49">
        <v>9050</v>
      </c>
      <c r="F598" s="49" t="s">
        <v>4031</v>
      </c>
      <c r="G598" s="49">
        <v>10</v>
      </c>
      <c r="H598" s="49" t="s">
        <v>3993</v>
      </c>
      <c r="I598" s="49">
        <v>4</v>
      </c>
      <c r="J598" s="49" t="s">
        <v>4015</v>
      </c>
      <c r="K598" s="47" t="str">
        <f>_xlfn.XLOOKUP($B598,ウォッチリスト!$C$3:$C$10000,ウォッチリスト!$C$3:$C$10000,"未反映",0,1)</f>
        <v>2331</v>
      </c>
    </row>
    <row r="599" spans="1:11">
      <c r="A599" s="49">
        <v>20250228</v>
      </c>
      <c r="B599" s="50" t="s">
        <v>648</v>
      </c>
      <c r="C599" s="49" t="s">
        <v>4893</v>
      </c>
      <c r="D599" s="49" t="s">
        <v>4059</v>
      </c>
      <c r="E599" s="49">
        <v>5250</v>
      </c>
      <c r="F599" s="49" t="s">
        <v>3992</v>
      </c>
      <c r="G599" s="49">
        <v>10</v>
      </c>
      <c r="H599" s="49" t="s">
        <v>3993</v>
      </c>
      <c r="I599" s="49" t="s">
        <v>3975</v>
      </c>
      <c r="J599" s="49" t="s">
        <v>3975</v>
      </c>
      <c r="K599" s="47" t="str">
        <f>_xlfn.XLOOKUP($B599,ウォッチリスト!$C$3:$C$10000,ウォッチリスト!$C$3:$C$10000,"未反映",0,1)</f>
        <v>2332</v>
      </c>
    </row>
    <row r="600" spans="1:11">
      <c r="A600" s="49">
        <v>20250228</v>
      </c>
      <c r="B600" s="50" t="s">
        <v>649</v>
      </c>
      <c r="C600" s="49" t="s">
        <v>4894</v>
      </c>
      <c r="D600" s="49" t="s">
        <v>3983</v>
      </c>
      <c r="E600" s="49">
        <v>9050</v>
      </c>
      <c r="F600" s="49" t="s">
        <v>4031</v>
      </c>
      <c r="G600" s="49">
        <v>10</v>
      </c>
      <c r="H600" s="49" t="s">
        <v>3993</v>
      </c>
      <c r="I600" s="49" t="s">
        <v>3975</v>
      </c>
      <c r="J600" s="49" t="s">
        <v>3975</v>
      </c>
      <c r="K600" s="47" t="str">
        <f>_xlfn.XLOOKUP($B600,ウォッチリスト!$C$3:$C$10000,ウォッチリスト!$C$3:$C$10000,"未反映",0,1)</f>
        <v>2334</v>
      </c>
    </row>
    <row r="601" spans="1:11">
      <c r="A601" s="49">
        <v>20250228</v>
      </c>
      <c r="B601" s="50" t="s">
        <v>650</v>
      </c>
      <c r="C601" s="49" t="s">
        <v>4895</v>
      </c>
      <c r="D601" s="49" t="s">
        <v>3968</v>
      </c>
      <c r="E601" s="49">
        <v>5250</v>
      </c>
      <c r="F601" s="49" t="s">
        <v>3992</v>
      </c>
      <c r="G601" s="49">
        <v>10</v>
      </c>
      <c r="H601" s="49" t="s">
        <v>3993</v>
      </c>
      <c r="I601" s="49">
        <v>7</v>
      </c>
      <c r="J601" s="49" t="s">
        <v>3971</v>
      </c>
      <c r="K601" s="47" t="str">
        <f>_xlfn.XLOOKUP($B601,ウォッチリスト!$C$3:$C$10000,ウォッチリスト!$C$3:$C$10000,"未反映",0,1)</f>
        <v>2335</v>
      </c>
    </row>
    <row r="602" spans="1:11">
      <c r="A602" s="49">
        <v>20250228</v>
      </c>
      <c r="B602" s="50" t="s">
        <v>651</v>
      </c>
      <c r="C602" s="49" t="s">
        <v>4896</v>
      </c>
      <c r="D602" s="49" t="s">
        <v>3968</v>
      </c>
      <c r="E602" s="49">
        <v>8050</v>
      </c>
      <c r="F602" s="49" t="s">
        <v>4080</v>
      </c>
      <c r="G602" s="49">
        <v>17</v>
      </c>
      <c r="H602" s="49" t="s">
        <v>4081</v>
      </c>
      <c r="I602" s="49">
        <v>6</v>
      </c>
      <c r="J602" s="49" t="s">
        <v>4061</v>
      </c>
      <c r="K602" s="47" t="str">
        <f>_xlfn.XLOOKUP($B602,ウォッチリスト!$C$3:$C$10000,ウォッチリスト!$C$3:$C$10000,"未反映",0,1)</f>
        <v>2337</v>
      </c>
    </row>
    <row r="603" spans="1:11">
      <c r="A603" s="49">
        <v>20250228</v>
      </c>
      <c r="B603" s="50" t="s">
        <v>652</v>
      </c>
      <c r="C603" s="49" t="s">
        <v>4897</v>
      </c>
      <c r="D603" s="49" t="s">
        <v>4059</v>
      </c>
      <c r="E603" s="49">
        <v>5250</v>
      </c>
      <c r="F603" s="49" t="s">
        <v>3992</v>
      </c>
      <c r="G603" s="49">
        <v>10</v>
      </c>
      <c r="H603" s="49" t="s">
        <v>3993</v>
      </c>
      <c r="I603" s="49" t="s">
        <v>3975</v>
      </c>
      <c r="J603" s="49" t="s">
        <v>3975</v>
      </c>
      <c r="K603" s="47" t="str">
        <f>_xlfn.XLOOKUP($B603,ウォッチリスト!$C$3:$C$10000,ウォッチリスト!$C$3:$C$10000,"未反映",0,1)</f>
        <v>2338</v>
      </c>
    </row>
    <row r="604" spans="1:11">
      <c r="A604" s="49">
        <v>20250228</v>
      </c>
      <c r="B604" s="50" t="s">
        <v>4898</v>
      </c>
      <c r="C604" s="49" t="s">
        <v>4899</v>
      </c>
      <c r="D604" s="49" t="s">
        <v>3974</v>
      </c>
      <c r="E604" s="49" t="s">
        <v>3975</v>
      </c>
      <c r="F604" s="49" t="s">
        <v>3975</v>
      </c>
      <c r="G604" s="49" t="s">
        <v>3975</v>
      </c>
      <c r="H604" s="49" t="s">
        <v>3975</v>
      </c>
      <c r="I604" s="49" t="s">
        <v>3975</v>
      </c>
      <c r="J604" s="49" t="s">
        <v>3975</v>
      </c>
      <c r="K604" s="47" t="str">
        <f>_xlfn.XLOOKUP($B604,ウォッチリスト!$C$3:$C$10000,ウォッチリスト!$C$3:$C$10000,"未反映",0,1)</f>
        <v>未反映</v>
      </c>
    </row>
    <row r="605" spans="1:11">
      <c r="A605" s="49">
        <v>20250228</v>
      </c>
      <c r="B605" s="50" t="s">
        <v>653</v>
      </c>
      <c r="C605" s="49" t="s">
        <v>4900</v>
      </c>
      <c r="D605" s="49" t="s">
        <v>4059</v>
      </c>
      <c r="E605" s="49">
        <v>9050</v>
      </c>
      <c r="F605" s="49" t="s">
        <v>4031</v>
      </c>
      <c r="G605" s="49">
        <v>10</v>
      </c>
      <c r="H605" s="49" t="s">
        <v>3993</v>
      </c>
      <c r="I605" s="49" t="s">
        <v>3975</v>
      </c>
      <c r="J605" s="49" t="s">
        <v>3975</v>
      </c>
      <c r="K605" s="47" t="str">
        <f>_xlfn.XLOOKUP($B605,ウォッチリスト!$C$3:$C$10000,ウォッチリスト!$C$3:$C$10000,"未反映",0,1)</f>
        <v>2340</v>
      </c>
    </row>
    <row r="606" spans="1:11">
      <c r="A606" s="49">
        <v>20250228</v>
      </c>
      <c r="B606" s="50" t="s">
        <v>654</v>
      </c>
      <c r="C606" s="49" t="s">
        <v>4901</v>
      </c>
      <c r="D606" s="49" t="s">
        <v>4059</v>
      </c>
      <c r="E606" s="49">
        <v>9050</v>
      </c>
      <c r="F606" s="49" t="s">
        <v>4031</v>
      </c>
      <c r="G606" s="49">
        <v>10</v>
      </c>
      <c r="H606" s="49" t="s">
        <v>3993</v>
      </c>
      <c r="I606" s="49" t="s">
        <v>3975</v>
      </c>
      <c r="J606" s="49" t="s">
        <v>3975</v>
      </c>
      <c r="K606" s="47" t="str">
        <f>_xlfn.XLOOKUP($B606,ウォッチリスト!$C$3:$C$10000,ウォッチリスト!$C$3:$C$10000,"未反映",0,1)</f>
        <v>2341</v>
      </c>
    </row>
    <row r="607" spans="1:11">
      <c r="A607" s="49">
        <v>20250228</v>
      </c>
      <c r="B607" s="50" t="s">
        <v>655</v>
      </c>
      <c r="C607" s="49" t="s">
        <v>4902</v>
      </c>
      <c r="D607" s="49" t="s">
        <v>3983</v>
      </c>
      <c r="E607" s="49">
        <v>9050</v>
      </c>
      <c r="F607" s="49" t="s">
        <v>4031</v>
      </c>
      <c r="G607" s="49">
        <v>10</v>
      </c>
      <c r="H607" s="49" t="s">
        <v>3993</v>
      </c>
      <c r="I607" s="49" t="s">
        <v>3975</v>
      </c>
      <c r="J607" s="49" t="s">
        <v>3975</v>
      </c>
      <c r="K607" s="47" t="str">
        <f>_xlfn.XLOOKUP($B607,ウォッチリスト!$C$3:$C$10000,ウォッチリスト!$C$3:$C$10000,"未反映",0,1)</f>
        <v>2342</v>
      </c>
    </row>
    <row r="608" spans="1:11">
      <c r="A608" s="49">
        <v>20250228</v>
      </c>
      <c r="B608" s="50" t="s">
        <v>656</v>
      </c>
      <c r="C608" s="49" t="s">
        <v>4903</v>
      </c>
      <c r="D608" s="49" t="s">
        <v>4059</v>
      </c>
      <c r="E608" s="49">
        <v>9050</v>
      </c>
      <c r="F608" s="49" t="s">
        <v>4031</v>
      </c>
      <c r="G608" s="49">
        <v>10</v>
      </c>
      <c r="H608" s="49" t="s">
        <v>3993</v>
      </c>
      <c r="I608" s="49" t="s">
        <v>3975</v>
      </c>
      <c r="J608" s="49" t="s">
        <v>3975</v>
      </c>
      <c r="K608" s="47" t="str">
        <f>_xlfn.XLOOKUP($B608,ウォッチリスト!$C$3:$C$10000,ウォッチリスト!$C$3:$C$10000,"未反映",0,1)</f>
        <v>2344</v>
      </c>
    </row>
    <row r="609" spans="1:11">
      <c r="A609" s="49">
        <v>20250228</v>
      </c>
      <c r="B609" s="50" t="s">
        <v>657</v>
      </c>
      <c r="C609" s="49" t="s">
        <v>4904</v>
      </c>
      <c r="D609" s="49" t="s">
        <v>4059</v>
      </c>
      <c r="E609" s="49">
        <v>5250</v>
      </c>
      <c r="F609" s="49" t="s">
        <v>3992</v>
      </c>
      <c r="G609" s="49">
        <v>10</v>
      </c>
      <c r="H609" s="49" t="s">
        <v>3993</v>
      </c>
      <c r="I609" s="49" t="s">
        <v>3975</v>
      </c>
      <c r="J609" s="49" t="s">
        <v>3975</v>
      </c>
      <c r="K609" s="47" t="str">
        <f>_xlfn.XLOOKUP($B609,ウォッチリスト!$C$3:$C$10000,ウォッチリスト!$C$3:$C$10000,"未反映",0,1)</f>
        <v>2345</v>
      </c>
    </row>
    <row r="610" spans="1:11">
      <c r="A610" s="49">
        <v>20250228</v>
      </c>
      <c r="B610" s="50" t="s">
        <v>658</v>
      </c>
      <c r="C610" s="49" t="s">
        <v>4905</v>
      </c>
      <c r="D610" s="49" t="s">
        <v>4059</v>
      </c>
      <c r="E610" s="49">
        <v>5250</v>
      </c>
      <c r="F610" s="49" t="s">
        <v>3992</v>
      </c>
      <c r="G610" s="49">
        <v>10</v>
      </c>
      <c r="H610" s="49" t="s">
        <v>3993</v>
      </c>
      <c r="I610" s="49" t="s">
        <v>3975</v>
      </c>
      <c r="J610" s="49" t="s">
        <v>3975</v>
      </c>
      <c r="K610" s="47" t="str">
        <f>_xlfn.XLOOKUP($B610,ウォッチリスト!$C$3:$C$10000,ウォッチリスト!$C$3:$C$10000,"未反映",0,1)</f>
        <v>2349</v>
      </c>
    </row>
    <row r="611" spans="1:11">
      <c r="A611" s="49">
        <v>20250228</v>
      </c>
      <c r="B611" s="50" t="s">
        <v>4906</v>
      </c>
      <c r="C611" s="49" t="s">
        <v>4907</v>
      </c>
      <c r="D611" s="49" t="s">
        <v>3974</v>
      </c>
      <c r="E611" s="49" t="s">
        <v>3975</v>
      </c>
      <c r="F611" s="49" t="s">
        <v>3975</v>
      </c>
      <c r="G611" s="49" t="s">
        <v>3975</v>
      </c>
      <c r="H611" s="49" t="s">
        <v>3975</v>
      </c>
      <c r="I611" s="49" t="s">
        <v>3975</v>
      </c>
      <c r="J611" s="49" t="s">
        <v>3975</v>
      </c>
      <c r="K611" s="47" t="str">
        <f>_xlfn.XLOOKUP($B611,ウォッチリスト!$C$3:$C$10000,ウォッチリスト!$C$3:$C$10000,"未反映",0,1)</f>
        <v>未反映</v>
      </c>
    </row>
    <row r="612" spans="1:11">
      <c r="A612" s="49">
        <v>20250228</v>
      </c>
      <c r="B612" s="50" t="s">
        <v>659</v>
      </c>
      <c r="C612" s="49" t="s">
        <v>4908</v>
      </c>
      <c r="D612" s="49" t="s">
        <v>3983</v>
      </c>
      <c r="E612" s="49">
        <v>5250</v>
      </c>
      <c r="F612" s="49" t="s">
        <v>3992</v>
      </c>
      <c r="G612" s="49">
        <v>10</v>
      </c>
      <c r="H612" s="49" t="s">
        <v>3993</v>
      </c>
      <c r="I612" s="49" t="s">
        <v>3975</v>
      </c>
      <c r="J612" s="49" t="s">
        <v>3975</v>
      </c>
      <c r="K612" s="47" t="str">
        <f>_xlfn.XLOOKUP($B612,ウォッチリスト!$C$3:$C$10000,ウォッチリスト!$C$3:$C$10000,"未反映",0,1)</f>
        <v>2351</v>
      </c>
    </row>
    <row r="613" spans="1:11">
      <c r="A613" s="49">
        <v>20250228</v>
      </c>
      <c r="B613" s="50" t="s">
        <v>308</v>
      </c>
      <c r="C613" s="49" t="s">
        <v>4909</v>
      </c>
      <c r="D613" s="49" t="s">
        <v>3968</v>
      </c>
      <c r="E613" s="49">
        <v>8050</v>
      </c>
      <c r="F613" s="49" t="s">
        <v>4080</v>
      </c>
      <c r="G613" s="49">
        <v>17</v>
      </c>
      <c r="H613" s="49" t="s">
        <v>4081</v>
      </c>
      <c r="I613" s="49">
        <v>6</v>
      </c>
      <c r="J613" s="49" t="s">
        <v>4061</v>
      </c>
      <c r="K613" s="47" t="str">
        <f>_xlfn.XLOOKUP($B613,ウォッチリスト!$C$3:$C$10000,ウォッチリスト!$C$3:$C$10000,"未反映",0,1)</f>
        <v>2353</v>
      </c>
    </row>
    <row r="614" spans="1:11">
      <c r="A614" s="49">
        <v>20250228</v>
      </c>
      <c r="B614" s="50" t="s">
        <v>660</v>
      </c>
      <c r="C614" s="49" t="s">
        <v>4910</v>
      </c>
      <c r="D614" s="49" t="s">
        <v>4059</v>
      </c>
      <c r="E614" s="49">
        <v>5250</v>
      </c>
      <c r="F614" s="49" t="s">
        <v>3992</v>
      </c>
      <c r="G614" s="49">
        <v>10</v>
      </c>
      <c r="H614" s="49" t="s">
        <v>3993</v>
      </c>
      <c r="I614" s="49" t="s">
        <v>3975</v>
      </c>
      <c r="J614" s="49" t="s">
        <v>3975</v>
      </c>
      <c r="K614" s="47" t="str">
        <f>_xlfn.XLOOKUP($B614,ウォッチリスト!$C$3:$C$10000,ウォッチリスト!$C$3:$C$10000,"未反映",0,1)</f>
        <v>2354</v>
      </c>
    </row>
    <row r="615" spans="1:11">
      <c r="A615" s="49">
        <v>20250228</v>
      </c>
      <c r="B615" s="50" t="s">
        <v>661</v>
      </c>
      <c r="C615" s="49" t="s">
        <v>4911</v>
      </c>
      <c r="D615" s="49" t="s">
        <v>3968</v>
      </c>
      <c r="E615" s="49">
        <v>5250</v>
      </c>
      <c r="F615" s="49" t="s">
        <v>3992</v>
      </c>
      <c r="G615" s="49">
        <v>10</v>
      </c>
      <c r="H615" s="49" t="s">
        <v>3993</v>
      </c>
      <c r="I615" s="49">
        <v>7</v>
      </c>
      <c r="J615" s="49" t="s">
        <v>3971</v>
      </c>
      <c r="K615" s="47" t="str">
        <f>_xlfn.XLOOKUP($B615,ウォッチリスト!$C$3:$C$10000,ウォッチリスト!$C$3:$C$10000,"未反映",0,1)</f>
        <v>2359</v>
      </c>
    </row>
    <row r="616" spans="1:11">
      <c r="A616" s="49">
        <v>20250228</v>
      </c>
      <c r="B616" s="50" t="s">
        <v>4912</v>
      </c>
      <c r="C616" s="49" t="s">
        <v>4913</v>
      </c>
      <c r="D616" s="49" t="s">
        <v>3974</v>
      </c>
      <c r="E616" s="49" t="s">
        <v>3975</v>
      </c>
      <c r="F616" s="49" t="s">
        <v>3975</v>
      </c>
      <c r="G616" s="49" t="s">
        <v>3975</v>
      </c>
      <c r="H616" s="49" t="s">
        <v>3975</v>
      </c>
      <c r="I616" s="49" t="s">
        <v>3975</v>
      </c>
      <c r="J616" s="49" t="s">
        <v>3975</v>
      </c>
      <c r="K616" s="47" t="str">
        <f>_xlfn.XLOOKUP($B616,ウォッチリスト!$C$3:$C$10000,ウォッチリスト!$C$3:$C$10000,"未反映",0,1)</f>
        <v>未反映</v>
      </c>
    </row>
    <row r="617" spans="1:11">
      <c r="A617" s="49">
        <v>20250228</v>
      </c>
      <c r="B617" s="50" t="s">
        <v>4914</v>
      </c>
      <c r="C617" s="49" t="s">
        <v>4915</v>
      </c>
      <c r="D617" s="49" t="s">
        <v>3974</v>
      </c>
      <c r="E617" s="49" t="s">
        <v>3975</v>
      </c>
      <c r="F617" s="49" t="s">
        <v>3975</v>
      </c>
      <c r="G617" s="49" t="s">
        <v>3975</v>
      </c>
      <c r="H617" s="49" t="s">
        <v>3975</v>
      </c>
      <c r="I617" s="49" t="s">
        <v>3975</v>
      </c>
      <c r="J617" s="49" t="s">
        <v>3975</v>
      </c>
      <c r="K617" s="47" t="str">
        <f>_xlfn.XLOOKUP($B617,ウォッチリスト!$C$3:$C$10000,ウォッチリスト!$C$3:$C$10000,"未反映",0,1)</f>
        <v>未反映</v>
      </c>
    </row>
    <row r="618" spans="1:11">
      <c r="A618" s="49">
        <v>20250228</v>
      </c>
      <c r="B618" s="50" t="s">
        <v>662</v>
      </c>
      <c r="C618" s="49" t="s">
        <v>4916</v>
      </c>
      <c r="D618" s="49" t="s">
        <v>3983</v>
      </c>
      <c r="E618" s="49">
        <v>9050</v>
      </c>
      <c r="F618" s="49" t="s">
        <v>4031</v>
      </c>
      <c r="G618" s="49">
        <v>10</v>
      </c>
      <c r="H618" s="49" t="s">
        <v>3993</v>
      </c>
      <c r="I618" s="49" t="s">
        <v>3975</v>
      </c>
      <c r="J618" s="49" t="s">
        <v>3975</v>
      </c>
      <c r="K618" s="47" t="str">
        <f>_xlfn.XLOOKUP($B618,ウォッチリスト!$C$3:$C$10000,ウォッチリスト!$C$3:$C$10000,"未反映",0,1)</f>
        <v>2370</v>
      </c>
    </row>
    <row r="619" spans="1:11">
      <c r="A619" s="49">
        <v>20250228</v>
      </c>
      <c r="B619" s="50" t="s">
        <v>663</v>
      </c>
      <c r="C619" s="49" t="s">
        <v>4917</v>
      </c>
      <c r="D619" s="49" t="s">
        <v>3968</v>
      </c>
      <c r="E619" s="49">
        <v>9050</v>
      </c>
      <c r="F619" s="49" t="s">
        <v>4031</v>
      </c>
      <c r="G619" s="49">
        <v>10</v>
      </c>
      <c r="H619" s="49" t="s">
        <v>3993</v>
      </c>
      <c r="I619" s="49">
        <v>4</v>
      </c>
      <c r="J619" s="49" t="s">
        <v>4015</v>
      </c>
      <c r="K619" s="47" t="str">
        <f>_xlfn.XLOOKUP($B619,ウォッチリスト!$C$3:$C$10000,ウォッチリスト!$C$3:$C$10000,"未反映",0,1)</f>
        <v>2371</v>
      </c>
    </row>
    <row r="620" spans="1:11">
      <c r="A620" s="49">
        <v>20250228</v>
      </c>
      <c r="B620" s="50" t="s">
        <v>664</v>
      </c>
      <c r="C620" s="49" t="s">
        <v>4918</v>
      </c>
      <c r="D620" s="49" t="s">
        <v>3968</v>
      </c>
      <c r="E620" s="49">
        <v>9050</v>
      </c>
      <c r="F620" s="49" t="s">
        <v>4031</v>
      </c>
      <c r="G620" s="49">
        <v>10</v>
      </c>
      <c r="H620" s="49" t="s">
        <v>3993</v>
      </c>
      <c r="I620" s="49">
        <v>7</v>
      </c>
      <c r="J620" s="49" t="s">
        <v>3971</v>
      </c>
      <c r="K620" s="47" t="str">
        <f>_xlfn.XLOOKUP($B620,ウォッチリスト!$C$3:$C$10000,ウォッチリスト!$C$3:$C$10000,"未反映",0,1)</f>
        <v>2372</v>
      </c>
    </row>
    <row r="621" spans="1:11">
      <c r="A621" s="49">
        <v>20250228</v>
      </c>
      <c r="B621" s="50" t="s">
        <v>665</v>
      </c>
      <c r="C621" s="49" t="s">
        <v>4919</v>
      </c>
      <c r="D621" s="49" t="s">
        <v>4059</v>
      </c>
      <c r="E621" s="49">
        <v>9050</v>
      </c>
      <c r="F621" s="49" t="s">
        <v>4031</v>
      </c>
      <c r="G621" s="49">
        <v>10</v>
      </c>
      <c r="H621" s="49" t="s">
        <v>3993</v>
      </c>
      <c r="I621" s="49" t="s">
        <v>3975</v>
      </c>
      <c r="J621" s="49" t="s">
        <v>3975</v>
      </c>
      <c r="K621" s="47" t="str">
        <f>_xlfn.XLOOKUP($B621,ウォッチリスト!$C$3:$C$10000,ウォッチリスト!$C$3:$C$10000,"未反映",0,1)</f>
        <v>2373</v>
      </c>
    </row>
    <row r="622" spans="1:11">
      <c r="A622" s="49">
        <v>20250228</v>
      </c>
      <c r="B622" s="50" t="s">
        <v>666</v>
      </c>
      <c r="C622" s="49" t="s">
        <v>4920</v>
      </c>
      <c r="D622" s="49" t="s">
        <v>3968</v>
      </c>
      <c r="E622" s="49">
        <v>9050</v>
      </c>
      <c r="F622" s="49" t="s">
        <v>4031</v>
      </c>
      <c r="G622" s="49">
        <v>10</v>
      </c>
      <c r="H622" s="49" t="s">
        <v>3993</v>
      </c>
      <c r="I622" s="49">
        <v>7</v>
      </c>
      <c r="J622" s="49" t="s">
        <v>3971</v>
      </c>
      <c r="K622" s="47" t="str">
        <f>_xlfn.XLOOKUP($B622,ウォッチリスト!$C$3:$C$10000,ウォッチリスト!$C$3:$C$10000,"未反映",0,1)</f>
        <v>2374</v>
      </c>
    </row>
    <row r="623" spans="1:11">
      <c r="A623" s="49">
        <v>20250228</v>
      </c>
      <c r="B623" s="50" t="s">
        <v>667</v>
      </c>
      <c r="C623" s="49" t="s">
        <v>4921</v>
      </c>
      <c r="D623" s="49" t="s">
        <v>4059</v>
      </c>
      <c r="E623" s="49">
        <v>9050</v>
      </c>
      <c r="F623" s="49" t="s">
        <v>4031</v>
      </c>
      <c r="G623" s="49">
        <v>10</v>
      </c>
      <c r="H623" s="49" t="s">
        <v>3993</v>
      </c>
      <c r="I623" s="49" t="s">
        <v>3975</v>
      </c>
      <c r="J623" s="49" t="s">
        <v>3975</v>
      </c>
      <c r="K623" s="47" t="str">
        <f>_xlfn.XLOOKUP($B623,ウォッチリスト!$C$3:$C$10000,ウォッチリスト!$C$3:$C$10000,"未反映",0,1)</f>
        <v>2375</v>
      </c>
    </row>
    <row r="624" spans="1:11">
      <c r="A624" s="49">
        <v>20250228</v>
      </c>
      <c r="B624" s="50" t="s">
        <v>668</v>
      </c>
      <c r="C624" s="49" t="s">
        <v>4922</v>
      </c>
      <c r="D624" s="49" t="s">
        <v>4059</v>
      </c>
      <c r="E624" s="49">
        <v>9050</v>
      </c>
      <c r="F624" s="49" t="s">
        <v>4031</v>
      </c>
      <c r="G624" s="49">
        <v>10</v>
      </c>
      <c r="H624" s="49" t="s">
        <v>3993</v>
      </c>
      <c r="I624" s="49" t="s">
        <v>3975</v>
      </c>
      <c r="J624" s="49" t="s">
        <v>3975</v>
      </c>
      <c r="K624" s="47" t="str">
        <f>_xlfn.XLOOKUP($B624,ウォッチリスト!$C$3:$C$10000,ウォッチリスト!$C$3:$C$10000,"未反映",0,1)</f>
        <v>2376</v>
      </c>
    </row>
    <row r="625" spans="1:11">
      <c r="A625" s="49">
        <v>20250228</v>
      </c>
      <c r="B625" s="50" t="s">
        <v>669</v>
      </c>
      <c r="C625" s="49" t="s">
        <v>4923</v>
      </c>
      <c r="D625" s="49" t="s">
        <v>3968</v>
      </c>
      <c r="E625" s="49">
        <v>9050</v>
      </c>
      <c r="F625" s="49" t="s">
        <v>4031</v>
      </c>
      <c r="G625" s="49">
        <v>10</v>
      </c>
      <c r="H625" s="49" t="s">
        <v>3993</v>
      </c>
      <c r="I625" s="49">
        <v>7</v>
      </c>
      <c r="J625" s="49" t="s">
        <v>3971</v>
      </c>
      <c r="K625" s="47" t="str">
        <f>_xlfn.XLOOKUP($B625,ウォッチリスト!$C$3:$C$10000,ウォッチリスト!$C$3:$C$10000,"未反映",0,1)</f>
        <v>2378</v>
      </c>
    </row>
    <row r="626" spans="1:11">
      <c r="A626" s="49">
        <v>20250228</v>
      </c>
      <c r="B626" s="50" t="s">
        <v>134</v>
      </c>
      <c r="C626" s="49" t="s">
        <v>4924</v>
      </c>
      <c r="D626" s="49" t="s">
        <v>3968</v>
      </c>
      <c r="E626" s="49">
        <v>9050</v>
      </c>
      <c r="F626" s="49" t="s">
        <v>4031</v>
      </c>
      <c r="G626" s="49">
        <v>10</v>
      </c>
      <c r="H626" s="49" t="s">
        <v>3993</v>
      </c>
      <c r="I626" s="49">
        <v>6</v>
      </c>
      <c r="J626" s="49" t="s">
        <v>4061</v>
      </c>
      <c r="K626" s="47" t="str">
        <f>_xlfn.XLOOKUP($B626,ウォッチリスト!$C$3:$C$10000,ウォッチリスト!$C$3:$C$10000,"未反映",0,1)</f>
        <v>2379</v>
      </c>
    </row>
    <row r="627" spans="1:11">
      <c r="A627" s="49">
        <v>20250228</v>
      </c>
      <c r="B627" s="50" t="s">
        <v>4925</v>
      </c>
      <c r="C627" s="49" t="s">
        <v>4926</v>
      </c>
      <c r="D627" s="49" t="s">
        <v>3974</v>
      </c>
      <c r="E627" s="49" t="s">
        <v>3975</v>
      </c>
      <c r="F627" s="49" t="s">
        <v>3975</v>
      </c>
      <c r="G627" s="49" t="s">
        <v>3975</v>
      </c>
      <c r="H627" s="49" t="s">
        <v>3975</v>
      </c>
      <c r="I627" s="49" t="s">
        <v>3975</v>
      </c>
      <c r="J627" s="49" t="s">
        <v>3975</v>
      </c>
      <c r="K627" s="47" t="str">
        <f>_xlfn.XLOOKUP($B627,ウォッチリスト!$C$3:$C$10000,ウォッチリスト!$C$3:$C$10000,"未反映",0,1)</f>
        <v>未反映</v>
      </c>
    </row>
    <row r="628" spans="1:11">
      <c r="A628" s="49">
        <v>20250228</v>
      </c>
      <c r="B628" s="50" t="s">
        <v>670</v>
      </c>
      <c r="C628" s="49" t="s">
        <v>4927</v>
      </c>
      <c r="D628" s="49" t="s">
        <v>3968</v>
      </c>
      <c r="E628" s="49">
        <v>5050</v>
      </c>
      <c r="F628" s="49" t="s">
        <v>4010</v>
      </c>
      <c r="G628" s="49">
        <v>12</v>
      </c>
      <c r="H628" s="49" t="s">
        <v>4011</v>
      </c>
      <c r="I628" s="49">
        <v>6</v>
      </c>
      <c r="J628" s="49" t="s">
        <v>4061</v>
      </c>
      <c r="K628" s="47" t="str">
        <f>_xlfn.XLOOKUP($B628,ウォッチリスト!$C$3:$C$10000,ウォッチリスト!$C$3:$C$10000,"未反映",0,1)</f>
        <v>2384</v>
      </c>
    </row>
    <row r="629" spans="1:11">
      <c r="A629" s="49">
        <v>20250228</v>
      </c>
      <c r="B629" s="50" t="s">
        <v>671</v>
      </c>
      <c r="C629" s="49" t="s">
        <v>4928</v>
      </c>
      <c r="D629" s="49" t="s">
        <v>3983</v>
      </c>
      <c r="E629" s="49">
        <v>9050</v>
      </c>
      <c r="F629" s="49" t="s">
        <v>4031</v>
      </c>
      <c r="G629" s="49">
        <v>10</v>
      </c>
      <c r="H629" s="49" t="s">
        <v>3993</v>
      </c>
      <c r="I629" s="49" t="s">
        <v>3975</v>
      </c>
      <c r="J629" s="49" t="s">
        <v>3975</v>
      </c>
      <c r="K629" s="47" t="str">
        <f>_xlfn.XLOOKUP($B629,ウォッチリスト!$C$3:$C$10000,ウォッチリスト!$C$3:$C$10000,"未反映",0,1)</f>
        <v>2385</v>
      </c>
    </row>
    <row r="630" spans="1:11">
      <c r="A630" s="49">
        <v>20250228</v>
      </c>
      <c r="B630" s="50" t="s">
        <v>672</v>
      </c>
      <c r="C630" s="49" t="s">
        <v>4929</v>
      </c>
      <c r="D630" s="49" t="s">
        <v>3983</v>
      </c>
      <c r="E630" s="49">
        <v>7200</v>
      </c>
      <c r="F630" s="49" t="s">
        <v>4215</v>
      </c>
      <c r="G630" s="49">
        <v>16</v>
      </c>
      <c r="H630" s="49" t="s">
        <v>4216</v>
      </c>
      <c r="I630" s="49" t="s">
        <v>3975</v>
      </c>
      <c r="J630" s="49" t="s">
        <v>3975</v>
      </c>
      <c r="K630" s="47" t="str">
        <f>_xlfn.XLOOKUP($B630,ウォッチリスト!$C$3:$C$10000,ウォッチリスト!$C$3:$C$10000,"未反映",0,1)</f>
        <v>2388</v>
      </c>
    </row>
    <row r="631" spans="1:11">
      <c r="A631" s="49">
        <v>20250228</v>
      </c>
      <c r="B631" s="50" t="s">
        <v>673</v>
      </c>
      <c r="C631" s="49" t="s">
        <v>4930</v>
      </c>
      <c r="D631" s="49" t="s">
        <v>3968</v>
      </c>
      <c r="E631" s="49">
        <v>9050</v>
      </c>
      <c r="F631" s="49" t="s">
        <v>4031</v>
      </c>
      <c r="G631" s="49">
        <v>10</v>
      </c>
      <c r="H631" s="49" t="s">
        <v>3993</v>
      </c>
      <c r="I631" s="49">
        <v>7</v>
      </c>
      <c r="J631" s="49" t="s">
        <v>3971</v>
      </c>
      <c r="K631" s="47" t="str">
        <f>_xlfn.XLOOKUP($B631,ウォッチリスト!$C$3:$C$10000,ウォッチリスト!$C$3:$C$10000,"未反映",0,1)</f>
        <v>2389</v>
      </c>
    </row>
    <row r="632" spans="1:11">
      <c r="A632" s="49">
        <v>20250228</v>
      </c>
      <c r="B632" s="50" t="s">
        <v>4931</v>
      </c>
      <c r="C632" s="49" t="s">
        <v>4932</v>
      </c>
      <c r="D632" s="49" t="s">
        <v>3974</v>
      </c>
      <c r="E632" s="49" t="s">
        <v>3975</v>
      </c>
      <c r="F632" s="49" t="s">
        <v>3975</v>
      </c>
      <c r="G632" s="49" t="s">
        <v>3975</v>
      </c>
      <c r="H632" s="49" t="s">
        <v>3975</v>
      </c>
      <c r="I632" s="49" t="s">
        <v>3975</v>
      </c>
      <c r="J632" s="49" t="s">
        <v>3975</v>
      </c>
      <c r="K632" s="47" t="str">
        <f>_xlfn.XLOOKUP($B632,ウォッチリスト!$C$3:$C$10000,ウォッチリスト!$C$3:$C$10000,"未反映",0,1)</f>
        <v>未反映</v>
      </c>
    </row>
    <row r="633" spans="1:11">
      <c r="A633" s="49">
        <v>20250228</v>
      </c>
      <c r="B633" s="50" t="s">
        <v>674</v>
      </c>
      <c r="C633" s="49" t="s">
        <v>4933</v>
      </c>
      <c r="D633" s="49" t="s">
        <v>4059</v>
      </c>
      <c r="E633" s="49">
        <v>9050</v>
      </c>
      <c r="F633" s="49" t="s">
        <v>4031</v>
      </c>
      <c r="G633" s="49">
        <v>10</v>
      </c>
      <c r="H633" s="49" t="s">
        <v>3993</v>
      </c>
      <c r="I633" s="49" t="s">
        <v>3975</v>
      </c>
      <c r="J633" s="49" t="s">
        <v>3975</v>
      </c>
      <c r="K633" s="47" t="str">
        <f>_xlfn.XLOOKUP($B633,ウォッチリスト!$C$3:$C$10000,ウォッチリスト!$C$3:$C$10000,"未反映",0,1)</f>
        <v>2391</v>
      </c>
    </row>
    <row r="634" spans="1:11">
      <c r="A634" s="49">
        <v>20250228</v>
      </c>
      <c r="B634" s="50" t="s">
        <v>675</v>
      </c>
      <c r="C634" s="49" t="s">
        <v>4934</v>
      </c>
      <c r="D634" s="49" t="s">
        <v>4059</v>
      </c>
      <c r="E634" s="49">
        <v>9050</v>
      </c>
      <c r="F634" s="49" t="s">
        <v>4031</v>
      </c>
      <c r="G634" s="49">
        <v>10</v>
      </c>
      <c r="H634" s="49" t="s">
        <v>3993</v>
      </c>
      <c r="I634" s="49" t="s">
        <v>3975</v>
      </c>
      <c r="J634" s="49" t="s">
        <v>3975</v>
      </c>
      <c r="K634" s="47" t="str">
        <f>_xlfn.XLOOKUP($B634,ウォッチリスト!$C$3:$C$10000,ウォッチリスト!$C$3:$C$10000,"未反映",0,1)</f>
        <v>2393</v>
      </c>
    </row>
    <row r="635" spans="1:11">
      <c r="A635" s="49">
        <v>20250228</v>
      </c>
      <c r="B635" s="50" t="s">
        <v>676</v>
      </c>
      <c r="C635" s="49" t="s">
        <v>4935</v>
      </c>
      <c r="D635" s="49" t="s">
        <v>3968</v>
      </c>
      <c r="E635" s="49">
        <v>9050</v>
      </c>
      <c r="F635" s="49" t="s">
        <v>4031</v>
      </c>
      <c r="G635" s="49">
        <v>10</v>
      </c>
      <c r="H635" s="49" t="s">
        <v>3993</v>
      </c>
      <c r="I635" s="49">
        <v>7</v>
      </c>
      <c r="J635" s="49" t="s">
        <v>3971</v>
      </c>
      <c r="K635" s="47" t="str">
        <f>_xlfn.XLOOKUP($B635,ウォッチリスト!$C$3:$C$10000,ウォッチリスト!$C$3:$C$10000,"未反映",0,1)</f>
        <v>2395</v>
      </c>
    </row>
    <row r="636" spans="1:11">
      <c r="A636" s="49">
        <v>20250228</v>
      </c>
      <c r="B636" s="50" t="s">
        <v>677</v>
      </c>
      <c r="C636" s="49" t="s">
        <v>4936</v>
      </c>
      <c r="D636" s="49" t="s">
        <v>4059</v>
      </c>
      <c r="E636" s="49">
        <v>9050</v>
      </c>
      <c r="F636" s="49" t="s">
        <v>4031</v>
      </c>
      <c r="G636" s="49">
        <v>10</v>
      </c>
      <c r="H636" s="49" t="s">
        <v>3993</v>
      </c>
      <c r="I636" s="49" t="s">
        <v>3975</v>
      </c>
      <c r="J636" s="49" t="s">
        <v>3975</v>
      </c>
      <c r="K636" s="47" t="str">
        <f>_xlfn.XLOOKUP($B636,ウォッチリスト!$C$3:$C$10000,ウォッチリスト!$C$3:$C$10000,"未反映",0,1)</f>
        <v>2397</v>
      </c>
    </row>
    <row r="637" spans="1:11">
      <c r="A637" s="49">
        <v>20250228</v>
      </c>
      <c r="B637" s="50" t="s">
        <v>4937</v>
      </c>
      <c r="C637" s="49" t="s">
        <v>4938</v>
      </c>
      <c r="D637" s="49" t="s">
        <v>3991</v>
      </c>
      <c r="E637" s="49">
        <v>8050</v>
      </c>
      <c r="F637" s="49" t="s">
        <v>4080</v>
      </c>
      <c r="G637" s="49">
        <v>17</v>
      </c>
      <c r="H637" s="49" t="s">
        <v>4081</v>
      </c>
      <c r="I637" s="49" t="s">
        <v>3975</v>
      </c>
      <c r="J637" s="49" t="s">
        <v>3975</v>
      </c>
      <c r="K637" s="47" t="str">
        <f>_xlfn.XLOOKUP($B637,ウォッチリスト!$C$3:$C$10000,ウォッチリスト!$C$3:$C$10000,"未反映",0,1)</f>
        <v>未反映</v>
      </c>
    </row>
    <row r="638" spans="1:11">
      <c r="A638" s="49">
        <v>20250228</v>
      </c>
      <c r="B638" s="50" t="s">
        <v>678</v>
      </c>
      <c r="C638" s="49" t="s">
        <v>4939</v>
      </c>
      <c r="D638" s="49" t="s">
        <v>4059</v>
      </c>
      <c r="E638" s="49">
        <v>9050</v>
      </c>
      <c r="F638" s="49" t="s">
        <v>4031</v>
      </c>
      <c r="G638" s="49">
        <v>10</v>
      </c>
      <c r="H638" s="49" t="s">
        <v>3993</v>
      </c>
      <c r="I638" s="49" t="s">
        <v>3975</v>
      </c>
      <c r="J638" s="49" t="s">
        <v>3975</v>
      </c>
      <c r="K638" s="47" t="str">
        <f>_xlfn.XLOOKUP($B638,ウォッチリスト!$C$3:$C$10000,ウォッチリスト!$C$3:$C$10000,"未反映",0,1)</f>
        <v>2404</v>
      </c>
    </row>
    <row r="639" spans="1:11">
      <c r="A639" s="49">
        <v>20250228</v>
      </c>
      <c r="B639" s="50" t="s">
        <v>679</v>
      </c>
      <c r="C639" s="49" t="s">
        <v>4940</v>
      </c>
      <c r="D639" s="49" t="s">
        <v>4059</v>
      </c>
      <c r="E639" s="49">
        <v>9050</v>
      </c>
      <c r="F639" s="49" t="s">
        <v>4031</v>
      </c>
      <c r="G639" s="49">
        <v>10</v>
      </c>
      <c r="H639" s="49" t="s">
        <v>3993</v>
      </c>
      <c r="I639" s="49" t="s">
        <v>3975</v>
      </c>
      <c r="J639" s="49" t="s">
        <v>3975</v>
      </c>
      <c r="K639" s="47" t="str">
        <f>_xlfn.XLOOKUP($B639,ウォッチリスト!$C$3:$C$10000,ウォッチリスト!$C$3:$C$10000,"未反映",0,1)</f>
        <v>2408</v>
      </c>
    </row>
    <row r="640" spans="1:11">
      <c r="A640" s="49">
        <v>20250228</v>
      </c>
      <c r="B640" s="50" t="s">
        <v>680</v>
      </c>
      <c r="C640" s="49" t="s">
        <v>4941</v>
      </c>
      <c r="D640" s="49" t="s">
        <v>3968</v>
      </c>
      <c r="E640" s="49">
        <v>9050</v>
      </c>
      <c r="F640" s="49" t="s">
        <v>4031</v>
      </c>
      <c r="G640" s="49">
        <v>10</v>
      </c>
      <c r="H640" s="49" t="s">
        <v>3993</v>
      </c>
      <c r="I640" s="49" t="s">
        <v>3975</v>
      </c>
      <c r="J640" s="49" t="s">
        <v>3975</v>
      </c>
      <c r="K640" s="47" t="str">
        <f>_xlfn.XLOOKUP($B640,ウォッチリスト!$C$3:$C$10000,ウォッチリスト!$C$3:$C$10000,"未反映",0,1)</f>
        <v>2410</v>
      </c>
    </row>
    <row r="641" spans="1:11">
      <c r="A641" s="49">
        <v>20250228</v>
      </c>
      <c r="B641" s="50" t="s">
        <v>681</v>
      </c>
      <c r="C641" s="49" t="s">
        <v>4942</v>
      </c>
      <c r="D641" s="49" t="s">
        <v>4059</v>
      </c>
      <c r="E641" s="49">
        <v>5250</v>
      </c>
      <c r="F641" s="49" t="s">
        <v>3992</v>
      </c>
      <c r="G641" s="49">
        <v>10</v>
      </c>
      <c r="H641" s="49" t="s">
        <v>3993</v>
      </c>
      <c r="I641" s="49" t="s">
        <v>3975</v>
      </c>
      <c r="J641" s="49" t="s">
        <v>3975</v>
      </c>
      <c r="K641" s="47" t="str">
        <f>_xlfn.XLOOKUP($B641,ウォッチリスト!$C$3:$C$10000,ウォッチリスト!$C$3:$C$10000,"未反映",0,1)</f>
        <v>2411</v>
      </c>
    </row>
    <row r="642" spans="1:11">
      <c r="A642" s="49">
        <v>20250228</v>
      </c>
      <c r="B642" s="50" t="s">
        <v>682</v>
      </c>
      <c r="C642" s="49" t="s">
        <v>4943</v>
      </c>
      <c r="D642" s="49" t="s">
        <v>3968</v>
      </c>
      <c r="E642" s="49">
        <v>9050</v>
      </c>
      <c r="F642" s="49" t="s">
        <v>4031</v>
      </c>
      <c r="G642" s="49">
        <v>10</v>
      </c>
      <c r="H642" s="49" t="s">
        <v>3993</v>
      </c>
      <c r="I642" s="49">
        <v>4</v>
      </c>
      <c r="J642" s="49" t="s">
        <v>4015</v>
      </c>
      <c r="K642" s="47" t="str">
        <f>_xlfn.XLOOKUP($B642,ウォッチリスト!$C$3:$C$10000,ウォッチリスト!$C$3:$C$10000,"未反映",0,1)</f>
        <v>2413</v>
      </c>
    </row>
    <row r="643" spans="1:11">
      <c r="A643" s="49">
        <v>20250228</v>
      </c>
      <c r="B643" s="50" t="s">
        <v>683</v>
      </c>
      <c r="C643" s="49" t="s">
        <v>4944</v>
      </c>
      <c r="D643" s="49" t="s">
        <v>4059</v>
      </c>
      <c r="E643" s="49">
        <v>9050</v>
      </c>
      <c r="F643" s="49" t="s">
        <v>4031</v>
      </c>
      <c r="G643" s="49">
        <v>10</v>
      </c>
      <c r="H643" s="49" t="s">
        <v>3993</v>
      </c>
      <c r="I643" s="49" t="s">
        <v>3975</v>
      </c>
      <c r="J643" s="49" t="s">
        <v>3975</v>
      </c>
      <c r="K643" s="47" t="str">
        <f>_xlfn.XLOOKUP($B643,ウォッチリスト!$C$3:$C$10000,ウォッチリスト!$C$3:$C$10000,"未反映",0,1)</f>
        <v>2415</v>
      </c>
    </row>
    <row r="644" spans="1:11">
      <c r="A644" s="49">
        <v>20250228</v>
      </c>
      <c r="B644" s="50" t="s">
        <v>684</v>
      </c>
      <c r="C644" s="49" t="s">
        <v>4945</v>
      </c>
      <c r="D644" s="49" t="s">
        <v>4059</v>
      </c>
      <c r="E644" s="49">
        <v>9050</v>
      </c>
      <c r="F644" s="49" t="s">
        <v>4031</v>
      </c>
      <c r="G644" s="49">
        <v>10</v>
      </c>
      <c r="H644" s="49" t="s">
        <v>3993</v>
      </c>
      <c r="I644" s="49" t="s">
        <v>3975</v>
      </c>
      <c r="J644" s="49" t="s">
        <v>3975</v>
      </c>
      <c r="K644" s="47" t="str">
        <f>_xlfn.XLOOKUP($B644,ウォッチリスト!$C$3:$C$10000,ウォッチリスト!$C$3:$C$10000,"未反映",0,1)</f>
        <v>2418</v>
      </c>
    </row>
    <row r="645" spans="1:11">
      <c r="A645" s="49">
        <v>20250228</v>
      </c>
      <c r="B645" s="50" t="s">
        <v>685</v>
      </c>
      <c r="C645" s="49" t="s">
        <v>4946</v>
      </c>
      <c r="D645" s="49" t="s">
        <v>3983</v>
      </c>
      <c r="E645" s="49">
        <v>5250</v>
      </c>
      <c r="F645" s="49" t="s">
        <v>3992</v>
      </c>
      <c r="G645" s="49">
        <v>10</v>
      </c>
      <c r="H645" s="49" t="s">
        <v>3993</v>
      </c>
      <c r="I645" s="49" t="s">
        <v>3975</v>
      </c>
      <c r="J645" s="49" t="s">
        <v>3975</v>
      </c>
      <c r="K645" s="47" t="str">
        <f>_xlfn.XLOOKUP($B645,ウォッチリスト!$C$3:$C$10000,ウォッチリスト!$C$3:$C$10000,"未反映",0,1)</f>
        <v>241A</v>
      </c>
    </row>
    <row r="646" spans="1:11">
      <c r="A646" s="49">
        <v>20250228</v>
      </c>
      <c r="B646" s="50" t="s">
        <v>686</v>
      </c>
      <c r="C646" s="49" t="s">
        <v>4947</v>
      </c>
      <c r="D646" s="49" t="s">
        <v>4059</v>
      </c>
      <c r="E646" s="49">
        <v>9050</v>
      </c>
      <c r="F646" s="49" t="s">
        <v>4031</v>
      </c>
      <c r="G646" s="49">
        <v>10</v>
      </c>
      <c r="H646" s="49" t="s">
        <v>3993</v>
      </c>
      <c r="I646" s="49" t="s">
        <v>3975</v>
      </c>
      <c r="J646" s="49" t="s">
        <v>3975</v>
      </c>
      <c r="K646" s="47" t="str">
        <f>_xlfn.XLOOKUP($B646,ウォッチリスト!$C$3:$C$10000,ウォッチリスト!$C$3:$C$10000,"未反映",0,1)</f>
        <v>2424</v>
      </c>
    </row>
    <row r="647" spans="1:11">
      <c r="A647" s="49">
        <v>20250228</v>
      </c>
      <c r="B647" s="50" t="s">
        <v>687</v>
      </c>
      <c r="C647" s="49" t="s">
        <v>4948</v>
      </c>
      <c r="D647" s="49" t="s">
        <v>4059</v>
      </c>
      <c r="E647" s="49">
        <v>9050</v>
      </c>
      <c r="F647" s="49" t="s">
        <v>4031</v>
      </c>
      <c r="G647" s="49">
        <v>10</v>
      </c>
      <c r="H647" s="49" t="s">
        <v>3993</v>
      </c>
      <c r="I647" s="49" t="s">
        <v>3975</v>
      </c>
      <c r="J647" s="49" t="s">
        <v>3975</v>
      </c>
      <c r="K647" s="47" t="str">
        <f>_xlfn.XLOOKUP($B647,ウォッチリスト!$C$3:$C$10000,ウォッチリスト!$C$3:$C$10000,"未反映",0,1)</f>
        <v>2425</v>
      </c>
    </row>
    <row r="648" spans="1:11">
      <c r="A648" s="49">
        <v>20250228</v>
      </c>
      <c r="B648" s="50" t="s">
        <v>688</v>
      </c>
      <c r="C648" s="49" t="s">
        <v>4949</v>
      </c>
      <c r="D648" s="49" t="s">
        <v>4059</v>
      </c>
      <c r="E648" s="49">
        <v>9050</v>
      </c>
      <c r="F648" s="49" t="s">
        <v>4031</v>
      </c>
      <c r="G648" s="49">
        <v>10</v>
      </c>
      <c r="H648" s="49" t="s">
        <v>3993</v>
      </c>
      <c r="I648" s="49" t="s">
        <v>3975</v>
      </c>
      <c r="J648" s="49" t="s">
        <v>3975</v>
      </c>
      <c r="K648" s="47" t="str">
        <f>_xlfn.XLOOKUP($B648,ウォッチリスト!$C$3:$C$10000,ウォッチリスト!$C$3:$C$10000,"未反映",0,1)</f>
        <v>2428</v>
      </c>
    </row>
    <row r="649" spans="1:11">
      <c r="A649" s="49">
        <v>20250228</v>
      </c>
      <c r="B649" s="50" t="s">
        <v>689</v>
      </c>
      <c r="C649" s="49" t="s">
        <v>4950</v>
      </c>
      <c r="D649" s="49" t="s">
        <v>3968</v>
      </c>
      <c r="E649" s="49">
        <v>9050</v>
      </c>
      <c r="F649" s="49" t="s">
        <v>4031</v>
      </c>
      <c r="G649" s="49">
        <v>10</v>
      </c>
      <c r="H649" s="49" t="s">
        <v>3993</v>
      </c>
      <c r="I649" s="49">
        <v>7</v>
      </c>
      <c r="J649" s="49" t="s">
        <v>3971</v>
      </c>
      <c r="K649" s="47" t="str">
        <f>_xlfn.XLOOKUP($B649,ウォッチリスト!$C$3:$C$10000,ウォッチリスト!$C$3:$C$10000,"未反映",0,1)</f>
        <v>2429</v>
      </c>
    </row>
    <row r="650" spans="1:11">
      <c r="A650" s="49">
        <v>20250228</v>
      </c>
      <c r="B650" s="50" t="s">
        <v>690</v>
      </c>
      <c r="C650" s="49" t="s">
        <v>4951</v>
      </c>
      <c r="D650" s="49" t="s">
        <v>3968</v>
      </c>
      <c r="E650" s="49">
        <v>9050</v>
      </c>
      <c r="F650" s="49" t="s">
        <v>4031</v>
      </c>
      <c r="G650" s="49">
        <v>10</v>
      </c>
      <c r="H650" s="49" t="s">
        <v>3993</v>
      </c>
      <c r="I650" s="49">
        <v>4</v>
      </c>
      <c r="J650" s="49" t="s">
        <v>4015</v>
      </c>
      <c r="K650" s="47" t="str">
        <f>_xlfn.XLOOKUP($B650,ウォッチリスト!$C$3:$C$10000,ウォッチリスト!$C$3:$C$10000,"未反映",0,1)</f>
        <v>2432</v>
      </c>
    </row>
    <row r="651" spans="1:11">
      <c r="A651" s="49">
        <v>20250228</v>
      </c>
      <c r="B651" s="50" t="s">
        <v>691</v>
      </c>
      <c r="C651" s="49" t="s">
        <v>4952</v>
      </c>
      <c r="D651" s="49" t="s">
        <v>3968</v>
      </c>
      <c r="E651" s="49">
        <v>9050</v>
      </c>
      <c r="F651" s="49" t="s">
        <v>4031</v>
      </c>
      <c r="G651" s="49">
        <v>10</v>
      </c>
      <c r="H651" s="49" t="s">
        <v>3993</v>
      </c>
      <c r="I651" s="49">
        <v>4</v>
      </c>
      <c r="J651" s="49" t="s">
        <v>4015</v>
      </c>
      <c r="K651" s="47" t="str">
        <f>_xlfn.XLOOKUP($B651,ウォッチリスト!$C$3:$C$10000,ウォッチリスト!$C$3:$C$10000,"未反映",0,1)</f>
        <v>2433</v>
      </c>
    </row>
    <row r="652" spans="1:11">
      <c r="A652" s="49">
        <v>20250228</v>
      </c>
      <c r="B652" s="50" t="s">
        <v>692</v>
      </c>
      <c r="C652" s="49" t="s">
        <v>4953</v>
      </c>
      <c r="D652" s="49" t="s">
        <v>4059</v>
      </c>
      <c r="E652" s="49">
        <v>9050</v>
      </c>
      <c r="F652" s="49" t="s">
        <v>4031</v>
      </c>
      <c r="G652" s="49">
        <v>10</v>
      </c>
      <c r="H652" s="49" t="s">
        <v>3993</v>
      </c>
      <c r="I652" s="49" t="s">
        <v>3975</v>
      </c>
      <c r="J652" s="49" t="s">
        <v>3975</v>
      </c>
      <c r="K652" s="47" t="str">
        <f>_xlfn.XLOOKUP($B652,ウォッチリスト!$C$3:$C$10000,ウォッチリスト!$C$3:$C$10000,"未反映",0,1)</f>
        <v>2435</v>
      </c>
    </row>
    <row r="653" spans="1:11">
      <c r="A653" s="49">
        <v>20250228</v>
      </c>
      <c r="B653" s="50" t="s">
        <v>693</v>
      </c>
      <c r="C653" s="49" t="s">
        <v>4954</v>
      </c>
      <c r="D653" s="49" t="s">
        <v>4059</v>
      </c>
      <c r="E653" s="49">
        <v>9050</v>
      </c>
      <c r="F653" s="49" t="s">
        <v>4031</v>
      </c>
      <c r="G653" s="49">
        <v>10</v>
      </c>
      <c r="H653" s="49" t="s">
        <v>3993</v>
      </c>
      <c r="I653" s="49" t="s">
        <v>3975</v>
      </c>
      <c r="J653" s="49" t="s">
        <v>3975</v>
      </c>
      <c r="K653" s="47" t="str">
        <f>_xlfn.XLOOKUP($B653,ウォッチリスト!$C$3:$C$10000,ウォッチリスト!$C$3:$C$10000,"未反映",0,1)</f>
        <v>2436</v>
      </c>
    </row>
    <row r="654" spans="1:11">
      <c r="A654" s="49">
        <v>20250228</v>
      </c>
      <c r="B654" s="50" t="s">
        <v>694</v>
      </c>
      <c r="C654" s="49" t="s">
        <v>4955</v>
      </c>
      <c r="D654" s="49" t="s">
        <v>4059</v>
      </c>
      <c r="E654" s="49">
        <v>9050</v>
      </c>
      <c r="F654" s="49" t="s">
        <v>4031</v>
      </c>
      <c r="G654" s="49">
        <v>10</v>
      </c>
      <c r="H654" s="49" t="s">
        <v>3993</v>
      </c>
      <c r="I654" s="49" t="s">
        <v>3975</v>
      </c>
      <c r="J654" s="49" t="s">
        <v>3975</v>
      </c>
      <c r="K654" s="47" t="str">
        <f>_xlfn.XLOOKUP($B654,ウォッチリスト!$C$3:$C$10000,ウォッチリスト!$C$3:$C$10000,"未反映",0,1)</f>
        <v>2437</v>
      </c>
    </row>
    <row r="655" spans="1:11">
      <c r="A655" s="49">
        <v>20250228</v>
      </c>
      <c r="B655" s="50" t="s">
        <v>695</v>
      </c>
      <c r="C655" s="49" t="s">
        <v>4956</v>
      </c>
      <c r="D655" s="49" t="s">
        <v>3983</v>
      </c>
      <c r="E655" s="49">
        <v>9050</v>
      </c>
      <c r="F655" s="49" t="s">
        <v>4031</v>
      </c>
      <c r="G655" s="49">
        <v>10</v>
      </c>
      <c r="H655" s="49" t="s">
        <v>3993</v>
      </c>
      <c r="I655" s="49" t="s">
        <v>3975</v>
      </c>
      <c r="J655" s="49" t="s">
        <v>3975</v>
      </c>
      <c r="K655" s="47" t="str">
        <f>_xlfn.XLOOKUP($B655,ウォッチリスト!$C$3:$C$10000,ウォッチリスト!$C$3:$C$10000,"未反映",0,1)</f>
        <v>2438</v>
      </c>
    </row>
    <row r="656" spans="1:11">
      <c r="A656" s="49">
        <v>20250228</v>
      </c>
      <c r="B656" s="50" t="s">
        <v>4957</v>
      </c>
      <c r="C656" s="49" t="s">
        <v>4958</v>
      </c>
      <c r="D656" s="49" t="s">
        <v>3991</v>
      </c>
      <c r="E656" s="49">
        <v>3050</v>
      </c>
      <c r="F656" s="49" t="s">
        <v>4582</v>
      </c>
      <c r="G656" s="49">
        <v>1</v>
      </c>
      <c r="H656" s="49" t="s">
        <v>3970</v>
      </c>
      <c r="I656" s="49" t="s">
        <v>3975</v>
      </c>
      <c r="J656" s="49" t="s">
        <v>3975</v>
      </c>
      <c r="K656" s="47" t="str">
        <f>_xlfn.XLOOKUP($B656,ウォッチリスト!$C$3:$C$10000,ウォッチリスト!$C$3:$C$10000,"未反映",0,1)</f>
        <v>未反映</v>
      </c>
    </row>
    <row r="657" spans="1:11">
      <c r="A657" s="49">
        <v>20250228</v>
      </c>
      <c r="B657" s="50" t="s">
        <v>696</v>
      </c>
      <c r="C657" s="49" t="s">
        <v>4959</v>
      </c>
      <c r="D657" s="49" t="s">
        <v>3968</v>
      </c>
      <c r="E657" s="49">
        <v>9050</v>
      </c>
      <c r="F657" s="49" t="s">
        <v>4031</v>
      </c>
      <c r="G657" s="49">
        <v>10</v>
      </c>
      <c r="H657" s="49" t="s">
        <v>3993</v>
      </c>
      <c r="I657" s="49">
        <v>7</v>
      </c>
      <c r="J657" s="49" t="s">
        <v>3971</v>
      </c>
      <c r="K657" s="47" t="str">
        <f>_xlfn.XLOOKUP($B657,ウォッチリスト!$C$3:$C$10000,ウォッチリスト!$C$3:$C$10000,"未反映",0,1)</f>
        <v>2440</v>
      </c>
    </row>
    <row r="658" spans="1:11">
      <c r="A658" s="49">
        <v>20250228</v>
      </c>
      <c r="B658" s="50" t="s">
        <v>697</v>
      </c>
      <c r="C658" s="49" t="s">
        <v>4960</v>
      </c>
      <c r="D658" s="49" t="s">
        <v>3968</v>
      </c>
      <c r="E658" s="49">
        <v>9050</v>
      </c>
      <c r="F658" s="49" t="s">
        <v>4031</v>
      </c>
      <c r="G658" s="49">
        <v>10</v>
      </c>
      <c r="H658" s="49" t="s">
        <v>3993</v>
      </c>
      <c r="I658" s="49">
        <v>7</v>
      </c>
      <c r="J658" s="49" t="s">
        <v>3971</v>
      </c>
      <c r="K658" s="47" t="str">
        <f>_xlfn.XLOOKUP($B658,ウォッチリスト!$C$3:$C$10000,ウォッチリスト!$C$3:$C$10000,"未反映",0,1)</f>
        <v>2445</v>
      </c>
    </row>
    <row r="659" spans="1:11">
      <c r="A659" s="49">
        <v>20250228</v>
      </c>
      <c r="B659" s="50" t="s">
        <v>698</v>
      </c>
      <c r="C659" s="49" t="s">
        <v>4961</v>
      </c>
      <c r="D659" s="49" t="s">
        <v>4059</v>
      </c>
      <c r="E659" s="49">
        <v>9050</v>
      </c>
      <c r="F659" s="49" t="s">
        <v>4031</v>
      </c>
      <c r="G659" s="49">
        <v>10</v>
      </c>
      <c r="H659" s="49" t="s">
        <v>3993</v>
      </c>
      <c r="I659" s="49" t="s">
        <v>3975</v>
      </c>
      <c r="J659" s="49" t="s">
        <v>3975</v>
      </c>
      <c r="K659" s="47" t="str">
        <f>_xlfn.XLOOKUP($B659,ウォッチリスト!$C$3:$C$10000,ウォッチリスト!$C$3:$C$10000,"未反映",0,1)</f>
        <v>2449</v>
      </c>
    </row>
    <row r="660" spans="1:11">
      <c r="A660" s="49">
        <v>20250228</v>
      </c>
      <c r="B660" s="50" t="s">
        <v>699</v>
      </c>
      <c r="C660" s="49" t="s">
        <v>4962</v>
      </c>
      <c r="D660" s="49" t="s">
        <v>3983</v>
      </c>
      <c r="E660" s="49">
        <v>5250</v>
      </c>
      <c r="F660" s="49" t="s">
        <v>3992</v>
      </c>
      <c r="G660" s="49">
        <v>10</v>
      </c>
      <c r="H660" s="49" t="s">
        <v>3993</v>
      </c>
      <c r="I660" s="49" t="s">
        <v>3975</v>
      </c>
      <c r="J660" s="49" t="s">
        <v>3975</v>
      </c>
      <c r="K660" s="47" t="str">
        <f>_xlfn.XLOOKUP($B660,ウォッチリスト!$C$3:$C$10000,ウォッチリスト!$C$3:$C$10000,"未反映",0,1)</f>
        <v>244A</v>
      </c>
    </row>
    <row r="661" spans="1:11">
      <c r="A661" s="49">
        <v>20250228</v>
      </c>
      <c r="B661" s="50" t="s">
        <v>4963</v>
      </c>
      <c r="C661" s="49" t="s">
        <v>4964</v>
      </c>
      <c r="D661" s="49" t="s">
        <v>3991</v>
      </c>
      <c r="E661" s="49">
        <v>5250</v>
      </c>
      <c r="F661" s="49" t="s">
        <v>3992</v>
      </c>
      <c r="G661" s="49">
        <v>10</v>
      </c>
      <c r="H661" s="49" t="s">
        <v>3993</v>
      </c>
      <c r="I661" s="49" t="s">
        <v>3975</v>
      </c>
      <c r="J661" s="49" t="s">
        <v>3975</v>
      </c>
      <c r="K661" s="47" t="str">
        <f>_xlfn.XLOOKUP($B661,ウォッチリスト!$C$3:$C$10000,ウォッチリスト!$C$3:$C$10000,"未反映",0,1)</f>
        <v>未反映</v>
      </c>
    </row>
    <row r="662" spans="1:11">
      <c r="A662" s="49">
        <v>20250228</v>
      </c>
      <c r="B662" s="50" t="s">
        <v>700</v>
      </c>
      <c r="C662" s="49" t="s">
        <v>4965</v>
      </c>
      <c r="D662" s="49" t="s">
        <v>4059</v>
      </c>
      <c r="E662" s="49">
        <v>9050</v>
      </c>
      <c r="F662" s="49" t="s">
        <v>4031</v>
      </c>
      <c r="G662" s="49">
        <v>10</v>
      </c>
      <c r="H662" s="49" t="s">
        <v>3993</v>
      </c>
      <c r="I662" s="49" t="s">
        <v>3975</v>
      </c>
      <c r="J662" s="49" t="s">
        <v>3975</v>
      </c>
      <c r="K662" s="47" t="str">
        <f>_xlfn.XLOOKUP($B662,ウォッチリスト!$C$3:$C$10000,ウォッチリスト!$C$3:$C$10000,"未反映",0,1)</f>
        <v>2454</v>
      </c>
    </row>
    <row r="663" spans="1:11">
      <c r="A663" s="49">
        <v>20250228</v>
      </c>
      <c r="B663" s="50" t="s">
        <v>701</v>
      </c>
      <c r="C663" s="49" t="s">
        <v>4966</v>
      </c>
      <c r="D663" s="49" t="s">
        <v>4059</v>
      </c>
      <c r="E663" s="49">
        <v>9050</v>
      </c>
      <c r="F663" s="49" t="s">
        <v>4031</v>
      </c>
      <c r="G663" s="49">
        <v>10</v>
      </c>
      <c r="H663" s="49" t="s">
        <v>3993</v>
      </c>
      <c r="I663" s="49" t="s">
        <v>3975</v>
      </c>
      <c r="J663" s="49" t="s">
        <v>3975</v>
      </c>
      <c r="K663" s="47" t="str">
        <f>_xlfn.XLOOKUP($B663,ウォッチリスト!$C$3:$C$10000,ウォッチリスト!$C$3:$C$10000,"未反映",0,1)</f>
        <v>2459</v>
      </c>
    </row>
    <row r="664" spans="1:11">
      <c r="A664" s="49">
        <v>20250228</v>
      </c>
      <c r="B664" s="50" t="s">
        <v>702</v>
      </c>
      <c r="C664" s="49" t="s">
        <v>4967</v>
      </c>
      <c r="D664" s="49" t="s">
        <v>3983</v>
      </c>
      <c r="E664" s="49">
        <v>6100</v>
      </c>
      <c r="F664" s="49" t="s">
        <v>4070</v>
      </c>
      <c r="G664" s="49">
        <v>14</v>
      </c>
      <c r="H664" s="49" t="s">
        <v>4071</v>
      </c>
      <c r="I664" s="49" t="s">
        <v>3975</v>
      </c>
      <c r="J664" s="49" t="s">
        <v>3975</v>
      </c>
      <c r="K664" s="47" t="str">
        <f>_xlfn.XLOOKUP($B664,ウォッチリスト!$C$3:$C$10000,ウォッチリスト!$C$3:$C$10000,"未反映",0,1)</f>
        <v>245A</v>
      </c>
    </row>
    <row r="665" spans="1:11">
      <c r="A665" s="49">
        <v>20250228</v>
      </c>
      <c r="B665" s="50" t="s">
        <v>703</v>
      </c>
      <c r="C665" s="49" t="s">
        <v>4968</v>
      </c>
      <c r="D665" s="49" t="s">
        <v>3968</v>
      </c>
      <c r="E665" s="49">
        <v>9050</v>
      </c>
      <c r="F665" s="49" t="s">
        <v>4031</v>
      </c>
      <c r="G665" s="49">
        <v>10</v>
      </c>
      <c r="H665" s="49" t="s">
        <v>3993</v>
      </c>
      <c r="I665" s="49">
        <v>7</v>
      </c>
      <c r="J665" s="49" t="s">
        <v>3971</v>
      </c>
      <c r="K665" s="47" t="str">
        <f>_xlfn.XLOOKUP($B665,ウォッチリスト!$C$3:$C$10000,ウォッチリスト!$C$3:$C$10000,"未反映",0,1)</f>
        <v>2461</v>
      </c>
    </row>
    <row r="666" spans="1:11">
      <c r="A666" s="49">
        <v>20250228</v>
      </c>
      <c r="B666" s="50" t="s">
        <v>704</v>
      </c>
      <c r="C666" s="49" t="s">
        <v>4969</v>
      </c>
      <c r="D666" s="49" t="s">
        <v>3968</v>
      </c>
      <c r="E666" s="49">
        <v>9050</v>
      </c>
      <c r="F666" s="49" t="s">
        <v>4031</v>
      </c>
      <c r="G666" s="49">
        <v>10</v>
      </c>
      <c r="H666" s="49" t="s">
        <v>3993</v>
      </c>
      <c r="I666" s="49">
        <v>7</v>
      </c>
      <c r="J666" s="49" t="s">
        <v>3971</v>
      </c>
      <c r="K666" s="47" t="str">
        <f>_xlfn.XLOOKUP($B666,ウォッチリスト!$C$3:$C$10000,ウォッチリスト!$C$3:$C$10000,"未反映",0,1)</f>
        <v>2462</v>
      </c>
    </row>
    <row r="667" spans="1:11">
      <c r="A667" s="49">
        <v>20250228</v>
      </c>
      <c r="B667" s="50" t="s">
        <v>705</v>
      </c>
      <c r="C667" s="49" t="s">
        <v>4970</v>
      </c>
      <c r="D667" s="49" t="s">
        <v>4059</v>
      </c>
      <c r="E667" s="49">
        <v>9050</v>
      </c>
      <c r="F667" s="49" t="s">
        <v>4031</v>
      </c>
      <c r="G667" s="49">
        <v>10</v>
      </c>
      <c r="H667" s="49" t="s">
        <v>3993</v>
      </c>
      <c r="I667" s="49" t="s">
        <v>3975</v>
      </c>
      <c r="J667" s="49" t="s">
        <v>3975</v>
      </c>
      <c r="K667" s="47" t="str">
        <f>_xlfn.XLOOKUP($B667,ウォッチリスト!$C$3:$C$10000,ウォッチリスト!$C$3:$C$10000,"未反映",0,1)</f>
        <v>2464</v>
      </c>
    </row>
    <row r="668" spans="1:11">
      <c r="A668" s="49">
        <v>20250228</v>
      </c>
      <c r="B668" s="50" t="s">
        <v>706</v>
      </c>
      <c r="C668" s="49" t="s">
        <v>4971</v>
      </c>
      <c r="D668" s="49" t="s">
        <v>4059</v>
      </c>
      <c r="E668" s="49">
        <v>9050</v>
      </c>
      <c r="F668" s="49" t="s">
        <v>4031</v>
      </c>
      <c r="G668" s="49">
        <v>10</v>
      </c>
      <c r="H668" s="49" t="s">
        <v>3993</v>
      </c>
      <c r="I668" s="49" t="s">
        <v>3975</v>
      </c>
      <c r="J668" s="49" t="s">
        <v>3975</v>
      </c>
      <c r="K668" s="47" t="str">
        <f>_xlfn.XLOOKUP($B668,ウォッチリスト!$C$3:$C$10000,ウォッチリスト!$C$3:$C$10000,"未反映",0,1)</f>
        <v>2469</v>
      </c>
    </row>
    <row r="669" spans="1:11">
      <c r="A669" s="49">
        <v>20250228</v>
      </c>
      <c r="B669" s="50" t="s">
        <v>707</v>
      </c>
      <c r="C669" s="49" t="s">
        <v>4972</v>
      </c>
      <c r="D669" s="49" t="s">
        <v>3983</v>
      </c>
      <c r="E669" s="49">
        <v>9050</v>
      </c>
      <c r="F669" s="49" t="s">
        <v>4031</v>
      </c>
      <c r="G669" s="49">
        <v>10</v>
      </c>
      <c r="H669" s="49" t="s">
        <v>3993</v>
      </c>
      <c r="I669" s="49" t="s">
        <v>3975</v>
      </c>
      <c r="J669" s="49" t="s">
        <v>3975</v>
      </c>
      <c r="K669" s="47" t="str">
        <f>_xlfn.XLOOKUP($B669,ウォッチリスト!$C$3:$C$10000,ウォッチリスト!$C$3:$C$10000,"未反映",0,1)</f>
        <v>246A</v>
      </c>
    </row>
    <row r="670" spans="1:11">
      <c r="A670" s="49">
        <v>20250228</v>
      </c>
      <c r="B670" s="50" t="s">
        <v>708</v>
      </c>
      <c r="C670" s="49" t="s">
        <v>4973</v>
      </c>
      <c r="D670" s="49" t="s">
        <v>3968</v>
      </c>
      <c r="E670" s="49">
        <v>9050</v>
      </c>
      <c r="F670" s="49" t="s">
        <v>4031</v>
      </c>
      <c r="G670" s="49">
        <v>10</v>
      </c>
      <c r="H670" s="49" t="s">
        <v>3993</v>
      </c>
      <c r="I670" s="49">
        <v>7</v>
      </c>
      <c r="J670" s="49" t="s">
        <v>3971</v>
      </c>
      <c r="K670" s="47" t="str">
        <f>_xlfn.XLOOKUP($B670,ウォッチリスト!$C$3:$C$10000,ウォッチリスト!$C$3:$C$10000,"未反映",0,1)</f>
        <v>2471</v>
      </c>
    </row>
    <row r="671" spans="1:11">
      <c r="A671" s="49">
        <v>20250228</v>
      </c>
      <c r="B671" s="50" t="s">
        <v>709</v>
      </c>
      <c r="C671" s="49" t="s">
        <v>4974</v>
      </c>
      <c r="D671" s="49" t="s">
        <v>3968</v>
      </c>
      <c r="E671" s="49">
        <v>9050</v>
      </c>
      <c r="F671" s="49" t="s">
        <v>4031</v>
      </c>
      <c r="G671" s="49">
        <v>10</v>
      </c>
      <c r="H671" s="49" t="s">
        <v>3993</v>
      </c>
      <c r="I671" s="49">
        <v>7</v>
      </c>
      <c r="J671" s="49" t="s">
        <v>3971</v>
      </c>
      <c r="K671" s="47" t="str">
        <f>_xlfn.XLOOKUP($B671,ウォッチリスト!$C$3:$C$10000,ウォッチリスト!$C$3:$C$10000,"未反映",0,1)</f>
        <v>2475</v>
      </c>
    </row>
    <row r="672" spans="1:11">
      <c r="A672" s="49">
        <v>20250228</v>
      </c>
      <c r="B672" s="50" t="s">
        <v>710</v>
      </c>
      <c r="C672" s="49" t="s">
        <v>4975</v>
      </c>
      <c r="D672" s="49" t="s">
        <v>4059</v>
      </c>
      <c r="E672" s="49">
        <v>5250</v>
      </c>
      <c r="F672" s="49" t="s">
        <v>3992</v>
      </c>
      <c r="G672" s="49">
        <v>10</v>
      </c>
      <c r="H672" s="49" t="s">
        <v>3993</v>
      </c>
      <c r="I672" s="49">
        <v>7</v>
      </c>
      <c r="J672" s="49" t="s">
        <v>3971</v>
      </c>
      <c r="K672" s="47" t="str">
        <f>_xlfn.XLOOKUP($B672,ウォッチリスト!$C$3:$C$10000,ウォッチリスト!$C$3:$C$10000,"未反映",0,1)</f>
        <v>2477</v>
      </c>
    </row>
    <row r="673" spans="1:11">
      <c r="A673" s="49">
        <v>20250228</v>
      </c>
      <c r="B673" s="50" t="s">
        <v>711</v>
      </c>
      <c r="C673" s="49" t="s">
        <v>4976</v>
      </c>
      <c r="D673" s="49" t="s">
        <v>3983</v>
      </c>
      <c r="E673" s="49">
        <v>9050</v>
      </c>
      <c r="F673" s="49" t="s">
        <v>4031</v>
      </c>
      <c r="G673" s="49">
        <v>10</v>
      </c>
      <c r="H673" s="49" t="s">
        <v>3993</v>
      </c>
      <c r="I673" s="49" t="s">
        <v>3975</v>
      </c>
      <c r="J673" s="49" t="s">
        <v>3975</v>
      </c>
      <c r="K673" s="47" t="str">
        <f>_xlfn.XLOOKUP($B673,ウォッチリスト!$C$3:$C$10000,ウォッチリスト!$C$3:$C$10000,"未反映",0,1)</f>
        <v>2479</v>
      </c>
    </row>
    <row r="674" spans="1:11">
      <c r="A674" s="49">
        <v>20250228</v>
      </c>
      <c r="B674" s="50" t="s">
        <v>712</v>
      </c>
      <c r="C674" s="49" t="s">
        <v>4977</v>
      </c>
      <c r="D674" s="49" t="s">
        <v>3983</v>
      </c>
      <c r="E674" s="49">
        <v>3200</v>
      </c>
      <c r="F674" s="49" t="s">
        <v>4445</v>
      </c>
      <c r="G674" s="49">
        <v>4</v>
      </c>
      <c r="H674" s="49" t="s">
        <v>4446</v>
      </c>
      <c r="I674" s="49" t="s">
        <v>3975</v>
      </c>
      <c r="J674" s="49" t="s">
        <v>3975</v>
      </c>
      <c r="K674" s="47" t="str">
        <f>_xlfn.XLOOKUP($B674,ウォッチリスト!$C$3:$C$10000,ウォッチリスト!$C$3:$C$10000,"未反映",0,1)</f>
        <v>247A</v>
      </c>
    </row>
    <row r="675" spans="1:11">
      <c r="A675" s="49">
        <v>20250228</v>
      </c>
      <c r="B675" s="50" t="s">
        <v>713</v>
      </c>
      <c r="C675" s="49" t="s">
        <v>4978</v>
      </c>
      <c r="D675" s="49" t="s">
        <v>4059</v>
      </c>
      <c r="E675" s="49">
        <v>5250</v>
      </c>
      <c r="F675" s="49" t="s">
        <v>3992</v>
      </c>
      <c r="G675" s="49">
        <v>10</v>
      </c>
      <c r="H675" s="49" t="s">
        <v>3993</v>
      </c>
      <c r="I675" s="49" t="s">
        <v>3975</v>
      </c>
      <c r="J675" s="49" t="s">
        <v>3975</v>
      </c>
      <c r="K675" s="47" t="str">
        <f>_xlfn.XLOOKUP($B675,ウォッチリスト!$C$3:$C$10000,ウォッチリスト!$C$3:$C$10000,"未反映",0,1)</f>
        <v>2480</v>
      </c>
    </row>
    <row r="676" spans="1:11">
      <c r="A676" s="49">
        <v>20250228</v>
      </c>
      <c r="B676" s="50" t="s">
        <v>714</v>
      </c>
      <c r="C676" s="49" t="s">
        <v>4979</v>
      </c>
      <c r="D676" s="49" t="s">
        <v>4059</v>
      </c>
      <c r="E676" s="49">
        <v>9050</v>
      </c>
      <c r="F676" s="49" t="s">
        <v>4031</v>
      </c>
      <c r="G676" s="49">
        <v>10</v>
      </c>
      <c r="H676" s="49" t="s">
        <v>3993</v>
      </c>
      <c r="I676" s="49" t="s">
        <v>3975</v>
      </c>
      <c r="J676" s="49" t="s">
        <v>3975</v>
      </c>
      <c r="K676" s="47" t="str">
        <f>_xlfn.XLOOKUP($B676,ウォッチリスト!$C$3:$C$10000,ウォッチリスト!$C$3:$C$10000,"未反映",0,1)</f>
        <v>2481</v>
      </c>
    </row>
    <row r="677" spans="1:11">
      <c r="A677" s="49">
        <v>20250228</v>
      </c>
      <c r="B677" s="50" t="s">
        <v>715</v>
      </c>
      <c r="C677" s="49" t="s">
        <v>4980</v>
      </c>
      <c r="D677" s="49" t="s">
        <v>4059</v>
      </c>
      <c r="E677" s="49">
        <v>9050</v>
      </c>
      <c r="F677" s="49" t="s">
        <v>4031</v>
      </c>
      <c r="G677" s="49">
        <v>10</v>
      </c>
      <c r="H677" s="49" t="s">
        <v>3993</v>
      </c>
      <c r="I677" s="49" t="s">
        <v>3975</v>
      </c>
      <c r="J677" s="49" t="s">
        <v>3975</v>
      </c>
      <c r="K677" s="47" t="str">
        <f>_xlfn.XLOOKUP($B677,ウォッチリスト!$C$3:$C$10000,ウォッチリスト!$C$3:$C$10000,"未反映",0,1)</f>
        <v>2483</v>
      </c>
    </row>
    <row r="678" spans="1:11">
      <c r="A678" s="49">
        <v>20250228</v>
      </c>
      <c r="B678" s="50" t="s">
        <v>716</v>
      </c>
      <c r="C678" s="49" t="s">
        <v>4981</v>
      </c>
      <c r="D678" s="49" t="s">
        <v>4059</v>
      </c>
      <c r="E678" s="49">
        <v>5250</v>
      </c>
      <c r="F678" s="49" t="s">
        <v>3992</v>
      </c>
      <c r="G678" s="49">
        <v>10</v>
      </c>
      <c r="H678" s="49" t="s">
        <v>3993</v>
      </c>
      <c r="I678" s="49" t="s">
        <v>3975</v>
      </c>
      <c r="J678" s="49" t="s">
        <v>3975</v>
      </c>
      <c r="K678" s="47" t="str">
        <f>_xlfn.XLOOKUP($B678,ウォッチリスト!$C$3:$C$10000,ウォッチリスト!$C$3:$C$10000,"未反映",0,1)</f>
        <v>2484</v>
      </c>
    </row>
    <row r="679" spans="1:11">
      <c r="A679" s="49">
        <v>20250228</v>
      </c>
      <c r="B679" s="50" t="s">
        <v>717</v>
      </c>
      <c r="C679" s="49" t="s">
        <v>4982</v>
      </c>
      <c r="D679" s="49" t="s">
        <v>4059</v>
      </c>
      <c r="E679" s="49">
        <v>9050</v>
      </c>
      <c r="F679" s="49" t="s">
        <v>4031</v>
      </c>
      <c r="G679" s="49">
        <v>10</v>
      </c>
      <c r="H679" s="49" t="s">
        <v>3993</v>
      </c>
      <c r="I679" s="49" t="s">
        <v>3975</v>
      </c>
      <c r="J679" s="49" t="s">
        <v>3975</v>
      </c>
      <c r="K679" s="47" t="str">
        <f>_xlfn.XLOOKUP($B679,ウォッチリスト!$C$3:$C$10000,ウォッチリスト!$C$3:$C$10000,"未反映",0,1)</f>
        <v>2485</v>
      </c>
    </row>
    <row r="680" spans="1:11">
      <c r="A680" s="49">
        <v>20250228</v>
      </c>
      <c r="B680" s="50" t="s">
        <v>719</v>
      </c>
      <c r="C680" s="49" t="s">
        <v>4983</v>
      </c>
      <c r="D680" s="49" t="s">
        <v>4059</v>
      </c>
      <c r="E680" s="49">
        <v>9050</v>
      </c>
      <c r="F680" s="49" t="s">
        <v>4031</v>
      </c>
      <c r="G680" s="49">
        <v>10</v>
      </c>
      <c r="H680" s="49" t="s">
        <v>3993</v>
      </c>
      <c r="I680" s="49" t="s">
        <v>3975</v>
      </c>
      <c r="J680" s="49" t="s">
        <v>3975</v>
      </c>
      <c r="K680" s="47" t="str">
        <f>_xlfn.XLOOKUP($B680,ウォッチリスト!$C$3:$C$10000,ウォッチリスト!$C$3:$C$10000,"未反映",0,1)</f>
        <v>2488</v>
      </c>
    </row>
    <row r="681" spans="1:11">
      <c r="A681" s="49">
        <v>20250228</v>
      </c>
      <c r="B681" s="50" t="s">
        <v>720</v>
      </c>
      <c r="C681" s="49" t="s">
        <v>4984</v>
      </c>
      <c r="D681" s="49" t="s">
        <v>3968</v>
      </c>
      <c r="E681" s="49">
        <v>9050</v>
      </c>
      <c r="F681" s="49" t="s">
        <v>4031</v>
      </c>
      <c r="G681" s="49">
        <v>10</v>
      </c>
      <c r="H681" s="49" t="s">
        <v>3993</v>
      </c>
      <c r="I681" s="49">
        <v>7</v>
      </c>
      <c r="J681" s="49" t="s">
        <v>3971</v>
      </c>
      <c r="K681" s="47" t="str">
        <f>_xlfn.XLOOKUP($B681,ウォッチリスト!$C$3:$C$10000,ウォッチリスト!$C$3:$C$10000,"未反映",0,1)</f>
        <v>2489</v>
      </c>
    </row>
    <row r="682" spans="1:11">
      <c r="A682" s="49">
        <v>20250228</v>
      </c>
      <c r="B682" s="50" t="s">
        <v>721</v>
      </c>
      <c r="C682" s="49" t="s">
        <v>4985</v>
      </c>
      <c r="D682" s="49" t="s">
        <v>3983</v>
      </c>
      <c r="E682" s="49">
        <v>5250</v>
      </c>
      <c r="F682" s="49" t="s">
        <v>3992</v>
      </c>
      <c r="G682" s="49">
        <v>10</v>
      </c>
      <c r="H682" s="49" t="s">
        <v>3993</v>
      </c>
      <c r="I682" s="49" t="s">
        <v>3975</v>
      </c>
      <c r="J682" s="49" t="s">
        <v>3975</v>
      </c>
      <c r="K682" s="47" t="str">
        <f>_xlfn.XLOOKUP($B682,ウォッチリスト!$C$3:$C$10000,ウォッチリスト!$C$3:$C$10000,"未反映",0,1)</f>
        <v>248A</v>
      </c>
    </row>
    <row r="683" spans="1:11">
      <c r="A683" s="49">
        <v>20250228</v>
      </c>
      <c r="B683" s="50" t="s">
        <v>722</v>
      </c>
      <c r="C683" s="49" t="s">
        <v>4986</v>
      </c>
      <c r="D683" s="49" t="s">
        <v>3968</v>
      </c>
      <c r="E683" s="49">
        <v>9050</v>
      </c>
      <c r="F683" s="49" t="s">
        <v>4031</v>
      </c>
      <c r="G683" s="49">
        <v>10</v>
      </c>
      <c r="H683" s="49" t="s">
        <v>3993</v>
      </c>
      <c r="I683" s="49">
        <v>7</v>
      </c>
      <c r="J683" s="49" t="s">
        <v>3971</v>
      </c>
      <c r="K683" s="47" t="str">
        <f>_xlfn.XLOOKUP($B683,ウォッチリスト!$C$3:$C$10000,ウォッチリスト!$C$3:$C$10000,"未反映",0,1)</f>
        <v>2491</v>
      </c>
    </row>
    <row r="684" spans="1:11">
      <c r="A684" s="49">
        <v>20250228</v>
      </c>
      <c r="B684" s="50" t="s">
        <v>723</v>
      </c>
      <c r="C684" s="49" t="s">
        <v>4987</v>
      </c>
      <c r="D684" s="49" t="s">
        <v>3968</v>
      </c>
      <c r="E684" s="49">
        <v>9050</v>
      </c>
      <c r="F684" s="49" t="s">
        <v>4031</v>
      </c>
      <c r="G684" s="49">
        <v>10</v>
      </c>
      <c r="H684" s="49" t="s">
        <v>3993</v>
      </c>
      <c r="I684" s="49">
        <v>6</v>
      </c>
      <c r="J684" s="49" t="s">
        <v>4061</v>
      </c>
      <c r="K684" s="47" t="str">
        <f>_xlfn.XLOOKUP($B684,ウォッチリスト!$C$3:$C$10000,ウォッチリスト!$C$3:$C$10000,"未反映",0,1)</f>
        <v>2492</v>
      </c>
    </row>
    <row r="685" spans="1:11">
      <c r="A685" s="49">
        <v>20250228</v>
      </c>
      <c r="B685" s="50" t="s">
        <v>724</v>
      </c>
      <c r="C685" s="49" t="s">
        <v>4988</v>
      </c>
      <c r="D685" s="49" t="s">
        <v>4059</v>
      </c>
      <c r="E685" s="49">
        <v>9050</v>
      </c>
      <c r="F685" s="49" t="s">
        <v>4031</v>
      </c>
      <c r="G685" s="49">
        <v>10</v>
      </c>
      <c r="H685" s="49" t="s">
        <v>3993</v>
      </c>
      <c r="I685" s="49" t="s">
        <v>3975</v>
      </c>
      <c r="J685" s="49" t="s">
        <v>3975</v>
      </c>
      <c r="K685" s="47" t="str">
        <f>_xlfn.XLOOKUP($B685,ウォッチリスト!$C$3:$C$10000,ウォッチリスト!$C$3:$C$10000,"未反映",0,1)</f>
        <v>2493</v>
      </c>
    </row>
    <row r="686" spans="1:11">
      <c r="A686" s="49">
        <v>20250228</v>
      </c>
      <c r="B686" s="50" t="s">
        <v>725</v>
      </c>
      <c r="C686" s="49" t="s">
        <v>4989</v>
      </c>
      <c r="D686" s="49" t="s">
        <v>3983</v>
      </c>
      <c r="E686" s="49">
        <v>9050</v>
      </c>
      <c r="F686" s="49" t="s">
        <v>4031</v>
      </c>
      <c r="G686" s="49">
        <v>10</v>
      </c>
      <c r="H686" s="49" t="s">
        <v>3993</v>
      </c>
      <c r="I686" s="49" t="s">
        <v>3975</v>
      </c>
      <c r="J686" s="49" t="s">
        <v>3975</v>
      </c>
      <c r="K686" s="47" t="str">
        <f>_xlfn.XLOOKUP($B686,ウォッチリスト!$C$3:$C$10000,ウォッチリスト!$C$3:$C$10000,"未反映",0,1)</f>
        <v>2497</v>
      </c>
    </row>
    <row r="687" spans="1:11">
      <c r="A687" s="49">
        <v>20250228</v>
      </c>
      <c r="B687" s="50" t="s">
        <v>726</v>
      </c>
      <c r="C687" s="49" t="s">
        <v>4990</v>
      </c>
      <c r="D687" s="49" t="s">
        <v>4059</v>
      </c>
      <c r="E687" s="49">
        <v>9050</v>
      </c>
      <c r="F687" s="49" t="s">
        <v>4031</v>
      </c>
      <c r="G687" s="49">
        <v>10</v>
      </c>
      <c r="H687" s="49" t="s">
        <v>3993</v>
      </c>
      <c r="I687" s="49" t="s">
        <v>3975</v>
      </c>
      <c r="J687" s="49" t="s">
        <v>3975</v>
      </c>
      <c r="K687" s="47" t="str">
        <f>_xlfn.XLOOKUP($B687,ウォッチリスト!$C$3:$C$10000,ウォッチリスト!$C$3:$C$10000,"未反映",0,1)</f>
        <v>2498</v>
      </c>
    </row>
    <row r="688" spans="1:11">
      <c r="A688" s="49">
        <v>20250228</v>
      </c>
      <c r="B688" s="50" t="s">
        <v>727</v>
      </c>
      <c r="C688" s="49" t="s">
        <v>4991</v>
      </c>
      <c r="D688" s="49" t="s">
        <v>4059</v>
      </c>
      <c r="E688" s="49">
        <v>9050</v>
      </c>
      <c r="F688" s="49" t="s">
        <v>4031</v>
      </c>
      <c r="G688" s="49">
        <v>10</v>
      </c>
      <c r="H688" s="49" t="s">
        <v>3993</v>
      </c>
      <c r="I688" s="49" t="s">
        <v>3975</v>
      </c>
      <c r="J688" s="49" t="s">
        <v>3975</v>
      </c>
      <c r="K688" s="47" t="str">
        <f>_xlfn.XLOOKUP($B688,ウォッチリスト!$C$3:$C$10000,ウォッチリスト!$C$3:$C$10000,"未反映",0,1)</f>
        <v>2499</v>
      </c>
    </row>
    <row r="689" spans="1:11">
      <c r="A689" s="49">
        <v>20250228</v>
      </c>
      <c r="B689" s="50" t="s">
        <v>4992</v>
      </c>
      <c r="C689" s="49" t="s">
        <v>4993</v>
      </c>
      <c r="D689" s="49" t="s">
        <v>3991</v>
      </c>
      <c r="E689" s="49">
        <v>9050</v>
      </c>
      <c r="F689" s="49" t="s">
        <v>4031</v>
      </c>
      <c r="G689" s="49">
        <v>10</v>
      </c>
      <c r="H689" s="49" t="s">
        <v>3993</v>
      </c>
      <c r="I689" s="49" t="s">
        <v>3975</v>
      </c>
      <c r="J689" s="49" t="s">
        <v>3975</v>
      </c>
      <c r="K689" s="47" t="str">
        <f>_xlfn.XLOOKUP($B689,ウォッチリスト!$C$3:$C$10000,ウォッチリスト!$C$3:$C$10000,"未反映",0,1)</f>
        <v>未反映</v>
      </c>
    </row>
    <row r="690" spans="1:11">
      <c r="A690" s="49">
        <v>20250228</v>
      </c>
      <c r="B690" s="50" t="s">
        <v>728</v>
      </c>
      <c r="C690" s="49" t="s">
        <v>4994</v>
      </c>
      <c r="D690" s="49" t="s">
        <v>3968</v>
      </c>
      <c r="E690" s="49">
        <v>3050</v>
      </c>
      <c r="F690" s="49" t="s">
        <v>4582</v>
      </c>
      <c r="G690" s="49">
        <v>1</v>
      </c>
      <c r="H690" s="49" t="s">
        <v>3970</v>
      </c>
      <c r="I690" s="49">
        <v>4</v>
      </c>
      <c r="J690" s="49" t="s">
        <v>4015</v>
      </c>
      <c r="K690" s="47" t="str">
        <f>_xlfn.XLOOKUP($B690,ウォッチリスト!$C$3:$C$10000,ウォッチリスト!$C$3:$C$10000,"未反映",0,1)</f>
        <v>2501</v>
      </c>
    </row>
    <row r="691" spans="1:11">
      <c r="A691" s="49">
        <v>20250228</v>
      </c>
      <c r="B691" s="50" t="s">
        <v>729</v>
      </c>
      <c r="C691" s="49" t="s">
        <v>4995</v>
      </c>
      <c r="D691" s="49" t="s">
        <v>3968</v>
      </c>
      <c r="E691" s="49">
        <v>3050</v>
      </c>
      <c r="F691" s="49" t="s">
        <v>4582</v>
      </c>
      <c r="G691" s="49">
        <v>1</v>
      </c>
      <c r="H691" s="49" t="s">
        <v>3970</v>
      </c>
      <c r="I691" s="49">
        <v>2</v>
      </c>
      <c r="J691" s="49" t="s">
        <v>4532</v>
      </c>
      <c r="K691" s="47" t="str">
        <f>_xlfn.XLOOKUP($B691,ウォッチリスト!$C$3:$C$10000,ウォッチリスト!$C$3:$C$10000,"未反映",0,1)</f>
        <v>2502</v>
      </c>
    </row>
    <row r="692" spans="1:11">
      <c r="A692" s="49">
        <v>20250228</v>
      </c>
      <c r="B692" s="50" t="s">
        <v>138</v>
      </c>
      <c r="C692" s="49" t="s">
        <v>4996</v>
      </c>
      <c r="D692" s="49" t="s">
        <v>3968</v>
      </c>
      <c r="E692" s="49">
        <v>3050</v>
      </c>
      <c r="F692" s="49" t="s">
        <v>4582</v>
      </c>
      <c r="G692" s="49">
        <v>1</v>
      </c>
      <c r="H692" s="49" t="s">
        <v>3970</v>
      </c>
      <c r="I692" s="49">
        <v>2</v>
      </c>
      <c r="J692" s="49" t="s">
        <v>4532</v>
      </c>
      <c r="K692" s="47" t="str">
        <f>_xlfn.XLOOKUP($B692,ウォッチリスト!$C$3:$C$10000,ウォッチリスト!$C$3:$C$10000,"未反映",0,1)</f>
        <v>2503</v>
      </c>
    </row>
    <row r="693" spans="1:11">
      <c r="A693" s="49">
        <v>20250228</v>
      </c>
      <c r="B693" s="50" t="s">
        <v>730</v>
      </c>
      <c r="C693" s="49" t="s">
        <v>4997</v>
      </c>
      <c r="D693" s="49" t="s">
        <v>4059</v>
      </c>
      <c r="E693" s="49">
        <v>3050</v>
      </c>
      <c r="F693" s="49" t="s">
        <v>4582</v>
      </c>
      <c r="G693" s="49">
        <v>1</v>
      </c>
      <c r="H693" s="49" t="s">
        <v>3970</v>
      </c>
      <c r="I693" s="49">
        <v>7</v>
      </c>
      <c r="J693" s="49" t="s">
        <v>3971</v>
      </c>
      <c r="K693" s="47" t="str">
        <f>_xlfn.XLOOKUP($B693,ウォッチリスト!$C$3:$C$10000,ウォッチリスト!$C$3:$C$10000,"未反映",0,1)</f>
        <v>250A</v>
      </c>
    </row>
    <row r="694" spans="1:11">
      <c r="A694" s="49">
        <v>20250228</v>
      </c>
      <c r="B694" s="50" t="s">
        <v>4998</v>
      </c>
      <c r="C694" s="49" t="s">
        <v>4999</v>
      </c>
      <c r="D694" s="49" t="s">
        <v>3974</v>
      </c>
      <c r="E694" s="49" t="s">
        <v>3975</v>
      </c>
      <c r="F694" s="49" t="s">
        <v>3975</v>
      </c>
      <c r="G694" s="49" t="s">
        <v>3975</v>
      </c>
      <c r="H694" s="49" t="s">
        <v>3975</v>
      </c>
      <c r="I694" s="49" t="s">
        <v>3975</v>
      </c>
      <c r="J694" s="49" t="s">
        <v>3975</v>
      </c>
      <c r="K694" s="47" t="str">
        <f>_xlfn.XLOOKUP($B694,ウォッチリスト!$C$3:$C$10000,ウォッチリスト!$C$3:$C$10000,"未反映",0,1)</f>
        <v>未反映</v>
      </c>
    </row>
    <row r="695" spans="1:11">
      <c r="A695" s="49">
        <v>20250228</v>
      </c>
      <c r="B695" s="50" t="s">
        <v>5000</v>
      </c>
      <c r="C695" s="49" t="s">
        <v>5001</v>
      </c>
      <c r="D695" s="49" t="s">
        <v>3974</v>
      </c>
      <c r="E695" s="49" t="s">
        <v>3975</v>
      </c>
      <c r="F695" s="49" t="s">
        <v>3975</v>
      </c>
      <c r="G695" s="49" t="s">
        <v>3975</v>
      </c>
      <c r="H695" s="49" t="s">
        <v>3975</v>
      </c>
      <c r="I695" s="49" t="s">
        <v>3975</v>
      </c>
      <c r="J695" s="49" t="s">
        <v>3975</v>
      </c>
      <c r="K695" s="47" t="str">
        <f>_xlfn.XLOOKUP($B695,ウォッチリスト!$C$3:$C$10000,ウォッチリスト!$C$3:$C$10000,"未反映",0,1)</f>
        <v>未反映</v>
      </c>
    </row>
    <row r="696" spans="1:11">
      <c r="A696" s="49">
        <v>20250228</v>
      </c>
      <c r="B696" s="50" t="s">
        <v>5002</v>
      </c>
      <c r="C696" s="49" t="s">
        <v>5003</v>
      </c>
      <c r="D696" s="49" t="s">
        <v>3974</v>
      </c>
      <c r="E696" s="49" t="s">
        <v>3975</v>
      </c>
      <c r="F696" s="49" t="s">
        <v>3975</v>
      </c>
      <c r="G696" s="49" t="s">
        <v>3975</v>
      </c>
      <c r="H696" s="49" t="s">
        <v>3975</v>
      </c>
      <c r="I696" s="49" t="s">
        <v>3975</v>
      </c>
      <c r="J696" s="49" t="s">
        <v>3975</v>
      </c>
      <c r="K696" s="47" t="str">
        <f>_xlfn.XLOOKUP($B696,ウォッチリスト!$C$3:$C$10000,ウォッチリスト!$C$3:$C$10000,"未反映",0,1)</f>
        <v>未反映</v>
      </c>
    </row>
    <row r="697" spans="1:11">
      <c r="A697" s="49">
        <v>20250228</v>
      </c>
      <c r="B697" s="50" t="s">
        <v>5004</v>
      </c>
      <c r="C697" s="49" t="s">
        <v>5005</v>
      </c>
      <c r="D697" s="49" t="s">
        <v>3974</v>
      </c>
      <c r="E697" s="49" t="s">
        <v>3975</v>
      </c>
      <c r="F697" s="49" t="s">
        <v>3975</v>
      </c>
      <c r="G697" s="49" t="s">
        <v>3975</v>
      </c>
      <c r="H697" s="49" t="s">
        <v>3975</v>
      </c>
      <c r="I697" s="49" t="s">
        <v>3975</v>
      </c>
      <c r="J697" s="49" t="s">
        <v>3975</v>
      </c>
      <c r="K697" s="47" t="str">
        <f>_xlfn.XLOOKUP($B697,ウォッチリスト!$C$3:$C$10000,ウォッチリスト!$C$3:$C$10000,"未反映",0,1)</f>
        <v>未反映</v>
      </c>
    </row>
    <row r="698" spans="1:11">
      <c r="A698" s="49">
        <v>20250228</v>
      </c>
      <c r="B698" s="50" t="s">
        <v>5006</v>
      </c>
      <c r="C698" s="49" t="s">
        <v>5007</v>
      </c>
      <c r="D698" s="49" t="s">
        <v>3974</v>
      </c>
      <c r="E698" s="49" t="s">
        <v>3975</v>
      </c>
      <c r="F698" s="49" t="s">
        <v>3975</v>
      </c>
      <c r="G698" s="49" t="s">
        <v>3975</v>
      </c>
      <c r="H698" s="49" t="s">
        <v>3975</v>
      </c>
      <c r="I698" s="49" t="s">
        <v>3975</v>
      </c>
      <c r="J698" s="49" t="s">
        <v>3975</v>
      </c>
      <c r="K698" s="47" t="str">
        <f>_xlfn.XLOOKUP($B698,ウォッチリスト!$C$3:$C$10000,ウォッチリスト!$C$3:$C$10000,"未反映",0,1)</f>
        <v>未反映</v>
      </c>
    </row>
    <row r="699" spans="1:11">
      <c r="A699" s="49">
        <v>20250228</v>
      </c>
      <c r="B699" s="50" t="s">
        <v>5008</v>
      </c>
      <c r="C699" s="49" t="s">
        <v>5009</v>
      </c>
      <c r="D699" s="49" t="s">
        <v>3974</v>
      </c>
      <c r="E699" s="49" t="s">
        <v>3975</v>
      </c>
      <c r="F699" s="49" t="s">
        <v>3975</v>
      </c>
      <c r="G699" s="49" t="s">
        <v>3975</v>
      </c>
      <c r="H699" s="49" t="s">
        <v>3975</v>
      </c>
      <c r="I699" s="49" t="s">
        <v>3975</v>
      </c>
      <c r="J699" s="49" t="s">
        <v>3975</v>
      </c>
      <c r="K699" s="47" t="str">
        <f>_xlfn.XLOOKUP($B699,ウォッチリスト!$C$3:$C$10000,ウォッチリスト!$C$3:$C$10000,"未反映",0,1)</f>
        <v>未反映</v>
      </c>
    </row>
    <row r="700" spans="1:11">
      <c r="A700" s="49">
        <v>20250228</v>
      </c>
      <c r="B700" s="50" t="s">
        <v>5010</v>
      </c>
      <c r="C700" s="49" t="s">
        <v>5011</v>
      </c>
      <c r="D700" s="49" t="s">
        <v>3974</v>
      </c>
      <c r="E700" s="49" t="s">
        <v>3975</v>
      </c>
      <c r="F700" s="49" t="s">
        <v>3975</v>
      </c>
      <c r="G700" s="49" t="s">
        <v>3975</v>
      </c>
      <c r="H700" s="49" t="s">
        <v>3975</v>
      </c>
      <c r="I700" s="49" t="s">
        <v>3975</v>
      </c>
      <c r="J700" s="49" t="s">
        <v>3975</v>
      </c>
      <c r="K700" s="47" t="str">
        <f>_xlfn.XLOOKUP($B700,ウォッチリスト!$C$3:$C$10000,ウォッチリスト!$C$3:$C$10000,"未反映",0,1)</f>
        <v>未反映</v>
      </c>
    </row>
    <row r="701" spans="1:11">
      <c r="A701" s="49">
        <v>20250228</v>
      </c>
      <c r="B701" s="50" t="s">
        <v>5012</v>
      </c>
      <c r="C701" s="49" t="s">
        <v>5013</v>
      </c>
      <c r="D701" s="49" t="s">
        <v>3974</v>
      </c>
      <c r="E701" s="49" t="s">
        <v>3975</v>
      </c>
      <c r="F701" s="49" t="s">
        <v>3975</v>
      </c>
      <c r="G701" s="49" t="s">
        <v>3975</v>
      </c>
      <c r="H701" s="49" t="s">
        <v>3975</v>
      </c>
      <c r="I701" s="49" t="s">
        <v>3975</v>
      </c>
      <c r="J701" s="49" t="s">
        <v>3975</v>
      </c>
      <c r="K701" s="47" t="str">
        <f>_xlfn.XLOOKUP($B701,ウォッチリスト!$C$3:$C$10000,ウォッチリスト!$C$3:$C$10000,"未反映",0,1)</f>
        <v>未反映</v>
      </c>
    </row>
    <row r="702" spans="1:11">
      <c r="A702" s="49">
        <v>20250228</v>
      </c>
      <c r="B702" s="50" t="s">
        <v>5014</v>
      </c>
      <c r="C702" s="49" t="s">
        <v>5015</v>
      </c>
      <c r="D702" s="49" t="s">
        <v>3974</v>
      </c>
      <c r="E702" s="49" t="s">
        <v>3975</v>
      </c>
      <c r="F702" s="49" t="s">
        <v>3975</v>
      </c>
      <c r="G702" s="49" t="s">
        <v>3975</v>
      </c>
      <c r="H702" s="49" t="s">
        <v>3975</v>
      </c>
      <c r="I702" s="49" t="s">
        <v>3975</v>
      </c>
      <c r="J702" s="49" t="s">
        <v>3975</v>
      </c>
      <c r="K702" s="47" t="str">
        <f>_xlfn.XLOOKUP($B702,ウォッチリスト!$C$3:$C$10000,ウォッチリスト!$C$3:$C$10000,"未反映",0,1)</f>
        <v>未反映</v>
      </c>
    </row>
    <row r="703" spans="1:11">
      <c r="A703" s="49">
        <v>20250228</v>
      </c>
      <c r="B703" s="50" t="s">
        <v>5016</v>
      </c>
      <c r="C703" s="49" t="s">
        <v>5017</v>
      </c>
      <c r="D703" s="49" t="s">
        <v>3974</v>
      </c>
      <c r="E703" s="49" t="s">
        <v>3975</v>
      </c>
      <c r="F703" s="49" t="s">
        <v>3975</v>
      </c>
      <c r="G703" s="49" t="s">
        <v>3975</v>
      </c>
      <c r="H703" s="49" t="s">
        <v>3975</v>
      </c>
      <c r="I703" s="49" t="s">
        <v>3975</v>
      </c>
      <c r="J703" s="49" t="s">
        <v>3975</v>
      </c>
      <c r="K703" s="47" t="str">
        <f>_xlfn.XLOOKUP($B703,ウォッチリスト!$C$3:$C$10000,ウォッチリスト!$C$3:$C$10000,"未反映",0,1)</f>
        <v>未反映</v>
      </c>
    </row>
    <row r="704" spans="1:11">
      <c r="A704" s="49">
        <v>20250228</v>
      </c>
      <c r="B704" s="50" t="s">
        <v>5018</v>
      </c>
      <c r="C704" s="49" t="s">
        <v>5019</v>
      </c>
      <c r="D704" s="49" t="s">
        <v>3991</v>
      </c>
      <c r="E704" s="49">
        <v>9050</v>
      </c>
      <c r="F704" s="49" t="s">
        <v>4031</v>
      </c>
      <c r="G704" s="49">
        <v>10</v>
      </c>
      <c r="H704" s="49" t="s">
        <v>3993</v>
      </c>
      <c r="I704" s="49" t="s">
        <v>3975</v>
      </c>
      <c r="J704" s="49" t="s">
        <v>3975</v>
      </c>
      <c r="K704" s="47" t="str">
        <f>_xlfn.XLOOKUP($B704,ウォッチリスト!$C$3:$C$10000,ウォッチリスト!$C$3:$C$10000,"未反映",0,1)</f>
        <v>未反映</v>
      </c>
    </row>
    <row r="705" spans="1:11">
      <c r="A705" s="49">
        <v>20250228</v>
      </c>
      <c r="B705" s="50" t="s">
        <v>5020</v>
      </c>
      <c r="C705" s="49" t="s">
        <v>5021</v>
      </c>
      <c r="D705" s="49" t="s">
        <v>3974</v>
      </c>
      <c r="E705" s="49" t="s">
        <v>3975</v>
      </c>
      <c r="F705" s="49" t="s">
        <v>3975</v>
      </c>
      <c r="G705" s="49" t="s">
        <v>3975</v>
      </c>
      <c r="H705" s="49" t="s">
        <v>3975</v>
      </c>
      <c r="I705" s="49" t="s">
        <v>3975</v>
      </c>
      <c r="J705" s="49" t="s">
        <v>3975</v>
      </c>
      <c r="K705" s="47" t="str">
        <f>_xlfn.XLOOKUP($B705,ウォッチリスト!$C$3:$C$10000,ウォッチリスト!$C$3:$C$10000,"未反映",0,1)</f>
        <v>未反映</v>
      </c>
    </row>
    <row r="706" spans="1:11">
      <c r="A706" s="49">
        <v>20250228</v>
      </c>
      <c r="B706" s="50" t="s">
        <v>5022</v>
      </c>
      <c r="C706" s="49" t="s">
        <v>5023</v>
      </c>
      <c r="D706" s="49" t="s">
        <v>3974</v>
      </c>
      <c r="E706" s="49" t="s">
        <v>3975</v>
      </c>
      <c r="F706" s="49" t="s">
        <v>3975</v>
      </c>
      <c r="G706" s="49" t="s">
        <v>3975</v>
      </c>
      <c r="H706" s="49" t="s">
        <v>3975</v>
      </c>
      <c r="I706" s="49" t="s">
        <v>3975</v>
      </c>
      <c r="J706" s="49" t="s">
        <v>3975</v>
      </c>
      <c r="K706" s="47" t="str">
        <f>_xlfn.XLOOKUP($B706,ウォッチリスト!$C$3:$C$10000,ウォッチリスト!$C$3:$C$10000,"未反映",0,1)</f>
        <v>未反映</v>
      </c>
    </row>
    <row r="707" spans="1:11">
      <c r="A707" s="49">
        <v>20250228</v>
      </c>
      <c r="B707" s="50" t="s">
        <v>5024</v>
      </c>
      <c r="C707" s="49" t="s">
        <v>5025</v>
      </c>
      <c r="D707" s="49" t="s">
        <v>3974</v>
      </c>
      <c r="E707" s="49" t="s">
        <v>3975</v>
      </c>
      <c r="F707" s="49" t="s">
        <v>3975</v>
      </c>
      <c r="G707" s="49" t="s">
        <v>3975</v>
      </c>
      <c r="H707" s="49" t="s">
        <v>3975</v>
      </c>
      <c r="I707" s="49" t="s">
        <v>3975</v>
      </c>
      <c r="J707" s="49" t="s">
        <v>3975</v>
      </c>
      <c r="K707" s="47" t="str">
        <f>_xlfn.XLOOKUP($B707,ウォッチリスト!$C$3:$C$10000,ウォッチリスト!$C$3:$C$10000,"未反映",0,1)</f>
        <v>未反映</v>
      </c>
    </row>
    <row r="708" spans="1:11">
      <c r="A708" s="49">
        <v>20250228</v>
      </c>
      <c r="B708" s="50" t="s">
        <v>5026</v>
      </c>
      <c r="C708" s="49" t="s">
        <v>5027</v>
      </c>
      <c r="D708" s="49" t="s">
        <v>3974</v>
      </c>
      <c r="E708" s="49" t="s">
        <v>3975</v>
      </c>
      <c r="F708" s="49" t="s">
        <v>3975</v>
      </c>
      <c r="G708" s="49" t="s">
        <v>3975</v>
      </c>
      <c r="H708" s="49" t="s">
        <v>3975</v>
      </c>
      <c r="I708" s="49" t="s">
        <v>3975</v>
      </c>
      <c r="J708" s="49" t="s">
        <v>3975</v>
      </c>
      <c r="K708" s="47" t="str">
        <f>_xlfn.XLOOKUP($B708,ウォッチリスト!$C$3:$C$10000,ウォッチリスト!$C$3:$C$10000,"未反映",0,1)</f>
        <v>未反映</v>
      </c>
    </row>
    <row r="709" spans="1:11">
      <c r="A709" s="49">
        <v>20250228</v>
      </c>
      <c r="B709" s="50" t="s">
        <v>5028</v>
      </c>
      <c r="C709" s="49" t="s">
        <v>5029</v>
      </c>
      <c r="D709" s="49" t="s">
        <v>3974</v>
      </c>
      <c r="E709" s="49" t="s">
        <v>3975</v>
      </c>
      <c r="F709" s="49" t="s">
        <v>3975</v>
      </c>
      <c r="G709" s="49" t="s">
        <v>3975</v>
      </c>
      <c r="H709" s="49" t="s">
        <v>3975</v>
      </c>
      <c r="I709" s="49" t="s">
        <v>3975</v>
      </c>
      <c r="J709" s="49" t="s">
        <v>3975</v>
      </c>
      <c r="K709" s="47" t="str">
        <f>_xlfn.XLOOKUP($B709,ウォッチリスト!$C$3:$C$10000,ウォッチリスト!$C$3:$C$10000,"未反映",0,1)</f>
        <v>未反映</v>
      </c>
    </row>
    <row r="710" spans="1:11">
      <c r="A710" s="49">
        <v>20250228</v>
      </c>
      <c r="B710" s="50" t="s">
        <v>5030</v>
      </c>
      <c r="C710" s="49" t="s">
        <v>5031</v>
      </c>
      <c r="D710" s="49" t="s">
        <v>3974</v>
      </c>
      <c r="E710" s="49" t="s">
        <v>3975</v>
      </c>
      <c r="F710" s="49" t="s">
        <v>3975</v>
      </c>
      <c r="G710" s="49" t="s">
        <v>3975</v>
      </c>
      <c r="H710" s="49" t="s">
        <v>3975</v>
      </c>
      <c r="I710" s="49" t="s">
        <v>3975</v>
      </c>
      <c r="J710" s="49" t="s">
        <v>3975</v>
      </c>
      <c r="K710" s="47" t="str">
        <f>_xlfn.XLOOKUP($B710,ウォッチリスト!$C$3:$C$10000,ウォッチリスト!$C$3:$C$10000,"未反映",0,1)</f>
        <v>未反映</v>
      </c>
    </row>
    <row r="711" spans="1:11">
      <c r="A711" s="49">
        <v>20250228</v>
      </c>
      <c r="B711" s="50" t="s">
        <v>5032</v>
      </c>
      <c r="C711" s="49" t="s">
        <v>5033</v>
      </c>
      <c r="D711" s="49" t="s">
        <v>3974</v>
      </c>
      <c r="E711" s="49" t="s">
        <v>3975</v>
      </c>
      <c r="F711" s="49" t="s">
        <v>3975</v>
      </c>
      <c r="G711" s="49" t="s">
        <v>3975</v>
      </c>
      <c r="H711" s="49" t="s">
        <v>3975</v>
      </c>
      <c r="I711" s="49" t="s">
        <v>3975</v>
      </c>
      <c r="J711" s="49" t="s">
        <v>3975</v>
      </c>
      <c r="K711" s="47" t="str">
        <f>_xlfn.XLOOKUP($B711,ウォッチリスト!$C$3:$C$10000,ウォッチリスト!$C$3:$C$10000,"未反映",0,1)</f>
        <v>未反映</v>
      </c>
    </row>
    <row r="712" spans="1:11">
      <c r="A712" s="49">
        <v>20250228</v>
      </c>
      <c r="B712" s="50" t="s">
        <v>5034</v>
      </c>
      <c r="C712" s="49" t="s">
        <v>5035</v>
      </c>
      <c r="D712" s="49" t="s">
        <v>3974</v>
      </c>
      <c r="E712" s="49" t="s">
        <v>3975</v>
      </c>
      <c r="F712" s="49" t="s">
        <v>3975</v>
      </c>
      <c r="G712" s="49" t="s">
        <v>3975</v>
      </c>
      <c r="H712" s="49" t="s">
        <v>3975</v>
      </c>
      <c r="I712" s="49" t="s">
        <v>3975</v>
      </c>
      <c r="J712" s="49" t="s">
        <v>3975</v>
      </c>
      <c r="K712" s="47" t="str">
        <f>_xlfn.XLOOKUP($B712,ウォッチリスト!$C$3:$C$10000,ウォッチリスト!$C$3:$C$10000,"未反映",0,1)</f>
        <v>未反映</v>
      </c>
    </row>
    <row r="713" spans="1:11">
      <c r="A713" s="49">
        <v>20250228</v>
      </c>
      <c r="B713" s="50" t="s">
        <v>5036</v>
      </c>
      <c r="C713" s="49" t="s">
        <v>5037</v>
      </c>
      <c r="D713" s="49" t="s">
        <v>3974</v>
      </c>
      <c r="E713" s="49" t="s">
        <v>3975</v>
      </c>
      <c r="F713" s="49" t="s">
        <v>3975</v>
      </c>
      <c r="G713" s="49" t="s">
        <v>3975</v>
      </c>
      <c r="H713" s="49" t="s">
        <v>3975</v>
      </c>
      <c r="I713" s="49" t="s">
        <v>3975</v>
      </c>
      <c r="J713" s="49" t="s">
        <v>3975</v>
      </c>
      <c r="K713" s="47" t="str">
        <f>_xlfn.XLOOKUP($B713,ウォッチリスト!$C$3:$C$10000,ウォッチリスト!$C$3:$C$10000,"未反映",0,1)</f>
        <v>未反映</v>
      </c>
    </row>
    <row r="714" spans="1:11">
      <c r="A714" s="49">
        <v>20250228</v>
      </c>
      <c r="B714" s="50" t="s">
        <v>5038</v>
      </c>
      <c r="C714" s="49" t="s">
        <v>5039</v>
      </c>
      <c r="D714" s="49" t="s">
        <v>3974</v>
      </c>
      <c r="E714" s="49" t="s">
        <v>3975</v>
      </c>
      <c r="F714" s="49" t="s">
        <v>3975</v>
      </c>
      <c r="G714" s="49" t="s">
        <v>3975</v>
      </c>
      <c r="H714" s="49" t="s">
        <v>3975</v>
      </c>
      <c r="I714" s="49" t="s">
        <v>3975</v>
      </c>
      <c r="J714" s="49" t="s">
        <v>3975</v>
      </c>
      <c r="K714" s="47" t="str">
        <f>_xlfn.XLOOKUP($B714,ウォッチリスト!$C$3:$C$10000,ウォッチリスト!$C$3:$C$10000,"未反映",0,1)</f>
        <v>未反映</v>
      </c>
    </row>
    <row r="715" spans="1:11">
      <c r="A715" s="49">
        <v>20250228</v>
      </c>
      <c r="B715" s="50" t="s">
        <v>5040</v>
      </c>
      <c r="C715" s="49" t="s">
        <v>5041</v>
      </c>
      <c r="D715" s="49" t="s">
        <v>3991</v>
      </c>
      <c r="E715" s="49">
        <v>6100</v>
      </c>
      <c r="F715" s="49" t="s">
        <v>4070</v>
      </c>
      <c r="G715" s="49">
        <v>14</v>
      </c>
      <c r="H715" s="49" t="s">
        <v>4071</v>
      </c>
      <c r="I715" s="49" t="s">
        <v>3975</v>
      </c>
      <c r="J715" s="49" t="s">
        <v>3975</v>
      </c>
      <c r="K715" s="47" t="str">
        <f>_xlfn.XLOOKUP($B715,ウォッチリスト!$C$3:$C$10000,ウォッチリスト!$C$3:$C$10000,"未反映",0,1)</f>
        <v>未反映</v>
      </c>
    </row>
    <row r="716" spans="1:11">
      <c r="A716" s="49">
        <v>20250228</v>
      </c>
      <c r="B716" s="50" t="s">
        <v>5042</v>
      </c>
      <c r="C716" s="49" t="s">
        <v>5043</v>
      </c>
      <c r="D716" s="49" t="s">
        <v>3974</v>
      </c>
      <c r="E716" s="49" t="s">
        <v>3975</v>
      </c>
      <c r="F716" s="49" t="s">
        <v>3975</v>
      </c>
      <c r="G716" s="49" t="s">
        <v>3975</v>
      </c>
      <c r="H716" s="49" t="s">
        <v>3975</v>
      </c>
      <c r="I716" s="49" t="s">
        <v>3975</v>
      </c>
      <c r="J716" s="49" t="s">
        <v>3975</v>
      </c>
      <c r="K716" s="47" t="str">
        <f>_xlfn.XLOOKUP($B716,ウォッチリスト!$C$3:$C$10000,ウォッチリスト!$C$3:$C$10000,"未反映",0,1)</f>
        <v>未反映</v>
      </c>
    </row>
    <row r="717" spans="1:11">
      <c r="A717" s="49">
        <v>20250228</v>
      </c>
      <c r="B717" s="50" t="s">
        <v>731</v>
      </c>
      <c r="C717" s="49" t="s">
        <v>5044</v>
      </c>
      <c r="D717" s="49" t="s">
        <v>3968</v>
      </c>
      <c r="E717" s="49">
        <v>3050</v>
      </c>
      <c r="F717" s="49" t="s">
        <v>4582</v>
      </c>
      <c r="G717" s="49">
        <v>1</v>
      </c>
      <c r="H717" s="49" t="s">
        <v>3970</v>
      </c>
      <c r="I717" s="49">
        <v>4</v>
      </c>
      <c r="J717" s="49" t="s">
        <v>4015</v>
      </c>
      <c r="K717" s="47" t="str">
        <f>_xlfn.XLOOKUP($B717,ウォッチリスト!$C$3:$C$10000,ウォッチリスト!$C$3:$C$10000,"未反映",0,1)</f>
        <v>2531</v>
      </c>
    </row>
    <row r="718" spans="1:11">
      <c r="A718" s="49">
        <v>20250228</v>
      </c>
      <c r="B718" s="50" t="s">
        <v>732</v>
      </c>
      <c r="C718" s="49" t="s">
        <v>5045</v>
      </c>
      <c r="D718" s="49" t="s">
        <v>3968</v>
      </c>
      <c r="E718" s="49">
        <v>3050</v>
      </c>
      <c r="F718" s="49" t="s">
        <v>4582</v>
      </c>
      <c r="G718" s="49">
        <v>1</v>
      </c>
      <c r="H718" s="49" t="s">
        <v>3970</v>
      </c>
      <c r="I718" s="49">
        <v>7</v>
      </c>
      <c r="J718" s="49" t="s">
        <v>3971</v>
      </c>
      <c r="K718" s="47" t="str">
        <f>_xlfn.XLOOKUP($B718,ウォッチリスト!$C$3:$C$10000,ウォッチリスト!$C$3:$C$10000,"未反映",0,1)</f>
        <v>2533</v>
      </c>
    </row>
    <row r="719" spans="1:11">
      <c r="A719" s="49">
        <v>20250228</v>
      </c>
      <c r="B719" s="50" t="s">
        <v>733</v>
      </c>
      <c r="C719" s="49" t="s">
        <v>5046</v>
      </c>
      <c r="D719" s="49" t="s">
        <v>4059</v>
      </c>
      <c r="E719" s="49">
        <v>2050</v>
      </c>
      <c r="F719" s="49" t="s">
        <v>4055</v>
      </c>
      <c r="G719" s="49">
        <v>3</v>
      </c>
      <c r="H719" s="49" t="s">
        <v>4056</v>
      </c>
      <c r="I719" s="49" t="s">
        <v>3975</v>
      </c>
      <c r="J719" s="49" t="s">
        <v>3975</v>
      </c>
      <c r="K719" s="47" t="str">
        <f>_xlfn.XLOOKUP($B719,ウォッチリスト!$C$3:$C$10000,ウォッチリスト!$C$3:$C$10000,"未反映",0,1)</f>
        <v>253A</v>
      </c>
    </row>
    <row r="720" spans="1:11">
      <c r="A720" s="49">
        <v>20250228</v>
      </c>
      <c r="B720" s="50" t="s">
        <v>734</v>
      </c>
      <c r="C720" s="49" t="s">
        <v>5047</v>
      </c>
      <c r="D720" s="49" t="s">
        <v>3968</v>
      </c>
      <c r="E720" s="49">
        <v>3050</v>
      </c>
      <c r="F720" s="49" t="s">
        <v>4582</v>
      </c>
      <c r="G720" s="49">
        <v>1</v>
      </c>
      <c r="H720" s="49" t="s">
        <v>3970</v>
      </c>
      <c r="I720" s="49">
        <v>7</v>
      </c>
      <c r="J720" s="49" t="s">
        <v>3971</v>
      </c>
      <c r="K720" s="47" t="str">
        <f>_xlfn.XLOOKUP($B720,ウォッチリスト!$C$3:$C$10000,ウォッチリスト!$C$3:$C$10000,"未反映",0,1)</f>
        <v>2540</v>
      </c>
    </row>
    <row r="721" spans="1:11">
      <c r="A721" s="49">
        <v>20250228</v>
      </c>
      <c r="B721" s="50" t="s">
        <v>735</v>
      </c>
      <c r="C721" s="49" t="s">
        <v>5048</v>
      </c>
      <c r="D721" s="49" t="s">
        <v>4059</v>
      </c>
      <c r="E721" s="49">
        <v>7100</v>
      </c>
      <c r="F721" s="49" t="s">
        <v>4345</v>
      </c>
      <c r="G721" s="49">
        <v>16</v>
      </c>
      <c r="H721" s="49" t="s">
        <v>4216</v>
      </c>
      <c r="I721" s="49" t="s">
        <v>3975</v>
      </c>
      <c r="J721" s="49" t="s">
        <v>3975</v>
      </c>
      <c r="K721" s="47" t="str">
        <f>_xlfn.XLOOKUP($B721,ウォッチリスト!$C$3:$C$10000,ウォッチリスト!$C$3:$C$10000,"未反映",0,1)</f>
        <v>254A</v>
      </c>
    </row>
    <row r="722" spans="1:11">
      <c r="A722" s="49">
        <v>20250228</v>
      </c>
      <c r="B722" s="50" t="s">
        <v>5049</v>
      </c>
      <c r="C722" s="49" t="s">
        <v>5050</v>
      </c>
      <c r="D722" s="49" t="s">
        <v>3974</v>
      </c>
      <c r="E722" s="49" t="s">
        <v>3975</v>
      </c>
      <c r="F722" s="49" t="s">
        <v>3975</v>
      </c>
      <c r="G722" s="49" t="s">
        <v>3975</v>
      </c>
      <c r="H722" s="49" t="s">
        <v>3975</v>
      </c>
      <c r="I722" s="49" t="s">
        <v>3975</v>
      </c>
      <c r="J722" s="49" t="s">
        <v>3975</v>
      </c>
      <c r="K722" s="47" t="str">
        <f>_xlfn.XLOOKUP($B722,ウォッチリスト!$C$3:$C$10000,ウォッチリスト!$C$3:$C$10000,"未反映",0,1)</f>
        <v>未反映</v>
      </c>
    </row>
    <row r="723" spans="1:11">
      <c r="A723" s="49">
        <v>20250228</v>
      </c>
      <c r="B723" s="50" t="s">
        <v>5051</v>
      </c>
      <c r="C723" s="49" t="s">
        <v>5052</v>
      </c>
      <c r="D723" s="49" t="s">
        <v>3974</v>
      </c>
      <c r="E723" s="49" t="s">
        <v>3975</v>
      </c>
      <c r="F723" s="49" t="s">
        <v>3975</v>
      </c>
      <c r="G723" s="49" t="s">
        <v>3975</v>
      </c>
      <c r="H723" s="49" t="s">
        <v>3975</v>
      </c>
      <c r="I723" s="49" t="s">
        <v>3975</v>
      </c>
      <c r="J723" s="49" t="s">
        <v>3975</v>
      </c>
      <c r="K723" s="47" t="str">
        <f>_xlfn.XLOOKUP($B723,ウォッチリスト!$C$3:$C$10000,ウォッチリスト!$C$3:$C$10000,"未反映",0,1)</f>
        <v>未反映</v>
      </c>
    </row>
    <row r="724" spans="1:11">
      <c r="A724" s="49">
        <v>20250228</v>
      </c>
      <c r="B724" s="50" t="s">
        <v>5053</v>
      </c>
      <c r="C724" s="49" t="s">
        <v>5054</v>
      </c>
      <c r="D724" s="49" t="s">
        <v>3974</v>
      </c>
      <c r="E724" s="49" t="s">
        <v>3975</v>
      </c>
      <c r="F724" s="49" t="s">
        <v>3975</v>
      </c>
      <c r="G724" s="49" t="s">
        <v>3975</v>
      </c>
      <c r="H724" s="49" t="s">
        <v>3975</v>
      </c>
      <c r="I724" s="49" t="s">
        <v>3975</v>
      </c>
      <c r="J724" s="49" t="s">
        <v>3975</v>
      </c>
      <c r="K724" s="47" t="str">
        <f>_xlfn.XLOOKUP($B724,ウォッチリスト!$C$3:$C$10000,ウォッチリスト!$C$3:$C$10000,"未反映",0,1)</f>
        <v>未反映</v>
      </c>
    </row>
    <row r="725" spans="1:11">
      <c r="A725" s="49">
        <v>20250228</v>
      </c>
      <c r="B725" s="50" t="s">
        <v>5055</v>
      </c>
      <c r="C725" s="49" t="s">
        <v>5056</v>
      </c>
      <c r="D725" s="49" t="s">
        <v>3974</v>
      </c>
      <c r="E725" s="49" t="s">
        <v>3975</v>
      </c>
      <c r="F725" s="49" t="s">
        <v>3975</v>
      </c>
      <c r="G725" s="49" t="s">
        <v>3975</v>
      </c>
      <c r="H725" s="49" t="s">
        <v>3975</v>
      </c>
      <c r="I725" s="49" t="s">
        <v>3975</v>
      </c>
      <c r="J725" s="49" t="s">
        <v>3975</v>
      </c>
      <c r="K725" s="47" t="str">
        <f>_xlfn.XLOOKUP($B725,ウォッチリスト!$C$3:$C$10000,ウォッチリスト!$C$3:$C$10000,"未反映",0,1)</f>
        <v>未反映</v>
      </c>
    </row>
    <row r="726" spans="1:11">
      <c r="A726" s="49">
        <v>20250228</v>
      </c>
      <c r="B726" s="50" t="s">
        <v>5057</v>
      </c>
      <c r="C726" s="49" t="s">
        <v>5058</v>
      </c>
      <c r="D726" s="49" t="s">
        <v>3974</v>
      </c>
      <c r="E726" s="49" t="s">
        <v>3975</v>
      </c>
      <c r="F726" s="49" t="s">
        <v>3975</v>
      </c>
      <c r="G726" s="49" t="s">
        <v>3975</v>
      </c>
      <c r="H726" s="49" t="s">
        <v>3975</v>
      </c>
      <c r="I726" s="49" t="s">
        <v>3975</v>
      </c>
      <c r="J726" s="49" t="s">
        <v>3975</v>
      </c>
      <c r="K726" s="47" t="str">
        <f>_xlfn.XLOOKUP($B726,ウォッチリスト!$C$3:$C$10000,ウォッチリスト!$C$3:$C$10000,"未反映",0,1)</f>
        <v>未反映</v>
      </c>
    </row>
    <row r="727" spans="1:11">
      <c r="A727" s="49">
        <v>20250228</v>
      </c>
      <c r="B727" s="50" t="s">
        <v>5059</v>
      </c>
      <c r="C727" s="49" t="s">
        <v>5060</v>
      </c>
      <c r="D727" s="49" t="s">
        <v>3974</v>
      </c>
      <c r="E727" s="49" t="s">
        <v>3975</v>
      </c>
      <c r="F727" s="49" t="s">
        <v>3975</v>
      </c>
      <c r="G727" s="49" t="s">
        <v>3975</v>
      </c>
      <c r="H727" s="49" t="s">
        <v>3975</v>
      </c>
      <c r="I727" s="49" t="s">
        <v>3975</v>
      </c>
      <c r="J727" s="49" t="s">
        <v>3975</v>
      </c>
      <c r="K727" s="47" t="str">
        <f>_xlfn.XLOOKUP($B727,ウォッチリスト!$C$3:$C$10000,ウォッチリスト!$C$3:$C$10000,"未反映",0,1)</f>
        <v>未反映</v>
      </c>
    </row>
    <row r="728" spans="1:11">
      <c r="A728" s="49">
        <v>20250228</v>
      </c>
      <c r="B728" s="50" t="s">
        <v>5061</v>
      </c>
      <c r="C728" s="49" t="s">
        <v>5062</v>
      </c>
      <c r="D728" s="49" t="s">
        <v>3974</v>
      </c>
      <c r="E728" s="49" t="s">
        <v>3975</v>
      </c>
      <c r="F728" s="49" t="s">
        <v>3975</v>
      </c>
      <c r="G728" s="49" t="s">
        <v>3975</v>
      </c>
      <c r="H728" s="49" t="s">
        <v>3975</v>
      </c>
      <c r="I728" s="49" t="s">
        <v>3975</v>
      </c>
      <c r="J728" s="49" t="s">
        <v>3975</v>
      </c>
      <c r="K728" s="47" t="str">
        <f>_xlfn.XLOOKUP($B728,ウォッチリスト!$C$3:$C$10000,ウォッチリスト!$C$3:$C$10000,"未反映",0,1)</f>
        <v>未反映</v>
      </c>
    </row>
    <row r="729" spans="1:11">
      <c r="A729" s="49">
        <v>20250228</v>
      </c>
      <c r="B729" s="50" t="s">
        <v>5063</v>
      </c>
      <c r="C729" s="49" t="s">
        <v>5064</v>
      </c>
      <c r="D729" s="49" t="s">
        <v>3974</v>
      </c>
      <c r="E729" s="49" t="s">
        <v>3975</v>
      </c>
      <c r="F729" s="49" t="s">
        <v>3975</v>
      </c>
      <c r="G729" s="49" t="s">
        <v>3975</v>
      </c>
      <c r="H729" s="49" t="s">
        <v>3975</v>
      </c>
      <c r="I729" s="49" t="s">
        <v>3975</v>
      </c>
      <c r="J729" s="49" t="s">
        <v>3975</v>
      </c>
      <c r="K729" s="47" t="str">
        <f>_xlfn.XLOOKUP($B729,ウォッチリスト!$C$3:$C$10000,ウォッチリスト!$C$3:$C$10000,"未反映",0,1)</f>
        <v>未反映</v>
      </c>
    </row>
    <row r="730" spans="1:11">
      <c r="A730" s="49">
        <v>20250228</v>
      </c>
      <c r="B730" s="50" t="s">
        <v>736</v>
      </c>
      <c r="C730" s="49" t="s">
        <v>5065</v>
      </c>
      <c r="D730" s="49" t="s">
        <v>4059</v>
      </c>
      <c r="E730" s="49">
        <v>3750</v>
      </c>
      <c r="F730" s="49" t="s">
        <v>4769</v>
      </c>
      <c r="G730" s="49">
        <v>9</v>
      </c>
      <c r="H730" s="49" t="s">
        <v>4770</v>
      </c>
      <c r="I730" s="49" t="s">
        <v>3975</v>
      </c>
      <c r="J730" s="49" t="s">
        <v>3975</v>
      </c>
      <c r="K730" s="47" t="str">
        <f>_xlfn.XLOOKUP($B730,ウォッチリスト!$C$3:$C$10000,ウォッチリスト!$C$3:$C$10000,"未反映",0,1)</f>
        <v>255A</v>
      </c>
    </row>
    <row r="731" spans="1:11">
      <c r="A731" s="49">
        <v>20250228</v>
      </c>
      <c r="B731" s="50" t="s">
        <v>5066</v>
      </c>
      <c r="C731" s="49" t="s">
        <v>5067</v>
      </c>
      <c r="D731" s="49" t="s">
        <v>3974</v>
      </c>
      <c r="E731" s="49" t="s">
        <v>3975</v>
      </c>
      <c r="F731" s="49" t="s">
        <v>3975</v>
      </c>
      <c r="G731" s="49" t="s">
        <v>3975</v>
      </c>
      <c r="H731" s="49" t="s">
        <v>3975</v>
      </c>
      <c r="I731" s="49" t="s">
        <v>3975</v>
      </c>
      <c r="J731" s="49" t="s">
        <v>3975</v>
      </c>
      <c r="K731" s="47" t="str">
        <f>_xlfn.XLOOKUP($B731,ウォッチリスト!$C$3:$C$10000,ウォッチリスト!$C$3:$C$10000,"未反映",0,1)</f>
        <v>未反映</v>
      </c>
    </row>
    <row r="732" spans="1:11">
      <c r="A732" s="49">
        <v>20250228</v>
      </c>
      <c r="B732" s="50" t="s">
        <v>5068</v>
      </c>
      <c r="C732" s="49" t="s">
        <v>5069</v>
      </c>
      <c r="D732" s="49" t="s">
        <v>3974</v>
      </c>
      <c r="E732" s="49" t="s">
        <v>3975</v>
      </c>
      <c r="F732" s="49" t="s">
        <v>3975</v>
      </c>
      <c r="G732" s="49" t="s">
        <v>3975</v>
      </c>
      <c r="H732" s="49" t="s">
        <v>3975</v>
      </c>
      <c r="I732" s="49" t="s">
        <v>3975</v>
      </c>
      <c r="J732" s="49" t="s">
        <v>3975</v>
      </c>
      <c r="K732" s="47" t="str">
        <f>_xlfn.XLOOKUP($B732,ウォッチリスト!$C$3:$C$10000,ウォッチリスト!$C$3:$C$10000,"未反映",0,1)</f>
        <v>未反映</v>
      </c>
    </row>
    <row r="733" spans="1:11">
      <c r="A733" s="49">
        <v>20250228</v>
      </c>
      <c r="B733" s="50" t="s">
        <v>5070</v>
      </c>
      <c r="C733" s="49" t="s">
        <v>5071</v>
      </c>
      <c r="D733" s="49" t="s">
        <v>3974</v>
      </c>
      <c r="E733" s="49" t="s">
        <v>3975</v>
      </c>
      <c r="F733" s="49" t="s">
        <v>3975</v>
      </c>
      <c r="G733" s="49" t="s">
        <v>3975</v>
      </c>
      <c r="H733" s="49" t="s">
        <v>3975</v>
      </c>
      <c r="I733" s="49" t="s">
        <v>3975</v>
      </c>
      <c r="J733" s="49" t="s">
        <v>3975</v>
      </c>
      <c r="K733" s="47" t="str">
        <f>_xlfn.XLOOKUP($B733,ウォッチリスト!$C$3:$C$10000,ウォッチリスト!$C$3:$C$10000,"未反映",0,1)</f>
        <v>未反映</v>
      </c>
    </row>
    <row r="734" spans="1:11">
      <c r="A734" s="49">
        <v>20250228</v>
      </c>
      <c r="B734" s="50" t="s">
        <v>5072</v>
      </c>
      <c r="C734" s="49" t="s">
        <v>5073</v>
      </c>
      <c r="D734" s="49" t="s">
        <v>3974</v>
      </c>
      <c r="E734" s="49" t="s">
        <v>3975</v>
      </c>
      <c r="F734" s="49" t="s">
        <v>3975</v>
      </c>
      <c r="G734" s="49" t="s">
        <v>3975</v>
      </c>
      <c r="H734" s="49" t="s">
        <v>3975</v>
      </c>
      <c r="I734" s="49" t="s">
        <v>3975</v>
      </c>
      <c r="J734" s="49" t="s">
        <v>3975</v>
      </c>
      <c r="K734" s="47" t="str">
        <f>_xlfn.XLOOKUP($B734,ウォッチリスト!$C$3:$C$10000,ウォッチリスト!$C$3:$C$10000,"未反映",0,1)</f>
        <v>未反映</v>
      </c>
    </row>
    <row r="735" spans="1:11">
      <c r="A735" s="49">
        <v>20250228</v>
      </c>
      <c r="B735" s="50" t="s">
        <v>5074</v>
      </c>
      <c r="C735" s="49" t="s">
        <v>5075</v>
      </c>
      <c r="D735" s="49" t="s">
        <v>3974</v>
      </c>
      <c r="E735" s="49" t="s">
        <v>3975</v>
      </c>
      <c r="F735" s="49" t="s">
        <v>3975</v>
      </c>
      <c r="G735" s="49" t="s">
        <v>3975</v>
      </c>
      <c r="H735" s="49" t="s">
        <v>3975</v>
      </c>
      <c r="I735" s="49" t="s">
        <v>3975</v>
      </c>
      <c r="J735" s="49" t="s">
        <v>3975</v>
      </c>
      <c r="K735" s="47" t="str">
        <f>_xlfn.XLOOKUP($B735,ウォッチリスト!$C$3:$C$10000,ウォッチリスト!$C$3:$C$10000,"未反映",0,1)</f>
        <v>未反映</v>
      </c>
    </row>
    <row r="736" spans="1:11">
      <c r="A736" s="49">
        <v>20250228</v>
      </c>
      <c r="B736" s="50" t="s">
        <v>5076</v>
      </c>
      <c r="C736" s="49" t="s">
        <v>5077</v>
      </c>
      <c r="D736" s="49" t="s">
        <v>3974</v>
      </c>
      <c r="E736" s="49" t="s">
        <v>3975</v>
      </c>
      <c r="F736" s="49" t="s">
        <v>3975</v>
      </c>
      <c r="G736" s="49" t="s">
        <v>3975</v>
      </c>
      <c r="H736" s="49" t="s">
        <v>3975</v>
      </c>
      <c r="I736" s="49" t="s">
        <v>3975</v>
      </c>
      <c r="J736" s="49" t="s">
        <v>3975</v>
      </c>
      <c r="K736" s="47" t="str">
        <f>_xlfn.XLOOKUP($B736,ウォッチリスト!$C$3:$C$10000,ウォッチリスト!$C$3:$C$10000,"未反映",0,1)</f>
        <v>未反映</v>
      </c>
    </row>
    <row r="737" spans="1:11">
      <c r="A737" s="49">
        <v>20250228</v>
      </c>
      <c r="B737" s="50" t="s">
        <v>5078</v>
      </c>
      <c r="C737" s="49" t="s">
        <v>5079</v>
      </c>
      <c r="D737" s="49" t="s">
        <v>3974</v>
      </c>
      <c r="E737" s="49" t="s">
        <v>3975</v>
      </c>
      <c r="F737" s="49" t="s">
        <v>3975</v>
      </c>
      <c r="G737" s="49" t="s">
        <v>3975</v>
      </c>
      <c r="H737" s="49" t="s">
        <v>3975</v>
      </c>
      <c r="I737" s="49" t="s">
        <v>3975</v>
      </c>
      <c r="J737" s="49" t="s">
        <v>3975</v>
      </c>
      <c r="K737" s="47" t="str">
        <f>_xlfn.XLOOKUP($B737,ウォッチリスト!$C$3:$C$10000,ウォッチリスト!$C$3:$C$10000,"未反映",0,1)</f>
        <v>未反映</v>
      </c>
    </row>
    <row r="738" spans="1:11">
      <c r="A738" s="49">
        <v>20250228</v>
      </c>
      <c r="B738" s="50" t="s">
        <v>5080</v>
      </c>
      <c r="C738" s="49" t="s">
        <v>5081</v>
      </c>
      <c r="D738" s="49" t="s">
        <v>3974</v>
      </c>
      <c r="E738" s="49" t="s">
        <v>3975</v>
      </c>
      <c r="F738" s="49" t="s">
        <v>3975</v>
      </c>
      <c r="G738" s="49" t="s">
        <v>3975</v>
      </c>
      <c r="H738" s="49" t="s">
        <v>3975</v>
      </c>
      <c r="I738" s="49" t="s">
        <v>3975</v>
      </c>
      <c r="J738" s="49" t="s">
        <v>3975</v>
      </c>
      <c r="K738" s="47" t="str">
        <f>_xlfn.XLOOKUP($B738,ウォッチリスト!$C$3:$C$10000,ウォッチリスト!$C$3:$C$10000,"未反映",0,1)</f>
        <v>未反映</v>
      </c>
    </row>
    <row r="739" spans="1:11">
      <c r="A739" s="49">
        <v>20250228</v>
      </c>
      <c r="B739" s="50" t="s">
        <v>5082</v>
      </c>
      <c r="C739" s="49" t="s">
        <v>5083</v>
      </c>
      <c r="D739" s="49" t="s">
        <v>3974</v>
      </c>
      <c r="E739" s="49" t="s">
        <v>3975</v>
      </c>
      <c r="F739" s="49" t="s">
        <v>3975</v>
      </c>
      <c r="G739" s="49" t="s">
        <v>3975</v>
      </c>
      <c r="H739" s="49" t="s">
        <v>3975</v>
      </c>
      <c r="I739" s="49" t="s">
        <v>3975</v>
      </c>
      <c r="J739" s="49" t="s">
        <v>3975</v>
      </c>
      <c r="K739" s="47" t="str">
        <f>_xlfn.XLOOKUP($B739,ウォッチリスト!$C$3:$C$10000,ウォッチリスト!$C$3:$C$10000,"未反映",0,1)</f>
        <v>未反映</v>
      </c>
    </row>
    <row r="740" spans="1:11">
      <c r="A740" s="49">
        <v>20250228</v>
      </c>
      <c r="B740" s="50" t="s">
        <v>5084</v>
      </c>
      <c r="C740" s="49" t="s">
        <v>5085</v>
      </c>
      <c r="D740" s="49" t="s">
        <v>3974</v>
      </c>
      <c r="E740" s="49" t="s">
        <v>3975</v>
      </c>
      <c r="F740" s="49" t="s">
        <v>3975</v>
      </c>
      <c r="G740" s="49" t="s">
        <v>3975</v>
      </c>
      <c r="H740" s="49" t="s">
        <v>3975</v>
      </c>
      <c r="I740" s="49" t="s">
        <v>3975</v>
      </c>
      <c r="J740" s="49" t="s">
        <v>3975</v>
      </c>
      <c r="K740" s="47" t="str">
        <f>_xlfn.XLOOKUP($B740,ウォッチリスト!$C$3:$C$10000,ウォッチリスト!$C$3:$C$10000,"未反映",0,1)</f>
        <v>未反映</v>
      </c>
    </row>
    <row r="741" spans="1:11">
      <c r="A741" s="49">
        <v>20250228</v>
      </c>
      <c r="B741" s="50" t="s">
        <v>737</v>
      </c>
      <c r="C741" s="49" t="s">
        <v>5086</v>
      </c>
      <c r="D741" s="49" t="s">
        <v>3968</v>
      </c>
      <c r="E741" s="49">
        <v>2050</v>
      </c>
      <c r="F741" s="49" t="s">
        <v>4055</v>
      </c>
      <c r="G741" s="49">
        <v>3</v>
      </c>
      <c r="H741" s="49" t="s">
        <v>4056</v>
      </c>
      <c r="I741" s="49">
        <v>7</v>
      </c>
      <c r="J741" s="49" t="s">
        <v>3971</v>
      </c>
      <c r="K741" s="47" t="str">
        <f>_xlfn.XLOOKUP($B741,ウォッチリスト!$C$3:$C$10000,ウォッチリスト!$C$3:$C$10000,"未反映",0,1)</f>
        <v>256A</v>
      </c>
    </row>
    <row r="742" spans="1:11">
      <c r="A742" s="49">
        <v>20250228</v>
      </c>
      <c r="B742" s="50" t="s">
        <v>738</v>
      </c>
      <c r="C742" s="49" t="s">
        <v>5087</v>
      </c>
      <c r="D742" s="49" t="s">
        <v>4059</v>
      </c>
      <c r="E742" s="49">
        <v>3050</v>
      </c>
      <c r="F742" s="49" t="s">
        <v>4582</v>
      </c>
      <c r="G742" s="49">
        <v>1</v>
      </c>
      <c r="H742" s="49" t="s">
        <v>3970</v>
      </c>
      <c r="I742" s="49" t="s">
        <v>3975</v>
      </c>
      <c r="J742" s="49" t="s">
        <v>3975</v>
      </c>
      <c r="K742" s="47" t="str">
        <f>_xlfn.XLOOKUP($B742,ウォッチリスト!$C$3:$C$10000,ウォッチリスト!$C$3:$C$10000,"未反映",0,1)</f>
        <v>2573</v>
      </c>
    </row>
    <row r="743" spans="1:11">
      <c r="A743" s="49">
        <v>20250228</v>
      </c>
      <c r="B743" s="50" t="s">
        <v>739</v>
      </c>
      <c r="C743" s="49" t="s">
        <v>5088</v>
      </c>
      <c r="D743" s="49" t="s">
        <v>3968</v>
      </c>
      <c r="E743" s="49">
        <v>3050</v>
      </c>
      <c r="F743" s="49" t="s">
        <v>4582</v>
      </c>
      <c r="G743" s="49">
        <v>1</v>
      </c>
      <c r="H743" s="49" t="s">
        <v>3970</v>
      </c>
      <c r="I743" s="49">
        <v>4</v>
      </c>
      <c r="J743" s="49" t="s">
        <v>4015</v>
      </c>
      <c r="K743" s="47" t="str">
        <f>_xlfn.XLOOKUP($B743,ウォッチリスト!$C$3:$C$10000,ウォッチリスト!$C$3:$C$10000,"未反映",0,1)</f>
        <v>2579</v>
      </c>
    </row>
    <row r="744" spans="1:11">
      <c r="A744" s="49">
        <v>20250228</v>
      </c>
      <c r="B744" s="50" t="s">
        <v>5089</v>
      </c>
      <c r="C744" s="49" t="s">
        <v>5090</v>
      </c>
      <c r="D744" s="49" t="s">
        <v>3974</v>
      </c>
      <c r="E744" s="49" t="s">
        <v>3975</v>
      </c>
      <c r="F744" s="49" t="s">
        <v>3975</v>
      </c>
      <c r="G744" s="49" t="s">
        <v>3975</v>
      </c>
      <c r="H744" s="49" t="s">
        <v>3975</v>
      </c>
      <c r="I744" s="49" t="s">
        <v>3975</v>
      </c>
      <c r="J744" s="49" t="s">
        <v>3975</v>
      </c>
      <c r="K744" s="47" t="str">
        <f>_xlfn.XLOOKUP($B744,ウォッチリスト!$C$3:$C$10000,ウォッチリスト!$C$3:$C$10000,"未反映",0,1)</f>
        <v>未反映</v>
      </c>
    </row>
    <row r="745" spans="1:11">
      <c r="A745" s="49">
        <v>20250228</v>
      </c>
      <c r="B745" s="50" t="s">
        <v>740</v>
      </c>
      <c r="C745" s="49" t="s">
        <v>5091</v>
      </c>
      <c r="D745" s="49" t="s">
        <v>3968</v>
      </c>
      <c r="E745" s="49">
        <v>3050</v>
      </c>
      <c r="F745" s="49" t="s">
        <v>4582</v>
      </c>
      <c r="G745" s="49">
        <v>1</v>
      </c>
      <c r="H745" s="49" t="s">
        <v>3970</v>
      </c>
      <c r="I745" s="49">
        <v>7</v>
      </c>
      <c r="J745" s="49" t="s">
        <v>3971</v>
      </c>
      <c r="K745" s="47" t="str">
        <f>_xlfn.XLOOKUP($B745,ウォッチリスト!$C$3:$C$10000,ウォッチリスト!$C$3:$C$10000,"未反映",0,1)</f>
        <v>2585</v>
      </c>
    </row>
    <row r="746" spans="1:11">
      <c r="A746" s="49">
        <v>20250228</v>
      </c>
      <c r="B746" s="50" t="s">
        <v>741</v>
      </c>
      <c r="C746" s="49" t="s">
        <v>5092</v>
      </c>
      <c r="D746" s="49" t="s">
        <v>3983</v>
      </c>
      <c r="E746" s="49">
        <v>3050</v>
      </c>
      <c r="F746" s="49" t="s">
        <v>4582</v>
      </c>
      <c r="G746" s="49">
        <v>1</v>
      </c>
      <c r="H746" s="49" t="s">
        <v>3970</v>
      </c>
      <c r="I746" s="49" t="s">
        <v>3975</v>
      </c>
      <c r="J746" s="49" t="s">
        <v>3975</v>
      </c>
      <c r="K746" s="47" t="str">
        <f>_xlfn.XLOOKUP($B746,ウォッチリスト!$C$3:$C$10000,ウォッチリスト!$C$3:$C$10000,"未反映",0,1)</f>
        <v>2586</v>
      </c>
    </row>
    <row r="747" spans="1:11">
      <c r="A747" s="49">
        <v>20250228</v>
      </c>
      <c r="B747" s="50" t="s">
        <v>742</v>
      </c>
      <c r="C747" s="49" t="s">
        <v>5093</v>
      </c>
      <c r="D747" s="49" t="s">
        <v>3968</v>
      </c>
      <c r="E747" s="49">
        <v>3050</v>
      </c>
      <c r="F747" s="49" t="s">
        <v>4582</v>
      </c>
      <c r="G747" s="49">
        <v>1</v>
      </c>
      <c r="H747" s="49" t="s">
        <v>3970</v>
      </c>
      <c r="I747" s="49">
        <v>4</v>
      </c>
      <c r="J747" s="49" t="s">
        <v>4015</v>
      </c>
      <c r="K747" s="47" t="str">
        <f>_xlfn.XLOOKUP($B747,ウォッチリスト!$C$3:$C$10000,ウォッチリスト!$C$3:$C$10000,"未反映",0,1)</f>
        <v>2587</v>
      </c>
    </row>
    <row r="748" spans="1:11">
      <c r="A748" s="49">
        <v>20250228</v>
      </c>
      <c r="B748" s="50" t="s">
        <v>743</v>
      </c>
      <c r="C748" s="49" t="s">
        <v>5094</v>
      </c>
      <c r="D748" s="49" t="s">
        <v>4059</v>
      </c>
      <c r="E748" s="49">
        <v>3050</v>
      </c>
      <c r="F748" s="49" t="s">
        <v>4582</v>
      </c>
      <c r="G748" s="49">
        <v>1</v>
      </c>
      <c r="H748" s="49" t="s">
        <v>3970</v>
      </c>
      <c r="I748" s="49" t="s">
        <v>3975</v>
      </c>
      <c r="J748" s="49" t="s">
        <v>3975</v>
      </c>
      <c r="K748" s="47" t="str">
        <f>_xlfn.XLOOKUP($B748,ウォッチリスト!$C$3:$C$10000,ウォッチリスト!$C$3:$C$10000,"未反映",0,1)</f>
        <v>2588</v>
      </c>
    </row>
    <row r="749" spans="1:11">
      <c r="A749" s="49">
        <v>20250228</v>
      </c>
      <c r="B749" s="50" t="s">
        <v>5095</v>
      </c>
      <c r="C749" s="49" t="s">
        <v>5096</v>
      </c>
      <c r="D749" s="49" t="s">
        <v>3974</v>
      </c>
      <c r="E749" s="49" t="s">
        <v>3975</v>
      </c>
      <c r="F749" s="49" t="s">
        <v>3975</v>
      </c>
      <c r="G749" s="49" t="s">
        <v>3975</v>
      </c>
      <c r="H749" s="49" t="s">
        <v>3975</v>
      </c>
      <c r="I749" s="49" t="s">
        <v>3975</v>
      </c>
      <c r="J749" s="49" t="s">
        <v>3975</v>
      </c>
      <c r="K749" s="47" t="str">
        <f>_xlfn.XLOOKUP($B749,ウォッチリスト!$C$3:$C$10000,ウォッチリスト!$C$3:$C$10000,"未反映",0,1)</f>
        <v>未反映</v>
      </c>
    </row>
    <row r="750" spans="1:11">
      <c r="A750" s="49">
        <v>20250228</v>
      </c>
      <c r="B750" s="50" t="s">
        <v>744</v>
      </c>
      <c r="C750" s="49" t="s">
        <v>5097</v>
      </c>
      <c r="D750" s="49" t="s">
        <v>3968</v>
      </c>
      <c r="E750" s="49">
        <v>3050</v>
      </c>
      <c r="F750" s="49" t="s">
        <v>4582</v>
      </c>
      <c r="G750" s="49">
        <v>1</v>
      </c>
      <c r="H750" s="49" t="s">
        <v>3970</v>
      </c>
      <c r="I750" s="49">
        <v>6</v>
      </c>
      <c r="J750" s="49" t="s">
        <v>4061</v>
      </c>
      <c r="K750" s="47" t="str">
        <f>_xlfn.XLOOKUP($B750,ウォッチリスト!$C$3:$C$10000,ウォッチリスト!$C$3:$C$10000,"未反映",0,1)</f>
        <v>2590</v>
      </c>
    </row>
    <row r="751" spans="1:11">
      <c r="A751" s="49">
        <v>20250228</v>
      </c>
      <c r="B751" s="50" t="s">
        <v>745</v>
      </c>
      <c r="C751" s="49" t="s">
        <v>5098</v>
      </c>
      <c r="D751" s="49" t="s">
        <v>3968</v>
      </c>
      <c r="E751" s="49">
        <v>3050</v>
      </c>
      <c r="F751" s="49" t="s">
        <v>4582</v>
      </c>
      <c r="G751" s="49">
        <v>1</v>
      </c>
      <c r="H751" s="49" t="s">
        <v>3970</v>
      </c>
      <c r="I751" s="49">
        <v>4</v>
      </c>
      <c r="J751" s="49" t="s">
        <v>4015</v>
      </c>
      <c r="K751" s="47" t="str">
        <f>_xlfn.XLOOKUP($B751,ウォッチリスト!$C$3:$C$10000,ウォッチリスト!$C$3:$C$10000,"未反映",0,1)</f>
        <v>2593</v>
      </c>
    </row>
    <row r="752" spans="1:11">
      <c r="A752" s="49">
        <v>20250228</v>
      </c>
      <c r="B752" s="50" t="s">
        <v>746</v>
      </c>
      <c r="C752" s="49" t="s">
        <v>5099</v>
      </c>
      <c r="D752" s="49" t="s">
        <v>3968</v>
      </c>
      <c r="E752" s="49">
        <v>3050</v>
      </c>
      <c r="F752" s="49" t="s">
        <v>4582</v>
      </c>
      <c r="G752" s="49">
        <v>1</v>
      </c>
      <c r="H752" s="49" t="s">
        <v>3970</v>
      </c>
      <c r="I752" s="49" t="s">
        <v>3975</v>
      </c>
      <c r="J752" s="49" t="s">
        <v>3975</v>
      </c>
      <c r="K752" s="47" t="str">
        <f>_xlfn.XLOOKUP($B752,ウォッチリスト!$C$3:$C$10000,ウォッチリスト!$C$3:$C$10000,"未反映",0,1)</f>
        <v>25935</v>
      </c>
    </row>
    <row r="753" spans="1:11">
      <c r="A753" s="49">
        <v>20250228</v>
      </c>
      <c r="B753" s="50" t="s">
        <v>747</v>
      </c>
      <c r="C753" s="49" t="s">
        <v>5100</v>
      </c>
      <c r="D753" s="49" t="s">
        <v>3968</v>
      </c>
      <c r="E753" s="49">
        <v>3050</v>
      </c>
      <c r="F753" s="49" t="s">
        <v>4582</v>
      </c>
      <c r="G753" s="49">
        <v>1</v>
      </c>
      <c r="H753" s="49" t="s">
        <v>3970</v>
      </c>
      <c r="I753" s="49">
        <v>7</v>
      </c>
      <c r="J753" s="49" t="s">
        <v>3971</v>
      </c>
      <c r="K753" s="47" t="str">
        <f>_xlfn.XLOOKUP($B753,ウォッチリスト!$C$3:$C$10000,ウォッチリスト!$C$3:$C$10000,"未反映",0,1)</f>
        <v>2594</v>
      </c>
    </row>
    <row r="754" spans="1:11">
      <c r="A754" s="49">
        <v>20250228</v>
      </c>
      <c r="B754" s="50" t="s">
        <v>748</v>
      </c>
      <c r="C754" s="49" t="s">
        <v>5101</v>
      </c>
      <c r="D754" s="49" t="s">
        <v>4059</v>
      </c>
      <c r="E754" s="49">
        <v>3050</v>
      </c>
      <c r="F754" s="49" t="s">
        <v>4582</v>
      </c>
      <c r="G754" s="49">
        <v>1</v>
      </c>
      <c r="H754" s="49" t="s">
        <v>3970</v>
      </c>
      <c r="I754" s="49" t="s">
        <v>3975</v>
      </c>
      <c r="J754" s="49" t="s">
        <v>3975</v>
      </c>
      <c r="K754" s="47" t="str">
        <f>_xlfn.XLOOKUP($B754,ウォッチリスト!$C$3:$C$10000,ウォッチリスト!$C$3:$C$10000,"未反映",0,1)</f>
        <v>2597</v>
      </c>
    </row>
    <row r="755" spans="1:11">
      <c r="A755" s="49">
        <v>20250228</v>
      </c>
      <c r="B755" s="50" t="s">
        <v>749</v>
      </c>
      <c r="C755" s="49" t="s">
        <v>5102</v>
      </c>
      <c r="D755" s="49" t="s">
        <v>3968</v>
      </c>
      <c r="E755" s="49">
        <v>3050</v>
      </c>
      <c r="F755" s="49" t="s">
        <v>4582</v>
      </c>
      <c r="G755" s="49">
        <v>1</v>
      </c>
      <c r="H755" s="49" t="s">
        <v>3970</v>
      </c>
      <c r="I755" s="49">
        <v>6</v>
      </c>
      <c r="J755" s="49" t="s">
        <v>4061</v>
      </c>
      <c r="K755" s="47" t="str">
        <f>_xlfn.XLOOKUP($B755,ウォッチリスト!$C$3:$C$10000,ウォッチリスト!$C$3:$C$10000,"未反映",0,1)</f>
        <v>2602</v>
      </c>
    </row>
    <row r="756" spans="1:11">
      <c r="A756" s="49">
        <v>20250228</v>
      </c>
      <c r="B756" s="50" t="s">
        <v>750</v>
      </c>
      <c r="C756" s="49" t="s">
        <v>5103</v>
      </c>
      <c r="D756" s="49" t="s">
        <v>3968</v>
      </c>
      <c r="E756" s="49">
        <v>3050</v>
      </c>
      <c r="F756" s="49" t="s">
        <v>4582</v>
      </c>
      <c r="G756" s="49">
        <v>1</v>
      </c>
      <c r="H756" s="49" t="s">
        <v>3970</v>
      </c>
      <c r="I756" s="49">
        <v>4</v>
      </c>
      <c r="J756" s="49" t="s">
        <v>4015</v>
      </c>
      <c r="K756" s="47" t="str">
        <f>_xlfn.XLOOKUP($B756,ウォッチリスト!$C$3:$C$10000,ウォッチリスト!$C$3:$C$10000,"未反映",0,1)</f>
        <v>2607</v>
      </c>
    </row>
    <row r="757" spans="1:11">
      <c r="A757" s="49">
        <v>20250228</v>
      </c>
      <c r="B757" s="50" t="s">
        <v>751</v>
      </c>
      <c r="C757" s="49" t="s">
        <v>5104</v>
      </c>
      <c r="D757" s="49" t="s">
        <v>3983</v>
      </c>
      <c r="E757" s="49">
        <v>5250</v>
      </c>
      <c r="F757" s="49" t="s">
        <v>3992</v>
      </c>
      <c r="G757" s="49">
        <v>10</v>
      </c>
      <c r="H757" s="49" t="s">
        <v>3993</v>
      </c>
      <c r="I757" s="49" t="s">
        <v>3975</v>
      </c>
      <c r="J757" s="49" t="s">
        <v>3975</v>
      </c>
      <c r="K757" s="47" t="str">
        <f>_xlfn.XLOOKUP($B757,ウォッチリスト!$C$3:$C$10000,ウォッチリスト!$C$3:$C$10000,"未反映",0,1)</f>
        <v>260A</v>
      </c>
    </row>
    <row r="758" spans="1:11">
      <c r="A758" s="49">
        <v>20250228</v>
      </c>
      <c r="B758" s="50" t="s">
        <v>752</v>
      </c>
      <c r="C758" s="49" t="s">
        <v>5105</v>
      </c>
      <c r="D758" s="49" t="s">
        <v>4059</v>
      </c>
      <c r="E758" s="49">
        <v>3050</v>
      </c>
      <c r="F758" s="49" t="s">
        <v>4582</v>
      </c>
      <c r="G758" s="49">
        <v>1</v>
      </c>
      <c r="H758" s="49" t="s">
        <v>3970</v>
      </c>
      <c r="I758" s="49" t="s">
        <v>3975</v>
      </c>
      <c r="J758" s="49" t="s">
        <v>3975</v>
      </c>
      <c r="K758" s="47" t="str">
        <f>_xlfn.XLOOKUP($B758,ウォッチリスト!$C$3:$C$10000,ウォッチリスト!$C$3:$C$10000,"未反映",0,1)</f>
        <v>2612</v>
      </c>
    </row>
    <row r="759" spans="1:11">
      <c r="A759" s="49">
        <v>20250228</v>
      </c>
      <c r="B759" s="50" t="s">
        <v>753</v>
      </c>
      <c r="C759" s="49" t="s">
        <v>5106</v>
      </c>
      <c r="D759" s="49" t="s">
        <v>3968</v>
      </c>
      <c r="E759" s="49">
        <v>3050</v>
      </c>
      <c r="F759" s="49" t="s">
        <v>4582</v>
      </c>
      <c r="G759" s="49">
        <v>1</v>
      </c>
      <c r="H759" s="49" t="s">
        <v>3970</v>
      </c>
      <c r="I759" s="49">
        <v>7</v>
      </c>
      <c r="J759" s="49" t="s">
        <v>3971</v>
      </c>
      <c r="K759" s="47" t="str">
        <f>_xlfn.XLOOKUP($B759,ウォッチリスト!$C$3:$C$10000,ウォッチリスト!$C$3:$C$10000,"未反映",0,1)</f>
        <v>2613</v>
      </c>
    </row>
    <row r="760" spans="1:11">
      <c r="A760" s="49">
        <v>20250228</v>
      </c>
      <c r="B760" s="50" t="s">
        <v>754</v>
      </c>
      <c r="C760" s="49" t="s">
        <v>5107</v>
      </c>
      <c r="D760" s="49" t="s">
        <v>4059</v>
      </c>
      <c r="E760" s="49">
        <v>9050</v>
      </c>
      <c r="F760" s="49" t="s">
        <v>4031</v>
      </c>
      <c r="G760" s="49">
        <v>10</v>
      </c>
      <c r="H760" s="49" t="s">
        <v>3993</v>
      </c>
      <c r="I760" s="49" t="s">
        <v>3975</v>
      </c>
      <c r="J760" s="49" t="s">
        <v>3975</v>
      </c>
      <c r="K760" s="47" t="str">
        <f>_xlfn.XLOOKUP($B760,ウォッチリスト!$C$3:$C$10000,ウォッチリスト!$C$3:$C$10000,"未反映",0,1)</f>
        <v>261A</v>
      </c>
    </row>
    <row r="761" spans="1:11">
      <c r="A761" s="49">
        <v>20250228</v>
      </c>
      <c r="B761" s="50" t="s">
        <v>5108</v>
      </c>
      <c r="C761" s="49" t="s">
        <v>5109</v>
      </c>
      <c r="D761" s="49" t="s">
        <v>3974</v>
      </c>
      <c r="E761" s="49" t="s">
        <v>3975</v>
      </c>
      <c r="F761" s="49" t="s">
        <v>3975</v>
      </c>
      <c r="G761" s="49" t="s">
        <v>3975</v>
      </c>
      <c r="H761" s="49" t="s">
        <v>3975</v>
      </c>
      <c r="I761" s="49" t="s">
        <v>3975</v>
      </c>
      <c r="J761" s="49" t="s">
        <v>3975</v>
      </c>
      <c r="K761" s="47" t="str">
        <f>_xlfn.XLOOKUP($B761,ウォッチリスト!$C$3:$C$10000,ウォッチリスト!$C$3:$C$10000,"未反映",0,1)</f>
        <v>未反映</v>
      </c>
    </row>
    <row r="762" spans="1:11">
      <c r="A762" s="49">
        <v>20250228</v>
      </c>
      <c r="B762" s="50" t="s">
        <v>5110</v>
      </c>
      <c r="C762" s="49" t="s">
        <v>5111</v>
      </c>
      <c r="D762" s="49" t="s">
        <v>3974</v>
      </c>
      <c r="E762" s="49" t="s">
        <v>3975</v>
      </c>
      <c r="F762" s="49" t="s">
        <v>3975</v>
      </c>
      <c r="G762" s="49" t="s">
        <v>3975</v>
      </c>
      <c r="H762" s="49" t="s">
        <v>3975</v>
      </c>
      <c r="I762" s="49" t="s">
        <v>3975</v>
      </c>
      <c r="J762" s="49" t="s">
        <v>3975</v>
      </c>
      <c r="K762" s="47" t="str">
        <f>_xlfn.XLOOKUP($B762,ウォッチリスト!$C$3:$C$10000,ウォッチリスト!$C$3:$C$10000,"未反映",0,1)</f>
        <v>未反映</v>
      </c>
    </row>
    <row r="763" spans="1:11">
      <c r="A763" s="49">
        <v>20250228</v>
      </c>
      <c r="B763" s="50" t="s">
        <v>5112</v>
      </c>
      <c r="C763" s="49" t="s">
        <v>5113</v>
      </c>
      <c r="D763" s="49" t="s">
        <v>3974</v>
      </c>
      <c r="E763" s="49" t="s">
        <v>3975</v>
      </c>
      <c r="F763" s="49" t="s">
        <v>3975</v>
      </c>
      <c r="G763" s="49" t="s">
        <v>3975</v>
      </c>
      <c r="H763" s="49" t="s">
        <v>3975</v>
      </c>
      <c r="I763" s="49" t="s">
        <v>3975</v>
      </c>
      <c r="J763" s="49" t="s">
        <v>3975</v>
      </c>
      <c r="K763" s="47" t="str">
        <f>_xlfn.XLOOKUP($B763,ウォッチリスト!$C$3:$C$10000,ウォッチリスト!$C$3:$C$10000,"未反映",0,1)</f>
        <v>未反映</v>
      </c>
    </row>
    <row r="764" spans="1:11">
      <c r="A764" s="49">
        <v>20250228</v>
      </c>
      <c r="B764" s="50" t="s">
        <v>5114</v>
      </c>
      <c r="C764" s="49" t="s">
        <v>5115</v>
      </c>
      <c r="D764" s="49" t="s">
        <v>3974</v>
      </c>
      <c r="E764" s="49" t="s">
        <v>3975</v>
      </c>
      <c r="F764" s="49" t="s">
        <v>3975</v>
      </c>
      <c r="G764" s="49" t="s">
        <v>3975</v>
      </c>
      <c r="H764" s="49" t="s">
        <v>3975</v>
      </c>
      <c r="I764" s="49" t="s">
        <v>3975</v>
      </c>
      <c r="J764" s="49" t="s">
        <v>3975</v>
      </c>
      <c r="K764" s="47" t="str">
        <f>_xlfn.XLOOKUP($B764,ウォッチリスト!$C$3:$C$10000,ウォッチリスト!$C$3:$C$10000,"未反映",0,1)</f>
        <v>未反映</v>
      </c>
    </row>
    <row r="765" spans="1:11">
      <c r="A765" s="49">
        <v>20250228</v>
      </c>
      <c r="B765" s="50" t="s">
        <v>5116</v>
      </c>
      <c r="C765" s="49" t="s">
        <v>5117</v>
      </c>
      <c r="D765" s="49" t="s">
        <v>3974</v>
      </c>
      <c r="E765" s="49" t="s">
        <v>3975</v>
      </c>
      <c r="F765" s="49" t="s">
        <v>3975</v>
      </c>
      <c r="G765" s="49" t="s">
        <v>3975</v>
      </c>
      <c r="H765" s="49" t="s">
        <v>3975</v>
      </c>
      <c r="I765" s="49" t="s">
        <v>3975</v>
      </c>
      <c r="J765" s="49" t="s">
        <v>3975</v>
      </c>
      <c r="K765" s="47" t="str">
        <f>_xlfn.XLOOKUP($B765,ウォッチリスト!$C$3:$C$10000,ウォッチリスト!$C$3:$C$10000,"未反映",0,1)</f>
        <v>未反映</v>
      </c>
    </row>
    <row r="766" spans="1:11">
      <c r="A766" s="49">
        <v>20250228</v>
      </c>
      <c r="B766" s="50" t="s">
        <v>5118</v>
      </c>
      <c r="C766" s="49" t="s">
        <v>5119</v>
      </c>
      <c r="D766" s="49" t="s">
        <v>3974</v>
      </c>
      <c r="E766" s="49" t="s">
        <v>3975</v>
      </c>
      <c r="F766" s="49" t="s">
        <v>3975</v>
      </c>
      <c r="G766" s="49" t="s">
        <v>3975</v>
      </c>
      <c r="H766" s="49" t="s">
        <v>3975</v>
      </c>
      <c r="I766" s="49" t="s">
        <v>3975</v>
      </c>
      <c r="J766" s="49" t="s">
        <v>3975</v>
      </c>
      <c r="K766" s="47" t="str">
        <f>_xlfn.XLOOKUP($B766,ウォッチリスト!$C$3:$C$10000,ウォッチリスト!$C$3:$C$10000,"未反映",0,1)</f>
        <v>未反映</v>
      </c>
    </row>
    <row r="767" spans="1:11">
      <c r="A767" s="49">
        <v>20250228</v>
      </c>
      <c r="B767" s="50" t="s">
        <v>5120</v>
      </c>
      <c r="C767" s="49" t="s">
        <v>5121</v>
      </c>
      <c r="D767" s="49" t="s">
        <v>3974</v>
      </c>
      <c r="E767" s="49" t="s">
        <v>3975</v>
      </c>
      <c r="F767" s="49" t="s">
        <v>3975</v>
      </c>
      <c r="G767" s="49" t="s">
        <v>3975</v>
      </c>
      <c r="H767" s="49" t="s">
        <v>3975</v>
      </c>
      <c r="I767" s="49" t="s">
        <v>3975</v>
      </c>
      <c r="J767" s="49" t="s">
        <v>3975</v>
      </c>
      <c r="K767" s="47" t="str">
        <f>_xlfn.XLOOKUP($B767,ウォッチリスト!$C$3:$C$10000,ウォッチリスト!$C$3:$C$10000,"未反映",0,1)</f>
        <v>未反映</v>
      </c>
    </row>
    <row r="768" spans="1:11">
      <c r="A768" s="49">
        <v>20250228</v>
      </c>
      <c r="B768" s="50" t="s">
        <v>5122</v>
      </c>
      <c r="C768" s="49" t="s">
        <v>5123</v>
      </c>
      <c r="D768" s="49" t="s">
        <v>3974</v>
      </c>
      <c r="E768" s="49" t="s">
        <v>3975</v>
      </c>
      <c r="F768" s="49" t="s">
        <v>3975</v>
      </c>
      <c r="G768" s="49" t="s">
        <v>3975</v>
      </c>
      <c r="H768" s="49" t="s">
        <v>3975</v>
      </c>
      <c r="I768" s="49" t="s">
        <v>3975</v>
      </c>
      <c r="J768" s="49" t="s">
        <v>3975</v>
      </c>
      <c r="K768" s="47" t="str">
        <f>_xlfn.XLOOKUP($B768,ウォッチリスト!$C$3:$C$10000,ウォッチリスト!$C$3:$C$10000,"未反映",0,1)</f>
        <v>未反映</v>
      </c>
    </row>
    <row r="769" spans="1:11">
      <c r="A769" s="49">
        <v>20250228</v>
      </c>
      <c r="B769" s="50" t="s">
        <v>5124</v>
      </c>
      <c r="C769" s="49" t="s">
        <v>5125</v>
      </c>
      <c r="D769" s="49" t="s">
        <v>3974</v>
      </c>
      <c r="E769" s="49" t="s">
        <v>3975</v>
      </c>
      <c r="F769" s="49" t="s">
        <v>3975</v>
      </c>
      <c r="G769" s="49" t="s">
        <v>3975</v>
      </c>
      <c r="H769" s="49" t="s">
        <v>3975</v>
      </c>
      <c r="I769" s="49" t="s">
        <v>3975</v>
      </c>
      <c r="J769" s="49" t="s">
        <v>3975</v>
      </c>
      <c r="K769" s="47" t="str">
        <f>_xlfn.XLOOKUP($B769,ウォッチリスト!$C$3:$C$10000,ウォッチリスト!$C$3:$C$10000,"未反映",0,1)</f>
        <v>未反映</v>
      </c>
    </row>
    <row r="770" spans="1:11">
      <c r="A770" s="49">
        <v>20250228</v>
      </c>
      <c r="B770" s="50" t="s">
        <v>5126</v>
      </c>
      <c r="C770" s="49" t="s">
        <v>5127</v>
      </c>
      <c r="D770" s="49" t="s">
        <v>3974</v>
      </c>
      <c r="E770" s="49" t="s">
        <v>3975</v>
      </c>
      <c r="F770" s="49" t="s">
        <v>3975</v>
      </c>
      <c r="G770" s="49" t="s">
        <v>3975</v>
      </c>
      <c r="H770" s="49" t="s">
        <v>3975</v>
      </c>
      <c r="I770" s="49" t="s">
        <v>3975</v>
      </c>
      <c r="J770" s="49" t="s">
        <v>3975</v>
      </c>
      <c r="K770" s="47" t="str">
        <f>_xlfn.XLOOKUP($B770,ウォッチリスト!$C$3:$C$10000,ウォッチリスト!$C$3:$C$10000,"未反映",0,1)</f>
        <v>未反映</v>
      </c>
    </row>
    <row r="771" spans="1:11">
      <c r="A771" s="49">
        <v>20250228</v>
      </c>
      <c r="B771" s="50" t="s">
        <v>755</v>
      </c>
      <c r="C771" s="49" t="s">
        <v>5128</v>
      </c>
      <c r="D771" s="49" t="s">
        <v>3968</v>
      </c>
      <c r="E771" s="49">
        <v>6100</v>
      </c>
      <c r="F771" s="49" t="s">
        <v>4070</v>
      </c>
      <c r="G771" s="49">
        <v>14</v>
      </c>
      <c r="H771" s="49" t="s">
        <v>4071</v>
      </c>
      <c r="I771" s="49">
        <v>7</v>
      </c>
      <c r="J771" s="49" t="s">
        <v>3971</v>
      </c>
      <c r="K771" s="47" t="str">
        <f>_xlfn.XLOOKUP($B771,ウォッチリスト!$C$3:$C$10000,ウォッチリスト!$C$3:$C$10000,"未反映",0,1)</f>
        <v>262A</v>
      </c>
    </row>
    <row r="772" spans="1:11">
      <c r="A772" s="49">
        <v>20250228</v>
      </c>
      <c r="B772" s="50" t="s">
        <v>5129</v>
      </c>
      <c r="C772" s="49" t="s">
        <v>5130</v>
      </c>
      <c r="D772" s="49" t="s">
        <v>3974</v>
      </c>
      <c r="E772" s="49" t="s">
        <v>3975</v>
      </c>
      <c r="F772" s="49" t="s">
        <v>3975</v>
      </c>
      <c r="G772" s="49" t="s">
        <v>3975</v>
      </c>
      <c r="H772" s="49" t="s">
        <v>3975</v>
      </c>
      <c r="I772" s="49" t="s">
        <v>3975</v>
      </c>
      <c r="J772" s="49" t="s">
        <v>3975</v>
      </c>
      <c r="K772" s="47" t="str">
        <f>_xlfn.XLOOKUP($B772,ウォッチリスト!$C$3:$C$10000,ウォッチリスト!$C$3:$C$10000,"未反映",0,1)</f>
        <v>未反映</v>
      </c>
    </row>
    <row r="773" spans="1:11">
      <c r="A773" s="49">
        <v>20250228</v>
      </c>
      <c r="B773" s="50" t="s">
        <v>5131</v>
      </c>
      <c r="C773" s="49" t="s">
        <v>5132</v>
      </c>
      <c r="D773" s="49" t="s">
        <v>3974</v>
      </c>
      <c r="E773" s="49" t="s">
        <v>3975</v>
      </c>
      <c r="F773" s="49" t="s">
        <v>3975</v>
      </c>
      <c r="G773" s="49" t="s">
        <v>3975</v>
      </c>
      <c r="H773" s="49" t="s">
        <v>3975</v>
      </c>
      <c r="I773" s="49" t="s">
        <v>3975</v>
      </c>
      <c r="J773" s="49" t="s">
        <v>3975</v>
      </c>
      <c r="K773" s="47" t="str">
        <f>_xlfn.XLOOKUP($B773,ウォッチリスト!$C$3:$C$10000,ウォッチリスト!$C$3:$C$10000,"未反映",0,1)</f>
        <v>未反映</v>
      </c>
    </row>
    <row r="774" spans="1:11">
      <c r="A774" s="49">
        <v>20250228</v>
      </c>
      <c r="B774" s="50" t="s">
        <v>5133</v>
      </c>
      <c r="C774" s="49" t="s">
        <v>5134</v>
      </c>
      <c r="D774" s="49" t="s">
        <v>3974</v>
      </c>
      <c r="E774" s="49" t="s">
        <v>3975</v>
      </c>
      <c r="F774" s="49" t="s">
        <v>3975</v>
      </c>
      <c r="G774" s="49" t="s">
        <v>3975</v>
      </c>
      <c r="H774" s="49" t="s">
        <v>3975</v>
      </c>
      <c r="I774" s="49" t="s">
        <v>3975</v>
      </c>
      <c r="J774" s="49" t="s">
        <v>3975</v>
      </c>
      <c r="K774" s="47" t="str">
        <f>_xlfn.XLOOKUP($B774,ウォッチリスト!$C$3:$C$10000,ウォッチリスト!$C$3:$C$10000,"未反映",0,1)</f>
        <v>未反映</v>
      </c>
    </row>
    <row r="775" spans="1:11">
      <c r="A775" s="49">
        <v>20250228</v>
      </c>
      <c r="B775" s="50" t="s">
        <v>5135</v>
      </c>
      <c r="C775" s="49" t="s">
        <v>5136</v>
      </c>
      <c r="D775" s="49" t="s">
        <v>3974</v>
      </c>
      <c r="E775" s="49" t="s">
        <v>3975</v>
      </c>
      <c r="F775" s="49" t="s">
        <v>3975</v>
      </c>
      <c r="G775" s="49" t="s">
        <v>3975</v>
      </c>
      <c r="H775" s="49" t="s">
        <v>3975</v>
      </c>
      <c r="I775" s="49" t="s">
        <v>3975</v>
      </c>
      <c r="J775" s="49" t="s">
        <v>3975</v>
      </c>
      <c r="K775" s="47" t="str">
        <f>_xlfn.XLOOKUP($B775,ウォッチリスト!$C$3:$C$10000,ウォッチリスト!$C$3:$C$10000,"未反映",0,1)</f>
        <v>未反映</v>
      </c>
    </row>
    <row r="776" spans="1:11">
      <c r="A776" s="49">
        <v>20250228</v>
      </c>
      <c r="B776" s="50" t="s">
        <v>5137</v>
      </c>
      <c r="C776" s="49" t="s">
        <v>5138</v>
      </c>
      <c r="D776" s="49" t="s">
        <v>3974</v>
      </c>
      <c r="E776" s="49" t="s">
        <v>3975</v>
      </c>
      <c r="F776" s="49" t="s">
        <v>3975</v>
      </c>
      <c r="G776" s="49" t="s">
        <v>3975</v>
      </c>
      <c r="H776" s="49" t="s">
        <v>3975</v>
      </c>
      <c r="I776" s="49" t="s">
        <v>3975</v>
      </c>
      <c r="J776" s="49" t="s">
        <v>3975</v>
      </c>
      <c r="K776" s="47" t="str">
        <f>_xlfn.XLOOKUP($B776,ウォッチリスト!$C$3:$C$10000,ウォッチリスト!$C$3:$C$10000,"未反映",0,1)</f>
        <v>未反映</v>
      </c>
    </row>
    <row r="777" spans="1:11">
      <c r="A777" s="49">
        <v>20250228</v>
      </c>
      <c r="B777" s="50" t="s">
        <v>5139</v>
      </c>
      <c r="C777" s="49" t="s">
        <v>8963</v>
      </c>
      <c r="D777" s="49" t="s">
        <v>3974</v>
      </c>
      <c r="E777" s="49" t="s">
        <v>3975</v>
      </c>
      <c r="F777" s="49" t="s">
        <v>3975</v>
      </c>
      <c r="G777" s="49" t="s">
        <v>3975</v>
      </c>
      <c r="H777" s="49" t="s">
        <v>3975</v>
      </c>
      <c r="I777" s="49" t="s">
        <v>3975</v>
      </c>
      <c r="J777" s="49" t="s">
        <v>3975</v>
      </c>
      <c r="K777" s="47" t="str">
        <f>_xlfn.XLOOKUP($B777,ウォッチリスト!$C$3:$C$10000,ウォッチリスト!$C$3:$C$10000,"未反映",0,1)</f>
        <v>未反映</v>
      </c>
    </row>
    <row r="778" spans="1:11">
      <c r="A778" s="49">
        <v>20250228</v>
      </c>
      <c r="B778" s="50" t="s">
        <v>5140</v>
      </c>
      <c r="C778" s="49" t="s">
        <v>5141</v>
      </c>
      <c r="D778" s="49" t="s">
        <v>3974</v>
      </c>
      <c r="E778" s="49" t="s">
        <v>3975</v>
      </c>
      <c r="F778" s="49" t="s">
        <v>3975</v>
      </c>
      <c r="G778" s="49" t="s">
        <v>3975</v>
      </c>
      <c r="H778" s="49" t="s">
        <v>3975</v>
      </c>
      <c r="I778" s="49" t="s">
        <v>3975</v>
      </c>
      <c r="J778" s="49" t="s">
        <v>3975</v>
      </c>
      <c r="K778" s="47" t="str">
        <f>_xlfn.XLOOKUP($B778,ウォッチリスト!$C$3:$C$10000,ウォッチリスト!$C$3:$C$10000,"未反映",0,1)</f>
        <v>未反映</v>
      </c>
    </row>
    <row r="779" spans="1:11">
      <c r="A779" s="49">
        <v>20250228</v>
      </c>
      <c r="B779" s="50" t="s">
        <v>5142</v>
      </c>
      <c r="C779" s="49" t="s">
        <v>5143</v>
      </c>
      <c r="D779" s="49" t="s">
        <v>3974</v>
      </c>
      <c r="E779" s="49" t="s">
        <v>3975</v>
      </c>
      <c r="F779" s="49" t="s">
        <v>3975</v>
      </c>
      <c r="G779" s="49" t="s">
        <v>3975</v>
      </c>
      <c r="H779" s="49" t="s">
        <v>3975</v>
      </c>
      <c r="I779" s="49" t="s">
        <v>3975</v>
      </c>
      <c r="J779" s="49" t="s">
        <v>3975</v>
      </c>
      <c r="K779" s="47" t="str">
        <f>_xlfn.XLOOKUP($B779,ウォッチリスト!$C$3:$C$10000,ウォッチリスト!$C$3:$C$10000,"未反映",0,1)</f>
        <v>未反映</v>
      </c>
    </row>
    <row r="780" spans="1:11">
      <c r="A780" s="49">
        <v>20250228</v>
      </c>
      <c r="B780" s="50" t="s">
        <v>5144</v>
      </c>
      <c r="C780" s="49" t="s">
        <v>5145</v>
      </c>
      <c r="D780" s="49" t="s">
        <v>3974</v>
      </c>
      <c r="E780" s="49" t="s">
        <v>3975</v>
      </c>
      <c r="F780" s="49" t="s">
        <v>3975</v>
      </c>
      <c r="G780" s="49" t="s">
        <v>3975</v>
      </c>
      <c r="H780" s="49" t="s">
        <v>3975</v>
      </c>
      <c r="I780" s="49" t="s">
        <v>3975</v>
      </c>
      <c r="J780" s="49" t="s">
        <v>3975</v>
      </c>
      <c r="K780" s="47" t="str">
        <f>_xlfn.XLOOKUP($B780,ウォッチリスト!$C$3:$C$10000,ウォッチリスト!$C$3:$C$10000,"未反映",0,1)</f>
        <v>未反映</v>
      </c>
    </row>
    <row r="781" spans="1:11">
      <c r="A781" s="49">
        <v>20250228</v>
      </c>
      <c r="B781" s="50" t="s">
        <v>5146</v>
      </c>
      <c r="C781" s="49" t="s">
        <v>5147</v>
      </c>
      <c r="D781" s="49" t="s">
        <v>3974</v>
      </c>
      <c r="E781" s="49" t="s">
        <v>3975</v>
      </c>
      <c r="F781" s="49" t="s">
        <v>3975</v>
      </c>
      <c r="G781" s="49" t="s">
        <v>3975</v>
      </c>
      <c r="H781" s="49" t="s">
        <v>3975</v>
      </c>
      <c r="I781" s="49" t="s">
        <v>3975</v>
      </c>
      <c r="J781" s="49" t="s">
        <v>3975</v>
      </c>
      <c r="K781" s="47" t="str">
        <f>_xlfn.XLOOKUP($B781,ウォッチリスト!$C$3:$C$10000,ウォッチリスト!$C$3:$C$10000,"未反映",0,1)</f>
        <v>未反映</v>
      </c>
    </row>
    <row r="782" spans="1:11">
      <c r="A782" s="49">
        <v>20250228</v>
      </c>
      <c r="B782" s="50" t="s">
        <v>5148</v>
      </c>
      <c r="C782" s="49" t="s">
        <v>5149</v>
      </c>
      <c r="D782" s="49" t="s">
        <v>3991</v>
      </c>
      <c r="E782" s="49">
        <v>5250</v>
      </c>
      <c r="F782" s="49" t="s">
        <v>3992</v>
      </c>
      <c r="G782" s="49">
        <v>10</v>
      </c>
      <c r="H782" s="49" t="s">
        <v>3993</v>
      </c>
      <c r="I782" s="49" t="s">
        <v>3975</v>
      </c>
      <c r="J782" s="49" t="s">
        <v>3975</v>
      </c>
      <c r="K782" s="47" t="str">
        <f>_xlfn.XLOOKUP($B782,ウォッチリスト!$C$3:$C$10000,ウォッチリスト!$C$3:$C$10000,"未反映",0,1)</f>
        <v>未反映</v>
      </c>
    </row>
    <row r="783" spans="1:11">
      <c r="A783" s="49">
        <v>20250228</v>
      </c>
      <c r="B783" s="50" t="s">
        <v>5150</v>
      </c>
      <c r="C783" s="49" t="s">
        <v>5151</v>
      </c>
      <c r="D783" s="49" t="s">
        <v>3974</v>
      </c>
      <c r="E783" s="49" t="s">
        <v>3975</v>
      </c>
      <c r="F783" s="49" t="s">
        <v>3975</v>
      </c>
      <c r="G783" s="49" t="s">
        <v>3975</v>
      </c>
      <c r="H783" s="49" t="s">
        <v>3975</v>
      </c>
      <c r="I783" s="49" t="s">
        <v>3975</v>
      </c>
      <c r="J783" s="49" t="s">
        <v>3975</v>
      </c>
      <c r="K783" s="47" t="str">
        <f>_xlfn.XLOOKUP($B783,ウォッチリスト!$C$3:$C$10000,ウォッチリスト!$C$3:$C$10000,"未反映",0,1)</f>
        <v>未反映</v>
      </c>
    </row>
    <row r="784" spans="1:11">
      <c r="A784" s="49">
        <v>20250228</v>
      </c>
      <c r="B784" s="50" t="s">
        <v>5152</v>
      </c>
      <c r="C784" s="49" t="s">
        <v>5153</v>
      </c>
      <c r="D784" s="49" t="s">
        <v>3974</v>
      </c>
      <c r="E784" s="49" t="s">
        <v>3975</v>
      </c>
      <c r="F784" s="49" t="s">
        <v>3975</v>
      </c>
      <c r="G784" s="49" t="s">
        <v>3975</v>
      </c>
      <c r="H784" s="49" t="s">
        <v>3975</v>
      </c>
      <c r="I784" s="49" t="s">
        <v>3975</v>
      </c>
      <c r="J784" s="49" t="s">
        <v>3975</v>
      </c>
      <c r="K784" s="47" t="str">
        <f>_xlfn.XLOOKUP($B784,ウォッチリスト!$C$3:$C$10000,ウォッチリスト!$C$3:$C$10000,"未反映",0,1)</f>
        <v>未反映</v>
      </c>
    </row>
    <row r="785" spans="1:11">
      <c r="A785" s="49">
        <v>20250228</v>
      </c>
      <c r="B785" s="50" t="s">
        <v>5154</v>
      </c>
      <c r="C785" s="49" t="s">
        <v>5155</v>
      </c>
      <c r="D785" s="49" t="s">
        <v>3974</v>
      </c>
      <c r="E785" s="49" t="s">
        <v>3975</v>
      </c>
      <c r="F785" s="49" t="s">
        <v>3975</v>
      </c>
      <c r="G785" s="49" t="s">
        <v>3975</v>
      </c>
      <c r="H785" s="49" t="s">
        <v>3975</v>
      </c>
      <c r="I785" s="49" t="s">
        <v>3975</v>
      </c>
      <c r="J785" s="49" t="s">
        <v>3975</v>
      </c>
      <c r="K785" s="47" t="str">
        <f>_xlfn.XLOOKUP($B785,ウォッチリスト!$C$3:$C$10000,ウォッチリスト!$C$3:$C$10000,"未反映",0,1)</f>
        <v>未反映</v>
      </c>
    </row>
    <row r="786" spans="1:11">
      <c r="A786" s="49">
        <v>20250228</v>
      </c>
      <c r="B786" s="50" t="s">
        <v>5156</v>
      </c>
      <c r="C786" s="49" t="s">
        <v>8964</v>
      </c>
      <c r="D786" s="49" t="s">
        <v>3974</v>
      </c>
      <c r="E786" s="49" t="s">
        <v>3975</v>
      </c>
      <c r="F786" s="49" t="s">
        <v>3975</v>
      </c>
      <c r="G786" s="49" t="s">
        <v>3975</v>
      </c>
      <c r="H786" s="49" t="s">
        <v>3975</v>
      </c>
      <c r="I786" s="49" t="s">
        <v>3975</v>
      </c>
      <c r="J786" s="49" t="s">
        <v>3975</v>
      </c>
      <c r="K786" s="47" t="str">
        <f>_xlfn.XLOOKUP($B786,ウォッチリスト!$C$3:$C$10000,ウォッチリスト!$C$3:$C$10000,"未反映",0,1)</f>
        <v>未反映</v>
      </c>
    </row>
    <row r="787" spans="1:11">
      <c r="A787" s="49">
        <v>20250228</v>
      </c>
      <c r="B787" s="50" t="s">
        <v>5157</v>
      </c>
      <c r="C787" s="49" t="s">
        <v>5158</v>
      </c>
      <c r="D787" s="49" t="s">
        <v>3974</v>
      </c>
      <c r="E787" s="49" t="s">
        <v>3975</v>
      </c>
      <c r="F787" s="49" t="s">
        <v>3975</v>
      </c>
      <c r="G787" s="49" t="s">
        <v>3975</v>
      </c>
      <c r="H787" s="49" t="s">
        <v>3975</v>
      </c>
      <c r="I787" s="49" t="s">
        <v>3975</v>
      </c>
      <c r="J787" s="49" t="s">
        <v>3975</v>
      </c>
      <c r="K787" s="47" t="str">
        <f>_xlfn.XLOOKUP($B787,ウォッチリスト!$C$3:$C$10000,ウォッチリスト!$C$3:$C$10000,"未反映",0,1)</f>
        <v>未反映</v>
      </c>
    </row>
    <row r="788" spans="1:11">
      <c r="A788" s="49">
        <v>20250228</v>
      </c>
      <c r="B788" s="50" t="s">
        <v>5159</v>
      </c>
      <c r="C788" s="49" t="s">
        <v>5160</v>
      </c>
      <c r="D788" s="49" t="s">
        <v>3974</v>
      </c>
      <c r="E788" s="49" t="s">
        <v>3975</v>
      </c>
      <c r="F788" s="49" t="s">
        <v>3975</v>
      </c>
      <c r="G788" s="49" t="s">
        <v>3975</v>
      </c>
      <c r="H788" s="49" t="s">
        <v>3975</v>
      </c>
      <c r="I788" s="49" t="s">
        <v>3975</v>
      </c>
      <c r="J788" s="49" t="s">
        <v>3975</v>
      </c>
      <c r="K788" s="47" t="str">
        <f>_xlfn.XLOOKUP($B788,ウォッチリスト!$C$3:$C$10000,ウォッチリスト!$C$3:$C$10000,"未反映",0,1)</f>
        <v>未反映</v>
      </c>
    </row>
    <row r="789" spans="1:11">
      <c r="A789" s="49">
        <v>20250228</v>
      </c>
      <c r="B789" s="50" t="s">
        <v>5161</v>
      </c>
      <c r="C789" s="49" t="s">
        <v>5162</v>
      </c>
      <c r="D789" s="49" t="s">
        <v>3974</v>
      </c>
      <c r="E789" s="49" t="s">
        <v>3975</v>
      </c>
      <c r="F789" s="49" t="s">
        <v>3975</v>
      </c>
      <c r="G789" s="49" t="s">
        <v>3975</v>
      </c>
      <c r="H789" s="49" t="s">
        <v>3975</v>
      </c>
      <c r="I789" s="49" t="s">
        <v>3975</v>
      </c>
      <c r="J789" s="49" t="s">
        <v>3975</v>
      </c>
      <c r="K789" s="47" t="str">
        <f>_xlfn.XLOOKUP($B789,ウォッチリスト!$C$3:$C$10000,ウォッチリスト!$C$3:$C$10000,"未反映",0,1)</f>
        <v>未反映</v>
      </c>
    </row>
    <row r="790" spans="1:11">
      <c r="A790" s="49">
        <v>20250228</v>
      </c>
      <c r="B790" s="50" t="s">
        <v>5163</v>
      </c>
      <c r="C790" s="49" t="s">
        <v>5164</v>
      </c>
      <c r="D790" s="49" t="s">
        <v>3974</v>
      </c>
      <c r="E790" s="49" t="s">
        <v>3975</v>
      </c>
      <c r="F790" s="49" t="s">
        <v>3975</v>
      </c>
      <c r="G790" s="49" t="s">
        <v>3975</v>
      </c>
      <c r="H790" s="49" t="s">
        <v>3975</v>
      </c>
      <c r="I790" s="49" t="s">
        <v>3975</v>
      </c>
      <c r="J790" s="49" t="s">
        <v>3975</v>
      </c>
      <c r="K790" s="47" t="str">
        <f>_xlfn.XLOOKUP($B790,ウォッチリスト!$C$3:$C$10000,ウォッチリスト!$C$3:$C$10000,"未反映",0,1)</f>
        <v>未反映</v>
      </c>
    </row>
    <row r="791" spans="1:11">
      <c r="A791" s="49">
        <v>20250228</v>
      </c>
      <c r="B791" s="50" t="s">
        <v>5165</v>
      </c>
      <c r="C791" s="49" t="s">
        <v>5166</v>
      </c>
      <c r="D791" s="49" t="s">
        <v>3974</v>
      </c>
      <c r="E791" s="49" t="s">
        <v>3975</v>
      </c>
      <c r="F791" s="49" t="s">
        <v>3975</v>
      </c>
      <c r="G791" s="49" t="s">
        <v>3975</v>
      </c>
      <c r="H791" s="49" t="s">
        <v>3975</v>
      </c>
      <c r="I791" s="49" t="s">
        <v>3975</v>
      </c>
      <c r="J791" s="49" t="s">
        <v>3975</v>
      </c>
      <c r="K791" s="47" t="str">
        <f>_xlfn.XLOOKUP($B791,ウォッチリスト!$C$3:$C$10000,ウォッチリスト!$C$3:$C$10000,"未反映",0,1)</f>
        <v>未反映</v>
      </c>
    </row>
    <row r="792" spans="1:11">
      <c r="A792" s="49">
        <v>20250228</v>
      </c>
      <c r="B792" s="50" t="s">
        <v>5167</v>
      </c>
      <c r="C792" s="49" t="s">
        <v>5168</v>
      </c>
      <c r="D792" s="49" t="s">
        <v>3974</v>
      </c>
      <c r="E792" s="49" t="s">
        <v>3975</v>
      </c>
      <c r="F792" s="49" t="s">
        <v>3975</v>
      </c>
      <c r="G792" s="49" t="s">
        <v>3975</v>
      </c>
      <c r="H792" s="49" t="s">
        <v>3975</v>
      </c>
      <c r="I792" s="49" t="s">
        <v>3975</v>
      </c>
      <c r="J792" s="49" t="s">
        <v>3975</v>
      </c>
      <c r="K792" s="47" t="str">
        <f>_xlfn.XLOOKUP($B792,ウォッチリスト!$C$3:$C$10000,ウォッチリスト!$C$3:$C$10000,"未反映",0,1)</f>
        <v>未反映</v>
      </c>
    </row>
    <row r="793" spans="1:11">
      <c r="A793" s="49">
        <v>20250228</v>
      </c>
      <c r="B793" s="50" t="s">
        <v>756</v>
      </c>
      <c r="C793" s="49" t="s">
        <v>5169</v>
      </c>
      <c r="D793" s="49" t="s">
        <v>3983</v>
      </c>
      <c r="E793" s="49">
        <v>9050</v>
      </c>
      <c r="F793" s="49" t="s">
        <v>4031</v>
      </c>
      <c r="G793" s="49">
        <v>10</v>
      </c>
      <c r="H793" s="49" t="s">
        <v>3993</v>
      </c>
      <c r="I793" s="49" t="s">
        <v>3975</v>
      </c>
      <c r="J793" s="49" t="s">
        <v>3975</v>
      </c>
      <c r="K793" s="47" t="str">
        <f>_xlfn.XLOOKUP($B793,ウォッチリスト!$C$3:$C$10000,ウォッチリスト!$C$3:$C$10000,"未反映",0,1)</f>
        <v>264A</v>
      </c>
    </row>
    <row r="794" spans="1:11">
      <c r="A794" s="49">
        <v>20250228</v>
      </c>
      <c r="B794" s="50" t="s">
        <v>757</v>
      </c>
      <c r="C794" s="49" t="s">
        <v>5170</v>
      </c>
      <c r="D794" s="49" t="s">
        <v>4059</v>
      </c>
      <c r="E794" s="49">
        <v>6100</v>
      </c>
      <c r="F794" s="49" t="s">
        <v>4070</v>
      </c>
      <c r="G794" s="49">
        <v>14</v>
      </c>
      <c r="H794" s="49" t="s">
        <v>4071</v>
      </c>
      <c r="I794" s="49" t="s">
        <v>3975</v>
      </c>
      <c r="J794" s="49" t="s">
        <v>3975</v>
      </c>
      <c r="K794" s="47" t="str">
        <f>_xlfn.XLOOKUP($B794,ウォッチリスト!$C$3:$C$10000,ウォッチリスト!$C$3:$C$10000,"未反映",0,1)</f>
        <v>2652</v>
      </c>
    </row>
    <row r="795" spans="1:11">
      <c r="A795" s="49">
        <v>20250228</v>
      </c>
      <c r="B795" s="50" t="s">
        <v>758</v>
      </c>
      <c r="C795" s="49" t="s">
        <v>5171</v>
      </c>
      <c r="D795" s="49" t="s">
        <v>4059</v>
      </c>
      <c r="E795" s="49">
        <v>6100</v>
      </c>
      <c r="F795" s="49" t="s">
        <v>4070</v>
      </c>
      <c r="G795" s="49">
        <v>14</v>
      </c>
      <c r="H795" s="49" t="s">
        <v>4071</v>
      </c>
      <c r="I795" s="49" t="s">
        <v>3975</v>
      </c>
      <c r="J795" s="49" t="s">
        <v>3975</v>
      </c>
      <c r="K795" s="47" t="str">
        <f>_xlfn.XLOOKUP($B795,ウォッチリスト!$C$3:$C$10000,ウォッチリスト!$C$3:$C$10000,"未反映",0,1)</f>
        <v>2653</v>
      </c>
    </row>
    <row r="796" spans="1:11">
      <c r="A796" s="49">
        <v>20250228</v>
      </c>
      <c r="B796" s="50" t="s">
        <v>759</v>
      </c>
      <c r="C796" s="49" t="s">
        <v>5172</v>
      </c>
      <c r="D796" s="49" t="s">
        <v>4059</v>
      </c>
      <c r="E796" s="49">
        <v>6100</v>
      </c>
      <c r="F796" s="49" t="s">
        <v>4070</v>
      </c>
      <c r="G796" s="49">
        <v>14</v>
      </c>
      <c r="H796" s="49" t="s">
        <v>4071</v>
      </c>
      <c r="I796" s="49" t="s">
        <v>3975</v>
      </c>
      <c r="J796" s="49" t="s">
        <v>3975</v>
      </c>
      <c r="K796" s="47" t="str">
        <f>_xlfn.XLOOKUP($B796,ウォッチリスト!$C$3:$C$10000,ウォッチリスト!$C$3:$C$10000,"未反映",0,1)</f>
        <v>2654</v>
      </c>
    </row>
    <row r="797" spans="1:11">
      <c r="A797" s="49">
        <v>20250228</v>
      </c>
      <c r="B797" s="50" t="s">
        <v>760</v>
      </c>
      <c r="C797" s="49" t="s">
        <v>5173</v>
      </c>
      <c r="D797" s="49" t="s">
        <v>4059</v>
      </c>
      <c r="E797" s="49">
        <v>6100</v>
      </c>
      <c r="F797" s="49" t="s">
        <v>4070</v>
      </c>
      <c r="G797" s="49">
        <v>14</v>
      </c>
      <c r="H797" s="49" t="s">
        <v>4071</v>
      </c>
      <c r="I797" s="49" t="s">
        <v>3975</v>
      </c>
      <c r="J797" s="49" t="s">
        <v>3975</v>
      </c>
      <c r="K797" s="47" t="str">
        <f>_xlfn.XLOOKUP($B797,ウォッチリスト!$C$3:$C$10000,ウォッチリスト!$C$3:$C$10000,"未反映",0,1)</f>
        <v>2656</v>
      </c>
    </row>
    <row r="798" spans="1:11">
      <c r="A798" s="49">
        <v>20250228</v>
      </c>
      <c r="B798" s="50" t="s">
        <v>761</v>
      </c>
      <c r="C798" s="49" t="s">
        <v>5174</v>
      </c>
      <c r="D798" s="49" t="s">
        <v>3968</v>
      </c>
      <c r="E798" s="49">
        <v>6100</v>
      </c>
      <c r="F798" s="49" t="s">
        <v>4070</v>
      </c>
      <c r="G798" s="49">
        <v>14</v>
      </c>
      <c r="H798" s="49" t="s">
        <v>4071</v>
      </c>
      <c r="I798" s="49">
        <v>6</v>
      </c>
      <c r="J798" s="49" t="s">
        <v>4061</v>
      </c>
      <c r="K798" s="47" t="str">
        <f>_xlfn.XLOOKUP($B798,ウォッチリスト!$C$3:$C$10000,ウォッチリスト!$C$3:$C$10000,"未反映",0,1)</f>
        <v>2659</v>
      </c>
    </row>
    <row r="799" spans="1:11">
      <c r="A799" s="49">
        <v>20250228</v>
      </c>
      <c r="B799" s="50" t="s">
        <v>762</v>
      </c>
      <c r="C799" s="49" t="s">
        <v>5175</v>
      </c>
      <c r="D799" s="49" t="s">
        <v>3983</v>
      </c>
      <c r="E799" s="49">
        <v>5250</v>
      </c>
      <c r="F799" s="49" t="s">
        <v>3992</v>
      </c>
      <c r="G799" s="49">
        <v>10</v>
      </c>
      <c r="H799" s="49" t="s">
        <v>3993</v>
      </c>
      <c r="I799" s="49" t="s">
        <v>3975</v>
      </c>
      <c r="J799" s="49" t="s">
        <v>3975</v>
      </c>
      <c r="K799" s="47" t="str">
        <f>_xlfn.XLOOKUP($B799,ウォッチリスト!$C$3:$C$10000,ウォッチリスト!$C$3:$C$10000,"未反映",0,1)</f>
        <v>265A</v>
      </c>
    </row>
    <row r="800" spans="1:11">
      <c r="A800" s="49">
        <v>20250228</v>
      </c>
      <c r="B800" s="50" t="s">
        <v>763</v>
      </c>
      <c r="C800" s="49" t="s">
        <v>5176</v>
      </c>
      <c r="D800" s="49" t="s">
        <v>3968</v>
      </c>
      <c r="E800" s="49">
        <v>6100</v>
      </c>
      <c r="F800" s="49" t="s">
        <v>4070</v>
      </c>
      <c r="G800" s="49">
        <v>14</v>
      </c>
      <c r="H800" s="49" t="s">
        <v>4071</v>
      </c>
      <c r="I800" s="49">
        <v>6</v>
      </c>
      <c r="J800" s="49" t="s">
        <v>4061</v>
      </c>
      <c r="K800" s="47" t="str">
        <f>_xlfn.XLOOKUP($B800,ウォッチリスト!$C$3:$C$10000,ウォッチリスト!$C$3:$C$10000,"未反映",0,1)</f>
        <v>2664</v>
      </c>
    </row>
    <row r="801" spans="1:11">
      <c r="A801" s="49">
        <v>20250228</v>
      </c>
      <c r="B801" s="50" t="s">
        <v>764</v>
      </c>
      <c r="C801" s="49" t="s">
        <v>5177</v>
      </c>
      <c r="D801" s="49" t="s">
        <v>4059</v>
      </c>
      <c r="E801" s="49">
        <v>6100</v>
      </c>
      <c r="F801" s="49" t="s">
        <v>4070</v>
      </c>
      <c r="G801" s="49">
        <v>14</v>
      </c>
      <c r="H801" s="49" t="s">
        <v>4071</v>
      </c>
      <c r="I801" s="49" t="s">
        <v>3975</v>
      </c>
      <c r="J801" s="49" t="s">
        <v>3975</v>
      </c>
      <c r="K801" s="47" t="str">
        <f>_xlfn.XLOOKUP($B801,ウォッチリスト!$C$3:$C$10000,ウォッチリスト!$C$3:$C$10000,"未反映",0,1)</f>
        <v>2666</v>
      </c>
    </row>
    <row r="802" spans="1:11">
      <c r="A802" s="49">
        <v>20250228</v>
      </c>
      <c r="B802" s="50" t="s">
        <v>59</v>
      </c>
      <c r="C802" s="49" t="s">
        <v>5178</v>
      </c>
      <c r="D802" s="49" t="s">
        <v>4059</v>
      </c>
      <c r="E802" s="49">
        <v>6050</v>
      </c>
      <c r="F802" s="49" t="s">
        <v>4196</v>
      </c>
      <c r="G802" s="49">
        <v>13</v>
      </c>
      <c r="H802" s="49" t="s">
        <v>4197</v>
      </c>
      <c r="I802" s="49" t="s">
        <v>3975</v>
      </c>
      <c r="J802" s="49" t="s">
        <v>3975</v>
      </c>
      <c r="K802" s="47" t="str">
        <f>_xlfn.XLOOKUP($B802,ウォッチリスト!$C$3:$C$10000,ウォッチリスト!$C$3:$C$10000,"未反映",0,1)</f>
        <v>2667</v>
      </c>
    </row>
    <row r="803" spans="1:11">
      <c r="A803" s="49">
        <v>20250228</v>
      </c>
      <c r="B803" s="50" t="s">
        <v>765</v>
      </c>
      <c r="C803" s="49" t="s">
        <v>5179</v>
      </c>
      <c r="D803" s="49" t="s">
        <v>4059</v>
      </c>
      <c r="E803" s="49">
        <v>6050</v>
      </c>
      <c r="F803" s="49" t="s">
        <v>4196</v>
      </c>
      <c r="G803" s="49">
        <v>13</v>
      </c>
      <c r="H803" s="49" t="s">
        <v>4197</v>
      </c>
      <c r="I803" s="49" t="s">
        <v>3975</v>
      </c>
      <c r="J803" s="49" t="s">
        <v>3975</v>
      </c>
      <c r="K803" s="47" t="str">
        <f>_xlfn.XLOOKUP($B803,ウォッチリスト!$C$3:$C$10000,ウォッチリスト!$C$3:$C$10000,"未反映",0,1)</f>
        <v>2668</v>
      </c>
    </row>
    <row r="804" spans="1:11">
      <c r="A804" s="49">
        <v>20250228</v>
      </c>
      <c r="B804" s="50" t="s">
        <v>766</v>
      </c>
      <c r="C804" s="49" t="s">
        <v>5180</v>
      </c>
      <c r="D804" s="49" t="s">
        <v>4059</v>
      </c>
      <c r="E804" s="49">
        <v>6100</v>
      </c>
      <c r="F804" s="49" t="s">
        <v>4070</v>
      </c>
      <c r="G804" s="49">
        <v>14</v>
      </c>
      <c r="H804" s="49" t="s">
        <v>4071</v>
      </c>
      <c r="I804" s="49" t="s">
        <v>3975</v>
      </c>
      <c r="J804" s="49" t="s">
        <v>3975</v>
      </c>
      <c r="K804" s="47" t="str">
        <f>_xlfn.XLOOKUP($B804,ウォッチリスト!$C$3:$C$10000,ウォッチリスト!$C$3:$C$10000,"未反映",0,1)</f>
        <v>2669</v>
      </c>
    </row>
    <row r="805" spans="1:11">
      <c r="A805" s="49">
        <v>20250228</v>
      </c>
      <c r="B805" s="50" t="s">
        <v>5181</v>
      </c>
      <c r="C805" s="49" t="s">
        <v>5182</v>
      </c>
      <c r="D805" s="49" t="s">
        <v>3991</v>
      </c>
      <c r="E805" s="49">
        <v>9050</v>
      </c>
      <c r="F805" s="49" t="s">
        <v>4031</v>
      </c>
      <c r="G805" s="49">
        <v>10</v>
      </c>
      <c r="H805" s="49" t="s">
        <v>3993</v>
      </c>
      <c r="I805" s="49" t="s">
        <v>3975</v>
      </c>
      <c r="J805" s="49" t="s">
        <v>3975</v>
      </c>
      <c r="K805" s="47" t="str">
        <f>_xlfn.XLOOKUP($B805,ウォッチリスト!$C$3:$C$10000,ウォッチリスト!$C$3:$C$10000,"未反映",0,1)</f>
        <v>未反映</v>
      </c>
    </row>
    <row r="806" spans="1:11">
      <c r="A806" s="49">
        <v>20250228</v>
      </c>
      <c r="B806" s="50" t="s">
        <v>767</v>
      </c>
      <c r="C806" s="49" t="s">
        <v>5183</v>
      </c>
      <c r="D806" s="49" t="s">
        <v>3968</v>
      </c>
      <c r="E806" s="49">
        <v>6100</v>
      </c>
      <c r="F806" s="49" t="s">
        <v>4070</v>
      </c>
      <c r="G806" s="49">
        <v>14</v>
      </c>
      <c r="H806" s="49" t="s">
        <v>4071</v>
      </c>
      <c r="I806" s="49">
        <v>4</v>
      </c>
      <c r="J806" s="49" t="s">
        <v>4015</v>
      </c>
      <c r="K806" s="47" t="str">
        <f>_xlfn.XLOOKUP($B806,ウォッチリスト!$C$3:$C$10000,ウォッチリスト!$C$3:$C$10000,"未反映",0,1)</f>
        <v>2670</v>
      </c>
    </row>
    <row r="807" spans="1:11">
      <c r="A807" s="49">
        <v>20250228</v>
      </c>
      <c r="B807" s="50" t="s">
        <v>768</v>
      </c>
      <c r="C807" s="49" t="s">
        <v>5184</v>
      </c>
      <c r="D807" s="49" t="s">
        <v>4059</v>
      </c>
      <c r="E807" s="49">
        <v>6100</v>
      </c>
      <c r="F807" s="49" t="s">
        <v>4070</v>
      </c>
      <c r="G807" s="49">
        <v>14</v>
      </c>
      <c r="H807" s="49" t="s">
        <v>4071</v>
      </c>
      <c r="I807" s="49" t="s">
        <v>3975</v>
      </c>
      <c r="J807" s="49" t="s">
        <v>3975</v>
      </c>
      <c r="K807" s="47" t="str">
        <f>_xlfn.XLOOKUP($B807,ウォッチリスト!$C$3:$C$10000,ウォッチリスト!$C$3:$C$10000,"未反映",0,1)</f>
        <v>2673</v>
      </c>
    </row>
    <row r="808" spans="1:11">
      <c r="A808" s="49">
        <v>20250228</v>
      </c>
      <c r="B808" s="50" t="s">
        <v>769</v>
      </c>
      <c r="C808" s="49" t="s">
        <v>5185</v>
      </c>
      <c r="D808" s="49" t="s">
        <v>3968</v>
      </c>
      <c r="E808" s="49">
        <v>6100</v>
      </c>
      <c r="F808" s="49" t="s">
        <v>4070</v>
      </c>
      <c r="G808" s="49">
        <v>14</v>
      </c>
      <c r="H808" s="49" t="s">
        <v>4071</v>
      </c>
      <c r="I808" s="49">
        <v>7</v>
      </c>
      <c r="J808" s="49" t="s">
        <v>3971</v>
      </c>
      <c r="K808" s="47" t="str">
        <f>_xlfn.XLOOKUP($B808,ウォッチリスト!$C$3:$C$10000,ウォッチリスト!$C$3:$C$10000,"未反映",0,1)</f>
        <v>2674</v>
      </c>
    </row>
    <row r="809" spans="1:11">
      <c r="A809" s="49">
        <v>20250228</v>
      </c>
      <c r="B809" s="50" t="s">
        <v>770</v>
      </c>
      <c r="C809" s="49" t="s">
        <v>5186</v>
      </c>
      <c r="D809" s="49" t="s">
        <v>3968</v>
      </c>
      <c r="E809" s="49">
        <v>6050</v>
      </c>
      <c r="F809" s="49" t="s">
        <v>4196</v>
      </c>
      <c r="G809" s="49">
        <v>13</v>
      </c>
      <c r="H809" s="49" t="s">
        <v>4197</v>
      </c>
      <c r="I809" s="49">
        <v>7</v>
      </c>
      <c r="J809" s="49" t="s">
        <v>3971</v>
      </c>
      <c r="K809" s="47" t="str">
        <f>_xlfn.XLOOKUP($B809,ウォッチリスト!$C$3:$C$10000,ウォッチリスト!$C$3:$C$10000,"未反映",0,1)</f>
        <v>2676</v>
      </c>
    </row>
    <row r="810" spans="1:11">
      <c r="A810" s="49">
        <v>20250228</v>
      </c>
      <c r="B810" s="50" t="s">
        <v>771</v>
      </c>
      <c r="C810" s="49" t="s">
        <v>5187</v>
      </c>
      <c r="D810" s="49" t="s">
        <v>3968</v>
      </c>
      <c r="E810" s="49">
        <v>6100</v>
      </c>
      <c r="F810" s="49" t="s">
        <v>4070</v>
      </c>
      <c r="G810" s="49">
        <v>14</v>
      </c>
      <c r="H810" s="49" t="s">
        <v>4071</v>
      </c>
      <c r="I810" s="49">
        <v>6</v>
      </c>
      <c r="J810" s="49" t="s">
        <v>4061</v>
      </c>
      <c r="K810" s="47" t="str">
        <f>_xlfn.XLOOKUP($B810,ウォッチリスト!$C$3:$C$10000,ウォッチリスト!$C$3:$C$10000,"未反映",0,1)</f>
        <v>2678</v>
      </c>
    </row>
    <row r="811" spans="1:11">
      <c r="A811" s="49">
        <v>20250228</v>
      </c>
      <c r="B811" s="50" t="s">
        <v>5188</v>
      </c>
      <c r="C811" s="49" t="s">
        <v>5189</v>
      </c>
      <c r="D811" s="49" t="s">
        <v>3991</v>
      </c>
      <c r="E811" s="49">
        <v>7200</v>
      </c>
      <c r="F811" s="49" t="s">
        <v>4215</v>
      </c>
      <c r="G811" s="49">
        <v>16</v>
      </c>
      <c r="H811" s="49" t="s">
        <v>4216</v>
      </c>
      <c r="I811" s="49" t="s">
        <v>3975</v>
      </c>
      <c r="J811" s="49" t="s">
        <v>3975</v>
      </c>
      <c r="K811" s="47" t="str">
        <f>_xlfn.XLOOKUP($B811,ウォッチリスト!$C$3:$C$10000,ウォッチリスト!$C$3:$C$10000,"未反映",0,1)</f>
        <v>未反映</v>
      </c>
    </row>
    <row r="812" spans="1:11">
      <c r="A812" s="49">
        <v>20250228</v>
      </c>
      <c r="B812" s="50" t="s">
        <v>772</v>
      </c>
      <c r="C812" s="49" t="s">
        <v>5190</v>
      </c>
      <c r="D812" s="49" t="s">
        <v>3968</v>
      </c>
      <c r="E812" s="49">
        <v>6100</v>
      </c>
      <c r="F812" s="49" t="s">
        <v>4070</v>
      </c>
      <c r="G812" s="49">
        <v>14</v>
      </c>
      <c r="H812" s="49" t="s">
        <v>4071</v>
      </c>
      <c r="I812" s="49">
        <v>6</v>
      </c>
      <c r="J812" s="49" t="s">
        <v>4061</v>
      </c>
      <c r="K812" s="47" t="str">
        <f>_xlfn.XLOOKUP($B812,ウォッチリスト!$C$3:$C$10000,ウォッチリスト!$C$3:$C$10000,"未反映",0,1)</f>
        <v>2681</v>
      </c>
    </row>
    <row r="813" spans="1:11">
      <c r="A813" s="49">
        <v>20250228</v>
      </c>
      <c r="B813" s="50" t="s">
        <v>773</v>
      </c>
      <c r="C813" s="49" t="s">
        <v>5191</v>
      </c>
      <c r="D813" s="49" t="s">
        <v>4059</v>
      </c>
      <c r="E813" s="49">
        <v>6100</v>
      </c>
      <c r="F813" s="49" t="s">
        <v>4070</v>
      </c>
      <c r="G813" s="49">
        <v>14</v>
      </c>
      <c r="H813" s="49" t="s">
        <v>4071</v>
      </c>
      <c r="I813" s="49" t="s">
        <v>3975</v>
      </c>
      <c r="J813" s="49" t="s">
        <v>3975</v>
      </c>
      <c r="K813" s="47" t="str">
        <f>_xlfn.XLOOKUP($B813,ウォッチリスト!$C$3:$C$10000,ウォッチリスト!$C$3:$C$10000,"未反映",0,1)</f>
        <v>2683</v>
      </c>
    </row>
    <row r="814" spans="1:11">
      <c r="A814" s="49">
        <v>20250228</v>
      </c>
      <c r="B814" s="50" t="s">
        <v>211</v>
      </c>
      <c r="C814" s="49" t="s">
        <v>5192</v>
      </c>
      <c r="D814" s="49" t="s">
        <v>3968</v>
      </c>
      <c r="E814" s="49">
        <v>6100</v>
      </c>
      <c r="F814" s="49" t="s">
        <v>4070</v>
      </c>
      <c r="G814" s="49">
        <v>14</v>
      </c>
      <c r="H814" s="49" t="s">
        <v>4071</v>
      </c>
      <c r="I814" s="49">
        <v>6</v>
      </c>
      <c r="J814" s="49" t="s">
        <v>4061</v>
      </c>
      <c r="K814" s="47" t="str">
        <f>_xlfn.XLOOKUP($B814,ウォッチリスト!$C$3:$C$10000,ウォッチリスト!$C$3:$C$10000,"未反映",0,1)</f>
        <v>2685</v>
      </c>
    </row>
    <row r="815" spans="1:11">
      <c r="A815" s="49">
        <v>20250228</v>
      </c>
      <c r="B815" s="50" t="s">
        <v>774</v>
      </c>
      <c r="C815" s="49" t="s">
        <v>5193</v>
      </c>
      <c r="D815" s="49" t="s">
        <v>4059</v>
      </c>
      <c r="E815" s="49">
        <v>6100</v>
      </c>
      <c r="F815" s="49" t="s">
        <v>4070</v>
      </c>
      <c r="G815" s="49">
        <v>14</v>
      </c>
      <c r="H815" s="49" t="s">
        <v>4071</v>
      </c>
      <c r="I815" s="49" t="s">
        <v>3975</v>
      </c>
      <c r="J815" s="49" t="s">
        <v>3975</v>
      </c>
      <c r="K815" s="47" t="str">
        <f>_xlfn.XLOOKUP($B815,ウォッチリスト!$C$3:$C$10000,ウォッチリスト!$C$3:$C$10000,"未反映",0,1)</f>
        <v>2686</v>
      </c>
    </row>
    <row r="816" spans="1:11">
      <c r="A816" s="49">
        <v>20250228</v>
      </c>
      <c r="B816" s="50" t="s">
        <v>775</v>
      </c>
      <c r="C816" s="49" t="s">
        <v>5194</v>
      </c>
      <c r="D816" s="49" t="s">
        <v>4059</v>
      </c>
      <c r="E816" s="49">
        <v>6100</v>
      </c>
      <c r="F816" s="49" t="s">
        <v>4070</v>
      </c>
      <c r="G816" s="49">
        <v>14</v>
      </c>
      <c r="H816" s="49" t="s">
        <v>4071</v>
      </c>
      <c r="I816" s="49" t="s">
        <v>3975</v>
      </c>
      <c r="J816" s="49" t="s">
        <v>3975</v>
      </c>
      <c r="K816" s="47" t="str">
        <f>_xlfn.XLOOKUP($B816,ウォッチリスト!$C$3:$C$10000,ウォッチリスト!$C$3:$C$10000,"未反映",0,1)</f>
        <v>2687</v>
      </c>
    </row>
    <row r="817" spans="1:11">
      <c r="A817" s="49">
        <v>20250228</v>
      </c>
      <c r="B817" s="50" t="s">
        <v>776</v>
      </c>
      <c r="C817" s="49" t="s">
        <v>5195</v>
      </c>
      <c r="D817" s="49" t="s">
        <v>4059</v>
      </c>
      <c r="E817" s="49">
        <v>6050</v>
      </c>
      <c r="F817" s="49" t="s">
        <v>4196</v>
      </c>
      <c r="G817" s="49">
        <v>13</v>
      </c>
      <c r="H817" s="49" t="s">
        <v>4197</v>
      </c>
      <c r="I817" s="49" t="s">
        <v>3975</v>
      </c>
      <c r="J817" s="49" t="s">
        <v>3975</v>
      </c>
      <c r="K817" s="47" t="str">
        <f>_xlfn.XLOOKUP($B817,ウォッチリスト!$C$3:$C$10000,ウォッチリスト!$C$3:$C$10000,"未反映",0,1)</f>
        <v>2689</v>
      </c>
    </row>
    <row r="818" spans="1:11">
      <c r="A818" s="49">
        <v>20250228</v>
      </c>
      <c r="B818" s="50" t="s">
        <v>777</v>
      </c>
      <c r="C818" s="49" t="s">
        <v>5196</v>
      </c>
      <c r="D818" s="49" t="s">
        <v>3968</v>
      </c>
      <c r="E818" s="49">
        <v>3750</v>
      </c>
      <c r="F818" s="49" t="s">
        <v>4769</v>
      </c>
      <c r="G818" s="49">
        <v>9</v>
      </c>
      <c r="H818" s="49" t="s">
        <v>4770</v>
      </c>
      <c r="I818" s="49">
        <v>7</v>
      </c>
      <c r="J818" s="49" t="s">
        <v>3971</v>
      </c>
      <c r="K818" s="47" t="str">
        <f>_xlfn.XLOOKUP($B818,ウォッチリスト!$C$3:$C$10000,ウォッチリスト!$C$3:$C$10000,"未反映",0,1)</f>
        <v>268A</v>
      </c>
    </row>
    <row r="819" spans="1:11">
      <c r="A819" s="49">
        <v>20250228</v>
      </c>
      <c r="B819" s="50" t="s">
        <v>778</v>
      </c>
      <c r="C819" s="49" t="s">
        <v>5197</v>
      </c>
      <c r="D819" s="49" t="s">
        <v>3968</v>
      </c>
      <c r="E819" s="49">
        <v>6050</v>
      </c>
      <c r="F819" s="49" t="s">
        <v>4196</v>
      </c>
      <c r="G819" s="49">
        <v>13</v>
      </c>
      <c r="H819" s="49" t="s">
        <v>4197</v>
      </c>
      <c r="I819" s="49">
        <v>7</v>
      </c>
      <c r="J819" s="49" t="s">
        <v>3971</v>
      </c>
      <c r="K819" s="47" t="str">
        <f>_xlfn.XLOOKUP($B819,ウォッチリスト!$C$3:$C$10000,ウォッチリスト!$C$3:$C$10000,"未反映",0,1)</f>
        <v>2692</v>
      </c>
    </row>
    <row r="820" spans="1:11">
      <c r="A820" s="49">
        <v>20250228</v>
      </c>
      <c r="B820" s="50" t="s">
        <v>779</v>
      </c>
      <c r="C820" s="49" t="s">
        <v>5198</v>
      </c>
      <c r="D820" s="49" t="s">
        <v>4059</v>
      </c>
      <c r="E820" s="49">
        <v>6050</v>
      </c>
      <c r="F820" s="49" t="s">
        <v>4196</v>
      </c>
      <c r="G820" s="49">
        <v>13</v>
      </c>
      <c r="H820" s="49" t="s">
        <v>4197</v>
      </c>
      <c r="I820" s="49" t="s">
        <v>3975</v>
      </c>
      <c r="J820" s="49" t="s">
        <v>3975</v>
      </c>
      <c r="K820" s="47" t="str">
        <f>_xlfn.XLOOKUP($B820,ウォッチリスト!$C$3:$C$10000,ウォッチリスト!$C$3:$C$10000,"未反映",0,1)</f>
        <v>2693</v>
      </c>
    </row>
    <row r="821" spans="1:11">
      <c r="A821" s="49">
        <v>20250228</v>
      </c>
      <c r="B821" s="50" t="s">
        <v>780</v>
      </c>
      <c r="C821" s="49" t="s">
        <v>5199</v>
      </c>
      <c r="D821" s="49" t="s">
        <v>4059</v>
      </c>
      <c r="E821" s="49">
        <v>6100</v>
      </c>
      <c r="F821" s="49" t="s">
        <v>4070</v>
      </c>
      <c r="G821" s="49">
        <v>14</v>
      </c>
      <c r="H821" s="49" t="s">
        <v>4071</v>
      </c>
      <c r="I821" s="49" t="s">
        <v>3975</v>
      </c>
      <c r="J821" s="49" t="s">
        <v>3975</v>
      </c>
      <c r="K821" s="47" t="str">
        <f>_xlfn.XLOOKUP($B821,ウォッチリスト!$C$3:$C$10000,ウォッチリスト!$C$3:$C$10000,"未反映",0,1)</f>
        <v>2694</v>
      </c>
    </row>
    <row r="822" spans="1:11">
      <c r="A822" s="49">
        <v>20250228</v>
      </c>
      <c r="B822" s="50" t="s">
        <v>781</v>
      </c>
      <c r="C822" s="49" t="s">
        <v>5200</v>
      </c>
      <c r="D822" s="49" t="s">
        <v>3968</v>
      </c>
      <c r="E822" s="49">
        <v>6100</v>
      </c>
      <c r="F822" s="49" t="s">
        <v>4070</v>
      </c>
      <c r="G822" s="49">
        <v>14</v>
      </c>
      <c r="H822" s="49" t="s">
        <v>4071</v>
      </c>
      <c r="I822" s="49">
        <v>6</v>
      </c>
      <c r="J822" s="49" t="s">
        <v>4061</v>
      </c>
      <c r="K822" s="47" t="str">
        <f>_xlfn.XLOOKUP($B822,ウォッチリスト!$C$3:$C$10000,ウォッチリスト!$C$3:$C$10000,"未反映",0,1)</f>
        <v>2695</v>
      </c>
    </row>
    <row r="823" spans="1:11">
      <c r="A823" s="49">
        <v>20250228</v>
      </c>
      <c r="B823" s="50" t="s">
        <v>782</v>
      </c>
      <c r="C823" s="49" t="s">
        <v>5201</v>
      </c>
      <c r="D823" s="49" t="s">
        <v>4059</v>
      </c>
      <c r="E823" s="49">
        <v>6100</v>
      </c>
      <c r="F823" s="49" t="s">
        <v>4070</v>
      </c>
      <c r="G823" s="49">
        <v>14</v>
      </c>
      <c r="H823" s="49" t="s">
        <v>4071</v>
      </c>
      <c r="I823" s="49">
        <v>7</v>
      </c>
      <c r="J823" s="49" t="s">
        <v>3971</v>
      </c>
      <c r="K823" s="47" t="str">
        <f>_xlfn.XLOOKUP($B823,ウォッチリスト!$C$3:$C$10000,ウォッチリスト!$C$3:$C$10000,"未反映",0,1)</f>
        <v>2698</v>
      </c>
    </row>
    <row r="824" spans="1:11">
      <c r="A824" s="49">
        <v>20250228</v>
      </c>
      <c r="B824" s="50" t="s">
        <v>783</v>
      </c>
      <c r="C824" s="49" t="s">
        <v>5202</v>
      </c>
      <c r="D824" s="49" t="s">
        <v>3983</v>
      </c>
      <c r="E824" s="49">
        <v>5250</v>
      </c>
      <c r="F824" s="49" t="s">
        <v>3992</v>
      </c>
      <c r="G824" s="49">
        <v>10</v>
      </c>
      <c r="H824" s="49" t="s">
        <v>3993</v>
      </c>
      <c r="I824" s="49" t="s">
        <v>3975</v>
      </c>
      <c r="J824" s="49" t="s">
        <v>3975</v>
      </c>
      <c r="K824" s="47" t="str">
        <f>_xlfn.XLOOKUP($B824,ウォッチリスト!$C$3:$C$10000,ウォッチリスト!$C$3:$C$10000,"未反映",0,1)</f>
        <v>269A</v>
      </c>
    </row>
    <row r="825" spans="1:11">
      <c r="A825" s="49">
        <v>20250228</v>
      </c>
      <c r="B825" s="50" t="s">
        <v>784</v>
      </c>
      <c r="C825" s="49" t="s">
        <v>5203</v>
      </c>
      <c r="D825" s="49" t="s">
        <v>4059</v>
      </c>
      <c r="E825" s="49">
        <v>6050</v>
      </c>
      <c r="F825" s="49" t="s">
        <v>4196</v>
      </c>
      <c r="G825" s="49">
        <v>13</v>
      </c>
      <c r="H825" s="49" t="s">
        <v>4197</v>
      </c>
      <c r="I825" s="49" t="s">
        <v>3975</v>
      </c>
      <c r="J825" s="49" t="s">
        <v>3975</v>
      </c>
      <c r="K825" s="47" t="str">
        <f>_xlfn.XLOOKUP($B825,ウォッチリスト!$C$3:$C$10000,ウォッチリスト!$C$3:$C$10000,"未反映",0,1)</f>
        <v>2700</v>
      </c>
    </row>
    <row r="826" spans="1:11">
      <c r="A826" s="49">
        <v>20250228</v>
      </c>
      <c r="B826" s="50" t="s">
        <v>785</v>
      </c>
      <c r="C826" s="49" t="s">
        <v>5204</v>
      </c>
      <c r="D826" s="49" t="s">
        <v>4059</v>
      </c>
      <c r="E826" s="49">
        <v>6100</v>
      </c>
      <c r="F826" s="49" t="s">
        <v>4070</v>
      </c>
      <c r="G826" s="49">
        <v>14</v>
      </c>
      <c r="H826" s="49" t="s">
        <v>4071</v>
      </c>
      <c r="I826" s="49" t="s">
        <v>3975</v>
      </c>
      <c r="J826" s="49" t="s">
        <v>3975</v>
      </c>
      <c r="K826" s="47" t="str">
        <f>_xlfn.XLOOKUP($B826,ウォッチリスト!$C$3:$C$10000,ウォッチリスト!$C$3:$C$10000,"未反映",0,1)</f>
        <v>2702</v>
      </c>
    </row>
    <row r="827" spans="1:11">
      <c r="A827" s="49">
        <v>20250228</v>
      </c>
      <c r="B827" s="50" t="s">
        <v>786</v>
      </c>
      <c r="C827" s="49" t="s">
        <v>5205</v>
      </c>
      <c r="D827" s="49" t="s">
        <v>4059</v>
      </c>
      <c r="E827" s="49">
        <v>6100</v>
      </c>
      <c r="F827" s="49" t="s">
        <v>4070</v>
      </c>
      <c r="G827" s="49">
        <v>14</v>
      </c>
      <c r="H827" s="49" t="s">
        <v>4071</v>
      </c>
      <c r="I827" s="49" t="s">
        <v>3975</v>
      </c>
      <c r="J827" s="49" t="s">
        <v>3975</v>
      </c>
      <c r="K827" s="47" t="str">
        <f>_xlfn.XLOOKUP($B827,ウォッチリスト!$C$3:$C$10000,ウォッチリスト!$C$3:$C$10000,"未反映",0,1)</f>
        <v>2705</v>
      </c>
    </row>
    <row r="828" spans="1:11">
      <c r="A828" s="49">
        <v>20250228</v>
      </c>
      <c r="B828" s="50" t="s">
        <v>787</v>
      </c>
      <c r="C828" s="49" t="s">
        <v>5206</v>
      </c>
      <c r="D828" s="49" t="s">
        <v>4059</v>
      </c>
      <c r="E828" s="49">
        <v>6050</v>
      </c>
      <c r="F828" s="49" t="s">
        <v>4196</v>
      </c>
      <c r="G828" s="49">
        <v>13</v>
      </c>
      <c r="H828" s="49" t="s">
        <v>4197</v>
      </c>
      <c r="I828" s="49" t="s">
        <v>3975</v>
      </c>
      <c r="J828" s="49" t="s">
        <v>3975</v>
      </c>
      <c r="K828" s="47" t="str">
        <f>_xlfn.XLOOKUP($B828,ウォッチリスト!$C$3:$C$10000,ウォッチリスト!$C$3:$C$10000,"未反映",0,1)</f>
        <v>2708</v>
      </c>
    </row>
    <row r="829" spans="1:11">
      <c r="A829" s="49">
        <v>20250228</v>
      </c>
      <c r="B829" s="50" t="s">
        <v>5207</v>
      </c>
      <c r="C829" s="49" t="s">
        <v>5208</v>
      </c>
      <c r="D829" s="49" t="s">
        <v>3991</v>
      </c>
      <c r="E829" s="49">
        <v>5250</v>
      </c>
      <c r="F829" s="49" t="s">
        <v>3992</v>
      </c>
      <c r="G829" s="49">
        <v>10</v>
      </c>
      <c r="H829" s="49" t="s">
        <v>3993</v>
      </c>
      <c r="I829" s="49" t="s">
        <v>3975</v>
      </c>
      <c r="J829" s="49" t="s">
        <v>3975</v>
      </c>
      <c r="K829" s="47" t="str">
        <f>_xlfn.XLOOKUP($B829,ウォッチリスト!$C$3:$C$10000,ウォッチリスト!$C$3:$C$10000,"未反映",0,1)</f>
        <v>未反映</v>
      </c>
    </row>
    <row r="830" spans="1:11">
      <c r="A830" s="49">
        <v>20250228</v>
      </c>
      <c r="B830" s="50" t="s">
        <v>788</v>
      </c>
      <c r="C830" s="49" t="s">
        <v>5209</v>
      </c>
      <c r="D830" s="49" t="s">
        <v>4059</v>
      </c>
      <c r="E830" s="49">
        <v>6050</v>
      </c>
      <c r="F830" s="49" t="s">
        <v>4196</v>
      </c>
      <c r="G830" s="49">
        <v>13</v>
      </c>
      <c r="H830" s="49" t="s">
        <v>4197</v>
      </c>
      <c r="I830" s="49" t="s">
        <v>3975</v>
      </c>
      <c r="J830" s="49" t="s">
        <v>3975</v>
      </c>
      <c r="K830" s="47" t="str">
        <f>_xlfn.XLOOKUP($B830,ウォッチリスト!$C$3:$C$10000,ウォッチリスト!$C$3:$C$10000,"未反映",0,1)</f>
        <v>2721</v>
      </c>
    </row>
    <row r="831" spans="1:11">
      <c r="A831" s="49">
        <v>20250228</v>
      </c>
      <c r="B831" s="50" t="s">
        <v>789</v>
      </c>
      <c r="C831" s="49" t="s">
        <v>5210</v>
      </c>
      <c r="D831" s="49" t="s">
        <v>4059</v>
      </c>
      <c r="E831" s="49">
        <v>6100</v>
      </c>
      <c r="F831" s="49" t="s">
        <v>4070</v>
      </c>
      <c r="G831" s="49">
        <v>14</v>
      </c>
      <c r="H831" s="49" t="s">
        <v>4071</v>
      </c>
      <c r="I831" s="49" t="s">
        <v>3975</v>
      </c>
      <c r="J831" s="49" t="s">
        <v>3975</v>
      </c>
      <c r="K831" s="47" t="str">
        <f>_xlfn.XLOOKUP($B831,ウォッチリスト!$C$3:$C$10000,ウォッチリスト!$C$3:$C$10000,"未反映",0,1)</f>
        <v>2722</v>
      </c>
    </row>
    <row r="832" spans="1:11">
      <c r="A832" s="49">
        <v>20250228</v>
      </c>
      <c r="B832" s="50" t="s">
        <v>790</v>
      </c>
      <c r="C832" s="49" t="s">
        <v>5211</v>
      </c>
      <c r="D832" s="49" t="s">
        <v>3968</v>
      </c>
      <c r="E832" s="49">
        <v>6100</v>
      </c>
      <c r="F832" s="49" t="s">
        <v>4070</v>
      </c>
      <c r="G832" s="49">
        <v>14</v>
      </c>
      <c r="H832" s="49" t="s">
        <v>4071</v>
      </c>
      <c r="I832" s="49">
        <v>6</v>
      </c>
      <c r="J832" s="49" t="s">
        <v>4061</v>
      </c>
      <c r="K832" s="47" t="str">
        <f>_xlfn.XLOOKUP($B832,ウォッチリスト!$C$3:$C$10000,ウォッチリスト!$C$3:$C$10000,"未反映",0,1)</f>
        <v>2726</v>
      </c>
    </row>
    <row r="833" spans="1:11">
      <c r="A833" s="49">
        <v>20250228</v>
      </c>
      <c r="B833" s="50" t="s">
        <v>181</v>
      </c>
      <c r="C833" s="49" t="s">
        <v>5212</v>
      </c>
      <c r="D833" s="49" t="s">
        <v>3968</v>
      </c>
      <c r="E833" s="49">
        <v>6100</v>
      </c>
      <c r="F833" s="49" t="s">
        <v>4070</v>
      </c>
      <c r="G833" s="49">
        <v>14</v>
      </c>
      <c r="H833" s="49" t="s">
        <v>4071</v>
      </c>
      <c r="I833" s="49">
        <v>6</v>
      </c>
      <c r="J833" s="49" t="s">
        <v>4061</v>
      </c>
      <c r="K833" s="47" t="str">
        <f>_xlfn.XLOOKUP($B833,ウォッチリスト!$C$3:$C$10000,ウォッチリスト!$C$3:$C$10000,"未反映",0,1)</f>
        <v>2730</v>
      </c>
    </row>
    <row r="834" spans="1:11">
      <c r="A834" s="49">
        <v>20250228</v>
      </c>
      <c r="B834" s="50" t="s">
        <v>792</v>
      </c>
      <c r="C834" s="49" t="s">
        <v>5213</v>
      </c>
      <c r="D834" s="49" t="s">
        <v>3968</v>
      </c>
      <c r="E834" s="49">
        <v>6050</v>
      </c>
      <c r="F834" s="49" t="s">
        <v>4196</v>
      </c>
      <c r="G834" s="49">
        <v>13</v>
      </c>
      <c r="H834" s="49" t="s">
        <v>4197</v>
      </c>
      <c r="I834" s="49">
        <v>6</v>
      </c>
      <c r="J834" s="49" t="s">
        <v>4061</v>
      </c>
      <c r="K834" s="47" t="str">
        <f>_xlfn.XLOOKUP($B834,ウォッチリスト!$C$3:$C$10000,ウォッチリスト!$C$3:$C$10000,"未反映",0,1)</f>
        <v>2733</v>
      </c>
    </row>
    <row r="835" spans="1:11">
      <c r="A835" s="49">
        <v>20250228</v>
      </c>
      <c r="B835" s="50" t="s">
        <v>793</v>
      </c>
      <c r="C835" s="49" t="s">
        <v>5214</v>
      </c>
      <c r="D835" s="49" t="s">
        <v>3968</v>
      </c>
      <c r="E835" s="49">
        <v>6100</v>
      </c>
      <c r="F835" s="49" t="s">
        <v>4070</v>
      </c>
      <c r="G835" s="49">
        <v>14</v>
      </c>
      <c r="H835" s="49" t="s">
        <v>4071</v>
      </c>
      <c r="I835" s="49">
        <v>7</v>
      </c>
      <c r="J835" s="49" t="s">
        <v>3971</v>
      </c>
      <c r="K835" s="47" t="str">
        <f>_xlfn.XLOOKUP($B835,ウォッチリスト!$C$3:$C$10000,ウォッチリスト!$C$3:$C$10000,"未反映",0,1)</f>
        <v>2734</v>
      </c>
    </row>
    <row r="836" spans="1:11">
      <c r="A836" s="49">
        <v>20250228</v>
      </c>
      <c r="B836" s="50" t="s">
        <v>794</v>
      </c>
      <c r="C836" s="49" t="s">
        <v>5215</v>
      </c>
      <c r="D836" s="49" t="s">
        <v>4059</v>
      </c>
      <c r="E836" s="49">
        <v>6100</v>
      </c>
      <c r="F836" s="49" t="s">
        <v>4070</v>
      </c>
      <c r="G836" s="49">
        <v>14</v>
      </c>
      <c r="H836" s="49" t="s">
        <v>4071</v>
      </c>
      <c r="I836" s="49" t="s">
        <v>3975</v>
      </c>
      <c r="J836" s="49" t="s">
        <v>3975</v>
      </c>
      <c r="K836" s="47" t="str">
        <f>_xlfn.XLOOKUP($B836,ウォッチリスト!$C$3:$C$10000,ウォッチリスト!$C$3:$C$10000,"未反映",0,1)</f>
        <v>2735</v>
      </c>
    </row>
    <row r="837" spans="1:11">
      <c r="A837" s="49">
        <v>20250228</v>
      </c>
      <c r="B837" s="50" t="s">
        <v>795</v>
      </c>
      <c r="C837" s="49" t="s">
        <v>5216</v>
      </c>
      <c r="D837" s="49" t="s">
        <v>4059</v>
      </c>
      <c r="E837" s="49">
        <v>6100</v>
      </c>
      <c r="F837" s="49" t="s">
        <v>4070</v>
      </c>
      <c r="G837" s="49">
        <v>14</v>
      </c>
      <c r="H837" s="49" t="s">
        <v>4071</v>
      </c>
      <c r="I837" s="49" t="s">
        <v>3975</v>
      </c>
      <c r="J837" s="49" t="s">
        <v>3975</v>
      </c>
      <c r="K837" s="47" t="str">
        <f>_xlfn.XLOOKUP($B837,ウォッチリスト!$C$3:$C$10000,ウォッチリスト!$C$3:$C$10000,"未反映",0,1)</f>
        <v>2736</v>
      </c>
    </row>
    <row r="838" spans="1:11">
      <c r="A838" s="49">
        <v>20250228</v>
      </c>
      <c r="B838" s="50" t="s">
        <v>796</v>
      </c>
      <c r="C838" s="49" t="s">
        <v>5217</v>
      </c>
      <c r="D838" s="49" t="s">
        <v>3968</v>
      </c>
      <c r="E838" s="49">
        <v>6050</v>
      </c>
      <c r="F838" s="49" t="s">
        <v>4196</v>
      </c>
      <c r="G838" s="49">
        <v>13</v>
      </c>
      <c r="H838" s="49" t="s">
        <v>4197</v>
      </c>
      <c r="I838" s="49">
        <v>7</v>
      </c>
      <c r="J838" s="49" t="s">
        <v>3971</v>
      </c>
      <c r="K838" s="47" t="str">
        <f>_xlfn.XLOOKUP($B838,ウォッチリスト!$C$3:$C$10000,ウォッチリスト!$C$3:$C$10000,"未反映",0,1)</f>
        <v>2737</v>
      </c>
    </row>
    <row r="839" spans="1:11">
      <c r="A839" s="49">
        <v>20250228</v>
      </c>
      <c r="B839" s="50" t="s">
        <v>5218</v>
      </c>
      <c r="C839" s="49" t="s">
        <v>5219</v>
      </c>
      <c r="D839" s="49" t="s">
        <v>3974</v>
      </c>
      <c r="E839" s="49" t="s">
        <v>3975</v>
      </c>
      <c r="F839" s="49" t="s">
        <v>3975</v>
      </c>
      <c r="G839" s="49" t="s">
        <v>3975</v>
      </c>
      <c r="H839" s="49" t="s">
        <v>3975</v>
      </c>
      <c r="I839" s="49" t="s">
        <v>3975</v>
      </c>
      <c r="J839" s="49" t="s">
        <v>3975</v>
      </c>
      <c r="K839" s="47" t="str">
        <f>_xlfn.XLOOKUP($B839,ウォッチリスト!$C$3:$C$10000,ウォッチリスト!$C$3:$C$10000,"未反映",0,1)</f>
        <v>未反映</v>
      </c>
    </row>
    <row r="840" spans="1:11">
      <c r="A840" s="49">
        <v>20250228</v>
      </c>
      <c r="B840" s="50" t="s">
        <v>797</v>
      </c>
      <c r="C840" s="49" t="s">
        <v>5220</v>
      </c>
      <c r="D840" s="49" t="s">
        <v>3968</v>
      </c>
      <c r="E840" s="49">
        <v>6100</v>
      </c>
      <c r="F840" s="49" t="s">
        <v>4070</v>
      </c>
      <c r="G840" s="49">
        <v>14</v>
      </c>
      <c r="H840" s="49" t="s">
        <v>4071</v>
      </c>
      <c r="I840" s="49">
        <v>7</v>
      </c>
      <c r="J840" s="49" t="s">
        <v>3971</v>
      </c>
      <c r="K840" s="47" t="str">
        <f>_xlfn.XLOOKUP($B840,ウォッチリスト!$C$3:$C$10000,ウォッチリスト!$C$3:$C$10000,"未反映",0,1)</f>
        <v>2742</v>
      </c>
    </row>
    <row r="841" spans="1:11">
      <c r="A841" s="49">
        <v>20250228</v>
      </c>
      <c r="B841" s="50" t="s">
        <v>798</v>
      </c>
      <c r="C841" s="49" t="s">
        <v>5221</v>
      </c>
      <c r="D841" s="49" t="s">
        <v>4059</v>
      </c>
      <c r="E841" s="49">
        <v>6050</v>
      </c>
      <c r="F841" s="49" t="s">
        <v>4196</v>
      </c>
      <c r="G841" s="49">
        <v>13</v>
      </c>
      <c r="H841" s="49" t="s">
        <v>4197</v>
      </c>
      <c r="I841" s="49" t="s">
        <v>3975</v>
      </c>
      <c r="J841" s="49" t="s">
        <v>3975</v>
      </c>
      <c r="K841" s="47" t="str">
        <f>_xlfn.XLOOKUP($B841,ウォッチリスト!$C$3:$C$10000,ウォッチリスト!$C$3:$C$10000,"未反映",0,1)</f>
        <v>2743</v>
      </c>
    </row>
    <row r="842" spans="1:11">
      <c r="A842" s="49">
        <v>20250228</v>
      </c>
      <c r="B842" s="50" t="s">
        <v>799</v>
      </c>
      <c r="C842" s="49" t="s">
        <v>5222</v>
      </c>
      <c r="D842" s="49" t="s">
        <v>4059</v>
      </c>
      <c r="E842" s="49">
        <v>6100</v>
      </c>
      <c r="F842" s="49" t="s">
        <v>4070</v>
      </c>
      <c r="G842" s="49">
        <v>14</v>
      </c>
      <c r="H842" s="49" t="s">
        <v>4071</v>
      </c>
      <c r="I842" s="49" t="s">
        <v>3975</v>
      </c>
      <c r="J842" s="49" t="s">
        <v>3975</v>
      </c>
      <c r="K842" s="47" t="str">
        <f>_xlfn.XLOOKUP($B842,ウォッチリスト!$C$3:$C$10000,ウォッチリスト!$C$3:$C$10000,"未反映",0,1)</f>
        <v>2747</v>
      </c>
    </row>
    <row r="843" spans="1:11">
      <c r="A843" s="49">
        <v>20250228</v>
      </c>
      <c r="B843" s="50" t="s">
        <v>800</v>
      </c>
      <c r="C843" s="49" t="s">
        <v>5223</v>
      </c>
      <c r="D843" s="49" t="s">
        <v>3968</v>
      </c>
      <c r="E843" s="49">
        <v>9050</v>
      </c>
      <c r="F843" s="49" t="s">
        <v>4031</v>
      </c>
      <c r="G843" s="49">
        <v>10</v>
      </c>
      <c r="H843" s="49" t="s">
        <v>3993</v>
      </c>
      <c r="I843" s="49">
        <v>6</v>
      </c>
      <c r="J843" s="49" t="s">
        <v>4061</v>
      </c>
      <c r="K843" s="47" t="str">
        <f>_xlfn.XLOOKUP($B843,ウォッチリスト!$C$3:$C$10000,ウォッチリスト!$C$3:$C$10000,"未反映",0,1)</f>
        <v>2749</v>
      </c>
    </row>
    <row r="844" spans="1:11">
      <c r="A844" s="49">
        <v>20250228</v>
      </c>
      <c r="B844" s="50" t="s">
        <v>801</v>
      </c>
      <c r="C844" s="49" t="s">
        <v>5224</v>
      </c>
      <c r="D844" s="49" t="s">
        <v>4059</v>
      </c>
      <c r="E844" s="49">
        <v>6100</v>
      </c>
      <c r="F844" s="49" t="s">
        <v>4070</v>
      </c>
      <c r="G844" s="49">
        <v>14</v>
      </c>
      <c r="H844" s="49" t="s">
        <v>4071</v>
      </c>
      <c r="I844" s="49" t="s">
        <v>3975</v>
      </c>
      <c r="J844" s="49" t="s">
        <v>3975</v>
      </c>
      <c r="K844" s="47" t="str">
        <f>_xlfn.XLOOKUP($B844,ウォッチリスト!$C$3:$C$10000,ウォッチリスト!$C$3:$C$10000,"未反映",0,1)</f>
        <v>274A</v>
      </c>
    </row>
    <row r="845" spans="1:11">
      <c r="A845" s="49">
        <v>20250228</v>
      </c>
      <c r="B845" s="50" t="s">
        <v>802</v>
      </c>
      <c r="C845" s="49" t="s">
        <v>5225</v>
      </c>
      <c r="D845" s="49" t="s">
        <v>4059</v>
      </c>
      <c r="E845" s="49">
        <v>6050</v>
      </c>
      <c r="F845" s="49" t="s">
        <v>4196</v>
      </c>
      <c r="G845" s="49">
        <v>13</v>
      </c>
      <c r="H845" s="49" t="s">
        <v>4197</v>
      </c>
      <c r="I845" s="49" t="s">
        <v>3975</v>
      </c>
      <c r="J845" s="49" t="s">
        <v>3975</v>
      </c>
      <c r="K845" s="47" t="str">
        <f>_xlfn.XLOOKUP($B845,ウォッチリスト!$C$3:$C$10000,ウォッチリスト!$C$3:$C$10000,"未反映",0,1)</f>
        <v>2750</v>
      </c>
    </row>
    <row r="846" spans="1:11">
      <c r="A846" s="49">
        <v>20250228</v>
      </c>
      <c r="B846" s="50" t="s">
        <v>803</v>
      </c>
      <c r="C846" s="49" t="s">
        <v>5226</v>
      </c>
      <c r="D846" s="49" t="s">
        <v>4059</v>
      </c>
      <c r="E846" s="49">
        <v>6050</v>
      </c>
      <c r="F846" s="49" t="s">
        <v>4196</v>
      </c>
      <c r="G846" s="49">
        <v>13</v>
      </c>
      <c r="H846" s="49" t="s">
        <v>4197</v>
      </c>
      <c r="I846" s="49" t="s">
        <v>3975</v>
      </c>
      <c r="J846" s="49" t="s">
        <v>3975</v>
      </c>
      <c r="K846" s="47" t="str">
        <f>_xlfn.XLOOKUP($B846,ウォッチリスト!$C$3:$C$10000,ウォッチリスト!$C$3:$C$10000,"未反映",0,1)</f>
        <v>2751</v>
      </c>
    </row>
    <row r="847" spans="1:11">
      <c r="A847" s="49">
        <v>20250228</v>
      </c>
      <c r="B847" s="50" t="s">
        <v>804</v>
      </c>
      <c r="C847" s="49" t="s">
        <v>5227</v>
      </c>
      <c r="D847" s="49" t="s">
        <v>3968</v>
      </c>
      <c r="E847" s="49">
        <v>6100</v>
      </c>
      <c r="F847" s="49" t="s">
        <v>4070</v>
      </c>
      <c r="G847" s="49">
        <v>14</v>
      </c>
      <c r="H847" s="49" t="s">
        <v>4071</v>
      </c>
      <c r="I847" s="49">
        <v>6</v>
      </c>
      <c r="J847" s="49" t="s">
        <v>4061</v>
      </c>
      <c r="K847" s="47" t="str">
        <f>_xlfn.XLOOKUP($B847,ウォッチリスト!$C$3:$C$10000,ウォッチリスト!$C$3:$C$10000,"未反映",0,1)</f>
        <v>2752</v>
      </c>
    </row>
    <row r="848" spans="1:11">
      <c r="A848" s="49">
        <v>20250228</v>
      </c>
      <c r="B848" s="50" t="s">
        <v>806</v>
      </c>
      <c r="C848" s="49" t="s">
        <v>5228</v>
      </c>
      <c r="D848" s="49" t="s">
        <v>3968</v>
      </c>
      <c r="E848" s="49">
        <v>6100</v>
      </c>
      <c r="F848" s="49" t="s">
        <v>4070</v>
      </c>
      <c r="G848" s="49">
        <v>14</v>
      </c>
      <c r="H848" s="49" t="s">
        <v>4071</v>
      </c>
      <c r="I848" s="49">
        <v>7</v>
      </c>
      <c r="J848" s="49" t="s">
        <v>3971</v>
      </c>
      <c r="K848" s="47" t="str">
        <f>_xlfn.XLOOKUP($B848,ウォッチリスト!$C$3:$C$10000,ウォッチリスト!$C$3:$C$10000,"未反映",0,1)</f>
        <v>2753</v>
      </c>
    </row>
    <row r="849" spans="1:11">
      <c r="A849" s="49">
        <v>20250228</v>
      </c>
      <c r="B849" s="50" t="s">
        <v>5229</v>
      </c>
      <c r="C849" s="49" t="s">
        <v>5230</v>
      </c>
      <c r="D849" s="49" t="s">
        <v>3991</v>
      </c>
      <c r="E849" s="49">
        <v>2050</v>
      </c>
      <c r="F849" s="49" t="s">
        <v>4055</v>
      </c>
      <c r="G849" s="49">
        <v>3</v>
      </c>
      <c r="H849" s="49" t="s">
        <v>4056</v>
      </c>
      <c r="I849" s="49" t="s">
        <v>3975</v>
      </c>
      <c r="J849" s="49" t="s">
        <v>3975</v>
      </c>
      <c r="K849" s="47" t="str">
        <f>_xlfn.XLOOKUP($B849,ウォッチリスト!$C$3:$C$10000,ウォッチリスト!$C$3:$C$10000,"未反映",0,1)</f>
        <v>未反映</v>
      </c>
    </row>
    <row r="850" spans="1:11">
      <c r="A850" s="49">
        <v>20250228</v>
      </c>
      <c r="B850" s="50" t="s">
        <v>808</v>
      </c>
      <c r="C850" s="49" t="s">
        <v>5231</v>
      </c>
      <c r="D850" s="49" t="s">
        <v>3968</v>
      </c>
      <c r="E850" s="49">
        <v>6050</v>
      </c>
      <c r="F850" s="49" t="s">
        <v>4196</v>
      </c>
      <c r="G850" s="49">
        <v>13</v>
      </c>
      <c r="H850" s="49" t="s">
        <v>4197</v>
      </c>
      <c r="I850" s="49">
        <v>6</v>
      </c>
      <c r="J850" s="49" t="s">
        <v>4061</v>
      </c>
      <c r="K850" s="47" t="str">
        <f>_xlfn.XLOOKUP($B850,ウォッチリスト!$C$3:$C$10000,ウォッチリスト!$C$3:$C$10000,"未反映",0,1)</f>
        <v>2760</v>
      </c>
    </row>
    <row r="851" spans="1:11">
      <c r="A851" s="49">
        <v>20250228</v>
      </c>
      <c r="B851" s="50" t="s">
        <v>809</v>
      </c>
      <c r="C851" s="49" t="s">
        <v>5232</v>
      </c>
      <c r="D851" s="49" t="s">
        <v>4059</v>
      </c>
      <c r="E851" s="49">
        <v>6100</v>
      </c>
      <c r="F851" s="49" t="s">
        <v>4070</v>
      </c>
      <c r="G851" s="49">
        <v>14</v>
      </c>
      <c r="H851" s="49" t="s">
        <v>4071</v>
      </c>
      <c r="I851" s="49" t="s">
        <v>3975</v>
      </c>
      <c r="J851" s="49" t="s">
        <v>3975</v>
      </c>
      <c r="K851" s="47" t="str">
        <f>_xlfn.XLOOKUP($B851,ウォッチリスト!$C$3:$C$10000,ウォッチリスト!$C$3:$C$10000,"未反映",0,1)</f>
        <v>2762</v>
      </c>
    </row>
    <row r="852" spans="1:11">
      <c r="A852" s="49">
        <v>20250228</v>
      </c>
      <c r="B852" s="50" t="s">
        <v>810</v>
      </c>
      <c r="C852" s="49" t="s">
        <v>5233</v>
      </c>
      <c r="D852" s="49" t="s">
        <v>4059</v>
      </c>
      <c r="E852" s="49">
        <v>6050</v>
      </c>
      <c r="F852" s="49" t="s">
        <v>4196</v>
      </c>
      <c r="G852" s="49">
        <v>13</v>
      </c>
      <c r="H852" s="49" t="s">
        <v>4197</v>
      </c>
      <c r="I852" s="49" t="s">
        <v>3975</v>
      </c>
      <c r="J852" s="49" t="s">
        <v>3975</v>
      </c>
      <c r="K852" s="47" t="str">
        <f>_xlfn.XLOOKUP($B852,ウォッチリスト!$C$3:$C$10000,ウォッチリスト!$C$3:$C$10000,"未反映",0,1)</f>
        <v>2763</v>
      </c>
    </row>
    <row r="853" spans="1:11">
      <c r="A853" s="49">
        <v>20250228</v>
      </c>
      <c r="B853" s="50" t="s">
        <v>811</v>
      </c>
      <c r="C853" s="49" t="s">
        <v>5234</v>
      </c>
      <c r="D853" s="49" t="s">
        <v>4059</v>
      </c>
      <c r="E853" s="49">
        <v>6100</v>
      </c>
      <c r="F853" s="49" t="s">
        <v>4070</v>
      </c>
      <c r="G853" s="49">
        <v>14</v>
      </c>
      <c r="H853" s="49" t="s">
        <v>4071</v>
      </c>
      <c r="I853" s="49" t="s">
        <v>3975</v>
      </c>
      <c r="J853" s="49" t="s">
        <v>3975</v>
      </c>
      <c r="K853" s="47" t="str">
        <f>_xlfn.XLOOKUP($B853,ウォッチリスト!$C$3:$C$10000,ウォッチリスト!$C$3:$C$10000,"未反映",0,1)</f>
        <v>2764</v>
      </c>
    </row>
    <row r="854" spans="1:11">
      <c r="A854" s="49">
        <v>20250228</v>
      </c>
      <c r="B854" s="50" t="s">
        <v>812</v>
      </c>
      <c r="C854" s="49" t="s">
        <v>5235</v>
      </c>
      <c r="D854" s="49" t="s">
        <v>3968</v>
      </c>
      <c r="E854" s="49">
        <v>6050</v>
      </c>
      <c r="F854" s="49" t="s">
        <v>4196</v>
      </c>
      <c r="G854" s="49">
        <v>13</v>
      </c>
      <c r="H854" s="49" t="s">
        <v>4197</v>
      </c>
      <c r="I854" s="49">
        <v>6</v>
      </c>
      <c r="J854" s="49" t="s">
        <v>4061</v>
      </c>
      <c r="K854" s="47" t="str">
        <f>_xlfn.XLOOKUP($B854,ウォッチリスト!$C$3:$C$10000,ウォッチリスト!$C$3:$C$10000,"未反映",0,1)</f>
        <v>2767</v>
      </c>
    </row>
    <row r="855" spans="1:11">
      <c r="A855" s="49">
        <v>20250228</v>
      </c>
      <c r="B855" s="50" t="s">
        <v>126</v>
      </c>
      <c r="C855" s="49" t="s">
        <v>5236</v>
      </c>
      <c r="D855" s="49" t="s">
        <v>3968</v>
      </c>
      <c r="E855" s="49">
        <v>6050</v>
      </c>
      <c r="F855" s="49" t="s">
        <v>4196</v>
      </c>
      <c r="G855" s="49">
        <v>13</v>
      </c>
      <c r="H855" s="49" t="s">
        <v>4197</v>
      </c>
      <c r="I855" s="49">
        <v>4</v>
      </c>
      <c r="J855" s="49" t="s">
        <v>4015</v>
      </c>
      <c r="K855" s="47" t="str">
        <f>_xlfn.XLOOKUP($B855,ウォッチリスト!$C$3:$C$10000,ウォッチリスト!$C$3:$C$10000,"未反映",0,1)</f>
        <v>2768</v>
      </c>
    </row>
    <row r="856" spans="1:11">
      <c r="A856" s="49">
        <v>20250228</v>
      </c>
      <c r="B856" s="50" t="s">
        <v>813</v>
      </c>
      <c r="C856" s="49" t="s">
        <v>5237</v>
      </c>
      <c r="D856" s="49" t="s">
        <v>4059</v>
      </c>
      <c r="E856" s="49">
        <v>6100</v>
      </c>
      <c r="F856" s="49" t="s">
        <v>4070</v>
      </c>
      <c r="G856" s="49">
        <v>14</v>
      </c>
      <c r="H856" s="49" t="s">
        <v>4071</v>
      </c>
      <c r="I856" s="49" t="s">
        <v>3975</v>
      </c>
      <c r="J856" s="49" t="s">
        <v>3975</v>
      </c>
      <c r="K856" s="47" t="str">
        <f>_xlfn.XLOOKUP($B856,ウォッチリスト!$C$3:$C$10000,ウォッチリスト!$C$3:$C$10000,"未反映",0,1)</f>
        <v>2769</v>
      </c>
    </row>
    <row r="857" spans="1:11">
      <c r="A857" s="49">
        <v>20250228</v>
      </c>
      <c r="B857" s="50" t="s">
        <v>814</v>
      </c>
      <c r="C857" s="49" t="s">
        <v>5238</v>
      </c>
      <c r="D857" s="49" t="s">
        <v>3983</v>
      </c>
      <c r="E857" s="49">
        <v>8050</v>
      </c>
      <c r="F857" s="49" t="s">
        <v>4080</v>
      </c>
      <c r="G857" s="49">
        <v>17</v>
      </c>
      <c r="H857" s="49" t="s">
        <v>4081</v>
      </c>
      <c r="I857" s="49" t="s">
        <v>3975</v>
      </c>
      <c r="J857" s="49" t="s">
        <v>3975</v>
      </c>
      <c r="K857" s="47" t="str">
        <f>_xlfn.XLOOKUP($B857,ウォッチリスト!$C$3:$C$10000,ウォッチリスト!$C$3:$C$10000,"未反映",0,1)</f>
        <v>276A</v>
      </c>
    </row>
    <row r="858" spans="1:11">
      <c r="A858" s="49">
        <v>20250228</v>
      </c>
      <c r="B858" s="50" t="s">
        <v>815</v>
      </c>
      <c r="C858" s="49" t="s">
        <v>5239</v>
      </c>
      <c r="D858" s="49" t="s">
        <v>4059</v>
      </c>
      <c r="E858" s="49">
        <v>6050</v>
      </c>
      <c r="F858" s="49" t="s">
        <v>4196</v>
      </c>
      <c r="G858" s="49">
        <v>13</v>
      </c>
      <c r="H858" s="49" t="s">
        <v>4197</v>
      </c>
      <c r="I858" s="49" t="s">
        <v>3975</v>
      </c>
      <c r="J858" s="49" t="s">
        <v>3975</v>
      </c>
      <c r="K858" s="47" t="str">
        <f>_xlfn.XLOOKUP($B858,ウォッチリスト!$C$3:$C$10000,ウォッチリスト!$C$3:$C$10000,"未反映",0,1)</f>
        <v>2776</v>
      </c>
    </row>
    <row r="859" spans="1:11">
      <c r="A859" s="49">
        <v>20250228</v>
      </c>
      <c r="B859" s="50" t="s">
        <v>816</v>
      </c>
      <c r="C859" s="49" t="s">
        <v>5240</v>
      </c>
      <c r="D859" s="49" t="s">
        <v>4059</v>
      </c>
      <c r="E859" s="49">
        <v>6100</v>
      </c>
      <c r="F859" s="49" t="s">
        <v>4070</v>
      </c>
      <c r="G859" s="49">
        <v>14</v>
      </c>
      <c r="H859" s="49" t="s">
        <v>4071</v>
      </c>
      <c r="I859" s="49" t="s">
        <v>3975</v>
      </c>
      <c r="J859" s="49" t="s">
        <v>3975</v>
      </c>
      <c r="K859" s="47" t="str">
        <f>_xlfn.XLOOKUP($B859,ウォッチリスト!$C$3:$C$10000,ウォッチリスト!$C$3:$C$10000,"未反映",0,1)</f>
        <v>2778</v>
      </c>
    </row>
    <row r="860" spans="1:11">
      <c r="A860" s="49">
        <v>20250228</v>
      </c>
      <c r="B860" s="50" t="s">
        <v>817</v>
      </c>
      <c r="C860" s="49" t="s">
        <v>5241</v>
      </c>
      <c r="D860" s="49" t="s">
        <v>3983</v>
      </c>
      <c r="E860" s="49">
        <v>9050</v>
      </c>
      <c r="F860" s="49" t="s">
        <v>4031</v>
      </c>
      <c r="G860" s="49">
        <v>10</v>
      </c>
      <c r="H860" s="49" t="s">
        <v>3993</v>
      </c>
      <c r="I860" s="49" t="s">
        <v>3975</v>
      </c>
      <c r="J860" s="49" t="s">
        <v>3975</v>
      </c>
      <c r="K860" s="47" t="str">
        <f>_xlfn.XLOOKUP($B860,ウォッチリスト!$C$3:$C$10000,ウォッチリスト!$C$3:$C$10000,"未反映",0,1)</f>
        <v>277A</v>
      </c>
    </row>
    <row r="861" spans="1:11">
      <c r="A861" s="49">
        <v>20250228</v>
      </c>
      <c r="B861" s="50" t="s">
        <v>818</v>
      </c>
      <c r="C861" s="49" t="s">
        <v>5242</v>
      </c>
      <c r="D861" s="49" t="s">
        <v>4059</v>
      </c>
      <c r="E861" s="49">
        <v>6100</v>
      </c>
      <c r="F861" s="49" t="s">
        <v>4070</v>
      </c>
      <c r="G861" s="49">
        <v>14</v>
      </c>
      <c r="H861" s="49" t="s">
        <v>4071</v>
      </c>
      <c r="I861" s="49" t="s">
        <v>3975</v>
      </c>
      <c r="J861" s="49" t="s">
        <v>3975</v>
      </c>
      <c r="K861" s="47" t="str">
        <f>_xlfn.XLOOKUP($B861,ウォッチリスト!$C$3:$C$10000,ウォッチリスト!$C$3:$C$10000,"未反映",0,1)</f>
        <v>2780</v>
      </c>
    </row>
    <row r="862" spans="1:11">
      <c r="A862" s="49">
        <v>20250228</v>
      </c>
      <c r="B862" s="50" t="s">
        <v>819</v>
      </c>
      <c r="C862" s="49" t="s">
        <v>5243</v>
      </c>
      <c r="D862" s="49" t="s">
        <v>4059</v>
      </c>
      <c r="E862" s="49">
        <v>6100</v>
      </c>
      <c r="F862" s="49" t="s">
        <v>4070</v>
      </c>
      <c r="G862" s="49">
        <v>14</v>
      </c>
      <c r="H862" s="49" t="s">
        <v>4071</v>
      </c>
      <c r="I862" s="49" t="s">
        <v>3975</v>
      </c>
      <c r="J862" s="49" t="s">
        <v>3975</v>
      </c>
      <c r="K862" s="47" t="str">
        <f>_xlfn.XLOOKUP($B862,ウォッチリスト!$C$3:$C$10000,ウォッチリスト!$C$3:$C$10000,"未反映",0,1)</f>
        <v>2782</v>
      </c>
    </row>
    <row r="863" spans="1:11">
      <c r="A863" s="49">
        <v>20250228</v>
      </c>
      <c r="B863" s="50" t="s">
        <v>820</v>
      </c>
      <c r="C863" s="49" t="s">
        <v>5244</v>
      </c>
      <c r="D863" s="49" t="s">
        <v>3968</v>
      </c>
      <c r="E863" s="49">
        <v>6050</v>
      </c>
      <c r="F863" s="49" t="s">
        <v>4196</v>
      </c>
      <c r="G863" s="49">
        <v>13</v>
      </c>
      <c r="H863" s="49" t="s">
        <v>4197</v>
      </c>
      <c r="I863" s="49">
        <v>4</v>
      </c>
      <c r="J863" s="49" t="s">
        <v>4015</v>
      </c>
      <c r="K863" s="47" t="str">
        <f>_xlfn.XLOOKUP($B863,ウォッチリスト!$C$3:$C$10000,ウォッチリスト!$C$3:$C$10000,"未反映",0,1)</f>
        <v>2784</v>
      </c>
    </row>
    <row r="864" spans="1:11">
      <c r="A864" s="49">
        <v>20250228</v>
      </c>
      <c r="B864" s="50" t="s">
        <v>821</v>
      </c>
      <c r="C864" s="49" t="s">
        <v>5245</v>
      </c>
      <c r="D864" s="49" t="s">
        <v>4059</v>
      </c>
      <c r="E864" s="49">
        <v>6050</v>
      </c>
      <c r="F864" s="49" t="s">
        <v>4196</v>
      </c>
      <c r="G864" s="49">
        <v>13</v>
      </c>
      <c r="H864" s="49" t="s">
        <v>4197</v>
      </c>
      <c r="I864" s="49" t="s">
        <v>3975</v>
      </c>
      <c r="J864" s="49" t="s">
        <v>3975</v>
      </c>
      <c r="K864" s="47" t="str">
        <f>_xlfn.XLOOKUP($B864,ウォッチリスト!$C$3:$C$10000,ウォッチリスト!$C$3:$C$10000,"未反映",0,1)</f>
        <v>2788</v>
      </c>
    </row>
    <row r="865" spans="1:11">
      <c r="A865" s="49">
        <v>20250228</v>
      </c>
      <c r="B865" s="50" t="s">
        <v>194</v>
      </c>
      <c r="C865" s="49" t="s">
        <v>5246</v>
      </c>
      <c r="D865" s="49" t="s">
        <v>4059</v>
      </c>
      <c r="E865" s="49">
        <v>6100</v>
      </c>
      <c r="F865" s="49" t="s">
        <v>4070</v>
      </c>
      <c r="G865" s="49">
        <v>14</v>
      </c>
      <c r="H865" s="49" t="s">
        <v>4071</v>
      </c>
      <c r="I865" s="49" t="s">
        <v>3975</v>
      </c>
      <c r="J865" s="49" t="s">
        <v>3975</v>
      </c>
      <c r="K865" s="47" t="str">
        <f>_xlfn.XLOOKUP($B865,ウォッチリスト!$C$3:$C$10000,ウォッチリスト!$C$3:$C$10000,"未反映",0,1)</f>
        <v>2789</v>
      </c>
    </row>
    <row r="866" spans="1:11">
      <c r="A866" s="49">
        <v>20250228</v>
      </c>
      <c r="B866" s="50" t="s">
        <v>822</v>
      </c>
      <c r="C866" s="49" t="s">
        <v>5247</v>
      </c>
      <c r="D866" s="49" t="s">
        <v>3983</v>
      </c>
      <c r="E866" s="49">
        <v>3750</v>
      </c>
      <c r="F866" s="49" t="s">
        <v>4769</v>
      </c>
      <c r="G866" s="49">
        <v>9</v>
      </c>
      <c r="H866" s="49" t="s">
        <v>4770</v>
      </c>
      <c r="I866" s="49" t="s">
        <v>3975</v>
      </c>
      <c r="J866" s="49" t="s">
        <v>3975</v>
      </c>
      <c r="K866" s="47" t="str">
        <f>_xlfn.XLOOKUP($B866,ウォッチリスト!$C$3:$C$10000,ウォッチリスト!$C$3:$C$10000,"未反映",0,1)</f>
        <v>278A</v>
      </c>
    </row>
    <row r="867" spans="1:11">
      <c r="A867" s="49">
        <v>20250228</v>
      </c>
      <c r="B867" s="50" t="s">
        <v>823</v>
      </c>
      <c r="C867" s="49" t="s">
        <v>5248</v>
      </c>
      <c r="D867" s="49" t="s">
        <v>4059</v>
      </c>
      <c r="E867" s="49">
        <v>6100</v>
      </c>
      <c r="F867" s="49" t="s">
        <v>4070</v>
      </c>
      <c r="G867" s="49">
        <v>14</v>
      </c>
      <c r="H867" s="49" t="s">
        <v>4071</v>
      </c>
      <c r="I867" s="49" t="s">
        <v>3975</v>
      </c>
      <c r="J867" s="49" t="s">
        <v>3975</v>
      </c>
      <c r="K867" s="47" t="str">
        <f>_xlfn.XLOOKUP($B867,ウォッチリスト!$C$3:$C$10000,ウォッチリスト!$C$3:$C$10000,"未反映",0,1)</f>
        <v>2790</v>
      </c>
    </row>
    <row r="868" spans="1:11">
      <c r="A868" s="49">
        <v>20250228</v>
      </c>
      <c r="B868" s="50" t="s">
        <v>824</v>
      </c>
      <c r="C868" s="49" t="s">
        <v>5249</v>
      </c>
      <c r="D868" s="49" t="s">
        <v>3968</v>
      </c>
      <c r="E868" s="49">
        <v>6100</v>
      </c>
      <c r="F868" s="49" t="s">
        <v>4070</v>
      </c>
      <c r="G868" s="49">
        <v>14</v>
      </c>
      <c r="H868" s="49" t="s">
        <v>4071</v>
      </c>
      <c r="I868" s="49">
        <v>6</v>
      </c>
      <c r="J868" s="49" t="s">
        <v>4061</v>
      </c>
      <c r="K868" s="47" t="str">
        <f>_xlfn.XLOOKUP($B868,ウォッチリスト!$C$3:$C$10000,ウォッチリスト!$C$3:$C$10000,"未反映",0,1)</f>
        <v>2791</v>
      </c>
    </row>
    <row r="869" spans="1:11">
      <c r="A869" s="49">
        <v>20250228</v>
      </c>
      <c r="B869" s="50" t="s">
        <v>825</v>
      </c>
      <c r="C869" s="49" t="s">
        <v>5250</v>
      </c>
      <c r="D869" s="49" t="s">
        <v>3968</v>
      </c>
      <c r="E869" s="49">
        <v>6100</v>
      </c>
      <c r="F869" s="49" t="s">
        <v>4070</v>
      </c>
      <c r="G869" s="49">
        <v>14</v>
      </c>
      <c r="H869" s="49" t="s">
        <v>4071</v>
      </c>
      <c r="I869" s="49">
        <v>7</v>
      </c>
      <c r="J869" s="49" t="s">
        <v>3971</v>
      </c>
      <c r="K869" s="47" t="str">
        <f>_xlfn.XLOOKUP($B869,ウォッチリスト!$C$3:$C$10000,ウォッチリスト!$C$3:$C$10000,"未反映",0,1)</f>
        <v>2792</v>
      </c>
    </row>
    <row r="870" spans="1:11">
      <c r="A870" s="49">
        <v>20250228</v>
      </c>
      <c r="B870" s="50" t="s">
        <v>826</v>
      </c>
      <c r="C870" s="49" t="s">
        <v>5251</v>
      </c>
      <c r="D870" s="49" t="s">
        <v>4059</v>
      </c>
      <c r="E870" s="49">
        <v>6050</v>
      </c>
      <c r="F870" s="49" t="s">
        <v>4196</v>
      </c>
      <c r="G870" s="49">
        <v>13</v>
      </c>
      <c r="H870" s="49" t="s">
        <v>4197</v>
      </c>
      <c r="I870" s="49" t="s">
        <v>3975</v>
      </c>
      <c r="J870" s="49" t="s">
        <v>3975</v>
      </c>
      <c r="K870" s="47" t="str">
        <f>_xlfn.XLOOKUP($B870,ウォッチリスト!$C$3:$C$10000,ウォッチリスト!$C$3:$C$10000,"未反映",0,1)</f>
        <v>2795</v>
      </c>
    </row>
    <row r="871" spans="1:11">
      <c r="A871" s="49">
        <v>20250228</v>
      </c>
      <c r="B871" s="50" t="s">
        <v>827</v>
      </c>
      <c r="C871" s="49" t="s">
        <v>5252</v>
      </c>
      <c r="D871" s="49" t="s">
        <v>4059</v>
      </c>
      <c r="E871" s="49">
        <v>6100</v>
      </c>
      <c r="F871" s="49" t="s">
        <v>4070</v>
      </c>
      <c r="G871" s="49">
        <v>14</v>
      </c>
      <c r="H871" s="49" t="s">
        <v>4071</v>
      </c>
      <c r="I871" s="49" t="s">
        <v>3975</v>
      </c>
      <c r="J871" s="49" t="s">
        <v>3975</v>
      </c>
      <c r="K871" s="47" t="str">
        <f>_xlfn.XLOOKUP($B871,ウォッチリスト!$C$3:$C$10000,ウォッチリスト!$C$3:$C$10000,"未反映",0,1)</f>
        <v>2796</v>
      </c>
    </row>
    <row r="872" spans="1:11">
      <c r="A872" s="49">
        <v>20250228</v>
      </c>
      <c r="B872" s="50" t="s">
        <v>828</v>
      </c>
      <c r="C872" s="49" t="s">
        <v>5253</v>
      </c>
      <c r="D872" s="49" t="s">
        <v>4059</v>
      </c>
      <c r="E872" s="49">
        <v>6100</v>
      </c>
      <c r="F872" s="49" t="s">
        <v>4070</v>
      </c>
      <c r="G872" s="49">
        <v>14</v>
      </c>
      <c r="H872" s="49" t="s">
        <v>4071</v>
      </c>
      <c r="I872" s="49" t="s">
        <v>3975</v>
      </c>
      <c r="J872" s="49" t="s">
        <v>3975</v>
      </c>
      <c r="K872" s="47" t="str">
        <f>_xlfn.XLOOKUP($B872,ウォッチリスト!$C$3:$C$10000,ウォッチリスト!$C$3:$C$10000,"未反映",0,1)</f>
        <v>2798</v>
      </c>
    </row>
    <row r="873" spans="1:11">
      <c r="A873" s="49">
        <v>20250228</v>
      </c>
      <c r="B873" s="50" t="s">
        <v>5254</v>
      </c>
      <c r="C873" s="49" t="s">
        <v>5255</v>
      </c>
      <c r="D873" s="49" t="s">
        <v>3991</v>
      </c>
      <c r="E873" s="49">
        <v>9050</v>
      </c>
      <c r="F873" s="49" t="s">
        <v>4031</v>
      </c>
      <c r="G873" s="49">
        <v>10</v>
      </c>
      <c r="H873" s="49" t="s">
        <v>3993</v>
      </c>
      <c r="I873" s="49" t="s">
        <v>3975</v>
      </c>
      <c r="J873" s="49" t="s">
        <v>3975</v>
      </c>
      <c r="K873" s="47" t="str">
        <f>_xlfn.XLOOKUP($B873,ウォッチリスト!$C$3:$C$10000,ウォッチリスト!$C$3:$C$10000,"未反映",0,1)</f>
        <v>未反映</v>
      </c>
    </row>
    <row r="874" spans="1:11">
      <c r="A874" s="49">
        <v>20250228</v>
      </c>
      <c r="B874" s="50" t="s">
        <v>829</v>
      </c>
      <c r="C874" s="49" t="s">
        <v>5256</v>
      </c>
      <c r="D874" s="49" t="s">
        <v>3968</v>
      </c>
      <c r="E874" s="49">
        <v>3050</v>
      </c>
      <c r="F874" s="49" t="s">
        <v>4582</v>
      </c>
      <c r="G874" s="49">
        <v>1</v>
      </c>
      <c r="H874" s="49" t="s">
        <v>3970</v>
      </c>
      <c r="I874" s="49">
        <v>4</v>
      </c>
      <c r="J874" s="49" t="s">
        <v>4015</v>
      </c>
      <c r="K874" s="47" t="str">
        <f>_xlfn.XLOOKUP($B874,ウォッチリスト!$C$3:$C$10000,ウォッチリスト!$C$3:$C$10000,"未反映",0,1)</f>
        <v>2801</v>
      </c>
    </row>
    <row r="875" spans="1:11">
      <c r="A875" s="49">
        <v>20250228</v>
      </c>
      <c r="B875" s="50" t="s">
        <v>830</v>
      </c>
      <c r="C875" s="49" t="s">
        <v>5257</v>
      </c>
      <c r="D875" s="49" t="s">
        <v>3968</v>
      </c>
      <c r="E875" s="49">
        <v>3050</v>
      </c>
      <c r="F875" s="49" t="s">
        <v>4582</v>
      </c>
      <c r="G875" s="49">
        <v>1</v>
      </c>
      <c r="H875" s="49" t="s">
        <v>3970</v>
      </c>
      <c r="I875" s="49">
        <v>2</v>
      </c>
      <c r="J875" s="49" t="s">
        <v>4532</v>
      </c>
      <c r="K875" s="47" t="str">
        <f>_xlfn.XLOOKUP($B875,ウォッチリスト!$C$3:$C$10000,ウォッチリスト!$C$3:$C$10000,"未反映",0,1)</f>
        <v>2802</v>
      </c>
    </row>
    <row r="876" spans="1:11">
      <c r="A876" s="49">
        <v>20250228</v>
      </c>
      <c r="B876" s="50" t="s">
        <v>831</v>
      </c>
      <c r="C876" s="49" t="s">
        <v>5258</v>
      </c>
      <c r="D876" s="49" t="s">
        <v>3968</v>
      </c>
      <c r="E876" s="49">
        <v>3050</v>
      </c>
      <c r="F876" s="49" t="s">
        <v>4582</v>
      </c>
      <c r="G876" s="49">
        <v>1</v>
      </c>
      <c r="H876" s="49" t="s">
        <v>3970</v>
      </c>
      <c r="I876" s="49">
        <v>7</v>
      </c>
      <c r="J876" s="49" t="s">
        <v>3971</v>
      </c>
      <c r="K876" s="47" t="str">
        <f>_xlfn.XLOOKUP($B876,ウォッチリスト!$C$3:$C$10000,ウォッチリスト!$C$3:$C$10000,"未反映",0,1)</f>
        <v>2804</v>
      </c>
    </row>
    <row r="877" spans="1:11">
      <c r="A877" s="49">
        <v>20250228</v>
      </c>
      <c r="B877" s="50" t="s">
        <v>832</v>
      </c>
      <c r="C877" s="49" t="s">
        <v>5259</v>
      </c>
      <c r="D877" s="49" t="s">
        <v>4059</v>
      </c>
      <c r="E877" s="49">
        <v>3050</v>
      </c>
      <c r="F877" s="49" t="s">
        <v>4582</v>
      </c>
      <c r="G877" s="49">
        <v>1</v>
      </c>
      <c r="H877" s="49" t="s">
        <v>3970</v>
      </c>
      <c r="I877" s="49" t="s">
        <v>3975</v>
      </c>
      <c r="J877" s="49" t="s">
        <v>3975</v>
      </c>
      <c r="K877" s="47" t="str">
        <f>_xlfn.XLOOKUP($B877,ウォッチリスト!$C$3:$C$10000,ウォッチリスト!$C$3:$C$10000,"未反映",0,1)</f>
        <v>2805</v>
      </c>
    </row>
    <row r="878" spans="1:11">
      <c r="A878" s="49">
        <v>20250228</v>
      </c>
      <c r="B878" s="50" t="s">
        <v>833</v>
      </c>
      <c r="C878" s="49" t="s">
        <v>5260</v>
      </c>
      <c r="D878" s="49" t="s">
        <v>4059</v>
      </c>
      <c r="E878" s="49">
        <v>3050</v>
      </c>
      <c r="F878" s="49" t="s">
        <v>4582</v>
      </c>
      <c r="G878" s="49">
        <v>1</v>
      </c>
      <c r="H878" s="49" t="s">
        <v>3970</v>
      </c>
      <c r="I878" s="49" t="s">
        <v>3975</v>
      </c>
      <c r="J878" s="49" t="s">
        <v>3975</v>
      </c>
      <c r="K878" s="47" t="str">
        <f>_xlfn.XLOOKUP($B878,ウォッチリスト!$C$3:$C$10000,ウォッチリスト!$C$3:$C$10000,"未反映",0,1)</f>
        <v>2806</v>
      </c>
    </row>
    <row r="879" spans="1:11">
      <c r="A879" s="49">
        <v>20250228</v>
      </c>
      <c r="B879" s="50" t="s">
        <v>834</v>
      </c>
      <c r="C879" s="49" t="s">
        <v>5261</v>
      </c>
      <c r="D879" s="49" t="s">
        <v>3968</v>
      </c>
      <c r="E879" s="49">
        <v>3050</v>
      </c>
      <c r="F879" s="49" t="s">
        <v>4582</v>
      </c>
      <c r="G879" s="49">
        <v>1</v>
      </c>
      <c r="H879" s="49" t="s">
        <v>3970</v>
      </c>
      <c r="I879" s="49">
        <v>4</v>
      </c>
      <c r="J879" s="49" t="s">
        <v>4015</v>
      </c>
      <c r="K879" s="47" t="str">
        <f>_xlfn.XLOOKUP($B879,ウォッチリスト!$C$3:$C$10000,ウォッチリスト!$C$3:$C$10000,"未反映",0,1)</f>
        <v>2809</v>
      </c>
    </row>
    <row r="880" spans="1:11">
      <c r="A880" s="49">
        <v>20250228</v>
      </c>
      <c r="B880" s="50" t="s">
        <v>8965</v>
      </c>
      <c r="C880" s="49" t="s">
        <v>8966</v>
      </c>
      <c r="D880" s="49" t="s">
        <v>3983</v>
      </c>
      <c r="E880" s="49">
        <v>6050</v>
      </c>
      <c r="F880" s="49" t="s">
        <v>4196</v>
      </c>
      <c r="G880" s="49">
        <v>13</v>
      </c>
      <c r="H880" s="49" t="s">
        <v>4197</v>
      </c>
      <c r="I880" s="49" t="s">
        <v>3975</v>
      </c>
      <c r="J880" s="49" t="s">
        <v>3975</v>
      </c>
      <c r="K880" s="47" t="str">
        <f>_xlfn.XLOOKUP($B880,ウォッチリスト!$C$3:$C$10000,ウォッチリスト!$C$3:$C$10000,"未反映",0,1)</f>
        <v>280A</v>
      </c>
    </row>
    <row r="881" spans="1:11">
      <c r="A881" s="49">
        <v>20250228</v>
      </c>
      <c r="B881" s="50" t="s">
        <v>835</v>
      </c>
      <c r="C881" s="49" t="s">
        <v>5262</v>
      </c>
      <c r="D881" s="49" t="s">
        <v>3968</v>
      </c>
      <c r="E881" s="49">
        <v>3050</v>
      </c>
      <c r="F881" s="49" t="s">
        <v>4582</v>
      </c>
      <c r="G881" s="49">
        <v>1</v>
      </c>
      <c r="H881" s="49" t="s">
        <v>3970</v>
      </c>
      <c r="I881" s="49">
        <v>4</v>
      </c>
      <c r="J881" s="49" t="s">
        <v>4015</v>
      </c>
      <c r="K881" s="47" t="str">
        <f>_xlfn.XLOOKUP($B881,ウォッチリスト!$C$3:$C$10000,ウォッチリスト!$C$3:$C$10000,"未反映",0,1)</f>
        <v>2810</v>
      </c>
    </row>
    <row r="882" spans="1:11">
      <c r="A882" s="49">
        <v>20250228</v>
      </c>
      <c r="B882" s="50" t="s">
        <v>85</v>
      </c>
      <c r="C882" s="49" t="s">
        <v>5263</v>
      </c>
      <c r="D882" s="49" t="s">
        <v>3968</v>
      </c>
      <c r="E882" s="49">
        <v>3050</v>
      </c>
      <c r="F882" s="49" t="s">
        <v>4582</v>
      </c>
      <c r="G882" s="49">
        <v>1</v>
      </c>
      <c r="H882" s="49" t="s">
        <v>3970</v>
      </c>
      <c r="I882" s="49">
        <v>4</v>
      </c>
      <c r="J882" s="49" t="s">
        <v>4015</v>
      </c>
      <c r="K882" s="47" t="str">
        <f>_xlfn.XLOOKUP($B882,ウォッチリスト!$C$3:$C$10000,ウォッチリスト!$C$3:$C$10000,"未反映",0,1)</f>
        <v>2811</v>
      </c>
    </row>
    <row r="883" spans="1:11">
      <c r="A883" s="49">
        <v>20250228</v>
      </c>
      <c r="B883" s="50" t="s">
        <v>836</v>
      </c>
      <c r="C883" s="49" t="s">
        <v>5264</v>
      </c>
      <c r="D883" s="49" t="s">
        <v>4059</v>
      </c>
      <c r="E883" s="49">
        <v>3050</v>
      </c>
      <c r="F883" s="49" t="s">
        <v>4582</v>
      </c>
      <c r="G883" s="49">
        <v>1</v>
      </c>
      <c r="H883" s="49" t="s">
        <v>3970</v>
      </c>
      <c r="I883" s="49" t="s">
        <v>3975</v>
      </c>
      <c r="J883" s="49" t="s">
        <v>3975</v>
      </c>
      <c r="K883" s="47" t="str">
        <f>_xlfn.XLOOKUP($B883,ウォッチリスト!$C$3:$C$10000,ウォッチリスト!$C$3:$C$10000,"未反映",0,1)</f>
        <v>2813</v>
      </c>
    </row>
    <row r="884" spans="1:11">
      <c r="A884" s="49">
        <v>20250228</v>
      </c>
      <c r="B884" s="50" t="s">
        <v>837</v>
      </c>
      <c r="C884" s="49" t="s">
        <v>5265</v>
      </c>
      <c r="D884" s="49" t="s">
        <v>4059</v>
      </c>
      <c r="E884" s="49">
        <v>3050</v>
      </c>
      <c r="F884" s="49" t="s">
        <v>4582</v>
      </c>
      <c r="G884" s="49">
        <v>1</v>
      </c>
      <c r="H884" s="49" t="s">
        <v>3970</v>
      </c>
      <c r="I884" s="49" t="s">
        <v>3975</v>
      </c>
      <c r="J884" s="49" t="s">
        <v>3975</v>
      </c>
      <c r="K884" s="47" t="str">
        <f>_xlfn.XLOOKUP($B884,ウォッチリスト!$C$3:$C$10000,ウォッチリスト!$C$3:$C$10000,"未反映",0,1)</f>
        <v>2814</v>
      </c>
    </row>
    <row r="885" spans="1:11">
      <c r="A885" s="49">
        <v>20250228</v>
      </c>
      <c r="B885" s="50" t="s">
        <v>838</v>
      </c>
      <c r="C885" s="49" t="s">
        <v>5266</v>
      </c>
      <c r="D885" s="49" t="s">
        <v>3968</v>
      </c>
      <c r="E885" s="49">
        <v>3050</v>
      </c>
      <c r="F885" s="49" t="s">
        <v>4582</v>
      </c>
      <c r="G885" s="49">
        <v>1</v>
      </c>
      <c r="H885" s="49" t="s">
        <v>3970</v>
      </c>
      <c r="I885" s="49">
        <v>6</v>
      </c>
      <c r="J885" s="49" t="s">
        <v>4061</v>
      </c>
      <c r="K885" s="47" t="str">
        <f>_xlfn.XLOOKUP($B885,ウォッチリスト!$C$3:$C$10000,ウォッチリスト!$C$3:$C$10000,"未反映",0,1)</f>
        <v>2815</v>
      </c>
    </row>
    <row r="886" spans="1:11">
      <c r="A886" s="49">
        <v>20250228</v>
      </c>
      <c r="B886" s="50" t="s">
        <v>839</v>
      </c>
      <c r="C886" s="49" t="s">
        <v>5267</v>
      </c>
      <c r="D886" s="49" t="s">
        <v>4059</v>
      </c>
      <c r="E886" s="49">
        <v>3050</v>
      </c>
      <c r="F886" s="49" t="s">
        <v>4582</v>
      </c>
      <c r="G886" s="49">
        <v>1</v>
      </c>
      <c r="H886" s="49" t="s">
        <v>3970</v>
      </c>
      <c r="I886" s="49" t="s">
        <v>3975</v>
      </c>
      <c r="J886" s="49" t="s">
        <v>3975</v>
      </c>
      <c r="K886" s="47" t="str">
        <f>_xlfn.XLOOKUP($B886,ウォッチリスト!$C$3:$C$10000,ウォッチリスト!$C$3:$C$10000,"未反映",0,1)</f>
        <v>2816</v>
      </c>
    </row>
    <row r="887" spans="1:11">
      <c r="A887" s="49">
        <v>20250228</v>
      </c>
      <c r="B887" s="50" t="s">
        <v>840</v>
      </c>
      <c r="C887" s="49" t="s">
        <v>5268</v>
      </c>
      <c r="D887" s="49" t="s">
        <v>4059</v>
      </c>
      <c r="E887" s="49">
        <v>3050</v>
      </c>
      <c r="F887" s="49" t="s">
        <v>4582</v>
      </c>
      <c r="G887" s="49">
        <v>1</v>
      </c>
      <c r="H887" s="49" t="s">
        <v>3970</v>
      </c>
      <c r="I887" s="49" t="s">
        <v>3975</v>
      </c>
      <c r="J887" s="49" t="s">
        <v>3975</v>
      </c>
      <c r="K887" s="47" t="str">
        <f>_xlfn.XLOOKUP($B887,ウォッチリスト!$C$3:$C$10000,ウォッチリスト!$C$3:$C$10000,"未反映",0,1)</f>
        <v>2818</v>
      </c>
    </row>
    <row r="888" spans="1:11">
      <c r="A888" s="49">
        <v>20250228</v>
      </c>
      <c r="B888" s="50" t="s">
        <v>841</v>
      </c>
      <c r="C888" s="49" t="s">
        <v>5269</v>
      </c>
      <c r="D888" s="49" t="s">
        <v>4059</v>
      </c>
      <c r="E888" s="49">
        <v>3050</v>
      </c>
      <c r="F888" s="49" t="s">
        <v>4582</v>
      </c>
      <c r="G888" s="49">
        <v>1</v>
      </c>
      <c r="H888" s="49" t="s">
        <v>3970</v>
      </c>
      <c r="I888" s="49">
        <v>7</v>
      </c>
      <c r="J888" s="49" t="s">
        <v>3971</v>
      </c>
      <c r="K888" s="47" t="str">
        <f>_xlfn.XLOOKUP($B888,ウォッチリスト!$C$3:$C$10000,ウォッチリスト!$C$3:$C$10000,"未反映",0,1)</f>
        <v>2819</v>
      </c>
    </row>
    <row r="889" spans="1:11">
      <c r="A889" s="49">
        <v>20250228</v>
      </c>
      <c r="B889" s="50" t="s">
        <v>8967</v>
      </c>
      <c r="C889" s="49" t="s">
        <v>8968</v>
      </c>
      <c r="D889" s="49" t="s">
        <v>3983</v>
      </c>
      <c r="E889" s="49">
        <v>5250</v>
      </c>
      <c r="F889" s="49" t="s">
        <v>3992</v>
      </c>
      <c r="G889" s="49">
        <v>10</v>
      </c>
      <c r="H889" s="49" t="s">
        <v>3993</v>
      </c>
      <c r="I889" s="49" t="s">
        <v>3975</v>
      </c>
      <c r="J889" s="49" t="s">
        <v>3975</v>
      </c>
      <c r="K889" s="47" t="str">
        <f>_xlfn.XLOOKUP($B889,ウォッチリスト!$C$3:$C$10000,ウォッチリスト!$C$3:$C$10000,"未反映",0,1)</f>
        <v>281A</v>
      </c>
    </row>
    <row r="890" spans="1:11">
      <c r="A890" s="49">
        <v>20250228</v>
      </c>
      <c r="B890" s="50" t="s">
        <v>842</v>
      </c>
      <c r="C890" s="49" t="s">
        <v>5270</v>
      </c>
      <c r="D890" s="49" t="s">
        <v>4059</v>
      </c>
      <c r="E890" s="49">
        <v>3050</v>
      </c>
      <c r="F890" s="49" t="s">
        <v>4582</v>
      </c>
      <c r="G890" s="49">
        <v>1</v>
      </c>
      <c r="H890" s="49" t="s">
        <v>3970</v>
      </c>
      <c r="I890" s="49" t="s">
        <v>3975</v>
      </c>
      <c r="J890" s="49" t="s">
        <v>3975</v>
      </c>
      <c r="K890" s="47" t="str">
        <f>_xlfn.XLOOKUP($B890,ウォッチリスト!$C$3:$C$10000,ウォッチリスト!$C$3:$C$10000,"未反映",0,1)</f>
        <v>2820</v>
      </c>
    </row>
    <row r="891" spans="1:11">
      <c r="A891" s="49">
        <v>20250228</v>
      </c>
      <c r="B891" s="50" t="s">
        <v>5271</v>
      </c>
      <c r="C891" s="49" t="s">
        <v>5272</v>
      </c>
      <c r="D891" s="49" t="s">
        <v>3974</v>
      </c>
      <c r="E891" s="49" t="s">
        <v>3975</v>
      </c>
      <c r="F891" s="49" t="s">
        <v>3975</v>
      </c>
      <c r="G891" s="49" t="s">
        <v>3975</v>
      </c>
      <c r="H891" s="49" t="s">
        <v>3975</v>
      </c>
      <c r="I891" s="49" t="s">
        <v>3975</v>
      </c>
      <c r="J891" s="49" t="s">
        <v>3975</v>
      </c>
      <c r="K891" s="47" t="str">
        <f>_xlfn.XLOOKUP($B891,ウォッチリスト!$C$3:$C$10000,ウォッチリスト!$C$3:$C$10000,"未反映",0,1)</f>
        <v>未反映</v>
      </c>
    </row>
    <row r="892" spans="1:11">
      <c r="A892" s="49">
        <v>20250228</v>
      </c>
      <c r="B892" s="50" t="s">
        <v>843</v>
      </c>
      <c r="C892" s="49" t="s">
        <v>5273</v>
      </c>
      <c r="D892" s="49" t="s">
        <v>4059</v>
      </c>
      <c r="E892" s="49">
        <v>3050</v>
      </c>
      <c r="F892" s="49" t="s">
        <v>4582</v>
      </c>
      <c r="G892" s="49">
        <v>1</v>
      </c>
      <c r="H892" s="49" t="s">
        <v>3970</v>
      </c>
      <c r="I892" s="49" t="s">
        <v>3975</v>
      </c>
      <c r="J892" s="49" t="s">
        <v>3975</v>
      </c>
      <c r="K892" s="47" t="str">
        <f>_xlfn.XLOOKUP($B892,ウォッチリスト!$C$3:$C$10000,ウォッチリスト!$C$3:$C$10000,"未反映",0,1)</f>
        <v>2830</v>
      </c>
    </row>
    <row r="893" spans="1:11">
      <c r="A893" s="49">
        <v>20250228</v>
      </c>
      <c r="B893" s="50" t="s">
        <v>844</v>
      </c>
      <c r="C893" s="49" t="s">
        <v>5274</v>
      </c>
      <c r="D893" s="49" t="s">
        <v>4059</v>
      </c>
      <c r="E893" s="49">
        <v>3050</v>
      </c>
      <c r="F893" s="49" t="s">
        <v>4582</v>
      </c>
      <c r="G893" s="49">
        <v>1</v>
      </c>
      <c r="H893" s="49" t="s">
        <v>3970</v>
      </c>
      <c r="I893" s="49" t="s">
        <v>3975</v>
      </c>
      <c r="J893" s="49" t="s">
        <v>3975</v>
      </c>
      <c r="K893" s="47" t="str">
        <f>_xlfn.XLOOKUP($B893,ウォッチリスト!$C$3:$C$10000,ウォッチリスト!$C$3:$C$10000,"未反映",0,1)</f>
        <v>2831</v>
      </c>
    </row>
    <row r="894" spans="1:11">
      <c r="A894" s="49">
        <v>20250228</v>
      </c>
      <c r="B894" s="50" t="s">
        <v>5275</v>
      </c>
      <c r="C894" s="49" t="s">
        <v>5276</v>
      </c>
      <c r="D894" s="49" t="s">
        <v>3974</v>
      </c>
      <c r="E894" s="49" t="s">
        <v>3975</v>
      </c>
      <c r="F894" s="49" t="s">
        <v>3975</v>
      </c>
      <c r="G894" s="49" t="s">
        <v>3975</v>
      </c>
      <c r="H894" s="49" t="s">
        <v>3975</v>
      </c>
      <c r="I894" s="49" t="s">
        <v>3975</v>
      </c>
      <c r="J894" s="49" t="s">
        <v>3975</v>
      </c>
      <c r="K894" s="47" t="str">
        <f>_xlfn.XLOOKUP($B894,ウォッチリスト!$C$3:$C$10000,ウォッチリスト!$C$3:$C$10000,"未反映",0,1)</f>
        <v>未反映</v>
      </c>
    </row>
    <row r="895" spans="1:11">
      <c r="A895" s="49">
        <v>20250228</v>
      </c>
      <c r="B895" s="50" t="s">
        <v>5277</v>
      </c>
      <c r="C895" s="49" t="s">
        <v>5278</v>
      </c>
      <c r="D895" s="49" t="s">
        <v>3974</v>
      </c>
      <c r="E895" s="49" t="s">
        <v>3975</v>
      </c>
      <c r="F895" s="49" t="s">
        <v>3975</v>
      </c>
      <c r="G895" s="49" t="s">
        <v>3975</v>
      </c>
      <c r="H895" s="49" t="s">
        <v>3975</v>
      </c>
      <c r="I895" s="49" t="s">
        <v>3975</v>
      </c>
      <c r="J895" s="49" t="s">
        <v>3975</v>
      </c>
      <c r="K895" s="47" t="str">
        <f>_xlfn.XLOOKUP($B895,ウォッチリスト!$C$3:$C$10000,ウォッチリスト!$C$3:$C$10000,"未反映",0,1)</f>
        <v>未反映</v>
      </c>
    </row>
    <row r="896" spans="1:11">
      <c r="A896" s="49">
        <v>20250228</v>
      </c>
      <c r="B896" s="50" t="s">
        <v>5279</v>
      </c>
      <c r="C896" s="49" t="s">
        <v>5280</v>
      </c>
      <c r="D896" s="49" t="s">
        <v>3974</v>
      </c>
      <c r="E896" s="49" t="s">
        <v>3975</v>
      </c>
      <c r="F896" s="49" t="s">
        <v>3975</v>
      </c>
      <c r="G896" s="49" t="s">
        <v>3975</v>
      </c>
      <c r="H896" s="49" t="s">
        <v>3975</v>
      </c>
      <c r="I896" s="49" t="s">
        <v>3975</v>
      </c>
      <c r="J896" s="49" t="s">
        <v>3975</v>
      </c>
      <c r="K896" s="47" t="str">
        <f>_xlfn.XLOOKUP($B896,ウォッチリスト!$C$3:$C$10000,ウォッチリスト!$C$3:$C$10000,"未反映",0,1)</f>
        <v>未反映</v>
      </c>
    </row>
    <row r="897" spans="1:11">
      <c r="A897" s="49">
        <v>20250228</v>
      </c>
      <c r="B897" s="50" t="s">
        <v>5281</v>
      </c>
      <c r="C897" s="49" t="s">
        <v>5282</v>
      </c>
      <c r="D897" s="49" t="s">
        <v>3974</v>
      </c>
      <c r="E897" s="49" t="s">
        <v>3975</v>
      </c>
      <c r="F897" s="49" t="s">
        <v>3975</v>
      </c>
      <c r="G897" s="49" t="s">
        <v>3975</v>
      </c>
      <c r="H897" s="49" t="s">
        <v>3975</v>
      </c>
      <c r="I897" s="49" t="s">
        <v>3975</v>
      </c>
      <c r="J897" s="49" t="s">
        <v>3975</v>
      </c>
      <c r="K897" s="47" t="str">
        <f>_xlfn.XLOOKUP($B897,ウォッチリスト!$C$3:$C$10000,ウォッチリスト!$C$3:$C$10000,"未反映",0,1)</f>
        <v>未反映</v>
      </c>
    </row>
    <row r="898" spans="1:11">
      <c r="A898" s="49">
        <v>20250228</v>
      </c>
      <c r="B898" s="50" t="s">
        <v>5283</v>
      </c>
      <c r="C898" s="49" t="s">
        <v>5284</v>
      </c>
      <c r="D898" s="49" t="s">
        <v>3974</v>
      </c>
      <c r="E898" s="49" t="s">
        <v>3975</v>
      </c>
      <c r="F898" s="49" t="s">
        <v>3975</v>
      </c>
      <c r="G898" s="49" t="s">
        <v>3975</v>
      </c>
      <c r="H898" s="49" t="s">
        <v>3975</v>
      </c>
      <c r="I898" s="49" t="s">
        <v>3975</v>
      </c>
      <c r="J898" s="49" t="s">
        <v>3975</v>
      </c>
      <c r="K898" s="47" t="str">
        <f>_xlfn.XLOOKUP($B898,ウォッチリスト!$C$3:$C$10000,ウォッチリスト!$C$3:$C$10000,"未反映",0,1)</f>
        <v>未反映</v>
      </c>
    </row>
    <row r="899" spans="1:11">
      <c r="A899" s="49">
        <v>20250228</v>
      </c>
      <c r="B899" s="50" t="s">
        <v>5285</v>
      </c>
      <c r="C899" s="49" t="s">
        <v>5286</v>
      </c>
      <c r="D899" s="49" t="s">
        <v>3974</v>
      </c>
      <c r="E899" s="49" t="s">
        <v>3975</v>
      </c>
      <c r="F899" s="49" t="s">
        <v>3975</v>
      </c>
      <c r="G899" s="49" t="s">
        <v>3975</v>
      </c>
      <c r="H899" s="49" t="s">
        <v>3975</v>
      </c>
      <c r="I899" s="49" t="s">
        <v>3975</v>
      </c>
      <c r="J899" s="49" t="s">
        <v>3975</v>
      </c>
      <c r="K899" s="47" t="str">
        <f>_xlfn.XLOOKUP($B899,ウォッチリスト!$C$3:$C$10000,ウォッチリスト!$C$3:$C$10000,"未反映",0,1)</f>
        <v>未反映</v>
      </c>
    </row>
    <row r="900" spans="1:11">
      <c r="A900" s="49">
        <v>20250228</v>
      </c>
      <c r="B900" s="50" t="s">
        <v>5287</v>
      </c>
      <c r="C900" s="49" t="s">
        <v>5288</v>
      </c>
      <c r="D900" s="49" t="s">
        <v>3974</v>
      </c>
      <c r="E900" s="49" t="s">
        <v>3975</v>
      </c>
      <c r="F900" s="49" t="s">
        <v>3975</v>
      </c>
      <c r="G900" s="49" t="s">
        <v>3975</v>
      </c>
      <c r="H900" s="49" t="s">
        <v>3975</v>
      </c>
      <c r="I900" s="49" t="s">
        <v>3975</v>
      </c>
      <c r="J900" s="49" t="s">
        <v>3975</v>
      </c>
      <c r="K900" s="47" t="str">
        <f>_xlfn.XLOOKUP($B900,ウォッチリスト!$C$3:$C$10000,ウォッチリスト!$C$3:$C$10000,"未反映",0,1)</f>
        <v>未反映</v>
      </c>
    </row>
    <row r="901" spans="1:11">
      <c r="A901" s="49">
        <v>20250228</v>
      </c>
      <c r="B901" s="50" t="s">
        <v>5289</v>
      </c>
      <c r="C901" s="49" t="s">
        <v>5290</v>
      </c>
      <c r="D901" s="49" t="s">
        <v>3974</v>
      </c>
      <c r="E901" s="49" t="s">
        <v>3975</v>
      </c>
      <c r="F901" s="49" t="s">
        <v>3975</v>
      </c>
      <c r="G901" s="49" t="s">
        <v>3975</v>
      </c>
      <c r="H901" s="49" t="s">
        <v>3975</v>
      </c>
      <c r="I901" s="49" t="s">
        <v>3975</v>
      </c>
      <c r="J901" s="49" t="s">
        <v>3975</v>
      </c>
      <c r="K901" s="47" t="str">
        <f>_xlfn.XLOOKUP($B901,ウォッチリスト!$C$3:$C$10000,ウォッチリスト!$C$3:$C$10000,"未反映",0,1)</f>
        <v>未反映</v>
      </c>
    </row>
    <row r="902" spans="1:11">
      <c r="A902" s="49">
        <v>20250228</v>
      </c>
      <c r="B902" s="50" t="s">
        <v>5291</v>
      </c>
      <c r="C902" s="49" t="s">
        <v>5292</v>
      </c>
      <c r="D902" s="49" t="s">
        <v>3974</v>
      </c>
      <c r="E902" s="49" t="s">
        <v>3975</v>
      </c>
      <c r="F902" s="49" t="s">
        <v>3975</v>
      </c>
      <c r="G902" s="49" t="s">
        <v>3975</v>
      </c>
      <c r="H902" s="49" t="s">
        <v>3975</v>
      </c>
      <c r="I902" s="49" t="s">
        <v>3975</v>
      </c>
      <c r="J902" s="49" t="s">
        <v>3975</v>
      </c>
      <c r="K902" s="47" t="str">
        <f>_xlfn.XLOOKUP($B902,ウォッチリスト!$C$3:$C$10000,ウォッチリスト!$C$3:$C$10000,"未反映",0,1)</f>
        <v>未反映</v>
      </c>
    </row>
    <row r="903" spans="1:11">
      <c r="A903" s="49">
        <v>20250228</v>
      </c>
      <c r="B903" s="50" t="s">
        <v>5293</v>
      </c>
      <c r="C903" s="49" t="s">
        <v>5294</v>
      </c>
      <c r="D903" s="49" t="s">
        <v>3974</v>
      </c>
      <c r="E903" s="49" t="s">
        <v>3975</v>
      </c>
      <c r="F903" s="49" t="s">
        <v>3975</v>
      </c>
      <c r="G903" s="49" t="s">
        <v>3975</v>
      </c>
      <c r="H903" s="49" t="s">
        <v>3975</v>
      </c>
      <c r="I903" s="49" t="s">
        <v>3975</v>
      </c>
      <c r="J903" s="49" t="s">
        <v>3975</v>
      </c>
      <c r="K903" s="47" t="str">
        <f>_xlfn.XLOOKUP($B903,ウォッチリスト!$C$3:$C$10000,ウォッチリスト!$C$3:$C$10000,"未反映",0,1)</f>
        <v>未反映</v>
      </c>
    </row>
    <row r="904" spans="1:11">
      <c r="A904" s="49">
        <v>20250228</v>
      </c>
      <c r="B904" s="50" t="s">
        <v>5295</v>
      </c>
      <c r="C904" s="49" t="s">
        <v>5296</v>
      </c>
      <c r="D904" s="49" t="s">
        <v>3974</v>
      </c>
      <c r="E904" s="49" t="s">
        <v>3975</v>
      </c>
      <c r="F904" s="49" t="s">
        <v>3975</v>
      </c>
      <c r="G904" s="49" t="s">
        <v>3975</v>
      </c>
      <c r="H904" s="49" t="s">
        <v>3975</v>
      </c>
      <c r="I904" s="49" t="s">
        <v>3975</v>
      </c>
      <c r="J904" s="49" t="s">
        <v>3975</v>
      </c>
      <c r="K904" s="47" t="str">
        <f>_xlfn.XLOOKUP($B904,ウォッチリスト!$C$3:$C$10000,ウォッチリスト!$C$3:$C$10000,"未反映",0,1)</f>
        <v>未反映</v>
      </c>
    </row>
    <row r="905" spans="1:11">
      <c r="A905" s="49">
        <v>20250228</v>
      </c>
      <c r="B905" s="50" t="s">
        <v>5297</v>
      </c>
      <c r="C905" s="49" t="s">
        <v>5298</v>
      </c>
      <c r="D905" s="49" t="s">
        <v>3974</v>
      </c>
      <c r="E905" s="49" t="s">
        <v>3975</v>
      </c>
      <c r="F905" s="49" t="s">
        <v>3975</v>
      </c>
      <c r="G905" s="49" t="s">
        <v>3975</v>
      </c>
      <c r="H905" s="49" t="s">
        <v>3975</v>
      </c>
      <c r="I905" s="49" t="s">
        <v>3975</v>
      </c>
      <c r="J905" s="49" t="s">
        <v>3975</v>
      </c>
      <c r="K905" s="47" t="str">
        <f>_xlfn.XLOOKUP($B905,ウォッチリスト!$C$3:$C$10000,ウォッチリスト!$C$3:$C$10000,"未反映",0,1)</f>
        <v>未反映</v>
      </c>
    </row>
    <row r="906" spans="1:11">
      <c r="A906" s="49">
        <v>20250228</v>
      </c>
      <c r="B906" s="50" t="s">
        <v>5299</v>
      </c>
      <c r="C906" s="49" t="s">
        <v>5300</v>
      </c>
      <c r="D906" s="49" t="s">
        <v>3974</v>
      </c>
      <c r="E906" s="49" t="s">
        <v>3975</v>
      </c>
      <c r="F906" s="49" t="s">
        <v>3975</v>
      </c>
      <c r="G906" s="49" t="s">
        <v>3975</v>
      </c>
      <c r="H906" s="49" t="s">
        <v>3975</v>
      </c>
      <c r="I906" s="49" t="s">
        <v>3975</v>
      </c>
      <c r="J906" s="49" t="s">
        <v>3975</v>
      </c>
      <c r="K906" s="47" t="str">
        <f>_xlfn.XLOOKUP($B906,ウォッチリスト!$C$3:$C$10000,ウォッチリスト!$C$3:$C$10000,"未反映",0,1)</f>
        <v>未反映</v>
      </c>
    </row>
    <row r="907" spans="1:11">
      <c r="A907" s="49">
        <v>20250228</v>
      </c>
      <c r="B907" s="50" t="s">
        <v>5301</v>
      </c>
      <c r="C907" s="49" t="s">
        <v>5302</v>
      </c>
      <c r="D907" s="49" t="s">
        <v>3974</v>
      </c>
      <c r="E907" s="49" t="s">
        <v>3975</v>
      </c>
      <c r="F907" s="49" t="s">
        <v>3975</v>
      </c>
      <c r="G907" s="49" t="s">
        <v>3975</v>
      </c>
      <c r="H907" s="49" t="s">
        <v>3975</v>
      </c>
      <c r="I907" s="49" t="s">
        <v>3975</v>
      </c>
      <c r="J907" s="49" t="s">
        <v>3975</v>
      </c>
      <c r="K907" s="47" t="str">
        <f>_xlfn.XLOOKUP($B907,ウォッチリスト!$C$3:$C$10000,ウォッチリスト!$C$3:$C$10000,"未反映",0,1)</f>
        <v>未反映</v>
      </c>
    </row>
    <row r="908" spans="1:11">
      <c r="A908" s="49">
        <v>20250228</v>
      </c>
      <c r="B908" s="50" t="s">
        <v>5303</v>
      </c>
      <c r="C908" s="49" t="s">
        <v>5304</v>
      </c>
      <c r="D908" s="49" t="s">
        <v>3974</v>
      </c>
      <c r="E908" s="49" t="s">
        <v>3975</v>
      </c>
      <c r="F908" s="49" t="s">
        <v>3975</v>
      </c>
      <c r="G908" s="49" t="s">
        <v>3975</v>
      </c>
      <c r="H908" s="49" t="s">
        <v>3975</v>
      </c>
      <c r="I908" s="49" t="s">
        <v>3975</v>
      </c>
      <c r="J908" s="49" t="s">
        <v>3975</v>
      </c>
      <c r="K908" s="47" t="str">
        <f>_xlfn.XLOOKUP($B908,ウォッチリスト!$C$3:$C$10000,ウォッチリスト!$C$3:$C$10000,"未反映",0,1)</f>
        <v>未反映</v>
      </c>
    </row>
    <row r="909" spans="1:11">
      <c r="A909" s="49">
        <v>20250228</v>
      </c>
      <c r="B909" s="50" t="s">
        <v>5305</v>
      </c>
      <c r="C909" s="49" t="s">
        <v>5306</v>
      </c>
      <c r="D909" s="49" t="s">
        <v>3991</v>
      </c>
      <c r="E909" s="49">
        <v>2050</v>
      </c>
      <c r="F909" s="49" t="s">
        <v>4055</v>
      </c>
      <c r="G909" s="49">
        <v>3</v>
      </c>
      <c r="H909" s="49" t="s">
        <v>4056</v>
      </c>
      <c r="I909" s="49" t="s">
        <v>3975</v>
      </c>
      <c r="J909" s="49" t="s">
        <v>3975</v>
      </c>
      <c r="K909" s="47" t="str">
        <f>_xlfn.XLOOKUP($B909,ウォッチリスト!$C$3:$C$10000,ウォッチリスト!$C$3:$C$10000,"未反映",0,1)</f>
        <v>未反映</v>
      </c>
    </row>
    <row r="910" spans="1:11">
      <c r="A910" s="49">
        <v>20250228</v>
      </c>
      <c r="B910" s="50" t="s">
        <v>5307</v>
      </c>
      <c r="C910" s="49" t="s">
        <v>5308</v>
      </c>
      <c r="D910" s="49" t="s">
        <v>3974</v>
      </c>
      <c r="E910" s="49" t="s">
        <v>3975</v>
      </c>
      <c r="F910" s="49" t="s">
        <v>3975</v>
      </c>
      <c r="G910" s="49" t="s">
        <v>3975</v>
      </c>
      <c r="H910" s="49" t="s">
        <v>3975</v>
      </c>
      <c r="I910" s="49" t="s">
        <v>3975</v>
      </c>
      <c r="J910" s="49" t="s">
        <v>3975</v>
      </c>
      <c r="K910" s="47" t="str">
        <f>_xlfn.XLOOKUP($B910,ウォッチリスト!$C$3:$C$10000,ウォッチリスト!$C$3:$C$10000,"未反映",0,1)</f>
        <v>未反映</v>
      </c>
    </row>
    <row r="911" spans="1:11">
      <c r="A911" s="49">
        <v>20250228</v>
      </c>
      <c r="B911" s="50" t="s">
        <v>5309</v>
      </c>
      <c r="C911" s="49" t="s">
        <v>5310</v>
      </c>
      <c r="D911" s="49" t="s">
        <v>3974</v>
      </c>
      <c r="E911" s="49" t="s">
        <v>3975</v>
      </c>
      <c r="F911" s="49" t="s">
        <v>3975</v>
      </c>
      <c r="G911" s="49" t="s">
        <v>3975</v>
      </c>
      <c r="H911" s="49" t="s">
        <v>3975</v>
      </c>
      <c r="I911" s="49" t="s">
        <v>3975</v>
      </c>
      <c r="J911" s="49" t="s">
        <v>3975</v>
      </c>
      <c r="K911" s="47" t="str">
        <f>_xlfn.XLOOKUP($B911,ウォッチリスト!$C$3:$C$10000,ウォッチリスト!$C$3:$C$10000,"未反映",0,1)</f>
        <v>未反映</v>
      </c>
    </row>
    <row r="912" spans="1:11">
      <c r="A912" s="49">
        <v>20250228</v>
      </c>
      <c r="B912" s="50" t="s">
        <v>5311</v>
      </c>
      <c r="C912" s="49" t="s">
        <v>5312</v>
      </c>
      <c r="D912" s="49" t="s">
        <v>3974</v>
      </c>
      <c r="E912" s="49" t="s">
        <v>3975</v>
      </c>
      <c r="F912" s="49" t="s">
        <v>3975</v>
      </c>
      <c r="G912" s="49" t="s">
        <v>3975</v>
      </c>
      <c r="H912" s="49" t="s">
        <v>3975</v>
      </c>
      <c r="I912" s="49" t="s">
        <v>3975</v>
      </c>
      <c r="J912" s="49" t="s">
        <v>3975</v>
      </c>
      <c r="K912" s="47" t="str">
        <f>_xlfn.XLOOKUP($B912,ウォッチリスト!$C$3:$C$10000,ウォッチリスト!$C$3:$C$10000,"未反映",0,1)</f>
        <v>未反映</v>
      </c>
    </row>
    <row r="913" spans="1:11">
      <c r="A913" s="49">
        <v>20250228</v>
      </c>
      <c r="B913" s="50" t="s">
        <v>5313</v>
      </c>
      <c r="C913" s="49" t="s">
        <v>5314</v>
      </c>
      <c r="D913" s="49" t="s">
        <v>3974</v>
      </c>
      <c r="E913" s="49" t="s">
        <v>3975</v>
      </c>
      <c r="F913" s="49" t="s">
        <v>3975</v>
      </c>
      <c r="G913" s="49" t="s">
        <v>3975</v>
      </c>
      <c r="H913" s="49" t="s">
        <v>3975</v>
      </c>
      <c r="I913" s="49" t="s">
        <v>3975</v>
      </c>
      <c r="J913" s="49" t="s">
        <v>3975</v>
      </c>
      <c r="K913" s="47" t="str">
        <f>_xlfn.XLOOKUP($B913,ウォッチリスト!$C$3:$C$10000,ウォッチリスト!$C$3:$C$10000,"未反映",0,1)</f>
        <v>未反映</v>
      </c>
    </row>
    <row r="914" spans="1:11">
      <c r="A914" s="49">
        <v>20250228</v>
      </c>
      <c r="B914" s="50" t="s">
        <v>5315</v>
      </c>
      <c r="C914" s="49" t="s">
        <v>5316</v>
      </c>
      <c r="D914" s="49" t="s">
        <v>3974</v>
      </c>
      <c r="E914" s="49" t="s">
        <v>3975</v>
      </c>
      <c r="F914" s="49" t="s">
        <v>3975</v>
      </c>
      <c r="G914" s="49" t="s">
        <v>3975</v>
      </c>
      <c r="H914" s="49" t="s">
        <v>3975</v>
      </c>
      <c r="I914" s="49" t="s">
        <v>3975</v>
      </c>
      <c r="J914" s="49" t="s">
        <v>3975</v>
      </c>
      <c r="K914" s="47" t="str">
        <f>_xlfn.XLOOKUP($B914,ウォッチリスト!$C$3:$C$10000,ウォッチリスト!$C$3:$C$10000,"未反映",0,1)</f>
        <v>未反映</v>
      </c>
    </row>
    <row r="915" spans="1:11">
      <c r="A915" s="49">
        <v>20250228</v>
      </c>
      <c r="B915" s="50" t="s">
        <v>5317</v>
      </c>
      <c r="C915" s="49" t="s">
        <v>5318</v>
      </c>
      <c r="D915" s="49" t="s">
        <v>3974</v>
      </c>
      <c r="E915" s="49" t="s">
        <v>3975</v>
      </c>
      <c r="F915" s="49" t="s">
        <v>3975</v>
      </c>
      <c r="G915" s="49" t="s">
        <v>3975</v>
      </c>
      <c r="H915" s="49" t="s">
        <v>3975</v>
      </c>
      <c r="I915" s="49" t="s">
        <v>3975</v>
      </c>
      <c r="J915" s="49" t="s">
        <v>3975</v>
      </c>
      <c r="K915" s="47" t="str">
        <f>_xlfn.XLOOKUP($B915,ウォッチリスト!$C$3:$C$10000,ウォッチリスト!$C$3:$C$10000,"未反映",0,1)</f>
        <v>未反映</v>
      </c>
    </row>
    <row r="916" spans="1:11">
      <c r="A916" s="49">
        <v>20250228</v>
      </c>
      <c r="B916" s="50" t="s">
        <v>5319</v>
      </c>
      <c r="C916" s="49" t="s">
        <v>5320</v>
      </c>
      <c r="D916" s="49" t="s">
        <v>3974</v>
      </c>
      <c r="E916" s="49" t="s">
        <v>3975</v>
      </c>
      <c r="F916" s="49" t="s">
        <v>3975</v>
      </c>
      <c r="G916" s="49" t="s">
        <v>3975</v>
      </c>
      <c r="H916" s="49" t="s">
        <v>3975</v>
      </c>
      <c r="I916" s="49" t="s">
        <v>3975</v>
      </c>
      <c r="J916" s="49" t="s">
        <v>3975</v>
      </c>
      <c r="K916" s="47" t="str">
        <f>_xlfn.XLOOKUP($B916,ウォッチリスト!$C$3:$C$10000,ウォッチリスト!$C$3:$C$10000,"未反映",0,1)</f>
        <v>未反映</v>
      </c>
    </row>
    <row r="917" spans="1:11">
      <c r="A917" s="49">
        <v>20250228</v>
      </c>
      <c r="B917" s="50" t="s">
        <v>5321</v>
      </c>
      <c r="C917" s="49" t="s">
        <v>5322</v>
      </c>
      <c r="D917" s="49" t="s">
        <v>3974</v>
      </c>
      <c r="E917" s="49" t="s">
        <v>3975</v>
      </c>
      <c r="F917" s="49" t="s">
        <v>3975</v>
      </c>
      <c r="G917" s="49" t="s">
        <v>3975</v>
      </c>
      <c r="H917" s="49" t="s">
        <v>3975</v>
      </c>
      <c r="I917" s="49" t="s">
        <v>3975</v>
      </c>
      <c r="J917" s="49" t="s">
        <v>3975</v>
      </c>
      <c r="K917" s="47" t="str">
        <f>_xlfn.XLOOKUP($B917,ウォッチリスト!$C$3:$C$10000,ウォッチリスト!$C$3:$C$10000,"未反映",0,1)</f>
        <v>未反映</v>
      </c>
    </row>
    <row r="918" spans="1:11">
      <c r="A918" s="49">
        <v>20250228</v>
      </c>
      <c r="B918" s="50" t="s">
        <v>5323</v>
      </c>
      <c r="C918" s="49" t="s">
        <v>5324</v>
      </c>
      <c r="D918" s="49" t="s">
        <v>3974</v>
      </c>
      <c r="E918" s="49" t="s">
        <v>3975</v>
      </c>
      <c r="F918" s="49" t="s">
        <v>3975</v>
      </c>
      <c r="G918" s="49" t="s">
        <v>3975</v>
      </c>
      <c r="H918" s="49" t="s">
        <v>3975</v>
      </c>
      <c r="I918" s="49" t="s">
        <v>3975</v>
      </c>
      <c r="J918" s="49" t="s">
        <v>3975</v>
      </c>
      <c r="K918" s="47" t="str">
        <f>_xlfn.XLOOKUP($B918,ウォッチリスト!$C$3:$C$10000,ウォッチリスト!$C$3:$C$10000,"未反映",0,1)</f>
        <v>未反映</v>
      </c>
    </row>
    <row r="919" spans="1:11">
      <c r="A919" s="49">
        <v>20250228</v>
      </c>
      <c r="B919" s="50" t="s">
        <v>5325</v>
      </c>
      <c r="C919" s="49" t="s">
        <v>5326</v>
      </c>
      <c r="D919" s="49" t="s">
        <v>3974</v>
      </c>
      <c r="E919" s="49" t="s">
        <v>3975</v>
      </c>
      <c r="F919" s="49" t="s">
        <v>3975</v>
      </c>
      <c r="G919" s="49" t="s">
        <v>3975</v>
      </c>
      <c r="H919" s="49" t="s">
        <v>3975</v>
      </c>
      <c r="I919" s="49" t="s">
        <v>3975</v>
      </c>
      <c r="J919" s="49" t="s">
        <v>3975</v>
      </c>
      <c r="K919" s="47" t="str">
        <f>_xlfn.XLOOKUP($B919,ウォッチリスト!$C$3:$C$10000,ウォッチリスト!$C$3:$C$10000,"未反映",0,1)</f>
        <v>未反映</v>
      </c>
    </row>
    <row r="920" spans="1:11">
      <c r="A920" s="49">
        <v>20250228</v>
      </c>
      <c r="B920" s="50" t="s">
        <v>8969</v>
      </c>
      <c r="C920" s="49" t="s">
        <v>8970</v>
      </c>
      <c r="D920" s="49" t="s">
        <v>3968</v>
      </c>
      <c r="E920" s="49">
        <v>3650</v>
      </c>
      <c r="F920" s="49" t="s">
        <v>5487</v>
      </c>
      <c r="G920" s="49">
        <v>9</v>
      </c>
      <c r="H920" s="49" t="s">
        <v>4770</v>
      </c>
      <c r="I920" s="49">
        <v>7</v>
      </c>
      <c r="J920" s="49" t="s">
        <v>3971</v>
      </c>
      <c r="K920" s="47" t="str">
        <f>_xlfn.XLOOKUP($B920,ウォッチリスト!$C$3:$C$10000,ウォッチリスト!$C$3:$C$10000,"未反映",0,1)</f>
        <v>285A</v>
      </c>
    </row>
    <row r="921" spans="1:11">
      <c r="A921" s="49">
        <v>20250228</v>
      </c>
      <c r="B921" s="50" t="s">
        <v>5327</v>
      </c>
      <c r="C921" s="49" t="s">
        <v>5328</v>
      </c>
      <c r="D921" s="49" t="s">
        <v>3974</v>
      </c>
      <c r="E921" s="49" t="s">
        <v>3975</v>
      </c>
      <c r="F921" s="49" t="s">
        <v>3975</v>
      </c>
      <c r="G921" s="49" t="s">
        <v>3975</v>
      </c>
      <c r="H921" s="49" t="s">
        <v>3975</v>
      </c>
      <c r="I921" s="49" t="s">
        <v>3975</v>
      </c>
      <c r="J921" s="49" t="s">
        <v>3975</v>
      </c>
      <c r="K921" s="47" t="str">
        <f>_xlfn.XLOOKUP($B921,ウォッチリスト!$C$3:$C$10000,ウォッチリスト!$C$3:$C$10000,"未反映",0,1)</f>
        <v>未反映</v>
      </c>
    </row>
    <row r="922" spans="1:11">
      <c r="A922" s="49">
        <v>20250228</v>
      </c>
      <c r="B922" s="50" t="s">
        <v>5329</v>
      </c>
      <c r="C922" s="49" t="s">
        <v>5330</v>
      </c>
      <c r="D922" s="49" t="s">
        <v>3974</v>
      </c>
      <c r="E922" s="49" t="s">
        <v>3975</v>
      </c>
      <c r="F922" s="49" t="s">
        <v>3975</v>
      </c>
      <c r="G922" s="49" t="s">
        <v>3975</v>
      </c>
      <c r="H922" s="49" t="s">
        <v>3975</v>
      </c>
      <c r="I922" s="49" t="s">
        <v>3975</v>
      </c>
      <c r="J922" s="49" t="s">
        <v>3975</v>
      </c>
      <c r="K922" s="47" t="str">
        <f>_xlfn.XLOOKUP($B922,ウォッチリスト!$C$3:$C$10000,ウォッチリスト!$C$3:$C$10000,"未反映",0,1)</f>
        <v>未反映</v>
      </c>
    </row>
    <row r="923" spans="1:11">
      <c r="A923" s="49">
        <v>20250228</v>
      </c>
      <c r="B923" s="50" t="s">
        <v>5331</v>
      </c>
      <c r="C923" s="49" t="s">
        <v>5332</v>
      </c>
      <c r="D923" s="49" t="s">
        <v>3974</v>
      </c>
      <c r="E923" s="49" t="s">
        <v>3975</v>
      </c>
      <c r="F923" s="49" t="s">
        <v>3975</v>
      </c>
      <c r="G923" s="49" t="s">
        <v>3975</v>
      </c>
      <c r="H923" s="49" t="s">
        <v>3975</v>
      </c>
      <c r="I923" s="49" t="s">
        <v>3975</v>
      </c>
      <c r="J923" s="49" t="s">
        <v>3975</v>
      </c>
      <c r="K923" s="47" t="str">
        <f>_xlfn.XLOOKUP($B923,ウォッチリスト!$C$3:$C$10000,ウォッチリスト!$C$3:$C$10000,"未反映",0,1)</f>
        <v>未反映</v>
      </c>
    </row>
    <row r="924" spans="1:11">
      <c r="A924" s="49">
        <v>20250228</v>
      </c>
      <c r="B924" s="50" t="s">
        <v>5333</v>
      </c>
      <c r="C924" s="49" t="s">
        <v>5334</v>
      </c>
      <c r="D924" s="49" t="s">
        <v>3974</v>
      </c>
      <c r="E924" s="49" t="s">
        <v>3975</v>
      </c>
      <c r="F924" s="49" t="s">
        <v>3975</v>
      </c>
      <c r="G924" s="49" t="s">
        <v>3975</v>
      </c>
      <c r="H924" s="49" t="s">
        <v>3975</v>
      </c>
      <c r="I924" s="49" t="s">
        <v>3975</v>
      </c>
      <c r="J924" s="49" t="s">
        <v>3975</v>
      </c>
      <c r="K924" s="47" t="str">
        <f>_xlfn.XLOOKUP($B924,ウォッチリスト!$C$3:$C$10000,ウォッチリスト!$C$3:$C$10000,"未反映",0,1)</f>
        <v>未反映</v>
      </c>
    </row>
    <row r="925" spans="1:11">
      <c r="A925" s="49">
        <v>20250228</v>
      </c>
      <c r="B925" s="50" t="s">
        <v>5335</v>
      </c>
      <c r="C925" s="49" t="s">
        <v>5336</v>
      </c>
      <c r="D925" s="49" t="s">
        <v>3974</v>
      </c>
      <c r="E925" s="49" t="s">
        <v>3975</v>
      </c>
      <c r="F925" s="49" t="s">
        <v>3975</v>
      </c>
      <c r="G925" s="49" t="s">
        <v>3975</v>
      </c>
      <c r="H925" s="49" t="s">
        <v>3975</v>
      </c>
      <c r="I925" s="49" t="s">
        <v>3975</v>
      </c>
      <c r="J925" s="49" t="s">
        <v>3975</v>
      </c>
      <c r="K925" s="47" t="str">
        <f>_xlfn.XLOOKUP($B925,ウォッチリスト!$C$3:$C$10000,ウォッチリスト!$C$3:$C$10000,"未反映",0,1)</f>
        <v>未反映</v>
      </c>
    </row>
    <row r="926" spans="1:11">
      <c r="A926" s="49">
        <v>20250228</v>
      </c>
      <c r="B926" s="50" t="s">
        <v>5337</v>
      </c>
      <c r="C926" s="49" t="s">
        <v>5338</v>
      </c>
      <c r="D926" s="49" t="s">
        <v>3974</v>
      </c>
      <c r="E926" s="49" t="s">
        <v>3975</v>
      </c>
      <c r="F926" s="49" t="s">
        <v>3975</v>
      </c>
      <c r="G926" s="49" t="s">
        <v>3975</v>
      </c>
      <c r="H926" s="49" t="s">
        <v>3975</v>
      </c>
      <c r="I926" s="49" t="s">
        <v>3975</v>
      </c>
      <c r="J926" s="49" t="s">
        <v>3975</v>
      </c>
      <c r="K926" s="47" t="str">
        <f>_xlfn.XLOOKUP($B926,ウォッチリスト!$C$3:$C$10000,ウォッチリスト!$C$3:$C$10000,"未反映",0,1)</f>
        <v>未反映</v>
      </c>
    </row>
    <row r="927" spans="1:11">
      <c r="A927" s="49">
        <v>20250228</v>
      </c>
      <c r="B927" s="50" t="s">
        <v>5339</v>
      </c>
      <c r="C927" s="49" t="s">
        <v>5340</v>
      </c>
      <c r="D927" s="49" t="s">
        <v>3974</v>
      </c>
      <c r="E927" s="49" t="s">
        <v>3975</v>
      </c>
      <c r="F927" s="49" t="s">
        <v>3975</v>
      </c>
      <c r="G927" s="49" t="s">
        <v>3975</v>
      </c>
      <c r="H927" s="49" t="s">
        <v>3975</v>
      </c>
      <c r="I927" s="49" t="s">
        <v>3975</v>
      </c>
      <c r="J927" s="49" t="s">
        <v>3975</v>
      </c>
      <c r="K927" s="47" t="str">
        <f>_xlfn.XLOOKUP($B927,ウォッチリスト!$C$3:$C$10000,ウォッチリスト!$C$3:$C$10000,"未反映",0,1)</f>
        <v>未反映</v>
      </c>
    </row>
    <row r="928" spans="1:11">
      <c r="A928" s="49">
        <v>20250228</v>
      </c>
      <c r="B928" s="50" t="s">
        <v>5341</v>
      </c>
      <c r="C928" s="49" t="s">
        <v>5342</v>
      </c>
      <c r="D928" s="49" t="s">
        <v>3974</v>
      </c>
      <c r="E928" s="49" t="s">
        <v>3975</v>
      </c>
      <c r="F928" s="49" t="s">
        <v>3975</v>
      </c>
      <c r="G928" s="49" t="s">
        <v>3975</v>
      </c>
      <c r="H928" s="49" t="s">
        <v>3975</v>
      </c>
      <c r="I928" s="49" t="s">
        <v>3975</v>
      </c>
      <c r="J928" s="49" t="s">
        <v>3975</v>
      </c>
      <c r="K928" s="47" t="str">
        <f>_xlfn.XLOOKUP($B928,ウォッチリスト!$C$3:$C$10000,ウォッチリスト!$C$3:$C$10000,"未反映",0,1)</f>
        <v>未反映</v>
      </c>
    </row>
    <row r="929" spans="1:11">
      <c r="A929" s="49">
        <v>20250228</v>
      </c>
      <c r="B929" s="50" t="s">
        <v>5343</v>
      </c>
      <c r="C929" s="49" t="s">
        <v>5344</v>
      </c>
      <c r="D929" s="49" t="s">
        <v>3974</v>
      </c>
      <c r="E929" s="49" t="s">
        <v>3975</v>
      </c>
      <c r="F929" s="49" t="s">
        <v>3975</v>
      </c>
      <c r="G929" s="49" t="s">
        <v>3975</v>
      </c>
      <c r="H929" s="49" t="s">
        <v>3975</v>
      </c>
      <c r="I929" s="49" t="s">
        <v>3975</v>
      </c>
      <c r="J929" s="49" t="s">
        <v>3975</v>
      </c>
      <c r="K929" s="47" t="str">
        <f>_xlfn.XLOOKUP($B929,ウォッチリスト!$C$3:$C$10000,ウォッチリスト!$C$3:$C$10000,"未反映",0,1)</f>
        <v>未反映</v>
      </c>
    </row>
    <row r="930" spans="1:11">
      <c r="A930" s="49">
        <v>20250228</v>
      </c>
      <c r="B930" s="50" t="s">
        <v>5345</v>
      </c>
      <c r="C930" s="49" t="s">
        <v>5346</v>
      </c>
      <c r="D930" s="49" t="s">
        <v>3974</v>
      </c>
      <c r="E930" s="49" t="s">
        <v>3975</v>
      </c>
      <c r="F930" s="49" t="s">
        <v>3975</v>
      </c>
      <c r="G930" s="49" t="s">
        <v>3975</v>
      </c>
      <c r="H930" s="49" t="s">
        <v>3975</v>
      </c>
      <c r="I930" s="49" t="s">
        <v>3975</v>
      </c>
      <c r="J930" s="49" t="s">
        <v>3975</v>
      </c>
      <c r="K930" s="47" t="str">
        <f>_xlfn.XLOOKUP($B930,ウォッチリスト!$C$3:$C$10000,ウォッチリスト!$C$3:$C$10000,"未反映",0,1)</f>
        <v>未反映</v>
      </c>
    </row>
    <row r="931" spans="1:11">
      <c r="A931" s="49">
        <v>20250228</v>
      </c>
      <c r="B931" s="50" t="s">
        <v>8971</v>
      </c>
      <c r="C931" s="49" t="s">
        <v>8972</v>
      </c>
      <c r="D931" s="49" t="s">
        <v>3983</v>
      </c>
      <c r="E931" s="49">
        <v>9050</v>
      </c>
      <c r="F931" s="49" t="s">
        <v>4031</v>
      </c>
      <c r="G931" s="49">
        <v>10</v>
      </c>
      <c r="H931" s="49" t="s">
        <v>3993</v>
      </c>
      <c r="I931" s="49" t="s">
        <v>3975</v>
      </c>
      <c r="J931" s="49" t="s">
        <v>3975</v>
      </c>
      <c r="K931" s="47" t="str">
        <f>_xlfn.XLOOKUP($B931,ウォッチリスト!$C$3:$C$10000,ウォッチリスト!$C$3:$C$10000,"未反映",0,1)</f>
        <v>286A</v>
      </c>
    </row>
    <row r="932" spans="1:11">
      <c r="A932" s="49">
        <v>20250228</v>
      </c>
      <c r="B932" s="50" t="s">
        <v>5347</v>
      </c>
      <c r="C932" s="49" t="s">
        <v>5348</v>
      </c>
      <c r="D932" s="49" t="s">
        <v>3974</v>
      </c>
      <c r="E932" s="49" t="s">
        <v>3975</v>
      </c>
      <c r="F932" s="49" t="s">
        <v>3975</v>
      </c>
      <c r="G932" s="49" t="s">
        <v>3975</v>
      </c>
      <c r="H932" s="49" t="s">
        <v>3975</v>
      </c>
      <c r="I932" s="49" t="s">
        <v>3975</v>
      </c>
      <c r="J932" s="49" t="s">
        <v>3975</v>
      </c>
      <c r="K932" s="47" t="str">
        <f>_xlfn.XLOOKUP($B932,ウォッチリスト!$C$3:$C$10000,ウォッチリスト!$C$3:$C$10000,"未反映",0,1)</f>
        <v>未反映</v>
      </c>
    </row>
    <row r="933" spans="1:11">
      <c r="A933" s="49">
        <v>20250228</v>
      </c>
      <c r="B933" s="50" t="s">
        <v>845</v>
      </c>
      <c r="C933" s="49" t="s">
        <v>5349</v>
      </c>
      <c r="D933" s="49" t="s">
        <v>3968</v>
      </c>
      <c r="E933" s="49">
        <v>3050</v>
      </c>
      <c r="F933" s="49" t="s">
        <v>4582</v>
      </c>
      <c r="G933" s="49">
        <v>1</v>
      </c>
      <c r="H933" s="49" t="s">
        <v>3970</v>
      </c>
      <c r="I933" s="49">
        <v>4</v>
      </c>
      <c r="J933" s="49" t="s">
        <v>4015</v>
      </c>
      <c r="K933" s="47" t="str">
        <f>_xlfn.XLOOKUP($B933,ウォッチリスト!$C$3:$C$10000,ウォッチリスト!$C$3:$C$10000,"未反映",0,1)</f>
        <v>2871</v>
      </c>
    </row>
    <row r="934" spans="1:11">
      <c r="A934" s="49">
        <v>20250228</v>
      </c>
      <c r="B934" s="50" t="s">
        <v>846</v>
      </c>
      <c r="C934" s="49" t="s">
        <v>5350</v>
      </c>
      <c r="D934" s="49" t="s">
        <v>4059</v>
      </c>
      <c r="E934" s="49">
        <v>3050</v>
      </c>
      <c r="F934" s="49" t="s">
        <v>4582</v>
      </c>
      <c r="G934" s="49">
        <v>1</v>
      </c>
      <c r="H934" s="49" t="s">
        <v>3970</v>
      </c>
      <c r="I934" s="49" t="s">
        <v>3975</v>
      </c>
      <c r="J934" s="49" t="s">
        <v>3975</v>
      </c>
      <c r="K934" s="47" t="str">
        <f>_xlfn.XLOOKUP($B934,ウォッチリスト!$C$3:$C$10000,ウォッチリスト!$C$3:$C$10000,"未反映",0,1)</f>
        <v>2872</v>
      </c>
    </row>
    <row r="935" spans="1:11">
      <c r="A935" s="49">
        <v>20250228</v>
      </c>
      <c r="B935" s="50" t="s">
        <v>847</v>
      </c>
      <c r="C935" s="49" t="s">
        <v>5351</v>
      </c>
      <c r="D935" s="49" t="s">
        <v>3968</v>
      </c>
      <c r="E935" s="49">
        <v>6050</v>
      </c>
      <c r="F935" s="49" t="s">
        <v>4196</v>
      </c>
      <c r="G935" s="49">
        <v>13</v>
      </c>
      <c r="H935" s="49" t="s">
        <v>4197</v>
      </c>
      <c r="I935" s="49">
        <v>7</v>
      </c>
      <c r="J935" s="49" t="s">
        <v>3971</v>
      </c>
      <c r="K935" s="47" t="str">
        <f>_xlfn.XLOOKUP($B935,ウォッチリスト!$C$3:$C$10000,ウォッチリスト!$C$3:$C$10000,"未反映",0,1)</f>
        <v>2874</v>
      </c>
    </row>
    <row r="936" spans="1:11">
      <c r="A936" s="49">
        <v>20250228</v>
      </c>
      <c r="B936" s="50" t="s">
        <v>848</v>
      </c>
      <c r="C936" s="49" t="s">
        <v>5352</v>
      </c>
      <c r="D936" s="49" t="s">
        <v>3968</v>
      </c>
      <c r="E936" s="49">
        <v>3050</v>
      </c>
      <c r="F936" s="49" t="s">
        <v>4582</v>
      </c>
      <c r="G936" s="49">
        <v>1</v>
      </c>
      <c r="H936" s="49" t="s">
        <v>3970</v>
      </c>
      <c r="I936" s="49">
        <v>4</v>
      </c>
      <c r="J936" s="49" t="s">
        <v>4015</v>
      </c>
      <c r="K936" s="47" t="str">
        <f>_xlfn.XLOOKUP($B936,ウォッチリスト!$C$3:$C$10000,ウォッチリスト!$C$3:$C$10000,"未反映",0,1)</f>
        <v>2875</v>
      </c>
    </row>
    <row r="937" spans="1:11">
      <c r="A937" s="49">
        <v>20250228</v>
      </c>
      <c r="B937" s="50" t="s">
        <v>849</v>
      </c>
      <c r="C937" s="49" t="s">
        <v>5353</v>
      </c>
      <c r="D937" s="49" t="s">
        <v>4059</v>
      </c>
      <c r="E937" s="49">
        <v>3050</v>
      </c>
      <c r="F937" s="49" t="s">
        <v>4582</v>
      </c>
      <c r="G937" s="49">
        <v>1</v>
      </c>
      <c r="H937" s="49" t="s">
        <v>3970</v>
      </c>
      <c r="I937" s="49" t="s">
        <v>3975</v>
      </c>
      <c r="J937" s="49" t="s">
        <v>3975</v>
      </c>
      <c r="K937" s="47" t="str">
        <f>_xlfn.XLOOKUP($B937,ウォッチリスト!$C$3:$C$10000,ウォッチリスト!$C$3:$C$10000,"未反映",0,1)</f>
        <v>2876</v>
      </c>
    </row>
    <row r="938" spans="1:11">
      <c r="A938" s="49">
        <v>20250228</v>
      </c>
      <c r="B938" s="50" t="s">
        <v>850</v>
      </c>
      <c r="C938" s="49" t="s">
        <v>5354</v>
      </c>
      <c r="D938" s="49" t="s">
        <v>4059</v>
      </c>
      <c r="E938" s="49">
        <v>3050</v>
      </c>
      <c r="F938" s="49" t="s">
        <v>4582</v>
      </c>
      <c r="G938" s="49">
        <v>1</v>
      </c>
      <c r="H938" s="49" t="s">
        <v>3970</v>
      </c>
      <c r="I938" s="49" t="s">
        <v>3975</v>
      </c>
      <c r="J938" s="49" t="s">
        <v>3975</v>
      </c>
      <c r="K938" s="47" t="str">
        <f>_xlfn.XLOOKUP($B938,ウォッチリスト!$C$3:$C$10000,ウォッチリスト!$C$3:$C$10000,"未反映",0,1)</f>
        <v>2877</v>
      </c>
    </row>
    <row r="939" spans="1:11">
      <c r="A939" s="49">
        <v>20250228</v>
      </c>
      <c r="B939" s="50" t="s">
        <v>8973</v>
      </c>
      <c r="C939" s="49" t="s">
        <v>8974</v>
      </c>
      <c r="D939" s="49" t="s">
        <v>4059</v>
      </c>
      <c r="E939" s="49">
        <v>6050</v>
      </c>
      <c r="F939" s="49" t="s">
        <v>4196</v>
      </c>
      <c r="G939" s="49">
        <v>13</v>
      </c>
      <c r="H939" s="49" t="s">
        <v>4197</v>
      </c>
      <c r="I939" s="49" t="s">
        <v>3975</v>
      </c>
      <c r="J939" s="49" t="s">
        <v>3975</v>
      </c>
      <c r="K939" s="47" t="str">
        <f>_xlfn.XLOOKUP($B939,ウォッチリスト!$C$3:$C$10000,ウォッチリスト!$C$3:$C$10000,"未反映",0,1)</f>
        <v>287A</v>
      </c>
    </row>
    <row r="940" spans="1:11">
      <c r="A940" s="49">
        <v>20250228</v>
      </c>
      <c r="B940" s="50" t="s">
        <v>851</v>
      </c>
      <c r="C940" s="49" t="s">
        <v>5355</v>
      </c>
      <c r="D940" s="49" t="s">
        <v>3968</v>
      </c>
      <c r="E940" s="49">
        <v>3050</v>
      </c>
      <c r="F940" s="49" t="s">
        <v>4582</v>
      </c>
      <c r="G940" s="49">
        <v>1</v>
      </c>
      <c r="H940" s="49" t="s">
        <v>3970</v>
      </c>
      <c r="I940" s="49">
        <v>7</v>
      </c>
      <c r="J940" s="49" t="s">
        <v>3971</v>
      </c>
      <c r="K940" s="47" t="str">
        <f>_xlfn.XLOOKUP($B940,ウォッチリスト!$C$3:$C$10000,ウォッチリスト!$C$3:$C$10000,"未反映",0,1)</f>
        <v>2882</v>
      </c>
    </row>
    <row r="941" spans="1:11">
      <c r="A941" s="49">
        <v>20250228</v>
      </c>
      <c r="B941" s="50" t="s">
        <v>853</v>
      </c>
      <c r="C941" s="49" t="s">
        <v>5356</v>
      </c>
      <c r="D941" s="49" t="s">
        <v>4059</v>
      </c>
      <c r="E941" s="49">
        <v>3050</v>
      </c>
      <c r="F941" s="49" t="s">
        <v>4582</v>
      </c>
      <c r="G941" s="49">
        <v>1</v>
      </c>
      <c r="H941" s="49" t="s">
        <v>3970</v>
      </c>
      <c r="I941" s="49" t="s">
        <v>3975</v>
      </c>
      <c r="J941" s="49" t="s">
        <v>3975</v>
      </c>
      <c r="K941" s="47" t="str">
        <f>_xlfn.XLOOKUP($B941,ウォッチリスト!$C$3:$C$10000,ウォッチリスト!$C$3:$C$10000,"未反映",0,1)</f>
        <v>2883</v>
      </c>
    </row>
    <row r="942" spans="1:11">
      <c r="A942" s="49">
        <v>20250228</v>
      </c>
      <c r="B942" s="50" t="s">
        <v>854</v>
      </c>
      <c r="C942" s="49" t="s">
        <v>5357</v>
      </c>
      <c r="D942" s="49" t="s">
        <v>3968</v>
      </c>
      <c r="E942" s="49">
        <v>3050</v>
      </c>
      <c r="F942" s="49" t="s">
        <v>4582</v>
      </c>
      <c r="G942" s="49">
        <v>1</v>
      </c>
      <c r="H942" s="49" t="s">
        <v>3970</v>
      </c>
      <c r="I942" s="49">
        <v>7</v>
      </c>
      <c r="J942" s="49" t="s">
        <v>3971</v>
      </c>
      <c r="K942" s="47" t="str">
        <f>_xlfn.XLOOKUP($B942,ウォッチリスト!$C$3:$C$10000,ウォッチリスト!$C$3:$C$10000,"未反映",0,1)</f>
        <v>2884</v>
      </c>
    </row>
    <row r="943" spans="1:11">
      <c r="A943" s="49">
        <v>20250228</v>
      </c>
      <c r="B943" s="50" t="s">
        <v>8975</v>
      </c>
      <c r="C943" s="49" t="s">
        <v>8976</v>
      </c>
      <c r="D943" s="49" t="s">
        <v>3983</v>
      </c>
      <c r="E943" s="49">
        <v>9050</v>
      </c>
      <c r="F943" s="49" t="s">
        <v>4031</v>
      </c>
      <c r="G943" s="49">
        <v>10</v>
      </c>
      <c r="H943" s="49" t="s">
        <v>3993</v>
      </c>
      <c r="I943" s="49" t="s">
        <v>3975</v>
      </c>
      <c r="J943" s="49" t="s">
        <v>3975</v>
      </c>
      <c r="K943" s="47" t="str">
        <f>_xlfn.XLOOKUP($B943,ウォッチリスト!$C$3:$C$10000,ウォッチリスト!$C$3:$C$10000,"未反映",0,1)</f>
        <v>288A</v>
      </c>
    </row>
    <row r="944" spans="1:11">
      <c r="A944" s="49">
        <v>20250228</v>
      </c>
      <c r="B944" s="50" t="s">
        <v>855</v>
      </c>
      <c r="C944" s="49" t="s">
        <v>5358</v>
      </c>
      <c r="D944" s="49" t="s">
        <v>4059</v>
      </c>
      <c r="E944" s="49">
        <v>3050</v>
      </c>
      <c r="F944" s="49" t="s">
        <v>4582</v>
      </c>
      <c r="G944" s="49">
        <v>1</v>
      </c>
      <c r="H944" s="49" t="s">
        <v>3970</v>
      </c>
      <c r="I944" s="49" t="s">
        <v>3975</v>
      </c>
      <c r="J944" s="49" t="s">
        <v>3975</v>
      </c>
      <c r="K944" s="47" t="str">
        <f>_xlfn.XLOOKUP($B944,ウォッチリスト!$C$3:$C$10000,ウォッチリスト!$C$3:$C$10000,"未反映",0,1)</f>
        <v>2892</v>
      </c>
    </row>
    <row r="945" spans="1:11">
      <c r="A945" s="49">
        <v>20250228</v>
      </c>
      <c r="B945" s="50" t="s">
        <v>856</v>
      </c>
      <c r="C945" s="49" t="s">
        <v>5359</v>
      </c>
      <c r="D945" s="49" t="s">
        <v>4059</v>
      </c>
      <c r="E945" s="49">
        <v>3050</v>
      </c>
      <c r="F945" s="49" t="s">
        <v>4582</v>
      </c>
      <c r="G945" s="49">
        <v>1</v>
      </c>
      <c r="H945" s="49" t="s">
        <v>3970</v>
      </c>
      <c r="I945" s="49" t="s">
        <v>3975</v>
      </c>
      <c r="J945" s="49" t="s">
        <v>3975</v>
      </c>
      <c r="K945" s="47" t="str">
        <f>_xlfn.XLOOKUP($B945,ウォッチリスト!$C$3:$C$10000,ウォッチリスト!$C$3:$C$10000,"未反映",0,1)</f>
        <v>2894</v>
      </c>
    </row>
    <row r="946" spans="1:11">
      <c r="A946" s="49">
        <v>20250228</v>
      </c>
      <c r="B946" s="50" t="s">
        <v>105</v>
      </c>
      <c r="C946" s="49" t="s">
        <v>5360</v>
      </c>
      <c r="D946" s="49" t="s">
        <v>3968</v>
      </c>
      <c r="E946" s="49">
        <v>3050</v>
      </c>
      <c r="F946" s="49" t="s">
        <v>4582</v>
      </c>
      <c r="G946" s="49">
        <v>1</v>
      </c>
      <c r="H946" s="49" t="s">
        <v>3970</v>
      </c>
      <c r="I946" s="49">
        <v>4</v>
      </c>
      <c r="J946" s="49" t="s">
        <v>4015</v>
      </c>
      <c r="K946" s="47" t="str">
        <f>_xlfn.XLOOKUP($B946,ウォッチリスト!$C$3:$C$10000,ウォッチリスト!$C$3:$C$10000,"未反映",0,1)</f>
        <v>2897</v>
      </c>
    </row>
    <row r="947" spans="1:11">
      <c r="A947" s="49">
        <v>20250228</v>
      </c>
      <c r="B947" s="50" t="s">
        <v>857</v>
      </c>
      <c r="C947" s="49" t="s">
        <v>5361</v>
      </c>
      <c r="D947" s="49" t="s">
        <v>4059</v>
      </c>
      <c r="E947" s="49">
        <v>3050</v>
      </c>
      <c r="F947" s="49" t="s">
        <v>4582</v>
      </c>
      <c r="G947" s="49">
        <v>1</v>
      </c>
      <c r="H947" s="49" t="s">
        <v>3970</v>
      </c>
      <c r="I947" s="49" t="s">
        <v>3975</v>
      </c>
      <c r="J947" s="49" t="s">
        <v>3975</v>
      </c>
      <c r="K947" s="47" t="str">
        <f>_xlfn.XLOOKUP($B947,ウォッチリスト!$C$3:$C$10000,ウォッチリスト!$C$3:$C$10000,"未反映",0,1)</f>
        <v>2901</v>
      </c>
    </row>
    <row r="948" spans="1:11">
      <c r="A948" s="49">
        <v>20250228</v>
      </c>
      <c r="B948" s="50" t="s">
        <v>858</v>
      </c>
      <c r="C948" s="49" t="s">
        <v>5362</v>
      </c>
      <c r="D948" s="49" t="s">
        <v>4059</v>
      </c>
      <c r="E948" s="49">
        <v>3050</v>
      </c>
      <c r="F948" s="49" t="s">
        <v>4582</v>
      </c>
      <c r="G948" s="49">
        <v>1</v>
      </c>
      <c r="H948" s="49" t="s">
        <v>3970</v>
      </c>
      <c r="I948" s="49" t="s">
        <v>3975</v>
      </c>
      <c r="J948" s="49" t="s">
        <v>3975</v>
      </c>
      <c r="K948" s="47" t="str">
        <f>_xlfn.XLOOKUP($B948,ウォッチリスト!$C$3:$C$10000,ウォッチリスト!$C$3:$C$10000,"未反映",0,1)</f>
        <v>2903</v>
      </c>
    </row>
    <row r="949" spans="1:11">
      <c r="A949" s="49">
        <v>20250228</v>
      </c>
      <c r="B949" s="50" t="s">
        <v>859</v>
      </c>
      <c r="C949" s="49" t="s">
        <v>5363</v>
      </c>
      <c r="D949" s="49" t="s">
        <v>4059</v>
      </c>
      <c r="E949" s="49">
        <v>3050</v>
      </c>
      <c r="F949" s="49" t="s">
        <v>4582</v>
      </c>
      <c r="G949" s="49">
        <v>1</v>
      </c>
      <c r="H949" s="49" t="s">
        <v>3970</v>
      </c>
      <c r="I949" s="49" t="s">
        <v>3975</v>
      </c>
      <c r="J949" s="49" t="s">
        <v>3975</v>
      </c>
      <c r="K949" s="47" t="str">
        <f>_xlfn.XLOOKUP($B949,ウォッチリスト!$C$3:$C$10000,ウォッチリスト!$C$3:$C$10000,"未反映",0,1)</f>
        <v>2904</v>
      </c>
    </row>
    <row r="950" spans="1:11">
      <c r="A950" s="49">
        <v>20250228</v>
      </c>
      <c r="B950" s="50" t="s">
        <v>860</v>
      </c>
      <c r="C950" s="49" t="s">
        <v>5364</v>
      </c>
      <c r="D950" s="49" t="s">
        <v>4059</v>
      </c>
      <c r="E950" s="49">
        <v>3050</v>
      </c>
      <c r="F950" s="49" t="s">
        <v>4582</v>
      </c>
      <c r="G950" s="49">
        <v>1</v>
      </c>
      <c r="H950" s="49" t="s">
        <v>3970</v>
      </c>
      <c r="I950" s="49" t="s">
        <v>3975</v>
      </c>
      <c r="J950" s="49" t="s">
        <v>3975</v>
      </c>
      <c r="K950" s="47" t="str">
        <f>_xlfn.XLOOKUP($B950,ウォッチリスト!$C$3:$C$10000,ウォッチリスト!$C$3:$C$10000,"未反映",0,1)</f>
        <v>2907</v>
      </c>
    </row>
    <row r="951" spans="1:11">
      <c r="A951" s="49">
        <v>20250228</v>
      </c>
      <c r="B951" s="50" t="s">
        <v>861</v>
      </c>
      <c r="C951" s="49" t="s">
        <v>5365</v>
      </c>
      <c r="D951" s="49" t="s">
        <v>3968</v>
      </c>
      <c r="E951" s="49">
        <v>3050</v>
      </c>
      <c r="F951" s="49" t="s">
        <v>4582</v>
      </c>
      <c r="G951" s="49">
        <v>1</v>
      </c>
      <c r="H951" s="49" t="s">
        <v>3970</v>
      </c>
      <c r="I951" s="49">
        <v>7</v>
      </c>
      <c r="J951" s="49" t="s">
        <v>3971</v>
      </c>
      <c r="K951" s="47" t="str">
        <f>_xlfn.XLOOKUP($B951,ウォッチリスト!$C$3:$C$10000,ウォッチリスト!$C$3:$C$10000,"未反映",0,1)</f>
        <v>2908</v>
      </c>
    </row>
    <row r="952" spans="1:11">
      <c r="A952" s="49">
        <v>20250228</v>
      </c>
      <c r="B952" s="50" t="s">
        <v>8977</v>
      </c>
      <c r="C952" s="49" t="s">
        <v>8978</v>
      </c>
      <c r="D952" s="49" t="s">
        <v>3983</v>
      </c>
      <c r="E952" s="49">
        <v>5250</v>
      </c>
      <c r="F952" s="49" t="s">
        <v>3992</v>
      </c>
      <c r="G952" s="49">
        <v>10</v>
      </c>
      <c r="H952" s="49" t="s">
        <v>3993</v>
      </c>
      <c r="I952" s="49" t="s">
        <v>3975</v>
      </c>
      <c r="J952" s="49" t="s">
        <v>3975</v>
      </c>
      <c r="K952" s="47" t="str">
        <f>_xlfn.XLOOKUP($B952,ウォッチリスト!$C$3:$C$10000,ウォッチリスト!$C$3:$C$10000,"未反映",0,1)</f>
        <v>290A</v>
      </c>
    </row>
    <row r="953" spans="1:11">
      <c r="A953" s="49">
        <v>20250228</v>
      </c>
      <c r="B953" s="50" t="s">
        <v>862</v>
      </c>
      <c r="C953" s="49" t="s">
        <v>5366</v>
      </c>
      <c r="D953" s="49" t="s">
        <v>3968</v>
      </c>
      <c r="E953" s="49">
        <v>3050</v>
      </c>
      <c r="F953" s="49" t="s">
        <v>4582</v>
      </c>
      <c r="G953" s="49">
        <v>1</v>
      </c>
      <c r="H953" s="49" t="s">
        <v>3970</v>
      </c>
      <c r="I953" s="49">
        <v>6</v>
      </c>
      <c r="J953" s="49" t="s">
        <v>4061</v>
      </c>
      <c r="K953" s="47" t="str">
        <f>_xlfn.XLOOKUP($B953,ウォッチリスト!$C$3:$C$10000,ウォッチリスト!$C$3:$C$10000,"未反映",0,1)</f>
        <v>2910</v>
      </c>
    </row>
    <row r="954" spans="1:11">
      <c r="A954" s="49">
        <v>20250228</v>
      </c>
      <c r="B954" s="50" t="s">
        <v>863</v>
      </c>
      <c r="C954" s="49" t="s">
        <v>5367</v>
      </c>
      <c r="D954" s="49" t="s">
        <v>4059</v>
      </c>
      <c r="E954" s="49">
        <v>3050</v>
      </c>
      <c r="F954" s="49" t="s">
        <v>4582</v>
      </c>
      <c r="G954" s="49">
        <v>1</v>
      </c>
      <c r="H954" s="49" t="s">
        <v>3970</v>
      </c>
      <c r="I954" s="49" t="s">
        <v>3975</v>
      </c>
      <c r="J954" s="49" t="s">
        <v>3975</v>
      </c>
      <c r="K954" s="47" t="str">
        <f>_xlfn.XLOOKUP($B954,ウォッチリスト!$C$3:$C$10000,ウォッチリスト!$C$3:$C$10000,"未反映",0,1)</f>
        <v>2911</v>
      </c>
    </row>
    <row r="955" spans="1:11">
      <c r="A955" s="49">
        <v>20250228</v>
      </c>
      <c r="B955" s="50" t="s">
        <v>137</v>
      </c>
      <c r="C955" s="49" t="s">
        <v>5368</v>
      </c>
      <c r="D955" s="49" t="s">
        <v>3968</v>
      </c>
      <c r="E955" s="49">
        <v>3050</v>
      </c>
      <c r="F955" s="49" t="s">
        <v>4582</v>
      </c>
      <c r="G955" s="49">
        <v>1</v>
      </c>
      <c r="H955" s="49" t="s">
        <v>3970</v>
      </c>
      <c r="I955" s="49">
        <v>1</v>
      </c>
      <c r="J955" s="49" t="s">
        <v>5369</v>
      </c>
      <c r="K955" s="47" t="str">
        <f>_xlfn.XLOOKUP($B955,ウォッチリスト!$C$3:$C$10000,ウォッチリスト!$C$3:$C$10000,"未反映",0,1)</f>
        <v>2914</v>
      </c>
    </row>
    <row r="956" spans="1:11">
      <c r="A956" s="49">
        <v>20250228</v>
      </c>
      <c r="B956" s="50" t="s">
        <v>864</v>
      </c>
      <c r="C956" s="49" t="s">
        <v>5370</v>
      </c>
      <c r="D956" s="49" t="s">
        <v>3968</v>
      </c>
      <c r="E956" s="49">
        <v>3050</v>
      </c>
      <c r="F956" s="49" t="s">
        <v>4582</v>
      </c>
      <c r="G956" s="49">
        <v>1</v>
      </c>
      <c r="H956" s="49" t="s">
        <v>3970</v>
      </c>
      <c r="I956" s="49">
        <v>7</v>
      </c>
      <c r="J956" s="49" t="s">
        <v>3971</v>
      </c>
      <c r="K956" s="47" t="str">
        <f>_xlfn.XLOOKUP($B956,ウォッチリスト!$C$3:$C$10000,ウォッチリスト!$C$3:$C$10000,"未反映",0,1)</f>
        <v>2915</v>
      </c>
    </row>
    <row r="957" spans="1:11">
      <c r="A957" s="49">
        <v>20250228</v>
      </c>
      <c r="B957" s="50" t="s">
        <v>865</v>
      </c>
      <c r="C957" s="49" t="s">
        <v>5371</v>
      </c>
      <c r="D957" s="49" t="s">
        <v>4059</v>
      </c>
      <c r="E957" s="49">
        <v>3050</v>
      </c>
      <c r="F957" s="49" t="s">
        <v>4582</v>
      </c>
      <c r="G957" s="49">
        <v>1</v>
      </c>
      <c r="H957" s="49" t="s">
        <v>3970</v>
      </c>
      <c r="I957" s="49" t="s">
        <v>3975</v>
      </c>
      <c r="J957" s="49" t="s">
        <v>3975</v>
      </c>
      <c r="K957" s="47" t="str">
        <f>_xlfn.XLOOKUP($B957,ウォッチリスト!$C$3:$C$10000,ウォッチリスト!$C$3:$C$10000,"未反映",0,1)</f>
        <v>2916</v>
      </c>
    </row>
    <row r="958" spans="1:11">
      <c r="A958" s="49">
        <v>20250228</v>
      </c>
      <c r="B958" s="50" t="s">
        <v>866</v>
      </c>
      <c r="C958" s="49" t="s">
        <v>5372</v>
      </c>
      <c r="D958" s="49" t="s">
        <v>4059</v>
      </c>
      <c r="E958" s="49">
        <v>3050</v>
      </c>
      <c r="F958" s="49" t="s">
        <v>4582</v>
      </c>
      <c r="G958" s="49">
        <v>1</v>
      </c>
      <c r="H958" s="49" t="s">
        <v>3970</v>
      </c>
      <c r="I958" s="49" t="s">
        <v>3975</v>
      </c>
      <c r="J958" s="49" t="s">
        <v>3975</v>
      </c>
      <c r="K958" s="47" t="str">
        <f>_xlfn.XLOOKUP($B958,ウォッチリスト!$C$3:$C$10000,ウォッチリスト!$C$3:$C$10000,"未反映",0,1)</f>
        <v>2917</v>
      </c>
    </row>
    <row r="959" spans="1:11">
      <c r="A959" s="49">
        <v>20250228</v>
      </c>
      <c r="B959" s="50" t="s">
        <v>867</v>
      </c>
      <c r="C959" s="49" t="s">
        <v>5373</v>
      </c>
      <c r="D959" s="49" t="s">
        <v>3968</v>
      </c>
      <c r="E959" s="49">
        <v>3050</v>
      </c>
      <c r="F959" s="49" t="s">
        <v>4582</v>
      </c>
      <c r="G959" s="49">
        <v>1</v>
      </c>
      <c r="H959" s="49" t="s">
        <v>3970</v>
      </c>
      <c r="I959" s="49">
        <v>6</v>
      </c>
      <c r="J959" s="49" t="s">
        <v>4061</v>
      </c>
      <c r="K959" s="47" t="str">
        <f>_xlfn.XLOOKUP($B959,ウォッチリスト!$C$3:$C$10000,ウォッチリスト!$C$3:$C$10000,"未反映",0,1)</f>
        <v>2918</v>
      </c>
    </row>
    <row r="960" spans="1:11">
      <c r="A960" s="49">
        <v>20250228</v>
      </c>
      <c r="B960" s="50" t="s">
        <v>8979</v>
      </c>
      <c r="C960" s="49" t="s">
        <v>8980</v>
      </c>
      <c r="D960" s="49" t="s">
        <v>3983</v>
      </c>
      <c r="E960" s="49">
        <v>9050</v>
      </c>
      <c r="F960" s="49" t="s">
        <v>4031</v>
      </c>
      <c r="G960" s="49">
        <v>10</v>
      </c>
      <c r="H960" s="49" t="s">
        <v>3993</v>
      </c>
      <c r="I960" s="49" t="s">
        <v>3975</v>
      </c>
      <c r="J960" s="49" t="s">
        <v>3975</v>
      </c>
      <c r="K960" s="47" t="str">
        <f>_xlfn.XLOOKUP($B960,ウォッチリスト!$C$3:$C$10000,ウォッチリスト!$C$3:$C$10000,"未反映",0,1)</f>
        <v>291A</v>
      </c>
    </row>
    <row r="961" spans="1:11">
      <c r="A961" s="49">
        <v>20250228</v>
      </c>
      <c r="B961" s="50" t="s">
        <v>868</v>
      </c>
      <c r="C961" s="49" t="s">
        <v>5374</v>
      </c>
      <c r="D961" s="49" t="s">
        <v>3968</v>
      </c>
      <c r="E961" s="49">
        <v>3050</v>
      </c>
      <c r="F961" s="49" t="s">
        <v>4582</v>
      </c>
      <c r="G961" s="49">
        <v>1</v>
      </c>
      <c r="H961" s="49" t="s">
        <v>3970</v>
      </c>
      <c r="I961" s="49">
        <v>7</v>
      </c>
      <c r="J961" s="49" t="s">
        <v>3971</v>
      </c>
      <c r="K961" s="47" t="str">
        <f>_xlfn.XLOOKUP($B961,ウォッチリスト!$C$3:$C$10000,ウォッチリスト!$C$3:$C$10000,"未反映",0,1)</f>
        <v>2922</v>
      </c>
    </row>
    <row r="962" spans="1:11">
      <c r="A962" s="49">
        <v>20250228</v>
      </c>
      <c r="B962" s="50" t="s">
        <v>869</v>
      </c>
      <c r="C962" s="49" t="s">
        <v>5375</v>
      </c>
      <c r="D962" s="49" t="s">
        <v>4059</v>
      </c>
      <c r="E962" s="49">
        <v>3050</v>
      </c>
      <c r="F962" s="49" t="s">
        <v>4582</v>
      </c>
      <c r="G962" s="49">
        <v>1</v>
      </c>
      <c r="H962" s="49" t="s">
        <v>3970</v>
      </c>
      <c r="I962" s="49" t="s">
        <v>3975</v>
      </c>
      <c r="J962" s="49" t="s">
        <v>3975</v>
      </c>
      <c r="K962" s="47" t="str">
        <f>_xlfn.XLOOKUP($B962,ウォッチリスト!$C$3:$C$10000,ウォッチリスト!$C$3:$C$10000,"未反映",0,1)</f>
        <v>2923</v>
      </c>
    </row>
    <row r="963" spans="1:11">
      <c r="A963" s="49">
        <v>20250228</v>
      </c>
      <c r="B963" s="50" t="s">
        <v>870</v>
      </c>
      <c r="C963" s="49" t="s">
        <v>5376</v>
      </c>
      <c r="D963" s="49" t="s">
        <v>4059</v>
      </c>
      <c r="E963" s="49">
        <v>3050</v>
      </c>
      <c r="F963" s="49" t="s">
        <v>4582</v>
      </c>
      <c r="G963" s="49">
        <v>1</v>
      </c>
      <c r="H963" s="49" t="s">
        <v>3970</v>
      </c>
      <c r="I963" s="49" t="s">
        <v>3975</v>
      </c>
      <c r="J963" s="49" t="s">
        <v>3975</v>
      </c>
      <c r="K963" s="47" t="str">
        <f>_xlfn.XLOOKUP($B963,ウォッチリスト!$C$3:$C$10000,ウォッチリスト!$C$3:$C$10000,"未反映",0,1)</f>
        <v>2924</v>
      </c>
    </row>
    <row r="964" spans="1:11">
      <c r="A964" s="49">
        <v>20250228</v>
      </c>
      <c r="B964" s="50" t="s">
        <v>871</v>
      </c>
      <c r="C964" s="49" t="s">
        <v>5377</v>
      </c>
      <c r="D964" s="49" t="s">
        <v>4059</v>
      </c>
      <c r="E964" s="49">
        <v>3050</v>
      </c>
      <c r="F964" s="49" t="s">
        <v>4582</v>
      </c>
      <c r="G964" s="49">
        <v>1</v>
      </c>
      <c r="H964" s="49" t="s">
        <v>3970</v>
      </c>
      <c r="I964" s="49" t="s">
        <v>3975</v>
      </c>
      <c r="J964" s="49" t="s">
        <v>3975</v>
      </c>
      <c r="K964" s="47" t="str">
        <f>_xlfn.XLOOKUP($B964,ウォッチリスト!$C$3:$C$10000,ウォッチリスト!$C$3:$C$10000,"未反映",0,1)</f>
        <v>2926</v>
      </c>
    </row>
    <row r="965" spans="1:11">
      <c r="A965" s="49">
        <v>20250228</v>
      </c>
      <c r="B965" s="50" t="s">
        <v>872</v>
      </c>
      <c r="C965" s="49" t="s">
        <v>5378</v>
      </c>
      <c r="D965" s="49" t="s">
        <v>4059</v>
      </c>
      <c r="E965" s="49">
        <v>3050</v>
      </c>
      <c r="F965" s="49" t="s">
        <v>4582</v>
      </c>
      <c r="G965" s="49">
        <v>1</v>
      </c>
      <c r="H965" s="49" t="s">
        <v>3970</v>
      </c>
      <c r="I965" s="49" t="s">
        <v>3975</v>
      </c>
      <c r="J965" s="49" t="s">
        <v>3975</v>
      </c>
      <c r="K965" s="47" t="str">
        <f>_xlfn.XLOOKUP($B965,ウォッチリスト!$C$3:$C$10000,ウォッチリスト!$C$3:$C$10000,"未反映",0,1)</f>
        <v>2927</v>
      </c>
    </row>
    <row r="966" spans="1:11">
      <c r="A966" s="49">
        <v>20250228</v>
      </c>
      <c r="B966" s="50" t="s">
        <v>873</v>
      </c>
      <c r="C966" s="49" t="s">
        <v>5379</v>
      </c>
      <c r="D966" s="49" t="s">
        <v>3968</v>
      </c>
      <c r="E966" s="49">
        <v>3050</v>
      </c>
      <c r="F966" s="49" t="s">
        <v>4582</v>
      </c>
      <c r="G966" s="49">
        <v>1</v>
      </c>
      <c r="H966" s="49" t="s">
        <v>3970</v>
      </c>
      <c r="I966" s="49">
        <v>7</v>
      </c>
      <c r="J966" s="49" t="s">
        <v>3971</v>
      </c>
      <c r="K966" s="47" t="str">
        <f>_xlfn.XLOOKUP($B966,ウォッチリスト!$C$3:$C$10000,ウォッチリスト!$C$3:$C$10000,"未反映",0,1)</f>
        <v>2929</v>
      </c>
    </row>
    <row r="967" spans="1:11">
      <c r="A967" s="49">
        <v>20250228</v>
      </c>
      <c r="B967" s="50" t="s">
        <v>8981</v>
      </c>
      <c r="C967" s="49" t="s">
        <v>8982</v>
      </c>
      <c r="D967" s="49" t="s">
        <v>3991</v>
      </c>
      <c r="E967" s="49">
        <v>9050</v>
      </c>
      <c r="F967" s="49" t="s">
        <v>4031</v>
      </c>
      <c r="G967" s="49">
        <v>10</v>
      </c>
      <c r="H967" s="49" t="s">
        <v>3993</v>
      </c>
      <c r="I967" s="49" t="s">
        <v>3975</v>
      </c>
      <c r="J967" s="49" t="s">
        <v>3975</v>
      </c>
      <c r="K967" s="47" t="str">
        <f>_xlfn.XLOOKUP($B967,ウォッチリスト!$C$3:$C$10000,ウォッチリスト!$C$3:$C$10000,"未反映",0,1)</f>
        <v>未反映</v>
      </c>
    </row>
    <row r="968" spans="1:11">
      <c r="A968" s="49">
        <v>20250228</v>
      </c>
      <c r="B968" s="50" t="s">
        <v>874</v>
      </c>
      <c r="C968" s="49" t="s">
        <v>5380</v>
      </c>
      <c r="D968" s="49" t="s">
        <v>3968</v>
      </c>
      <c r="E968" s="49">
        <v>3200</v>
      </c>
      <c r="F968" s="49" t="s">
        <v>4445</v>
      </c>
      <c r="G968" s="49">
        <v>4</v>
      </c>
      <c r="H968" s="49" t="s">
        <v>4446</v>
      </c>
      <c r="I968" s="49">
        <v>7</v>
      </c>
      <c r="J968" s="49" t="s">
        <v>3971</v>
      </c>
      <c r="K968" s="47" t="str">
        <f>_xlfn.XLOOKUP($B968,ウォッチリスト!$C$3:$C$10000,ウォッチリスト!$C$3:$C$10000,"未反映",0,1)</f>
        <v>2930</v>
      </c>
    </row>
    <row r="969" spans="1:11">
      <c r="A969" s="49">
        <v>20250228</v>
      </c>
      <c r="B969" s="50" t="s">
        <v>875</v>
      </c>
      <c r="C969" s="49" t="s">
        <v>5381</v>
      </c>
      <c r="D969" s="49" t="s">
        <v>3968</v>
      </c>
      <c r="E969" s="49">
        <v>3050</v>
      </c>
      <c r="F969" s="49" t="s">
        <v>4582</v>
      </c>
      <c r="G969" s="49">
        <v>1</v>
      </c>
      <c r="H969" s="49" t="s">
        <v>3970</v>
      </c>
      <c r="I969" s="49">
        <v>6</v>
      </c>
      <c r="J969" s="49" t="s">
        <v>4061</v>
      </c>
      <c r="K969" s="47" t="str">
        <f>_xlfn.XLOOKUP($B969,ウォッチリスト!$C$3:$C$10000,ウォッチリスト!$C$3:$C$10000,"未反映",0,1)</f>
        <v>2931</v>
      </c>
    </row>
    <row r="970" spans="1:11">
      <c r="A970" s="49">
        <v>20250228</v>
      </c>
      <c r="B970" s="50" t="s">
        <v>876</v>
      </c>
      <c r="C970" s="49" t="s">
        <v>5382</v>
      </c>
      <c r="D970" s="49" t="s">
        <v>4059</v>
      </c>
      <c r="E970" s="49">
        <v>3050</v>
      </c>
      <c r="F970" s="49" t="s">
        <v>4582</v>
      </c>
      <c r="G970" s="49">
        <v>1</v>
      </c>
      <c r="H970" s="49" t="s">
        <v>3970</v>
      </c>
      <c r="I970" s="49" t="s">
        <v>3975</v>
      </c>
      <c r="J970" s="49" t="s">
        <v>3975</v>
      </c>
      <c r="K970" s="47" t="str">
        <f>_xlfn.XLOOKUP($B970,ウォッチリスト!$C$3:$C$10000,ウォッチリスト!$C$3:$C$10000,"未反映",0,1)</f>
        <v>2932</v>
      </c>
    </row>
    <row r="971" spans="1:11">
      <c r="A971" s="49">
        <v>20250228</v>
      </c>
      <c r="B971" s="50" t="s">
        <v>877</v>
      </c>
      <c r="C971" s="49" t="s">
        <v>5383</v>
      </c>
      <c r="D971" s="49" t="s">
        <v>3968</v>
      </c>
      <c r="E971" s="49">
        <v>3050</v>
      </c>
      <c r="F971" s="49" t="s">
        <v>4582</v>
      </c>
      <c r="G971" s="49">
        <v>1</v>
      </c>
      <c r="H971" s="49" t="s">
        <v>3970</v>
      </c>
      <c r="I971" s="49">
        <v>7</v>
      </c>
      <c r="J971" s="49" t="s">
        <v>3971</v>
      </c>
      <c r="K971" s="47" t="str">
        <f>_xlfn.XLOOKUP($B971,ウォッチリスト!$C$3:$C$10000,ウォッチリスト!$C$3:$C$10000,"未反映",0,1)</f>
        <v>2933</v>
      </c>
    </row>
    <row r="972" spans="1:11">
      <c r="A972" s="49">
        <v>20250228</v>
      </c>
      <c r="B972" s="50" t="s">
        <v>878</v>
      </c>
      <c r="C972" s="49" t="s">
        <v>5384</v>
      </c>
      <c r="D972" s="49" t="s">
        <v>3983</v>
      </c>
      <c r="E972" s="49">
        <v>3050</v>
      </c>
      <c r="F972" s="49" t="s">
        <v>4582</v>
      </c>
      <c r="G972" s="49">
        <v>1</v>
      </c>
      <c r="H972" s="49" t="s">
        <v>3970</v>
      </c>
      <c r="I972" s="49" t="s">
        <v>3975</v>
      </c>
      <c r="J972" s="49" t="s">
        <v>3975</v>
      </c>
      <c r="K972" s="47" t="str">
        <f>_xlfn.XLOOKUP($B972,ウォッチリスト!$C$3:$C$10000,ウォッチリスト!$C$3:$C$10000,"未反映",0,1)</f>
        <v>2934</v>
      </c>
    </row>
    <row r="973" spans="1:11">
      <c r="A973" s="49">
        <v>20250228</v>
      </c>
      <c r="B973" s="50" t="s">
        <v>879</v>
      </c>
      <c r="C973" s="49" t="s">
        <v>5385</v>
      </c>
      <c r="D973" s="49" t="s">
        <v>3968</v>
      </c>
      <c r="E973" s="49">
        <v>3050</v>
      </c>
      <c r="F973" s="49" t="s">
        <v>4582</v>
      </c>
      <c r="G973" s="49">
        <v>1</v>
      </c>
      <c r="H973" s="49" t="s">
        <v>3970</v>
      </c>
      <c r="I973" s="49">
        <v>7</v>
      </c>
      <c r="J973" s="49" t="s">
        <v>3971</v>
      </c>
      <c r="K973" s="47" t="str">
        <f>_xlfn.XLOOKUP($B973,ウォッチリスト!$C$3:$C$10000,ウォッチリスト!$C$3:$C$10000,"未反映",0,1)</f>
        <v>2935</v>
      </c>
    </row>
    <row r="974" spans="1:11">
      <c r="A974" s="49">
        <v>20250228</v>
      </c>
      <c r="B974" s="50" t="s">
        <v>880</v>
      </c>
      <c r="C974" s="49" t="s">
        <v>5386</v>
      </c>
      <c r="D974" s="49" t="s">
        <v>3983</v>
      </c>
      <c r="E974" s="49">
        <v>3050</v>
      </c>
      <c r="F974" s="49" t="s">
        <v>4582</v>
      </c>
      <c r="G974" s="49">
        <v>1</v>
      </c>
      <c r="H974" s="49" t="s">
        <v>3970</v>
      </c>
      <c r="I974" s="49" t="s">
        <v>3975</v>
      </c>
      <c r="J974" s="49" t="s">
        <v>3975</v>
      </c>
      <c r="K974" s="47" t="str">
        <f>_xlfn.XLOOKUP($B974,ウォッチリスト!$C$3:$C$10000,ウォッチリスト!$C$3:$C$10000,"未反映",0,1)</f>
        <v>2936</v>
      </c>
    </row>
    <row r="975" spans="1:11">
      <c r="A975" s="49">
        <v>20250228</v>
      </c>
      <c r="B975" s="50" t="s">
        <v>881</v>
      </c>
      <c r="C975" s="49" t="s">
        <v>5387</v>
      </c>
      <c r="D975" s="49" t="s">
        <v>3983</v>
      </c>
      <c r="E975" s="49">
        <v>3050</v>
      </c>
      <c r="F975" s="49" t="s">
        <v>4582</v>
      </c>
      <c r="G975" s="49">
        <v>1</v>
      </c>
      <c r="H975" s="49" t="s">
        <v>3970</v>
      </c>
      <c r="I975" s="49" t="s">
        <v>3975</v>
      </c>
      <c r="J975" s="49" t="s">
        <v>3975</v>
      </c>
      <c r="K975" s="47" t="str">
        <f>_xlfn.XLOOKUP($B975,ウォッチリスト!$C$3:$C$10000,ウォッチリスト!$C$3:$C$10000,"未反映",0,1)</f>
        <v>2937</v>
      </c>
    </row>
    <row r="976" spans="1:11">
      <c r="A976" s="49">
        <v>20250228</v>
      </c>
      <c r="B976" s="50" t="s">
        <v>882</v>
      </c>
      <c r="C976" s="49" t="s">
        <v>5388</v>
      </c>
      <c r="D976" s="49" t="s">
        <v>4059</v>
      </c>
      <c r="E976" s="49">
        <v>3050</v>
      </c>
      <c r="F976" s="49" t="s">
        <v>4582</v>
      </c>
      <c r="G976" s="49">
        <v>1</v>
      </c>
      <c r="H976" s="49" t="s">
        <v>3970</v>
      </c>
      <c r="I976" s="49" t="s">
        <v>3975</v>
      </c>
      <c r="J976" s="49" t="s">
        <v>3975</v>
      </c>
      <c r="K976" s="47" t="str">
        <f>_xlfn.XLOOKUP($B976,ウォッチリスト!$C$3:$C$10000,ウォッチリスト!$C$3:$C$10000,"未反映",0,1)</f>
        <v>2938</v>
      </c>
    </row>
    <row r="977" spans="1:11">
      <c r="A977" s="49">
        <v>20250228</v>
      </c>
      <c r="B977" s="50" t="s">
        <v>8983</v>
      </c>
      <c r="C977" s="49" t="s">
        <v>8984</v>
      </c>
      <c r="D977" s="49" t="s">
        <v>3991</v>
      </c>
      <c r="E977" s="49">
        <v>6100</v>
      </c>
      <c r="F977" s="49" t="s">
        <v>4070</v>
      </c>
      <c r="G977" s="49">
        <v>14</v>
      </c>
      <c r="H977" s="49" t="s">
        <v>4071</v>
      </c>
      <c r="I977" s="49" t="s">
        <v>3975</v>
      </c>
      <c r="J977" s="49" t="s">
        <v>3975</v>
      </c>
      <c r="K977" s="47" t="str">
        <f>_xlfn.XLOOKUP($B977,ウォッチリスト!$C$3:$C$10000,ウォッチリスト!$C$3:$C$10000,"未反映",0,1)</f>
        <v>未反映</v>
      </c>
    </row>
    <row r="978" spans="1:11">
      <c r="A978" s="49">
        <v>20250228</v>
      </c>
      <c r="B978" s="50" t="s">
        <v>8985</v>
      </c>
      <c r="C978" s="49" t="s">
        <v>8986</v>
      </c>
      <c r="D978" s="49" t="s">
        <v>3974</v>
      </c>
      <c r="E978" s="49" t="s">
        <v>3975</v>
      </c>
      <c r="F978" s="49" t="s">
        <v>3975</v>
      </c>
      <c r="G978" s="49" t="s">
        <v>3975</v>
      </c>
      <c r="H978" s="49" t="s">
        <v>3975</v>
      </c>
      <c r="I978" s="49" t="s">
        <v>3975</v>
      </c>
      <c r="J978" s="49" t="s">
        <v>3975</v>
      </c>
      <c r="K978" s="47" t="str">
        <f>_xlfn.XLOOKUP($B978,ウォッチリスト!$C$3:$C$10000,ウォッチリスト!$C$3:$C$10000,"未反映",0,1)</f>
        <v>未反映</v>
      </c>
    </row>
    <row r="979" spans="1:11">
      <c r="A979" s="49">
        <v>20250228</v>
      </c>
      <c r="B979" s="50" t="s">
        <v>8987</v>
      </c>
      <c r="C979" s="49" t="s">
        <v>8988</v>
      </c>
      <c r="D979" s="49" t="s">
        <v>3974</v>
      </c>
      <c r="E979" s="49" t="s">
        <v>3975</v>
      </c>
      <c r="F979" s="49" t="s">
        <v>3975</v>
      </c>
      <c r="G979" s="49" t="s">
        <v>3975</v>
      </c>
      <c r="H979" s="49" t="s">
        <v>3975</v>
      </c>
      <c r="I979" s="49" t="s">
        <v>3975</v>
      </c>
      <c r="J979" s="49" t="s">
        <v>3975</v>
      </c>
      <c r="K979" s="47" t="str">
        <f>_xlfn.XLOOKUP($B979,ウォッチリスト!$C$3:$C$10000,ウォッチリスト!$C$3:$C$10000,"未反映",0,1)</f>
        <v>未反映</v>
      </c>
    </row>
    <row r="980" spans="1:11">
      <c r="A980" s="49">
        <v>20250228</v>
      </c>
      <c r="B980" s="50" t="s">
        <v>883</v>
      </c>
      <c r="C980" s="49" t="s">
        <v>5389</v>
      </c>
      <c r="D980" s="49" t="s">
        <v>4059</v>
      </c>
      <c r="E980" s="49">
        <v>3550</v>
      </c>
      <c r="F980" s="49" t="s">
        <v>5390</v>
      </c>
      <c r="G980" s="49">
        <v>3</v>
      </c>
      <c r="H980" s="49" t="s">
        <v>4056</v>
      </c>
      <c r="I980" s="49" t="s">
        <v>3975</v>
      </c>
      <c r="J980" s="49" t="s">
        <v>3975</v>
      </c>
      <c r="K980" s="47" t="str">
        <f>_xlfn.XLOOKUP($B980,ウォッチリスト!$C$3:$C$10000,ウォッチリスト!$C$3:$C$10000,"未反映",0,1)</f>
        <v>2961</v>
      </c>
    </row>
    <row r="981" spans="1:11">
      <c r="A981" s="49">
        <v>20250228</v>
      </c>
      <c r="B981" s="50" t="s">
        <v>884</v>
      </c>
      <c r="C981" s="49" t="s">
        <v>5391</v>
      </c>
      <c r="D981" s="49" t="s">
        <v>4059</v>
      </c>
      <c r="E981" s="49">
        <v>3550</v>
      </c>
      <c r="F981" s="49" t="s">
        <v>5390</v>
      </c>
      <c r="G981" s="49">
        <v>3</v>
      </c>
      <c r="H981" s="49" t="s">
        <v>4056</v>
      </c>
      <c r="I981" s="49" t="s">
        <v>3975</v>
      </c>
      <c r="J981" s="49" t="s">
        <v>3975</v>
      </c>
      <c r="K981" s="47" t="str">
        <f>_xlfn.XLOOKUP($B981,ウォッチリスト!$C$3:$C$10000,ウォッチリスト!$C$3:$C$10000,"未反映",0,1)</f>
        <v>2962</v>
      </c>
    </row>
    <row r="982" spans="1:11">
      <c r="A982" s="49">
        <v>20250228</v>
      </c>
      <c r="B982" s="50" t="s">
        <v>8989</v>
      </c>
      <c r="C982" s="49" t="s">
        <v>8990</v>
      </c>
      <c r="D982" s="49" t="s">
        <v>3983</v>
      </c>
      <c r="E982" s="49">
        <v>9050</v>
      </c>
      <c r="F982" s="49" t="s">
        <v>4031</v>
      </c>
      <c r="G982" s="49">
        <v>10</v>
      </c>
      <c r="H982" s="49" t="s">
        <v>3993</v>
      </c>
      <c r="I982" s="49" t="s">
        <v>3975</v>
      </c>
      <c r="J982" s="49" t="s">
        <v>3975</v>
      </c>
      <c r="K982" s="47" t="str">
        <f>_xlfn.XLOOKUP($B982,ウォッチリスト!$C$3:$C$10000,ウォッチリスト!$C$3:$C$10000,"未反映",0,1)</f>
        <v>296A</v>
      </c>
    </row>
    <row r="983" spans="1:11">
      <c r="A983" s="49">
        <v>20250228</v>
      </c>
      <c r="B983" s="50" t="s">
        <v>885</v>
      </c>
      <c r="C983" s="49" t="s">
        <v>5392</v>
      </c>
      <c r="D983" s="49" t="s">
        <v>4059</v>
      </c>
      <c r="E983" s="49">
        <v>8050</v>
      </c>
      <c r="F983" s="49" t="s">
        <v>4080</v>
      </c>
      <c r="G983" s="49">
        <v>17</v>
      </c>
      <c r="H983" s="49" t="s">
        <v>4081</v>
      </c>
      <c r="I983" s="49" t="s">
        <v>3975</v>
      </c>
      <c r="J983" s="49" t="s">
        <v>3975</v>
      </c>
      <c r="K983" s="47" t="str">
        <f>_xlfn.XLOOKUP($B983,ウォッチリスト!$C$3:$C$10000,ウォッチリスト!$C$3:$C$10000,"未反映",0,1)</f>
        <v>2970</v>
      </c>
    </row>
    <row r="984" spans="1:11">
      <c r="A984" s="49">
        <v>20250228</v>
      </c>
      <c r="B984" s="50" t="s">
        <v>5393</v>
      </c>
      <c r="C984" s="49" t="s">
        <v>5394</v>
      </c>
      <c r="D984" s="49" t="s">
        <v>5395</v>
      </c>
      <c r="E984" s="49" t="s">
        <v>3975</v>
      </c>
      <c r="F984" s="49" t="s">
        <v>3975</v>
      </c>
      <c r="G984" s="49" t="s">
        <v>3975</v>
      </c>
      <c r="H984" s="49" t="s">
        <v>3975</v>
      </c>
      <c r="I984" s="49" t="s">
        <v>3975</v>
      </c>
      <c r="J984" s="49" t="s">
        <v>3975</v>
      </c>
      <c r="K984" s="47" t="str">
        <f>_xlfn.XLOOKUP($B984,ウォッチリスト!$C$3:$C$10000,ウォッチリスト!$C$3:$C$10000,"未反映",0,1)</f>
        <v>未反映</v>
      </c>
    </row>
    <row r="985" spans="1:11">
      <c r="A985" s="49">
        <v>20250228</v>
      </c>
      <c r="B985" s="50" t="s">
        <v>5396</v>
      </c>
      <c r="C985" s="49" t="s">
        <v>5397</v>
      </c>
      <c r="D985" s="49" t="s">
        <v>5395</v>
      </c>
      <c r="E985" s="49" t="s">
        <v>3975</v>
      </c>
      <c r="F985" s="49" t="s">
        <v>3975</v>
      </c>
      <c r="G985" s="49" t="s">
        <v>3975</v>
      </c>
      <c r="H985" s="49" t="s">
        <v>3975</v>
      </c>
      <c r="I985" s="49" t="s">
        <v>3975</v>
      </c>
      <c r="J985" s="49" t="s">
        <v>3975</v>
      </c>
      <c r="K985" s="47" t="str">
        <f>_xlfn.XLOOKUP($B985,ウォッチリスト!$C$3:$C$10000,ウォッチリスト!$C$3:$C$10000,"未反映",0,1)</f>
        <v>未反映</v>
      </c>
    </row>
    <row r="986" spans="1:11">
      <c r="A986" s="49">
        <v>20250228</v>
      </c>
      <c r="B986" s="50" t="s">
        <v>886</v>
      </c>
      <c r="C986" s="49" t="s">
        <v>5398</v>
      </c>
      <c r="D986" s="49" t="s">
        <v>3968</v>
      </c>
      <c r="E986" s="49">
        <v>8050</v>
      </c>
      <c r="F986" s="49" t="s">
        <v>4080</v>
      </c>
      <c r="G986" s="49">
        <v>17</v>
      </c>
      <c r="H986" s="49" t="s">
        <v>4081</v>
      </c>
      <c r="I986" s="49">
        <v>7</v>
      </c>
      <c r="J986" s="49" t="s">
        <v>3971</v>
      </c>
      <c r="K986" s="47" t="str">
        <f>_xlfn.XLOOKUP($B986,ウォッチリスト!$C$3:$C$10000,ウォッチリスト!$C$3:$C$10000,"未反映",0,1)</f>
        <v>2975</v>
      </c>
    </row>
    <row r="987" spans="1:11">
      <c r="A987" s="49">
        <v>20250228</v>
      </c>
      <c r="B987" s="50" t="s">
        <v>5399</v>
      </c>
      <c r="C987" s="49" t="s">
        <v>5400</v>
      </c>
      <c r="D987" s="49" t="s">
        <v>3991</v>
      </c>
      <c r="E987" s="49">
        <v>8050</v>
      </c>
      <c r="F987" s="49" t="s">
        <v>4080</v>
      </c>
      <c r="G987" s="49">
        <v>17</v>
      </c>
      <c r="H987" s="49" t="s">
        <v>4081</v>
      </c>
      <c r="I987" s="49" t="s">
        <v>3975</v>
      </c>
      <c r="J987" s="49" t="s">
        <v>3975</v>
      </c>
      <c r="K987" s="47" t="str">
        <f>_xlfn.XLOOKUP($B987,ウォッチリスト!$C$3:$C$10000,ウォッチリスト!$C$3:$C$10000,"未反映",0,1)</f>
        <v>未反映</v>
      </c>
    </row>
    <row r="988" spans="1:11">
      <c r="A988" s="49">
        <v>20250228</v>
      </c>
      <c r="B988" s="50" t="s">
        <v>887</v>
      </c>
      <c r="C988" s="49" t="s">
        <v>5401</v>
      </c>
      <c r="D988" s="49" t="s">
        <v>3983</v>
      </c>
      <c r="E988" s="49">
        <v>8050</v>
      </c>
      <c r="F988" s="49" t="s">
        <v>4080</v>
      </c>
      <c r="G988" s="49">
        <v>17</v>
      </c>
      <c r="H988" s="49" t="s">
        <v>4081</v>
      </c>
      <c r="I988" s="49" t="s">
        <v>3975</v>
      </c>
      <c r="J988" s="49" t="s">
        <v>3975</v>
      </c>
      <c r="K988" s="47" t="str">
        <f>_xlfn.XLOOKUP($B988,ウォッチリスト!$C$3:$C$10000,ウォッチリスト!$C$3:$C$10000,"未反映",0,1)</f>
        <v>2978</v>
      </c>
    </row>
    <row r="989" spans="1:11">
      <c r="A989" s="49">
        <v>20250228</v>
      </c>
      <c r="B989" s="50" t="s">
        <v>5402</v>
      </c>
      <c r="C989" s="49" t="s">
        <v>5403</v>
      </c>
      <c r="D989" s="49" t="s">
        <v>5395</v>
      </c>
      <c r="E989" s="49" t="s">
        <v>3975</v>
      </c>
      <c r="F989" s="49" t="s">
        <v>3975</v>
      </c>
      <c r="G989" s="49" t="s">
        <v>3975</v>
      </c>
      <c r="H989" s="49" t="s">
        <v>3975</v>
      </c>
      <c r="I989" s="49" t="s">
        <v>3975</v>
      </c>
      <c r="J989" s="49" t="s">
        <v>3975</v>
      </c>
      <c r="K989" s="47" t="str">
        <f>_xlfn.XLOOKUP($B989,ウォッチリスト!$C$3:$C$10000,ウォッチリスト!$C$3:$C$10000,"未反映",0,1)</f>
        <v>未反映</v>
      </c>
    </row>
    <row r="990" spans="1:11">
      <c r="A990" s="49">
        <v>20250228</v>
      </c>
      <c r="B990" s="50" t="s">
        <v>8991</v>
      </c>
      <c r="C990" s="49" t="s">
        <v>8992</v>
      </c>
      <c r="D990" s="49" t="s">
        <v>4059</v>
      </c>
      <c r="E990" s="49">
        <v>6100</v>
      </c>
      <c r="F990" s="49" t="s">
        <v>4070</v>
      </c>
      <c r="G990" s="49">
        <v>14</v>
      </c>
      <c r="H990" s="49" t="s">
        <v>4071</v>
      </c>
      <c r="I990" s="49" t="s">
        <v>3975</v>
      </c>
      <c r="J990" s="49" t="s">
        <v>3975</v>
      </c>
      <c r="K990" s="47" t="str">
        <f>_xlfn.XLOOKUP($B990,ウォッチリスト!$C$3:$C$10000,ウォッチリスト!$C$3:$C$10000,"未反映",0,1)</f>
        <v>297A</v>
      </c>
    </row>
    <row r="991" spans="1:11">
      <c r="A991" s="49">
        <v>20250228</v>
      </c>
      <c r="B991" s="50" t="s">
        <v>888</v>
      </c>
      <c r="C991" s="49" t="s">
        <v>5404</v>
      </c>
      <c r="D991" s="49" t="s">
        <v>3968</v>
      </c>
      <c r="E991" s="49">
        <v>8050</v>
      </c>
      <c r="F991" s="49" t="s">
        <v>4080</v>
      </c>
      <c r="G991" s="49">
        <v>17</v>
      </c>
      <c r="H991" s="49" t="s">
        <v>4081</v>
      </c>
      <c r="I991" s="49">
        <v>6</v>
      </c>
      <c r="J991" s="49" t="s">
        <v>4061</v>
      </c>
      <c r="K991" s="47" t="str">
        <f>_xlfn.XLOOKUP($B991,ウォッチリスト!$C$3:$C$10000,ウォッチリスト!$C$3:$C$10000,"未反映",0,1)</f>
        <v>2980</v>
      </c>
    </row>
    <row r="992" spans="1:11">
      <c r="A992" s="49">
        <v>20250228</v>
      </c>
      <c r="B992" s="50" t="s">
        <v>889</v>
      </c>
      <c r="C992" s="49" t="s">
        <v>5405</v>
      </c>
      <c r="D992" s="49" t="s">
        <v>3983</v>
      </c>
      <c r="E992" s="49">
        <v>8050</v>
      </c>
      <c r="F992" s="49" t="s">
        <v>4080</v>
      </c>
      <c r="G992" s="49">
        <v>17</v>
      </c>
      <c r="H992" s="49" t="s">
        <v>4081</v>
      </c>
      <c r="I992" s="49" t="s">
        <v>3975</v>
      </c>
      <c r="J992" s="49" t="s">
        <v>3975</v>
      </c>
      <c r="K992" s="47" t="str">
        <f>_xlfn.XLOOKUP($B992,ウォッチリスト!$C$3:$C$10000,ウォッチリスト!$C$3:$C$10000,"未反映",0,1)</f>
        <v>2981</v>
      </c>
    </row>
    <row r="993" spans="1:11">
      <c r="A993" s="49">
        <v>20250228</v>
      </c>
      <c r="B993" s="50" t="s">
        <v>890</v>
      </c>
      <c r="C993" s="49" t="s">
        <v>5406</v>
      </c>
      <c r="D993" s="49" t="s">
        <v>3968</v>
      </c>
      <c r="E993" s="49">
        <v>8050</v>
      </c>
      <c r="F993" s="49" t="s">
        <v>4080</v>
      </c>
      <c r="G993" s="49">
        <v>17</v>
      </c>
      <c r="H993" s="49" t="s">
        <v>4081</v>
      </c>
      <c r="I993" s="49" t="s">
        <v>3975</v>
      </c>
      <c r="J993" s="49" t="s">
        <v>3975</v>
      </c>
      <c r="K993" s="47" t="str">
        <f>_xlfn.XLOOKUP($B993,ウォッチリスト!$C$3:$C$10000,ウォッチリスト!$C$3:$C$10000,"未反映",0,1)</f>
        <v>2982</v>
      </c>
    </row>
    <row r="994" spans="1:11">
      <c r="A994" s="49">
        <v>20250228</v>
      </c>
      <c r="B994" s="50" t="s">
        <v>891</v>
      </c>
      <c r="C994" s="49" t="s">
        <v>5407</v>
      </c>
      <c r="D994" s="49" t="s">
        <v>3983</v>
      </c>
      <c r="E994" s="49">
        <v>8050</v>
      </c>
      <c r="F994" s="49" t="s">
        <v>4080</v>
      </c>
      <c r="G994" s="49">
        <v>17</v>
      </c>
      <c r="H994" s="49" t="s">
        <v>4081</v>
      </c>
      <c r="I994" s="49" t="s">
        <v>3975</v>
      </c>
      <c r="J994" s="49" t="s">
        <v>3975</v>
      </c>
      <c r="K994" s="47" t="str">
        <f>_xlfn.XLOOKUP($B994,ウォッチリスト!$C$3:$C$10000,ウォッチリスト!$C$3:$C$10000,"未反映",0,1)</f>
        <v>2983</v>
      </c>
    </row>
    <row r="995" spans="1:11">
      <c r="A995" s="49">
        <v>20250228</v>
      </c>
      <c r="B995" s="50" t="s">
        <v>892</v>
      </c>
      <c r="C995" s="49" t="s">
        <v>5408</v>
      </c>
      <c r="D995" s="49" t="s">
        <v>4059</v>
      </c>
      <c r="E995" s="49">
        <v>8050</v>
      </c>
      <c r="F995" s="49" t="s">
        <v>4080</v>
      </c>
      <c r="G995" s="49">
        <v>17</v>
      </c>
      <c r="H995" s="49" t="s">
        <v>4081</v>
      </c>
      <c r="I995" s="49" t="s">
        <v>3975</v>
      </c>
      <c r="J995" s="49" t="s">
        <v>3975</v>
      </c>
      <c r="K995" s="47" t="str">
        <f>_xlfn.XLOOKUP($B995,ウォッチリスト!$C$3:$C$10000,ウォッチリスト!$C$3:$C$10000,"未反映",0,1)</f>
        <v>2984</v>
      </c>
    </row>
    <row r="996" spans="1:11">
      <c r="A996" s="49">
        <v>20250228</v>
      </c>
      <c r="B996" s="50" t="s">
        <v>5409</v>
      </c>
      <c r="C996" s="49" t="s">
        <v>5410</v>
      </c>
      <c r="D996" s="49" t="s">
        <v>3991</v>
      </c>
      <c r="E996" s="49">
        <v>8050</v>
      </c>
      <c r="F996" s="49" t="s">
        <v>4080</v>
      </c>
      <c r="G996" s="49">
        <v>17</v>
      </c>
      <c r="H996" s="49" t="s">
        <v>4081</v>
      </c>
      <c r="I996" s="49" t="s">
        <v>3975</v>
      </c>
      <c r="J996" s="49" t="s">
        <v>3975</v>
      </c>
      <c r="K996" s="47" t="str">
        <f>_xlfn.XLOOKUP($B996,ウォッチリスト!$C$3:$C$10000,ウォッチリスト!$C$3:$C$10000,"未反映",0,1)</f>
        <v>未反映</v>
      </c>
    </row>
    <row r="997" spans="1:11">
      <c r="A997" s="49">
        <v>20250228</v>
      </c>
      <c r="B997" s="50" t="s">
        <v>893</v>
      </c>
      <c r="C997" s="49" t="s">
        <v>5411</v>
      </c>
      <c r="D997" s="49" t="s">
        <v>3983</v>
      </c>
      <c r="E997" s="49">
        <v>8050</v>
      </c>
      <c r="F997" s="49" t="s">
        <v>4080</v>
      </c>
      <c r="G997" s="49">
        <v>17</v>
      </c>
      <c r="H997" s="49" t="s">
        <v>4081</v>
      </c>
      <c r="I997" s="49" t="s">
        <v>3975</v>
      </c>
      <c r="J997" s="49" t="s">
        <v>3975</v>
      </c>
      <c r="K997" s="47" t="str">
        <f>_xlfn.XLOOKUP($B997,ウォッチリスト!$C$3:$C$10000,ウォッチリスト!$C$3:$C$10000,"未反映",0,1)</f>
        <v>2986</v>
      </c>
    </row>
    <row r="998" spans="1:11">
      <c r="A998" s="49">
        <v>20250228</v>
      </c>
      <c r="B998" s="50" t="s">
        <v>5412</v>
      </c>
      <c r="C998" s="49" t="s">
        <v>5413</v>
      </c>
      <c r="D998" s="49" t="s">
        <v>5395</v>
      </c>
      <c r="E998" s="49" t="s">
        <v>3975</v>
      </c>
      <c r="F998" s="49" t="s">
        <v>3975</v>
      </c>
      <c r="G998" s="49" t="s">
        <v>3975</v>
      </c>
      <c r="H998" s="49" t="s">
        <v>3975</v>
      </c>
      <c r="I998" s="49" t="s">
        <v>3975</v>
      </c>
      <c r="J998" s="49" t="s">
        <v>3975</v>
      </c>
      <c r="K998" s="47" t="str">
        <f>_xlfn.XLOOKUP($B998,ウォッチリスト!$C$3:$C$10000,ウォッチリスト!$C$3:$C$10000,"未反映",0,1)</f>
        <v>未反映</v>
      </c>
    </row>
    <row r="999" spans="1:11">
      <c r="A999" s="49">
        <v>20250228</v>
      </c>
      <c r="B999" s="50" t="s">
        <v>8993</v>
      </c>
      <c r="C999" s="49" t="s">
        <v>8994</v>
      </c>
      <c r="D999" s="49" t="s">
        <v>3983</v>
      </c>
      <c r="E999" s="49">
        <v>5250</v>
      </c>
      <c r="F999" s="49" t="s">
        <v>3992</v>
      </c>
      <c r="G999" s="49">
        <v>10</v>
      </c>
      <c r="H999" s="49" t="s">
        <v>3993</v>
      </c>
      <c r="I999" s="49" t="s">
        <v>3975</v>
      </c>
      <c r="J999" s="49" t="s">
        <v>3975</v>
      </c>
      <c r="K999" s="47" t="str">
        <f>_xlfn.XLOOKUP($B999,ウォッチリスト!$C$3:$C$10000,ウォッチリスト!$C$3:$C$10000,"未反映",0,1)</f>
        <v>298A</v>
      </c>
    </row>
    <row r="1000" spans="1:11">
      <c r="A1000" s="49">
        <v>20250228</v>
      </c>
      <c r="B1000" s="50" t="s">
        <v>5414</v>
      </c>
      <c r="C1000" s="49" t="s">
        <v>5415</v>
      </c>
      <c r="D1000" s="49" t="s">
        <v>3991</v>
      </c>
      <c r="E1000" s="49">
        <v>8050</v>
      </c>
      <c r="F1000" s="49" t="s">
        <v>4080</v>
      </c>
      <c r="G1000" s="49">
        <v>17</v>
      </c>
      <c r="H1000" s="49" t="s">
        <v>4081</v>
      </c>
      <c r="I1000" s="49" t="s">
        <v>3975</v>
      </c>
      <c r="J1000" s="49" t="s">
        <v>3975</v>
      </c>
      <c r="K1000" s="47" t="str">
        <f>_xlfn.XLOOKUP($B1000,ウォッチリスト!$C$3:$C$10000,ウォッチリスト!$C$3:$C$10000,"未反映",0,1)</f>
        <v>未反映</v>
      </c>
    </row>
    <row r="1001" spans="1:11">
      <c r="A1001" s="49">
        <v>20250228</v>
      </c>
      <c r="B1001" s="50" t="s">
        <v>894</v>
      </c>
      <c r="C1001" s="49" t="s">
        <v>5416</v>
      </c>
      <c r="D1001" s="49" t="s">
        <v>4059</v>
      </c>
      <c r="E1001" s="49">
        <v>8050</v>
      </c>
      <c r="F1001" s="49" t="s">
        <v>4080</v>
      </c>
      <c r="G1001" s="49">
        <v>17</v>
      </c>
      <c r="H1001" s="49" t="s">
        <v>4081</v>
      </c>
      <c r="I1001" s="49" t="s">
        <v>3975</v>
      </c>
      <c r="J1001" s="49" t="s">
        <v>3975</v>
      </c>
      <c r="K1001" s="47" t="str">
        <f>_xlfn.XLOOKUP($B1001,ウォッチリスト!$C$3:$C$10000,ウォッチリスト!$C$3:$C$10000,"未反映",0,1)</f>
        <v>2991</v>
      </c>
    </row>
    <row r="1002" spans="1:11">
      <c r="A1002" s="49">
        <v>20250228</v>
      </c>
      <c r="B1002" s="50" t="s">
        <v>5417</v>
      </c>
      <c r="C1002" s="49" t="s">
        <v>5418</v>
      </c>
      <c r="D1002" s="49" t="s">
        <v>3991</v>
      </c>
      <c r="E1002" s="49">
        <v>8050</v>
      </c>
      <c r="F1002" s="49" t="s">
        <v>4080</v>
      </c>
      <c r="G1002" s="49">
        <v>17</v>
      </c>
      <c r="H1002" s="49" t="s">
        <v>4081</v>
      </c>
      <c r="I1002" s="49" t="s">
        <v>3975</v>
      </c>
      <c r="J1002" s="49" t="s">
        <v>3975</v>
      </c>
      <c r="K1002" s="47" t="str">
        <f>_xlfn.XLOOKUP($B1002,ウォッチリスト!$C$3:$C$10000,ウォッチリスト!$C$3:$C$10000,"未反映",0,1)</f>
        <v>未反映</v>
      </c>
    </row>
    <row r="1003" spans="1:11">
      <c r="A1003" s="49">
        <v>20250228</v>
      </c>
      <c r="B1003" s="50" t="s">
        <v>895</v>
      </c>
      <c r="C1003" s="49" t="s">
        <v>5419</v>
      </c>
      <c r="D1003" s="49" t="s">
        <v>4059</v>
      </c>
      <c r="E1003" s="49">
        <v>8050</v>
      </c>
      <c r="F1003" s="49" t="s">
        <v>4080</v>
      </c>
      <c r="G1003" s="49">
        <v>17</v>
      </c>
      <c r="H1003" s="49" t="s">
        <v>4081</v>
      </c>
      <c r="I1003" s="49" t="s">
        <v>3975</v>
      </c>
      <c r="J1003" s="49" t="s">
        <v>3975</v>
      </c>
      <c r="K1003" s="47" t="str">
        <f>_xlfn.XLOOKUP($B1003,ウォッチリスト!$C$3:$C$10000,ウォッチリスト!$C$3:$C$10000,"未反映",0,1)</f>
        <v>2993</v>
      </c>
    </row>
    <row r="1004" spans="1:11">
      <c r="A1004" s="49">
        <v>20250228</v>
      </c>
      <c r="B1004" s="50" t="s">
        <v>5420</v>
      </c>
      <c r="C1004" s="49" t="s">
        <v>5421</v>
      </c>
      <c r="D1004" s="49" t="s">
        <v>3991</v>
      </c>
      <c r="E1004" s="49">
        <v>8050</v>
      </c>
      <c r="F1004" s="49" t="s">
        <v>4080</v>
      </c>
      <c r="G1004" s="49">
        <v>17</v>
      </c>
      <c r="H1004" s="49" t="s">
        <v>4081</v>
      </c>
      <c r="I1004" s="49" t="s">
        <v>3975</v>
      </c>
      <c r="J1004" s="49" t="s">
        <v>3975</v>
      </c>
      <c r="K1004" s="47" t="str">
        <f>_xlfn.XLOOKUP($B1004,ウォッチリスト!$C$3:$C$10000,ウォッチリスト!$C$3:$C$10000,"未反映",0,1)</f>
        <v>未反映</v>
      </c>
    </row>
    <row r="1005" spans="1:11">
      <c r="A1005" s="49">
        <v>20250228</v>
      </c>
      <c r="B1005" s="50" t="s">
        <v>5422</v>
      </c>
      <c r="C1005" s="49" t="s">
        <v>5423</v>
      </c>
      <c r="D1005" s="49" t="s">
        <v>3991</v>
      </c>
      <c r="E1005" s="49">
        <v>8050</v>
      </c>
      <c r="F1005" s="49" t="s">
        <v>4080</v>
      </c>
      <c r="G1005" s="49">
        <v>17</v>
      </c>
      <c r="H1005" s="49" t="s">
        <v>4081</v>
      </c>
      <c r="I1005" s="49" t="s">
        <v>3975</v>
      </c>
      <c r="J1005" s="49" t="s">
        <v>3975</v>
      </c>
      <c r="K1005" s="47" t="str">
        <f>_xlfn.XLOOKUP($B1005,ウォッチリスト!$C$3:$C$10000,ウォッチリスト!$C$3:$C$10000,"未反映",0,1)</f>
        <v>未反映</v>
      </c>
    </row>
    <row r="1006" spans="1:11">
      <c r="A1006" s="49">
        <v>20250228</v>
      </c>
      <c r="B1006" s="50" t="s">
        <v>896</v>
      </c>
      <c r="C1006" s="49" t="s">
        <v>5424</v>
      </c>
      <c r="D1006" s="49" t="s">
        <v>3983</v>
      </c>
      <c r="E1006" s="49">
        <v>8050</v>
      </c>
      <c r="F1006" s="49" t="s">
        <v>4080</v>
      </c>
      <c r="G1006" s="49">
        <v>17</v>
      </c>
      <c r="H1006" s="49" t="s">
        <v>4081</v>
      </c>
      <c r="I1006" s="49" t="s">
        <v>3975</v>
      </c>
      <c r="J1006" s="49" t="s">
        <v>3975</v>
      </c>
      <c r="K1006" s="47" t="str">
        <f>_xlfn.XLOOKUP($B1006,ウォッチリスト!$C$3:$C$10000,ウォッチリスト!$C$3:$C$10000,"未反映",0,1)</f>
        <v>2997</v>
      </c>
    </row>
    <row r="1007" spans="1:11">
      <c r="A1007" s="49">
        <v>20250228</v>
      </c>
      <c r="B1007" s="50" t="s">
        <v>897</v>
      </c>
      <c r="C1007" s="49" t="s">
        <v>5425</v>
      </c>
      <c r="D1007" s="49" t="s">
        <v>3983</v>
      </c>
      <c r="E1007" s="49">
        <v>8050</v>
      </c>
      <c r="F1007" s="49" t="s">
        <v>4080</v>
      </c>
      <c r="G1007" s="49">
        <v>17</v>
      </c>
      <c r="H1007" s="49" t="s">
        <v>4081</v>
      </c>
      <c r="I1007" s="49" t="s">
        <v>3975</v>
      </c>
      <c r="J1007" s="49" t="s">
        <v>3975</v>
      </c>
      <c r="K1007" s="47" t="str">
        <f>_xlfn.XLOOKUP($B1007,ウォッチリスト!$C$3:$C$10000,ウォッチリスト!$C$3:$C$10000,"未反映",0,1)</f>
        <v>2998</v>
      </c>
    </row>
    <row r="1008" spans="1:11">
      <c r="A1008" s="49">
        <v>20250228</v>
      </c>
      <c r="B1008" s="50" t="s">
        <v>898</v>
      </c>
      <c r="C1008" s="49" t="s">
        <v>5426</v>
      </c>
      <c r="D1008" s="49" t="s">
        <v>4059</v>
      </c>
      <c r="E1008" s="49">
        <v>8050</v>
      </c>
      <c r="F1008" s="49" t="s">
        <v>4080</v>
      </c>
      <c r="G1008" s="49">
        <v>17</v>
      </c>
      <c r="H1008" s="49" t="s">
        <v>4081</v>
      </c>
      <c r="I1008" s="49" t="s">
        <v>3975</v>
      </c>
      <c r="J1008" s="49" t="s">
        <v>3975</v>
      </c>
      <c r="K1008" s="47" t="str">
        <f>_xlfn.XLOOKUP($B1008,ウォッチリスト!$C$3:$C$10000,ウォッチリスト!$C$3:$C$10000,"未反映",0,1)</f>
        <v>2999</v>
      </c>
    </row>
    <row r="1009" spans="1:11">
      <c r="A1009" s="49">
        <v>20250228</v>
      </c>
      <c r="B1009" s="50" t="s">
        <v>8995</v>
      </c>
      <c r="C1009" s="49" t="s">
        <v>8996</v>
      </c>
      <c r="D1009" s="49" t="s">
        <v>3983</v>
      </c>
      <c r="E1009" s="49">
        <v>9050</v>
      </c>
      <c r="F1009" s="49" t="s">
        <v>4031</v>
      </c>
      <c r="G1009" s="49">
        <v>10</v>
      </c>
      <c r="H1009" s="49" t="s">
        <v>3993</v>
      </c>
      <c r="I1009" s="49" t="s">
        <v>3975</v>
      </c>
      <c r="J1009" s="49" t="s">
        <v>3975</v>
      </c>
      <c r="K1009" s="47" t="str">
        <f>_xlfn.XLOOKUP($B1009,ウォッチリスト!$C$3:$C$10000,ウォッチリスト!$C$3:$C$10000,"未反映",0,1)</f>
        <v>299A</v>
      </c>
    </row>
    <row r="1010" spans="1:11">
      <c r="A1010" s="49">
        <v>20250228</v>
      </c>
      <c r="B1010" s="50" t="s">
        <v>899</v>
      </c>
      <c r="C1010" s="49" t="s">
        <v>5427</v>
      </c>
      <c r="D1010" s="49" t="s">
        <v>4059</v>
      </c>
      <c r="E1010" s="49">
        <v>3100</v>
      </c>
      <c r="F1010" s="49" t="s">
        <v>5428</v>
      </c>
      <c r="G1010" s="49">
        <v>4</v>
      </c>
      <c r="H1010" s="49" t="s">
        <v>4446</v>
      </c>
      <c r="I1010" s="49">
        <v>7</v>
      </c>
      <c r="J1010" s="49" t="s">
        <v>3971</v>
      </c>
      <c r="K1010" s="47" t="str">
        <f>_xlfn.XLOOKUP($B1010,ウォッチリスト!$C$3:$C$10000,ウォッチリスト!$C$3:$C$10000,"未反映",0,1)</f>
        <v>3001</v>
      </c>
    </row>
    <row r="1011" spans="1:11">
      <c r="A1011" s="49">
        <v>20250228</v>
      </c>
      <c r="B1011" s="50" t="s">
        <v>900</v>
      </c>
      <c r="C1011" s="49" t="s">
        <v>5429</v>
      </c>
      <c r="D1011" s="49" t="s">
        <v>3968</v>
      </c>
      <c r="E1011" s="49">
        <v>3100</v>
      </c>
      <c r="F1011" s="49" t="s">
        <v>5428</v>
      </c>
      <c r="G1011" s="49">
        <v>4</v>
      </c>
      <c r="H1011" s="49" t="s">
        <v>4446</v>
      </c>
      <c r="I1011" s="49">
        <v>6</v>
      </c>
      <c r="J1011" s="49" t="s">
        <v>4061</v>
      </c>
      <c r="K1011" s="47" t="str">
        <f>_xlfn.XLOOKUP($B1011,ウォッチリスト!$C$3:$C$10000,ウォッチリスト!$C$3:$C$10000,"未反映",0,1)</f>
        <v>3002</v>
      </c>
    </row>
    <row r="1012" spans="1:11">
      <c r="A1012" s="49">
        <v>20250228</v>
      </c>
      <c r="B1012" s="50" t="s">
        <v>309</v>
      </c>
      <c r="C1012" s="49" t="s">
        <v>5430</v>
      </c>
      <c r="D1012" s="49" t="s">
        <v>3968</v>
      </c>
      <c r="E1012" s="49">
        <v>8050</v>
      </c>
      <c r="F1012" s="49" t="s">
        <v>4080</v>
      </c>
      <c r="G1012" s="49">
        <v>17</v>
      </c>
      <c r="H1012" s="49" t="s">
        <v>4081</v>
      </c>
      <c r="I1012" s="49">
        <v>4</v>
      </c>
      <c r="J1012" s="49" t="s">
        <v>4015</v>
      </c>
      <c r="K1012" s="47" t="str">
        <f>_xlfn.XLOOKUP($B1012,ウォッチリスト!$C$3:$C$10000,ウォッチリスト!$C$3:$C$10000,"未反映",0,1)</f>
        <v>3003</v>
      </c>
    </row>
    <row r="1013" spans="1:11">
      <c r="A1013" s="49">
        <v>20250228</v>
      </c>
      <c r="B1013" s="50" t="s">
        <v>901</v>
      </c>
      <c r="C1013" s="49" t="s">
        <v>5431</v>
      </c>
      <c r="D1013" s="49" t="s">
        <v>4059</v>
      </c>
      <c r="E1013" s="49">
        <v>6050</v>
      </c>
      <c r="F1013" s="49" t="s">
        <v>4196</v>
      </c>
      <c r="G1013" s="49">
        <v>13</v>
      </c>
      <c r="H1013" s="49" t="s">
        <v>4197</v>
      </c>
      <c r="I1013" s="49" t="s">
        <v>3975</v>
      </c>
      <c r="J1013" s="49" t="s">
        <v>3975</v>
      </c>
      <c r="K1013" s="47" t="str">
        <f>_xlfn.XLOOKUP($B1013,ウォッチリスト!$C$3:$C$10000,ウォッチリスト!$C$3:$C$10000,"未反映",0,1)</f>
        <v>3004</v>
      </c>
    </row>
    <row r="1014" spans="1:11">
      <c r="A1014" s="49">
        <v>20250228</v>
      </c>
      <c r="B1014" s="50" t="s">
        <v>8997</v>
      </c>
      <c r="C1014" s="49" t="s">
        <v>8998</v>
      </c>
      <c r="D1014" s="49" t="s">
        <v>4059</v>
      </c>
      <c r="E1014" s="49">
        <v>9050</v>
      </c>
      <c r="F1014" s="49" t="s">
        <v>4031</v>
      </c>
      <c r="G1014" s="49">
        <v>10</v>
      </c>
      <c r="H1014" s="49" t="s">
        <v>3993</v>
      </c>
      <c r="I1014" s="49" t="s">
        <v>3975</v>
      </c>
      <c r="J1014" s="49" t="s">
        <v>3975</v>
      </c>
      <c r="K1014" s="47" t="str">
        <f>_xlfn.XLOOKUP($B1014,ウォッチリスト!$C$3:$C$10000,ウォッチリスト!$C$3:$C$10000,"未反映",0,1)</f>
        <v>300A</v>
      </c>
    </row>
    <row r="1015" spans="1:11">
      <c r="A1015" s="49">
        <v>20250228</v>
      </c>
      <c r="B1015" s="50" t="s">
        <v>902</v>
      </c>
      <c r="C1015" s="49" t="s">
        <v>5432</v>
      </c>
      <c r="D1015" s="49" t="s">
        <v>4059</v>
      </c>
      <c r="E1015" s="49">
        <v>9050</v>
      </c>
      <c r="F1015" s="49" t="s">
        <v>4031</v>
      </c>
      <c r="G1015" s="49">
        <v>10</v>
      </c>
      <c r="H1015" s="49" t="s">
        <v>3993</v>
      </c>
      <c r="I1015" s="49" t="s">
        <v>3975</v>
      </c>
      <c r="J1015" s="49" t="s">
        <v>3975</v>
      </c>
      <c r="K1015" s="47" t="str">
        <f>_xlfn.XLOOKUP($B1015,ウォッチリスト!$C$3:$C$10000,ウォッチリスト!$C$3:$C$10000,"未反映",0,1)</f>
        <v>3010</v>
      </c>
    </row>
    <row r="1016" spans="1:11">
      <c r="A1016" s="49">
        <v>20250228</v>
      </c>
      <c r="B1016" s="50" t="s">
        <v>903</v>
      </c>
      <c r="C1016" s="49" t="s">
        <v>5433</v>
      </c>
      <c r="D1016" s="49" t="s">
        <v>4059</v>
      </c>
      <c r="E1016" s="49">
        <v>6100</v>
      </c>
      <c r="F1016" s="49" t="s">
        <v>4070</v>
      </c>
      <c r="G1016" s="49">
        <v>14</v>
      </c>
      <c r="H1016" s="49" t="s">
        <v>4071</v>
      </c>
      <c r="I1016" s="49" t="s">
        <v>3975</v>
      </c>
      <c r="J1016" s="49" t="s">
        <v>3975</v>
      </c>
      <c r="K1016" s="47" t="str">
        <f>_xlfn.XLOOKUP($B1016,ウォッチリスト!$C$3:$C$10000,ウォッチリスト!$C$3:$C$10000,"未反映",0,1)</f>
        <v>3011</v>
      </c>
    </row>
    <row r="1017" spans="1:11">
      <c r="A1017" s="49">
        <v>20250228</v>
      </c>
      <c r="B1017" s="50" t="s">
        <v>8999</v>
      </c>
      <c r="C1017" s="49" t="s">
        <v>9000</v>
      </c>
      <c r="D1017" s="49" t="s">
        <v>3991</v>
      </c>
      <c r="E1017" s="49">
        <v>8050</v>
      </c>
      <c r="F1017" s="49" t="s">
        <v>4080</v>
      </c>
      <c r="G1017" s="49">
        <v>17</v>
      </c>
      <c r="H1017" s="49" t="s">
        <v>4081</v>
      </c>
      <c r="I1017" s="49" t="s">
        <v>3975</v>
      </c>
      <c r="J1017" s="49" t="s">
        <v>3975</v>
      </c>
      <c r="K1017" s="47" t="str">
        <f>_xlfn.XLOOKUP($B1017,ウォッチリスト!$C$3:$C$10000,ウォッチリスト!$C$3:$C$10000,"未反映",0,1)</f>
        <v>未反映</v>
      </c>
    </row>
    <row r="1018" spans="1:11">
      <c r="A1018" s="49">
        <v>20250228</v>
      </c>
      <c r="B1018" s="50" t="s">
        <v>904</v>
      </c>
      <c r="C1018" s="49" t="s">
        <v>5434</v>
      </c>
      <c r="D1018" s="49" t="s">
        <v>4059</v>
      </c>
      <c r="E1018" s="49">
        <v>6100</v>
      </c>
      <c r="F1018" s="49" t="s">
        <v>4070</v>
      </c>
      <c r="G1018" s="49">
        <v>14</v>
      </c>
      <c r="H1018" s="49" t="s">
        <v>4071</v>
      </c>
      <c r="I1018" s="49" t="s">
        <v>3975</v>
      </c>
      <c r="J1018" s="49" t="s">
        <v>3975</v>
      </c>
      <c r="K1018" s="47" t="str">
        <f>_xlfn.XLOOKUP($B1018,ウォッチリスト!$C$3:$C$10000,ウォッチリスト!$C$3:$C$10000,"未反映",0,1)</f>
        <v>3020</v>
      </c>
    </row>
    <row r="1019" spans="1:11">
      <c r="A1019" s="49">
        <v>20250228</v>
      </c>
      <c r="B1019" s="50" t="s">
        <v>905</v>
      </c>
      <c r="C1019" s="49" t="s">
        <v>5435</v>
      </c>
      <c r="D1019" s="49" t="s">
        <v>4059</v>
      </c>
      <c r="E1019" s="49">
        <v>9050</v>
      </c>
      <c r="F1019" s="49" t="s">
        <v>4031</v>
      </c>
      <c r="G1019" s="49">
        <v>10</v>
      </c>
      <c r="H1019" s="49" t="s">
        <v>3993</v>
      </c>
      <c r="I1019" s="49" t="s">
        <v>3975</v>
      </c>
      <c r="J1019" s="49" t="s">
        <v>3975</v>
      </c>
      <c r="K1019" s="47" t="str">
        <f>_xlfn.XLOOKUP($B1019,ウォッチリスト!$C$3:$C$10000,ウォッチリスト!$C$3:$C$10000,"未反映",0,1)</f>
        <v>3021</v>
      </c>
    </row>
    <row r="1020" spans="1:11">
      <c r="A1020" s="49">
        <v>20250228</v>
      </c>
      <c r="B1020" s="50" t="s">
        <v>906</v>
      </c>
      <c r="C1020" s="49" t="s">
        <v>5436</v>
      </c>
      <c r="D1020" s="49" t="s">
        <v>4059</v>
      </c>
      <c r="E1020" s="49">
        <v>6050</v>
      </c>
      <c r="F1020" s="49" t="s">
        <v>4196</v>
      </c>
      <c r="G1020" s="49">
        <v>13</v>
      </c>
      <c r="H1020" s="49" t="s">
        <v>4197</v>
      </c>
      <c r="I1020" s="49">
        <v>7</v>
      </c>
      <c r="J1020" s="49" t="s">
        <v>3971</v>
      </c>
      <c r="K1020" s="47" t="str">
        <f>_xlfn.XLOOKUP($B1020,ウォッチリスト!$C$3:$C$10000,ウォッチリスト!$C$3:$C$10000,"未反映",0,1)</f>
        <v>3023</v>
      </c>
    </row>
    <row r="1021" spans="1:11">
      <c r="A1021" s="49">
        <v>20250228</v>
      </c>
      <c r="B1021" s="50" t="s">
        <v>907</v>
      </c>
      <c r="C1021" s="49" t="s">
        <v>5437</v>
      </c>
      <c r="D1021" s="49" t="s">
        <v>4059</v>
      </c>
      <c r="E1021" s="49">
        <v>6050</v>
      </c>
      <c r="F1021" s="49" t="s">
        <v>4196</v>
      </c>
      <c r="G1021" s="49">
        <v>13</v>
      </c>
      <c r="H1021" s="49" t="s">
        <v>4197</v>
      </c>
      <c r="I1021" s="49" t="s">
        <v>3975</v>
      </c>
      <c r="J1021" s="49" t="s">
        <v>3975</v>
      </c>
      <c r="K1021" s="47" t="str">
        <f>_xlfn.XLOOKUP($B1021,ウォッチリスト!$C$3:$C$10000,ウォッチリスト!$C$3:$C$10000,"未反映",0,1)</f>
        <v>3024</v>
      </c>
    </row>
    <row r="1022" spans="1:11">
      <c r="A1022" s="49">
        <v>20250228</v>
      </c>
      <c r="B1022" s="50" t="s">
        <v>908</v>
      </c>
      <c r="C1022" s="49" t="s">
        <v>5438</v>
      </c>
      <c r="D1022" s="49" t="s">
        <v>3968</v>
      </c>
      <c r="E1022" s="49">
        <v>6100</v>
      </c>
      <c r="F1022" s="49" t="s">
        <v>4070</v>
      </c>
      <c r="G1022" s="49">
        <v>14</v>
      </c>
      <c r="H1022" s="49" t="s">
        <v>4071</v>
      </c>
      <c r="I1022" s="49">
        <v>6</v>
      </c>
      <c r="J1022" s="49" t="s">
        <v>4061</v>
      </c>
      <c r="K1022" s="47" t="str">
        <f>_xlfn.XLOOKUP($B1022,ウォッチリスト!$C$3:$C$10000,ウォッチリスト!$C$3:$C$10000,"未反映",0,1)</f>
        <v>3028</v>
      </c>
    </row>
    <row r="1023" spans="1:11">
      <c r="A1023" s="49">
        <v>20250228</v>
      </c>
      <c r="B1023" s="50" t="s">
        <v>9001</v>
      </c>
      <c r="C1023" s="49" t="s">
        <v>9002</v>
      </c>
      <c r="D1023" s="49" t="s">
        <v>3983</v>
      </c>
      <c r="E1023" s="49">
        <v>9050</v>
      </c>
      <c r="F1023" s="49" t="s">
        <v>4031</v>
      </c>
      <c r="G1023" s="49">
        <v>10</v>
      </c>
      <c r="H1023" s="49" t="s">
        <v>3993</v>
      </c>
      <c r="I1023" s="49" t="s">
        <v>3975</v>
      </c>
      <c r="J1023" s="49" t="s">
        <v>3975</v>
      </c>
      <c r="K1023" s="47" t="str">
        <f>_xlfn.XLOOKUP($B1023,ウォッチリスト!$C$3:$C$10000,ウォッチリスト!$C$3:$C$10000,"未反映",0,1)</f>
        <v>302A</v>
      </c>
    </row>
    <row r="1024" spans="1:11">
      <c r="A1024" s="49">
        <v>20250228</v>
      </c>
      <c r="B1024" s="50" t="s">
        <v>909</v>
      </c>
      <c r="C1024" s="49" t="s">
        <v>5439</v>
      </c>
      <c r="D1024" s="49" t="s">
        <v>4059</v>
      </c>
      <c r="E1024" s="49">
        <v>6100</v>
      </c>
      <c r="F1024" s="49" t="s">
        <v>4070</v>
      </c>
      <c r="G1024" s="49">
        <v>14</v>
      </c>
      <c r="H1024" s="49" t="s">
        <v>4071</v>
      </c>
      <c r="I1024" s="49" t="s">
        <v>3975</v>
      </c>
      <c r="J1024" s="49" t="s">
        <v>3975</v>
      </c>
      <c r="K1024" s="47" t="str">
        <f>_xlfn.XLOOKUP($B1024,ウォッチリスト!$C$3:$C$10000,ウォッチリスト!$C$3:$C$10000,"未反映",0,1)</f>
        <v>3030</v>
      </c>
    </row>
    <row r="1025" spans="1:11">
      <c r="A1025" s="49">
        <v>20250228</v>
      </c>
      <c r="B1025" s="50" t="s">
        <v>910</v>
      </c>
      <c r="C1025" s="49" t="s">
        <v>5440</v>
      </c>
      <c r="D1025" s="49" t="s">
        <v>3968</v>
      </c>
      <c r="E1025" s="49">
        <v>5250</v>
      </c>
      <c r="F1025" s="49" t="s">
        <v>3992</v>
      </c>
      <c r="G1025" s="49">
        <v>10</v>
      </c>
      <c r="H1025" s="49" t="s">
        <v>3993</v>
      </c>
      <c r="I1025" s="49">
        <v>7</v>
      </c>
      <c r="J1025" s="49" t="s">
        <v>3971</v>
      </c>
      <c r="K1025" s="47" t="str">
        <f>_xlfn.XLOOKUP($B1025,ウォッチリスト!$C$3:$C$10000,ウォッチリスト!$C$3:$C$10000,"未反映",0,1)</f>
        <v>3031</v>
      </c>
    </row>
    <row r="1026" spans="1:11">
      <c r="A1026" s="49">
        <v>20250228</v>
      </c>
      <c r="B1026" s="50" t="s">
        <v>911</v>
      </c>
      <c r="C1026" s="49" t="s">
        <v>5441</v>
      </c>
      <c r="D1026" s="49" t="s">
        <v>3968</v>
      </c>
      <c r="E1026" s="49">
        <v>6100</v>
      </c>
      <c r="F1026" s="49" t="s">
        <v>4070</v>
      </c>
      <c r="G1026" s="49">
        <v>14</v>
      </c>
      <c r="H1026" s="49" t="s">
        <v>4071</v>
      </c>
      <c r="I1026" s="49">
        <v>6</v>
      </c>
      <c r="J1026" s="49" t="s">
        <v>4061</v>
      </c>
      <c r="K1026" s="47" t="str">
        <f>_xlfn.XLOOKUP($B1026,ウォッチリスト!$C$3:$C$10000,ウォッチリスト!$C$3:$C$10000,"未反映",0,1)</f>
        <v>3034</v>
      </c>
    </row>
    <row r="1027" spans="1:11">
      <c r="A1027" s="49">
        <v>20250228</v>
      </c>
      <c r="B1027" s="50" t="s">
        <v>912</v>
      </c>
      <c r="C1027" s="49" t="s">
        <v>5442</v>
      </c>
      <c r="D1027" s="49" t="s">
        <v>4059</v>
      </c>
      <c r="E1027" s="49">
        <v>6050</v>
      </c>
      <c r="F1027" s="49" t="s">
        <v>4196</v>
      </c>
      <c r="G1027" s="49">
        <v>13</v>
      </c>
      <c r="H1027" s="49" t="s">
        <v>4197</v>
      </c>
      <c r="I1027" s="49" t="s">
        <v>3975</v>
      </c>
      <c r="J1027" s="49" t="s">
        <v>3975</v>
      </c>
      <c r="K1027" s="47" t="str">
        <f>_xlfn.XLOOKUP($B1027,ウォッチリスト!$C$3:$C$10000,ウォッチリスト!$C$3:$C$10000,"未反映",0,1)</f>
        <v>3035</v>
      </c>
    </row>
    <row r="1028" spans="1:11">
      <c r="A1028" s="49">
        <v>20250228</v>
      </c>
      <c r="B1028" s="50" t="s">
        <v>913</v>
      </c>
      <c r="C1028" s="49" t="s">
        <v>5443</v>
      </c>
      <c r="D1028" s="49" t="s">
        <v>3968</v>
      </c>
      <c r="E1028" s="49">
        <v>6050</v>
      </c>
      <c r="F1028" s="49" t="s">
        <v>4196</v>
      </c>
      <c r="G1028" s="49">
        <v>13</v>
      </c>
      <c r="H1028" s="49" t="s">
        <v>4197</v>
      </c>
      <c r="I1028" s="49">
        <v>6</v>
      </c>
      <c r="J1028" s="49" t="s">
        <v>4061</v>
      </c>
      <c r="K1028" s="47" t="str">
        <f>_xlfn.XLOOKUP($B1028,ウォッチリスト!$C$3:$C$10000,ウォッチリスト!$C$3:$C$10000,"未反映",0,1)</f>
        <v>3036</v>
      </c>
    </row>
    <row r="1029" spans="1:11">
      <c r="A1029" s="49">
        <v>20250228</v>
      </c>
      <c r="B1029" s="50" t="s">
        <v>914</v>
      </c>
      <c r="C1029" s="49" t="s">
        <v>5444</v>
      </c>
      <c r="D1029" s="49" t="s">
        <v>3968</v>
      </c>
      <c r="E1029" s="49">
        <v>6050</v>
      </c>
      <c r="F1029" s="49" t="s">
        <v>4196</v>
      </c>
      <c r="G1029" s="49">
        <v>13</v>
      </c>
      <c r="H1029" s="49" t="s">
        <v>4197</v>
      </c>
      <c r="I1029" s="49">
        <v>4</v>
      </c>
      <c r="J1029" s="49" t="s">
        <v>4015</v>
      </c>
      <c r="K1029" s="47" t="str">
        <f>_xlfn.XLOOKUP($B1029,ウォッチリスト!$C$3:$C$10000,ウォッチリスト!$C$3:$C$10000,"未反映",0,1)</f>
        <v>3038</v>
      </c>
    </row>
    <row r="1030" spans="1:11">
      <c r="A1030" s="49">
        <v>20250228</v>
      </c>
      <c r="B1030" s="50" t="s">
        <v>9003</v>
      </c>
      <c r="C1030" s="49" t="s">
        <v>9004</v>
      </c>
      <c r="D1030" s="49" t="s">
        <v>3983</v>
      </c>
      <c r="E1030" s="49">
        <v>5250</v>
      </c>
      <c r="F1030" s="49" t="s">
        <v>3992</v>
      </c>
      <c r="G1030" s="49">
        <v>10</v>
      </c>
      <c r="H1030" s="49" t="s">
        <v>3993</v>
      </c>
      <c r="I1030" s="49" t="s">
        <v>3975</v>
      </c>
      <c r="J1030" s="49" t="s">
        <v>3975</v>
      </c>
      <c r="K1030" s="47" t="str">
        <f>_xlfn.XLOOKUP($B1030,ウォッチリスト!$C$3:$C$10000,ウォッチリスト!$C$3:$C$10000,"未反映",0,1)</f>
        <v>303A</v>
      </c>
    </row>
    <row r="1031" spans="1:11">
      <c r="A1031" s="49">
        <v>20250228</v>
      </c>
      <c r="B1031" s="50" t="s">
        <v>334</v>
      </c>
      <c r="C1031" s="49" t="s">
        <v>5445</v>
      </c>
      <c r="D1031" s="49" t="s">
        <v>3968</v>
      </c>
      <c r="E1031" s="49">
        <v>5250</v>
      </c>
      <c r="F1031" s="49" t="s">
        <v>3992</v>
      </c>
      <c r="G1031" s="49">
        <v>10</v>
      </c>
      <c r="H1031" s="49" t="s">
        <v>3993</v>
      </c>
      <c r="I1031" s="49">
        <v>7</v>
      </c>
      <c r="J1031" s="49" t="s">
        <v>3971</v>
      </c>
      <c r="K1031" s="47" t="str">
        <f>_xlfn.XLOOKUP($B1031,ウォッチリスト!$C$3:$C$10000,ウォッチリスト!$C$3:$C$10000,"未反映",0,1)</f>
        <v>3040</v>
      </c>
    </row>
    <row r="1032" spans="1:11">
      <c r="A1032" s="49">
        <v>20250228</v>
      </c>
      <c r="B1032" s="50" t="s">
        <v>915</v>
      </c>
      <c r="C1032" s="49" t="s">
        <v>5446</v>
      </c>
      <c r="D1032" s="49" t="s">
        <v>4059</v>
      </c>
      <c r="E1032" s="49">
        <v>6050</v>
      </c>
      <c r="F1032" s="49" t="s">
        <v>4196</v>
      </c>
      <c r="G1032" s="49">
        <v>13</v>
      </c>
      <c r="H1032" s="49" t="s">
        <v>4197</v>
      </c>
      <c r="I1032" s="49" t="s">
        <v>3975</v>
      </c>
      <c r="J1032" s="49" t="s">
        <v>3975</v>
      </c>
      <c r="K1032" s="47" t="str">
        <f>_xlfn.XLOOKUP($B1032,ウォッチリスト!$C$3:$C$10000,ウォッチリスト!$C$3:$C$10000,"未反映",0,1)</f>
        <v>3041</v>
      </c>
    </row>
    <row r="1033" spans="1:11">
      <c r="A1033" s="49">
        <v>20250228</v>
      </c>
      <c r="B1033" s="50" t="s">
        <v>916</v>
      </c>
      <c r="C1033" s="49" t="s">
        <v>5447</v>
      </c>
      <c r="D1033" s="49" t="s">
        <v>3983</v>
      </c>
      <c r="E1033" s="49">
        <v>5250</v>
      </c>
      <c r="F1033" s="49" t="s">
        <v>3992</v>
      </c>
      <c r="G1033" s="49">
        <v>10</v>
      </c>
      <c r="H1033" s="49" t="s">
        <v>3993</v>
      </c>
      <c r="I1033" s="49" t="s">
        <v>3975</v>
      </c>
      <c r="J1033" s="49" t="s">
        <v>3975</v>
      </c>
      <c r="K1033" s="47" t="str">
        <f>_xlfn.XLOOKUP($B1033,ウォッチリスト!$C$3:$C$10000,ウォッチリスト!$C$3:$C$10000,"未反映",0,1)</f>
        <v>3042</v>
      </c>
    </row>
    <row r="1034" spans="1:11">
      <c r="A1034" s="49">
        <v>20250228</v>
      </c>
      <c r="B1034" s="50" t="s">
        <v>917</v>
      </c>
      <c r="C1034" s="49" t="s">
        <v>5448</v>
      </c>
      <c r="D1034" s="49" t="s">
        <v>4059</v>
      </c>
      <c r="E1034" s="49">
        <v>6050</v>
      </c>
      <c r="F1034" s="49" t="s">
        <v>4196</v>
      </c>
      <c r="G1034" s="49">
        <v>13</v>
      </c>
      <c r="H1034" s="49" t="s">
        <v>4197</v>
      </c>
      <c r="I1034" s="49" t="s">
        <v>3975</v>
      </c>
      <c r="J1034" s="49" t="s">
        <v>3975</v>
      </c>
      <c r="K1034" s="47" t="str">
        <f>_xlfn.XLOOKUP($B1034,ウォッチリスト!$C$3:$C$10000,ウォッチリスト!$C$3:$C$10000,"未反映",0,1)</f>
        <v>3045</v>
      </c>
    </row>
    <row r="1035" spans="1:11">
      <c r="A1035" s="49">
        <v>20250228</v>
      </c>
      <c r="B1035" s="50" t="s">
        <v>918</v>
      </c>
      <c r="C1035" s="49" t="s">
        <v>5449</v>
      </c>
      <c r="D1035" s="49" t="s">
        <v>3968</v>
      </c>
      <c r="E1035" s="49">
        <v>6100</v>
      </c>
      <c r="F1035" s="49" t="s">
        <v>4070</v>
      </c>
      <c r="G1035" s="49">
        <v>14</v>
      </c>
      <c r="H1035" s="49" t="s">
        <v>4071</v>
      </c>
      <c r="I1035" s="49">
        <v>6</v>
      </c>
      <c r="J1035" s="49" t="s">
        <v>4061</v>
      </c>
      <c r="K1035" s="47" t="str">
        <f>_xlfn.XLOOKUP($B1035,ウォッチリスト!$C$3:$C$10000,ウォッチリスト!$C$3:$C$10000,"未反映",0,1)</f>
        <v>3046</v>
      </c>
    </row>
    <row r="1036" spans="1:11">
      <c r="A1036" s="49">
        <v>20250228</v>
      </c>
      <c r="B1036" s="50" t="s">
        <v>919</v>
      </c>
      <c r="C1036" s="49" t="s">
        <v>5450</v>
      </c>
      <c r="D1036" s="49" t="s">
        <v>3968</v>
      </c>
      <c r="E1036" s="49">
        <v>6100</v>
      </c>
      <c r="F1036" s="49" t="s">
        <v>4070</v>
      </c>
      <c r="G1036" s="49">
        <v>14</v>
      </c>
      <c r="H1036" s="49" t="s">
        <v>4071</v>
      </c>
      <c r="I1036" s="49">
        <v>4</v>
      </c>
      <c r="J1036" s="49" t="s">
        <v>4015</v>
      </c>
      <c r="K1036" s="47" t="str">
        <f>_xlfn.XLOOKUP($B1036,ウォッチリスト!$C$3:$C$10000,ウォッチリスト!$C$3:$C$10000,"未反映",0,1)</f>
        <v>3048</v>
      </c>
    </row>
    <row r="1037" spans="1:11">
      <c r="A1037" s="49">
        <v>20250228</v>
      </c>
      <c r="B1037" s="50" t="s">
        <v>9005</v>
      </c>
      <c r="C1037" s="49" t="s">
        <v>9006</v>
      </c>
      <c r="D1037" s="49" t="s">
        <v>3983</v>
      </c>
      <c r="E1037" s="49">
        <v>5250</v>
      </c>
      <c r="F1037" s="49" t="s">
        <v>3992</v>
      </c>
      <c r="G1037" s="49">
        <v>10</v>
      </c>
      <c r="H1037" s="49" t="s">
        <v>3993</v>
      </c>
      <c r="I1037" s="49" t="s">
        <v>3975</v>
      </c>
      <c r="J1037" s="49" t="s">
        <v>3975</v>
      </c>
      <c r="K1037" s="47" t="str">
        <f>_xlfn.XLOOKUP($B1037,ウォッチリスト!$C$3:$C$10000,ウォッチリスト!$C$3:$C$10000,"未反映",0,1)</f>
        <v>304A</v>
      </c>
    </row>
    <row r="1038" spans="1:11">
      <c r="A1038" s="49">
        <v>20250228</v>
      </c>
      <c r="B1038" s="50" t="s">
        <v>212</v>
      </c>
      <c r="C1038" s="49" t="s">
        <v>5451</v>
      </c>
      <c r="D1038" s="49" t="s">
        <v>3968</v>
      </c>
      <c r="E1038" s="49">
        <v>6100</v>
      </c>
      <c r="F1038" s="49" t="s">
        <v>4070</v>
      </c>
      <c r="G1038" s="49">
        <v>14</v>
      </c>
      <c r="H1038" s="49" t="s">
        <v>4071</v>
      </c>
      <c r="I1038" s="49">
        <v>6</v>
      </c>
      <c r="J1038" s="49" t="s">
        <v>4061</v>
      </c>
      <c r="K1038" s="47" t="str">
        <f>_xlfn.XLOOKUP($B1038,ウォッチリスト!$C$3:$C$10000,ウォッチリスト!$C$3:$C$10000,"未反映",0,1)</f>
        <v>3050</v>
      </c>
    </row>
    <row r="1039" spans="1:11">
      <c r="A1039" s="49">
        <v>20250228</v>
      </c>
      <c r="B1039" s="50" t="s">
        <v>920</v>
      </c>
      <c r="C1039" s="49" t="s">
        <v>5452</v>
      </c>
      <c r="D1039" s="49" t="s">
        <v>4059</v>
      </c>
      <c r="E1039" s="49">
        <v>6100</v>
      </c>
      <c r="F1039" s="49" t="s">
        <v>4070</v>
      </c>
      <c r="G1039" s="49">
        <v>14</v>
      </c>
      <c r="H1039" s="49" t="s">
        <v>4071</v>
      </c>
      <c r="I1039" s="49">
        <v>7</v>
      </c>
      <c r="J1039" s="49" t="s">
        <v>3971</v>
      </c>
      <c r="K1039" s="47" t="str">
        <f>_xlfn.XLOOKUP($B1039,ウォッチリスト!$C$3:$C$10000,ウォッチリスト!$C$3:$C$10000,"未反映",0,1)</f>
        <v>3053</v>
      </c>
    </row>
    <row r="1040" spans="1:11">
      <c r="A1040" s="49">
        <v>20250228</v>
      </c>
      <c r="B1040" s="50" t="s">
        <v>921</v>
      </c>
      <c r="C1040" s="49" t="s">
        <v>5453</v>
      </c>
      <c r="D1040" s="49" t="s">
        <v>4059</v>
      </c>
      <c r="E1040" s="49">
        <v>6050</v>
      </c>
      <c r="F1040" s="49" t="s">
        <v>4196</v>
      </c>
      <c r="G1040" s="49">
        <v>13</v>
      </c>
      <c r="H1040" s="49" t="s">
        <v>4197</v>
      </c>
      <c r="I1040" s="49" t="s">
        <v>3975</v>
      </c>
      <c r="J1040" s="49" t="s">
        <v>3975</v>
      </c>
      <c r="K1040" s="47" t="str">
        <f>_xlfn.XLOOKUP($B1040,ウォッチリスト!$C$3:$C$10000,ウォッチリスト!$C$3:$C$10000,"未反映",0,1)</f>
        <v>3054</v>
      </c>
    </row>
    <row r="1041" spans="1:11">
      <c r="A1041" s="49">
        <v>20250228</v>
      </c>
      <c r="B1041" s="50" t="s">
        <v>922</v>
      </c>
      <c r="C1041" s="49" t="s">
        <v>5454</v>
      </c>
      <c r="D1041" s="49" t="s">
        <v>4059</v>
      </c>
      <c r="E1041" s="49">
        <v>6100</v>
      </c>
      <c r="F1041" s="49" t="s">
        <v>4070</v>
      </c>
      <c r="G1041" s="49">
        <v>14</v>
      </c>
      <c r="H1041" s="49" t="s">
        <v>4071</v>
      </c>
      <c r="I1041" s="49" t="s">
        <v>3975</v>
      </c>
      <c r="J1041" s="49" t="s">
        <v>3975</v>
      </c>
      <c r="K1041" s="47" t="str">
        <f>_xlfn.XLOOKUP($B1041,ウォッチリスト!$C$3:$C$10000,ウォッチリスト!$C$3:$C$10000,"未反映",0,1)</f>
        <v>3058</v>
      </c>
    </row>
    <row r="1042" spans="1:11">
      <c r="A1042" s="49">
        <v>20250228</v>
      </c>
      <c r="B1042" s="50" t="s">
        <v>923</v>
      </c>
      <c r="C1042" s="49" t="s">
        <v>5455</v>
      </c>
      <c r="D1042" s="49" t="s">
        <v>4059</v>
      </c>
      <c r="E1042" s="49">
        <v>6100</v>
      </c>
      <c r="F1042" s="49" t="s">
        <v>4070</v>
      </c>
      <c r="G1042" s="49">
        <v>14</v>
      </c>
      <c r="H1042" s="49" t="s">
        <v>4071</v>
      </c>
      <c r="I1042" s="49" t="s">
        <v>3975</v>
      </c>
      <c r="J1042" s="49" t="s">
        <v>3975</v>
      </c>
      <c r="K1042" s="47" t="str">
        <f>_xlfn.XLOOKUP($B1042,ウォッチリスト!$C$3:$C$10000,ウォッチリスト!$C$3:$C$10000,"未反映",0,1)</f>
        <v>3059</v>
      </c>
    </row>
    <row r="1043" spans="1:11">
      <c r="A1043" s="49">
        <v>20250228</v>
      </c>
      <c r="B1043" s="50" t="s">
        <v>9007</v>
      </c>
      <c r="C1043" s="49" t="s">
        <v>9008</v>
      </c>
      <c r="D1043" s="49" t="s">
        <v>3991</v>
      </c>
      <c r="E1043" s="49">
        <v>6100</v>
      </c>
      <c r="F1043" s="49" t="s">
        <v>4070</v>
      </c>
      <c r="G1043" s="49">
        <v>14</v>
      </c>
      <c r="H1043" s="49" t="s">
        <v>4071</v>
      </c>
      <c r="I1043" s="49" t="s">
        <v>3975</v>
      </c>
      <c r="J1043" s="49" t="s">
        <v>3975</v>
      </c>
      <c r="K1043" s="47" t="str">
        <f>_xlfn.XLOOKUP($B1043,ウォッチリスト!$C$3:$C$10000,ウォッチリスト!$C$3:$C$10000,"未反映",0,1)</f>
        <v>未反映</v>
      </c>
    </row>
    <row r="1044" spans="1:11">
      <c r="A1044" s="49">
        <v>20250228</v>
      </c>
      <c r="B1044" s="50" t="s">
        <v>113</v>
      </c>
      <c r="C1044" s="49" t="s">
        <v>5456</v>
      </c>
      <c r="D1044" s="49" t="s">
        <v>3983</v>
      </c>
      <c r="E1044" s="49">
        <v>6100</v>
      </c>
      <c r="F1044" s="49" t="s">
        <v>4070</v>
      </c>
      <c r="G1044" s="49">
        <v>14</v>
      </c>
      <c r="H1044" s="49" t="s">
        <v>4071</v>
      </c>
      <c r="I1044" s="49" t="s">
        <v>3975</v>
      </c>
      <c r="J1044" s="49" t="s">
        <v>3975</v>
      </c>
      <c r="K1044" s="47" t="str">
        <f>_xlfn.XLOOKUP($B1044,ウォッチリスト!$C$3:$C$10000,ウォッチリスト!$C$3:$C$10000,"未反映",0,1)</f>
        <v>3063</v>
      </c>
    </row>
    <row r="1045" spans="1:11">
      <c r="A1045" s="49">
        <v>20250228</v>
      </c>
      <c r="B1045" s="50" t="s">
        <v>924</v>
      </c>
      <c r="C1045" s="49" t="s">
        <v>5457</v>
      </c>
      <c r="D1045" s="49" t="s">
        <v>3968</v>
      </c>
      <c r="E1045" s="49">
        <v>6100</v>
      </c>
      <c r="F1045" s="49" t="s">
        <v>4070</v>
      </c>
      <c r="G1045" s="49">
        <v>14</v>
      </c>
      <c r="H1045" s="49" t="s">
        <v>4071</v>
      </c>
      <c r="I1045" s="49">
        <v>4</v>
      </c>
      <c r="J1045" s="49" t="s">
        <v>4015</v>
      </c>
      <c r="K1045" s="47" t="str">
        <f>_xlfn.XLOOKUP($B1045,ウォッチリスト!$C$3:$C$10000,ウォッチリスト!$C$3:$C$10000,"未反映",0,1)</f>
        <v>3064</v>
      </c>
    </row>
    <row r="1046" spans="1:11">
      <c r="A1046" s="49">
        <v>20250228</v>
      </c>
      <c r="B1046" s="50" t="s">
        <v>925</v>
      </c>
      <c r="C1046" s="49" t="s">
        <v>5458</v>
      </c>
      <c r="D1046" s="49" t="s">
        <v>4059</v>
      </c>
      <c r="E1046" s="49">
        <v>6100</v>
      </c>
      <c r="F1046" s="49" t="s">
        <v>4070</v>
      </c>
      <c r="G1046" s="49">
        <v>14</v>
      </c>
      <c r="H1046" s="49" t="s">
        <v>4071</v>
      </c>
      <c r="I1046" s="49" t="s">
        <v>3975</v>
      </c>
      <c r="J1046" s="49" t="s">
        <v>3975</v>
      </c>
      <c r="K1046" s="47" t="str">
        <f>_xlfn.XLOOKUP($B1046,ウォッチリスト!$C$3:$C$10000,ウォッチリスト!$C$3:$C$10000,"未反映",0,1)</f>
        <v>3065</v>
      </c>
    </row>
    <row r="1047" spans="1:11">
      <c r="A1047" s="49">
        <v>20250228</v>
      </c>
      <c r="B1047" s="50" t="s">
        <v>926</v>
      </c>
      <c r="C1047" s="49" t="s">
        <v>5459</v>
      </c>
      <c r="D1047" s="49" t="s">
        <v>4059</v>
      </c>
      <c r="E1047" s="49">
        <v>6100</v>
      </c>
      <c r="F1047" s="49" t="s">
        <v>4070</v>
      </c>
      <c r="G1047" s="49">
        <v>14</v>
      </c>
      <c r="H1047" s="49" t="s">
        <v>4071</v>
      </c>
      <c r="I1047" s="49" t="s">
        <v>3975</v>
      </c>
      <c r="J1047" s="49" t="s">
        <v>3975</v>
      </c>
      <c r="K1047" s="47" t="str">
        <f>_xlfn.XLOOKUP($B1047,ウォッチリスト!$C$3:$C$10000,ウォッチリスト!$C$3:$C$10000,"未反映",0,1)</f>
        <v>3067</v>
      </c>
    </row>
    <row r="1048" spans="1:11">
      <c r="A1048" s="49">
        <v>20250228</v>
      </c>
      <c r="B1048" s="50" t="s">
        <v>927</v>
      </c>
      <c r="C1048" s="49" t="s">
        <v>5460</v>
      </c>
      <c r="D1048" s="49" t="s">
        <v>4059</v>
      </c>
      <c r="E1048" s="49">
        <v>6100</v>
      </c>
      <c r="F1048" s="49" t="s">
        <v>4070</v>
      </c>
      <c r="G1048" s="49">
        <v>14</v>
      </c>
      <c r="H1048" s="49" t="s">
        <v>4071</v>
      </c>
      <c r="I1048" s="49" t="s">
        <v>3975</v>
      </c>
      <c r="J1048" s="49" t="s">
        <v>3975</v>
      </c>
      <c r="K1048" s="47" t="str">
        <f>_xlfn.XLOOKUP($B1048,ウォッチリスト!$C$3:$C$10000,ウォッチリスト!$C$3:$C$10000,"未反映",0,1)</f>
        <v>3068</v>
      </c>
    </row>
    <row r="1049" spans="1:11">
      <c r="A1049" s="49">
        <v>20250228</v>
      </c>
      <c r="B1049" s="50" t="s">
        <v>928</v>
      </c>
      <c r="C1049" s="49" t="s">
        <v>5461</v>
      </c>
      <c r="D1049" s="49" t="s">
        <v>4059</v>
      </c>
      <c r="E1049" s="49">
        <v>3050</v>
      </c>
      <c r="F1049" s="49" t="s">
        <v>4582</v>
      </c>
      <c r="G1049" s="49">
        <v>1</v>
      </c>
      <c r="H1049" s="49" t="s">
        <v>3970</v>
      </c>
      <c r="I1049" s="49" t="s">
        <v>3975</v>
      </c>
      <c r="J1049" s="49" t="s">
        <v>3975</v>
      </c>
      <c r="K1049" s="47" t="str">
        <f>_xlfn.XLOOKUP($B1049,ウォッチリスト!$C$3:$C$10000,ウォッチリスト!$C$3:$C$10000,"未反映",0,1)</f>
        <v>3069</v>
      </c>
    </row>
    <row r="1050" spans="1:11">
      <c r="A1050" s="49">
        <v>20250228</v>
      </c>
      <c r="B1050" s="50" t="s">
        <v>929</v>
      </c>
      <c r="C1050" s="49" t="s">
        <v>5462</v>
      </c>
      <c r="D1050" s="49" t="s">
        <v>3983</v>
      </c>
      <c r="E1050" s="49">
        <v>6050</v>
      </c>
      <c r="F1050" s="49" t="s">
        <v>4196</v>
      </c>
      <c r="G1050" s="49">
        <v>13</v>
      </c>
      <c r="H1050" s="49" t="s">
        <v>4197</v>
      </c>
      <c r="I1050" s="49" t="s">
        <v>3975</v>
      </c>
      <c r="J1050" s="49" t="s">
        <v>3975</v>
      </c>
      <c r="K1050" s="47" t="str">
        <f>_xlfn.XLOOKUP($B1050,ウォッチリスト!$C$3:$C$10000,ウォッチリスト!$C$3:$C$10000,"未反映",0,1)</f>
        <v>3070</v>
      </c>
    </row>
    <row r="1051" spans="1:11">
      <c r="A1051" s="49">
        <v>20250228</v>
      </c>
      <c r="B1051" s="50" t="s">
        <v>930</v>
      </c>
      <c r="C1051" s="49" t="s">
        <v>5463</v>
      </c>
      <c r="D1051" s="49" t="s">
        <v>4059</v>
      </c>
      <c r="E1051" s="49">
        <v>6100</v>
      </c>
      <c r="F1051" s="49" t="s">
        <v>4070</v>
      </c>
      <c r="G1051" s="49">
        <v>14</v>
      </c>
      <c r="H1051" s="49" t="s">
        <v>4071</v>
      </c>
      <c r="I1051" s="49" t="s">
        <v>3975</v>
      </c>
      <c r="J1051" s="49" t="s">
        <v>3975</v>
      </c>
      <c r="K1051" s="47" t="str">
        <f>_xlfn.XLOOKUP($B1051,ウォッチリスト!$C$3:$C$10000,ウォッチリスト!$C$3:$C$10000,"未反映",0,1)</f>
        <v>3071</v>
      </c>
    </row>
    <row r="1052" spans="1:11">
      <c r="A1052" s="49">
        <v>20250228</v>
      </c>
      <c r="B1052" s="50" t="s">
        <v>931</v>
      </c>
      <c r="C1052" s="49" t="s">
        <v>5464</v>
      </c>
      <c r="D1052" s="49" t="s">
        <v>3968</v>
      </c>
      <c r="E1052" s="49">
        <v>6100</v>
      </c>
      <c r="F1052" s="49" t="s">
        <v>4070</v>
      </c>
      <c r="G1052" s="49">
        <v>14</v>
      </c>
      <c r="H1052" s="49" t="s">
        <v>4071</v>
      </c>
      <c r="I1052" s="49" t="s">
        <v>3975</v>
      </c>
      <c r="J1052" s="49" t="s">
        <v>3975</v>
      </c>
      <c r="K1052" s="47" t="str">
        <f>_xlfn.XLOOKUP($B1052,ウォッチリスト!$C$3:$C$10000,ウォッチリスト!$C$3:$C$10000,"未反映",0,1)</f>
        <v>3073</v>
      </c>
    </row>
    <row r="1053" spans="1:11">
      <c r="A1053" s="49">
        <v>20250228</v>
      </c>
      <c r="B1053" s="50" t="s">
        <v>932</v>
      </c>
      <c r="C1053" s="49" t="s">
        <v>5465</v>
      </c>
      <c r="D1053" s="49" t="s">
        <v>4059</v>
      </c>
      <c r="E1053" s="49">
        <v>6100</v>
      </c>
      <c r="F1053" s="49" t="s">
        <v>4070</v>
      </c>
      <c r="G1053" s="49">
        <v>14</v>
      </c>
      <c r="H1053" s="49" t="s">
        <v>4071</v>
      </c>
      <c r="I1053" s="49" t="s">
        <v>3975</v>
      </c>
      <c r="J1053" s="49" t="s">
        <v>3975</v>
      </c>
      <c r="K1053" s="47" t="str">
        <f>_xlfn.XLOOKUP($B1053,ウォッチリスト!$C$3:$C$10000,ウォッチリスト!$C$3:$C$10000,"未反映",0,1)</f>
        <v>3075</v>
      </c>
    </row>
    <row r="1054" spans="1:11">
      <c r="A1054" s="49">
        <v>20250228</v>
      </c>
      <c r="B1054" s="50" t="s">
        <v>933</v>
      </c>
      <c r="C1054" s="49" t="s">
        <v>5466</v>
      </c>
      <c r="D1054" s="49" t="s">
        <v>3968</v>
      </c>
      <c r="E1054" s="49">
        <v>6050</v>
      </c>
      <c r="F1054" s="49" t="s">
        <v>4196</v>
      </c>
      <c r="G1054" s="49">
        <v>13</v>
      </c>
      <c r="H1054" s="49" t="s">
        <v>4197</v>
      </c>
      <c r="I1054" s="49">
        <v>6</v>
      </c>
      <c r="J1054" s="49" t="s">
        <v>4061</v>
      </c>
      <c r="K1054" s="47" t="str">
        <f>_xlfn.XLOOKUP($B1054,ウォッチリスト!$C$3:$C$10000,ウォッチリスト!$C$3:$C$10000,"未反映",0,1)</f>
        <v>3076</v>
      </c>
    </row>
    <row r="1055" spans="1:11">
      <c r="A1055" s="49">
        <v>20250228</v>
      </c>
      <c r="B1055" s="50" t="s">
        <v>934</v>
      </c>
      <c r="C1055" s="49" t="s">
        <v>5467</v>
      </c>
      <c r="D1055" s="49" t="s">
        <v>4059</v>
      </c>
      <c r="E1055" s="49">
        <v>6100</v>
      </c>
      <c r="F1055" s="49" t="s">
        <v>4070</v>
      </c>
      <c r="G1055" s="49">
        <v>14</v>
      </c>
      <c r="H1055" s="49" t="s">
        <v>4071</v>
      </c>
      <c r="I1055" s="49" t="s">
        <v>3975</v>
      </c>
      <c r="J1055" s="49" t="s">
        <v>3975</v>
      </c>
      <c r="K1055" s="47" t="str">
        <f>_xlfn.XLOOKUP($B1055,ウォッチリスト!$C$3:$C$10000,ウォッチリスト!$C$3:$C$10000,"未反映",0,1)</f>
        <v>3077</v>
      </c>
    </row>
    <row r="1056" spans="1:11">
      <c r="A1056" s="49">
        <v>20250228</v>
      </c>
      <c r="B1056" s="50" t="s">
        <v>935</v>
      </c>
      <c r="C1056" s="49" t="s">
        <v>5468</v>
      </c>
      <c r="D1056" s="49" t="s">
        <v>4059</v>
      </c>
      <c r="E1056" s="49">
        <v>6050</v>
      </c>
      <c r="F1056" s="49" t="s">
        <v>4196</v>
      </c>
      <c r="G1056" s="49">
        <v>13</v>
      </c>
      <c r="H1056" s="49" t="s">
        <v>4197</v>
      </c>
      <c r="I1056" s="49" t="s">
        <v>3975</v>
      </c>
      <c r="J1056" s="49" t="s">
        <v>3975</v>
      </c>
      <c r="K1056" s="47" t="str">
        <f>_xlfn.XLOOKUP($B1056,ウォッチリスト!$C$3:$C$10000,ウォッチリスト!$C$3:$C$10000,"未反映",0,1)</f>
        <v>3079</v>
      </c>
    </row>
    <row r="1057" spans="1:11">
      <c r="A1057" s="49">
        <v>20250228</v>
      </c>
      <c r="B1057" s="50" t="s">
        <v>9009</v>
      </c>
      <c r="C1057" s="49" t="s">
        <v>9010</v>
      </c>
      <c r="D1057" s="49" t="s">
        <v>3991</v>
      </c>
      <c r="E1057" s="49">
        <v>2050</v>
      </c>
      <c r="F1057" s="49" t="s">
        <v>4055</v>
      </c>
      <c r="G1057" s="49">
        <v>3</v>
      </c>
      <c r="H1057" s="49" t="s">
        <v>4056</v>
      </c>
      <c r="I1057" s="49" t="s">
        <v>3975</v>
      </c>
      <c r="J1057" s="49" t="s">
        <v>3975</v>
      </c>
      <c r="K1057" s="47" t="str">
        <f>_xlfn.XLOOKUP($B1057,ウォッチリスト!$C$3:$C$10000,ウォッチリスト!$C$3:$C$10000,"未反映",0,1)</f>
        <v>未反映</v>
      </c>
    </row>
    <row r="1058" spans="1:11">
      <c r="A1058" s="49">
        <v>20250228</v>
      </c>
      <c r="B1058" s="50" t="s">
        <v>936</v>
      </c>
      <c r="C1058" s="49" t="s">
        <v>5469</v>
      </c>
      <c r="D1058" s="49" t="s">
        <v>4059</v>
      </c>
      <c r="E1058" s="49">
        <v>6100</v>
      </c>
      <c r="F1058" s="49" t="s">
        <v>4070</v>
      </c>
      <c r="G1058" s="49">
        <v>14</v>
      </c>
      <c r="H1058" s="49" t="s">
        <v>4071</v>
      </c>
      <c r="I1058" s="49" t="s">
        <v>3975</v>
      </c>
      <c r="J1058" s="49" t="s">
        <v>3975</v>
      </c>
      <c r="K1058" s="47" t="str">
        <f>_xlfn.XLOOKUP($B1058,ウォッチリスト!$C$3:$C$10000,ウォッチリスト!$C$3:$C$10000,"未反映",0,1)</f>
        <v>3080</v>
      </c>
    </row>
    <row r="1059" spans="1:11">
      <c r="A1059" s="49">
        <v>20250228</v>
      </c>
      <c r="B1059" s="50" t="s">
        <v>937</v>
      </c>
      <c r="C1059" s="49" t="s">
        <v>5470</v>
      </c>
      <c r="D1059" s="49" t="s">
        <v>4059</v>
      </c>
      <c r="E1059" s="49">
        <v>6100</v>
      </c>
      <c r="F1059" s="49" t="s">
        <v>4070</v>
      </c>
      <c r="G1059" s="49">
        <v>14</v>
      </c>
      <c r="H1059" s="49" t="s">
        <v>4071</v>
      </c>
      <c r="I1059" s="49" t="s">
        <v>3975</v>
      </c>
      <c r="J1059" s="49" t="s">
        <v>3975</v>
      </c>
      <c r="K1059" s="47" t="str">
        <f>_xlfn.XLOOKUP($B1059,ウォッチリスト!$C$3:$C$10000,ウォッチリスト!$C$3:$C$10000,"未反映",0,1)</f>
        <v>3082</v>
      </c>
    </row>
    <row r="1060" spans="1:11">
      <c r="A1060" s="49">
        <v>20250228</v>
      </c>
      <c r="B1060" s="50" t="s">
        <v>938</v>
      </c>
      <c r="C1060" s="49" t="s">
        <v>5471</v>
      </c>
      <c r="D1060" s="49" t="s">
        <v>4059</v>
      </c>
      <c r="E1060" s="49">
        <v>6100</v>
      </c>
      <c r="F1060" s="49" t="s">
        <v>4070</v>
      </c>
      <c r="G1060" s="49">
        <v>14</v>
      </c>
      <c r="H1060" s="49" t="s">
        <v>4071</v>
      </c>
      <c r="I1060" s="49" t="s">
        <v>3975</v>
      </c>
      <c r="J1060" s="49" t="s">
        <v>3975</v>
      </c>
      <c r="K1060" s="47" t="str">
        <f>_xlfn.XLOOKUP($B1060,ウォッチリスト!$C$3:$C$10000,ウォッチリスト!$C$3:$C$10000,"未反映",0,1)</f>
        <v>3083</v>
      </c>
    </row>
    <row r="1061" spans="1:11">
      <c r="A1061" s="49">
        <v>20250228</v>
      </c>
      <c r="B1061" s="50" t="s">
        <v>939</v>
      </c>
      <c r="C1061" s="49" t="s">
        <v>5472</v>
      </c>
      <c r="D1061" s="49" t="s">
        <v>3968</v>
      </c>
      <c r="E1061" s="49">
        <v>6100</v>
      </c>
      <c r="F1061" s="49" t="s">
        <v>4070</v>
      </c>
      <c r="G1061" s="49">
        <v>14</v>
      </c>
      <c r="H1061" s="49" t="s">
        <v>4071</v>
      </c>
      <c r="I1061" s="49">
        <v>4</v>
      </c>
      <c r="J1061" s="49" t="s">
        <v>4015</v>
      </c>
      <c r="K1061" s="47" t="str">
        <f>_xlfn.XLOOKUP($B1061,ウォッチリスト!$C$3:$C$10000,ウォッチリスト!$C$3:$C$10000,"未反映",0,1)</f>
        <v>3086</v>
      </c>
    </row>
    <row r="1062" spans="1:11">
      <c r="A1062" s="49">
        <v>20250228</v>
      </c>
      <c r="B1062" s="50" t="s">
        <v>19</v>
      </c>
      <c r="C1062" s="49" t="s">
        <v>5473</v>
      </c>
      <c r="D1062" s="49" t="s">
        <v>3968</v>
      </c>
      <c r="E1062" s="49">
        <v>6100</v>
      </c>
      <c r="F1062" s="49" t="s">
        <v>4070</v>
      </c>
      <c r="G1062" s="49">
        <v>14</v>
      </c>
      <c r="H1062" s="49" t="s">
        <v>4071</v>
      </c>
      <c r="I1062" s="49">
        <v>6</v>
      </c>
      <c r="J1062" s="49" t="s">
        <v>4061</v>
      </c>
      <c r="K1062" s="47" t="str">
        <f>_xlfn.XLOOKUP($B1062,ウォッチリスト!$C$3:$C$10000,ウォッチリスト!$C$3:$C$10000,"未反映",0,1)</f>
        <v>3087</v>
      </c>
    </row>
    <row r="1063" spans="1:11">
      <c r="A1063" s="49">
        <v>20250228</v>
      </c>
      <c r="B1063" s="50" t="s">
        <v>77</v>
      </c>
      <c r="C1063" s="49" t="s">
        <v>5474</v>
      </c>
      <c r="D1063" s="49" t="s">
        <v>3968</v>
      </c>
      <c r="E1063" s="49">
        <v>6100</v>
      </c>
      <c r="F1063" s="49" t="s">
        <v>4070</v>
      </c>
      <c r="G1063" s="49">
        <v>14</v>
      </c>
      <c r="H1063" s="49" t="s">
        <v>4071</v>
      </c>
      <c r="I1063" s="49">
        <v>4</v>
      </c>
      <c r="J1063" s="49" t="s">
        <v>4015</v>
      </c>
      <c r="K1063" s="47" t="str">
        <f>_xlfn.XLOOKUP($B1063,ウォッチリスト!$C$3:$C$10000,ウォッチリスト!$C$3:$C$10000,"未反映",0,1)</f>
        <v>3088</v>
      </c>
    </row>
    <row r="1064" spans="1:11">
      <c r="A1064" s="49">
        <v>20250228</v>
      </c>
      <c r="B1064" s="50" t="s">
        <v>940</v>
      </c>
      <c r="C1064" s="49" t="s">
        <v>5475</v>
      </c>
      <c r="D1064" s="49" t="s">
        <v>4059</v>
      </c>
      <c r="E1064" s="49">
        <v>6050</v>
      </c>
      <c r="F1064" s="49" t="s">
        <v>4196</v>
      </c>
      <c r="G1064" s="49">
        <v>13</v>
      </c>
      <c r="H1064" s="49" t="s">
        <v>4197</v>
      </c>
      <c r="I1064" s="49" t="s">
        <v>3975</v>
      </c>
      <c r="J1064" s="49" t="s">
        <v>3975</v>
      </c>
      <c r="K1064" s="47" t="str">
        <f>_xlfn.XLOOKUP($B1064,ウォッチリスト!$C$3:$C$10000,ウォッチリスト!$C$3:$C$10000,"未反映",0,1)</f>
        <v>3089</v>
      </c>
    </row>
    <row r="1065" spans="1:11">
      <c r="A1065" s="49">
        <v>20250228</v>
      </c>
      <c r="B1065" s="50" t="s">
        <v>9011</v>
      </c>
      <c r="C1065" s="49" t="s">
        <v>9012</v>
      </c>
      <c r="D1065" s="49" t="s">
        <v>3991</v>
      </c>
      <c r="E1065" s="49">
        <v>9050</v>
      </c>
      <c r="F1065" s="49" t="s">
        <v>4031</v>
      </c>
      <c r="G1065" s="49">
        <v>10</v>
      </c>
      <c r="H1065" s="49" t="s">
        <v>3993</v>
      </c>
      <c r="I1065" s="49" t="s">
        <v>3975</v>
      </c>
      <c r="J1065" s="49" t="s">
        <v>3975</v>
      </c>
      <c r="K1065" s="47" t="str">
        <f>_xlfn.XLOOKUP($B1065,ウォッチリスト!$C$3:$C$10000,ウォッチリスト!$C$3:$C$10000,"未反映",0,1)</f>
        <v>未反映</v>
      </c>
    </row>
    <row r="1066" spans="1:11">
      <c r="A1066" s="49">
        <v>20250228</v>
      </c>
      <c r="B1066" s="50" t="s">
        <v>87</v>
      </c>
      <c r="C1066" s="49" t="s">
        <v>5476</v>
      </c>
      <c r="D1066" s="49" t="s">
        <v>3968</v>
      </c>
      <c r="E1066" s="49">
        <v>6100</v>
      </c>
      <c r="F1066" s="49" t="s">
        <v>4070</v>
      </c>
      <c r="G1066" s="49">
        <v>14</v>
      </c>
      <c r="H1066" s="49" t="s">
        <v>4071</v>
      </c>
      <c r="I1066" s="49">
        <v>6</v>
      </c>
      <c r="J1066" s="49" t="s">
        <v>4061</v>
      </c>
      <c r="K1066" s="47" t="str">
        <f>_xlfn.XLOOKUP($B1066,ウォッチリスト!$C$3:$C$10000,ウォッチリスト!$C$3:$C$10000,"未反映",0,1)</f>
        <v>3091</v>
      </c>
    </row>
    <row r="1067" spans="1:11">
      <c r="A1067" s="49">
        <v>20250228</v>
      </c>
      <c r="B1067" s="50" t="s">
        <v>37</v>
      </c>
      <c r="C1067" s="49" t="s">
        <v>5477</v>
      </c>
      <c r="D1067" s="49" t="s">
        <v>3968</v>
      </c>
      <c r="E1067" s="49">
        <v>6100</v>
      </c>
      <c r="F1067" s="49" t="s">
        <v>4070</v>
      </c>
      <c r="G1067" s="49">
        <v>14</v>
      </c>
      <c r="H1067" s="49" t="s">
        <v>4071</v>
      </c>
      <c r="I1067" s="49">
        <v>4</v>
      </c>
      <c r="J1067" s="49" t="s">
        <v>4015</v>
      </c>
      <c r="K1067" s="47" t="str">
        <f>_xlfn.XLOOKUP($B1067,ウォッチリスト!$C$3:$C$10000,ウォッチリスト!$C$3:$C$10000,"未反映",0,1)</f>
        <v>3092</v>
      </c>
    </row>
    <row r="1068" spans="1:11">
      <c r="A1068" s="49">
        <v>20250228</v>
      </c>
      <c r="B1068" s="50" t="s">
        <v>941</v>
      </c>
      <c r="C1068" s="49" t="s">
        <v>5478</v>
      </c>
      <c r="D1068" s="49" t="s">
        <v>3968</v>
      </c>
      <c r="E1068" s="49">
        <v>6100</v>
      </c>
      <c r="F1068" s="49" t="s">
        <v>4070</v>
      </c>
      <c r="G1068" s="49">
        <v>14</v>
      </c>
      <c r="H1068" s="49" t="s">
        <v>4071</v>
      </c>
      <c r="I1068" s="49">
        <v>7</v>
      </c>
      <c r="J1068" s="49" t="s">
        <v>3971</v>
      </c>
      <c r="K1068" s="47" t="str">
        <f>_xlfn.XLOOKUP($B1068,ウォッチリスト!$C$3:$C$10000,ウォッチリスト!$C$3:$C$10000,"未反映",0,1)</f>
        <v>3093</v>
      </c>
    </row>
    <row r="1069" spans="1:11">
      <c r="A1069" s="49">
        <v>20250228</v>
      </c>
      <c r="B1069" s="50" t="s">
        <v>942</v>
      </c>
      <c r="C1069" s="49" t="s">
        <v>5479</v>
      </c>
      <c r="D1069" s="49" t="s">
        <v>4059</v>
      </c>
      <c r="E1069" s="49">
        <v>6100</v>
      </c>
      <c r="F1069" s="49" t="s">
        <v>4070</v>
      </c>
      <c r="G1069" s="49">
        <v>14</v>
      </c>
      <c r="H1069" s="49" t="s">
        <v>4071</v>
      </c>
      <c r="I1069" s="49" t="s">
        <v>3975</v>
      </c>
      <c r="J1069" s="49" t="s">
        <v>3975</v>
      </c>
      <c r="K1069" s="47" t="str">
        <f>_xlfn.XLOOKUP($B1069,ウォッチリスト!$C$3:$C$10000,ウォッチリスト!$C$3:$C$10000,"未反映",0,1)</f>
        <v>3094</v>
      </c>
    </row>
    <row r="1070" spans="1:11">
      <c r="A1070" s="49">
        <v>20250228</v>
      </c>
      <c r="B1070" s="50" t="s">
        <v>943</v>
      </c>
      <c r="C1070" s="49" t="s">
        <v>5480</v>
      </c>
      <c r="D1070" s="49" t="s">
        <v>4059</v>
      </c>
      <c r="E1070" s="49">
        <v>6100</v>
      </c>
      <c r="F1070" s="49" t="s">
        <v>4070</v>
      </c>
      <c r="G1070" s="49">
        <v>14</v>
      </c>
      <c r="H1070" s="49" t="s">
        <v>4071</v>
      </c>
      <c r="I1070" s="49" t="s">
        <v>3975</v>
      </c>
      <c r="J1070" s="49" t="s">
        <v>3975</v>
      </c>
      <c r="K1070" s="47" t="str">
        <f>_xlfn.XLOOKUP($B1070,ウォッチリスト!$C$3:$C$10000,ウォッチリスト!$C$3:$C$10000,"未反映",0,1)</f>
        <v>3096</v>
      </c>
    </row>
    <row r="1071" spans="1:11">
      <c r="A1071" s="49">
        <v>20250228</v>
      </c>
      <c r="B1071" s="50" t="s">
        <v>80</v>
      </c>
      <c r="C1071" s="49" t="s">
        <v>5481</v>
      </c>
      <c r="D1071" s="49" t="s">
        <v>3968</v>
      </c>
      <c r="E1071" s="49">
        <v>6100</v>
      </c>
      <c r="F1071" s="49" t="s">
        <v>4070</v>
      </c>
      <c r="G1071" s="49">
        <v>14</v>
      </c>
      <c r="H1071" s="49" t="s">
        <v>4071</v>
      </c>
      <c r="I1071" s="49">
        <v>6</v>
      </c>
      <c r="J1071" s="49" t="s">
        <v>4061</v>
      </c>
      <c r="K1071" s="47" t="str">
        <f>_xlfn.XLOOKUP($B1071,ウォッチリスト!$C$3:$C$10000,ウォッチリスト!$C$3:$C$10000,"未反映",0,1)</f>
        <v>3097</v>
      </c>
    </row>
    <row r="1072" spans="1:11">
      <c r="A1072" s="49">
        <v>20250228</v>
      </c>
      <c r="B1072" s="50" t="s">
        <v>944</v>
      </c>
      <c r="C1072" s="49" t="s">
        <v>5482</v>
      </c>
      <c r="D1072" s="49" t="s">
        <v>3968</v>
      </c>
      <c r="E1072" s="49">
        <v>6100</v>
      </c>
      <c r="F1072" s="49" t="s">
        <v>4070</v>
      </c>
      <c r="G1072" s="49">
        <v>14</v>
      </c>
      <c r="H1072" s="49" t="s">
        <v>4071</v>
      </c>
      <c r="I1072" s="49">
        <v>4</v>
      </c>
      <c r="J1072" s="49" t="s">
        <v>4015</v>
      </c>
      <c r="K1072" s="47" t="str">
        <f>_xlfn.XLOOKUP($B1072,ウォッチリスト!$C$3:$C$10000,ウォッチリスト!$C$3:$C$10000,"未反映",0,1)</f>
        <v>3099</v>
      </c>
    </row>
    <row r="1073" spans="1:11">
      <c r="A1073" s="49">
        <v>20250228</v>
      </c>
      <c r="B1073" s="50" t="s">
        <v>9013</v>
      </c>
      <c r="C1073" s="49" t="s">
        <v>9014</v>
      </c>
      <c r="D1073" s="49" t="s">
        <v>3991</v>
      </c>
      <c r="E1073" s="49">
        <v>6100</v>
      </c>
      <c r="F1073" s="49" t="s">
        <v>4070</v>
      </c>
      <c r="G1073" s="49">
        <v>14</v>
      </c>
      <c r="H1073" s="49" t="s">
        <v>4071</v>
      </c>
      <c r="I1073" s="49" t="s">
        <v>3975</v>
      </c>
      <c r="J1073" s="49" t="s">
        <v>3975</v>
      </c>
      <c r="K1073" s="47" t="str">
        <f>_xlfn.XLOOKUP($B1073,ウォッチリスト!$C$3:$C$10000,ウォッチリスト!$C$3:$C$10000,"未反映",0,1)</f>
        <v>未反映</v>
      </c>
    </row>
    <row r="1074" spans="1:11">
      <c r="A1074" s="49">
        <v>20250228</v>
      </c>
      <c r="B1074" s="50" t="s">
        <v>945</v>
      </c>
      <c r="C1074" s="49" t="s">
        <v>5483</v>
      </c>
      <c r="D1074" s="49" t="s">
        <v>3968</v>
      </c>
      <c r="E1074" s="49">
        <v>3100</v>
      </c>
      <c r="F1074" s="49" t="s">
        <v>5428</v>
      </c>
      <c r="G1074" s="49">
        <v>4</v>
      </c>
      <c r="H1074" s="49" t="s">
        <v>4446</v>
      </c>
      <c r="I1074" s="49">
        <v>6</v>
      </c>
      <c r="J1074" s="49" t="s">
        <v>4061</v>
      </c>
      <c r="K1074" s="47" t="str">
        <f>_xlfn.XLOOKUP($B1074,ウォッチリスト!$C$3:$C$10000,ウォッチリスト!$C$3:$C$10000,"未反映",0,1)</f>
        <v>3101</v>
      </c>
    </row>
    <row r="1075" spans="1:11">
      <c r="A1075" s="49">
        <v>20250228</v>
      </c>
      <c r="B1075" s="50" t="s">
        <v>946</v>
      </c>
      <c r="C1075" s="49" t="s">
        <v>5484</v>
      </c>
      <c r="D1075" s="49" t="s">
        <v>3968</v>
      </c>
      <c r="E1075" s="49">
        <v>3100</v>
      </c>
      <c r="F1075" s="49" t="s">
        <v>5428</v>
      </c>
      <c r="G1075" s="49">
        <v>4</v>
      </c>
      <c r="H1075" s="49" t="s">
        <v>4446</v>
      </c>
      <c r="I1075" s="49">
        <v>7</v>
      </c>
      <c r="J1075" s="49" t="s">
        <v>3971</v>
      </c>
      <c r="K1075" s="47" t="str">
        <f>_xlfn.XLOOKUP($B1075,ウォッチリスト!$C$3:$C$10000,ウォッチリスト!$C$3:$C$10000,"未反映",0,1)</f>
        <v>3103</v>
      </c>
    </row>
    <row r="1076" spans="1:11">
      <c r="A1076" s="49">
        <v>20250228</v>
      </c>
      <c r="B1076" s="50" t="s">
        <v>947</v>
      </c>
      <c r="C1076" s="49" t="s">
        <v>5485</v>
      </c>
      <c r="D1076" s="49" t="s">
        <v>3968</v>
      </c>
      <c r="E1076" s="49">
        <v>3100</v>
      </c>
      <c r="F1076" s="49" t="s">
        <v>5428</v>
      </c>
      <c r="G1076" s="49">
        <v>4</v>
      </c>
      <c r="H1076" s="49" t="s">
        <v>4446</v>
      </c>
      <c r="I1076" s="49">
        <v>7</v>
      </c>
      <c r="J1076" s="49" t="s">
        <v>3971</v>
      </c>
      <c r="K1076" s="47" t="str">
        <f>_xlfn.XLOOKUP($B1076,ウォッチリスト!$C$3:$C$10000,ウォッチリスト!$C$3:$C$10000,"未反映",0,1)</f>
        <v>3104</v>
      </c>
    </row>
    <row r="1077" spans="1:11">
      <c r="A1077" s="49">
        <v>20250228</v>
      </c>
      <c r="B1077" s="50" t="s">
        <v>948</v>
      </c>
      <c r="C1077" s="49" t="s">
        <v>5486</v>
      </c>
      <c r="D1077" s="49" t="s">
        <v>3968</v>
      </c>
      <c r="E1077" s="49">
        <v>3650</v>
      </c>
      <c r="F1077" s="49" t="s">
        <v>5487</v>
      </c>
      <c r="G1077" s="49">
        <v>9</v>
      </c>
      <c r="H1077" s="49" t="s">
        <v>4770</v>
      </c>
      <c r="I1077" s="49">
        <v>4</v>
      </c>
      <c r="J1077" s="49" t="s">
        <v>4015</v>
      </c>
      <c r="K1077" s="47" t="str">
        <f>_xlfn.XLOOKUP($B1077,ウォッチリスト!$C$3:$C$10000,ウォッチリスト!$C$3:$C$10000,"未反映",0,1)</f>
        <v>3105</v>
      </c>
    </row>
    <row r="1078" spans="1:11">
      <c r="A1078" s="49">
        <v>20250228</v>
      </c>
      <c r="B1078" s="50" t="s">
        <v>949</v>
      </c>
      <c r="C1078" s="49" t="s">
        <v>5488</v>
      </c>
      <c r="D1078" s="49" t="s">
        <v>3968</v>
      </c>
      <c r="E1078" s="49">
        <v>3100</v>
      </c>
      <c r="F1078" s="49" t="s">
        <v>5428</v>
      </c>
      <c r="G1078" s="49">
        <v>4</v>
      </c>
      <c r="H1078" s="49" t="s">
        <v>4446</v>
      </c>
      <c r="I1078" s="49">
        <v>7</v>
      </c>
      <c r="J1078" s="49" t="s">
        <v>3971</v>
      </c>
      <c r="K1078" s="47" t="str">
        <f>_xlfn.XLOOKUP($B1078,ウォッチリスト!$C$3:$C$10000,ウォッチリスト!$C$3:$C$10000,"未反映",0,1)</f>
        <v>3106</v>
      </c>
    </row>
    <row r="1079" spans="1:11">
      <c r="A1079" s="49">
        <v>20250228</v>
      </c>
      <c r="B1079" s="50" t="s">
        <v>950</v>
      </c>
      <c r="C1079" s="49" t="s">
        <v>5489</v>
      </c>
      <c r="D1079" s="49" t="s">
        <v>3968</v>
      </c>
      <c r="E1079" s="49">
        <v>6050</v>
      </c>
      <c r="F1079" s="49" t="s">
        <v>4196</v>
      </c>
      <c r="G1079" s="49">
        <v>13</v>
      </c>
      <c r="H1079" s="49" t="s">
        <v>4197</v>
      </c>
      <c r="I1079" s="49">
        <v>4</v>
      </c>
      <c r="J1079" s="49" t="s">
        <v>4015</v>
      </c>
      <c r="K1079" s="47" t="str">
        <f>_xlfn.XLOOKUP($B1079,ウォッチリスト!$C$3:$C$10000,ウォッチリスト!$C$3:$C$10000,"未反映",0,1)</f>
        <v>3107</v>
      </c>
    </row>
    <row r="1080" spans="1:11">
      <c r="A1080" s="49">
        <v>20250228</v>
      </c>
      <c r="B1080" s="50" t="s">
        <v>951</v>
      </c>
      <c r="C1080" s="49" t="s">
        <v>5490</v>
      </c>
      <c r="D1080" s="49" t="s">
        <v>3968</v>
      </c>
      <c r="E1080" s="49">
        <v>3100</v>
      </c>
      <c r="F1080" s="49" t="s">
        <v>5428</v>
      </c>
      <c r="G1080" s="49">
        <v>4</v>
      </c>
      <c r="H1080" s="49" t="s">
        <v>4446</v>
      </c>
      <c r="I1080" s="49">
        <v>7</v>
      </c>
      <c r="J1080" s="49" t="s">
        <v>3971</v>
      </c>
      <c r="K1080" s="47" t="str">
        <f>_xlfn.XLOOKUP($B1080,ウォッチリスト!$C$3:$C$10000,ウォッチリスト!$C$3:$C$10000,"未反映",0,1)</f>
        <v>3109</v>
      </c>
    </row>
    <row r="1081" spans="1:11">
      <c r="A1081" s="49">
        <v>20250228</v>
      </c>
      <c r="B1081" s="50" t="s">
        <v>9015</v>
      </c>
      <c r="C1081" s="49" t="s">
        <v>9016</v>
      </c>
      <c r="D1081" s="49" t="s">
        <v>3991</v>
      </c>
      <c r="E1081" s="49">
        <v>8050</v>
      </c>
      <c r="F1081" s="49" t="s">
        <v>4080</v>
      </c>
      <c r="G1081" s="49">
        <v>17</v>
      </c>
      <c r="H1081" s="49" t="s">
        <v>4081</v>
      </c>
      <c r="I1081" s="49" t="s">
        <v>3975</v>
      </c>
      <c r="J1081" s="49" t="s">
        <v>3975</v>
      </c>
      <c r="K1081" s="47" t="str">
        <f>_xlfn.XLOOKUP($B1081,ウォッチリスト!$C$3:$C$10000,ウォッチリスト!$C$3:$C$10000,"未反映",0,1)</f>
        <v>未反映</v>
      </c>
    </row>
    <row r="1082" spans="1:11">
      <c r="A1082" s="49">
        <v>20250228</v>
      </c>
      <c r="B1082" s="50" t="s">
        <v>952</v>
      </c>
      <c r="C1082" s="49" t="s">
        <v>5491</v>
      </c>
      <c r="D1082" s="49" t="s">
        <v>3968</v>
      </c>
      <c r="E1082" s="49">
        <v>3400</v>
      </c>
      <c r="F1082" s="49" t="s">
        <v>5492</v>
      </c>
      <c r="G1082" s="49">
        <v>3</v>
      </c>
      <c r="H1082" s="49" t="s">
        <v>4056</v>
      </c>
      <c r="I1082" s="49">
        <v>6</v>
      </c>
      <c r="J1082" s="49" t="s">
        <v>4061</v>
      </c>
      <c r="K1082" s="47" t="str">
        <f>_xlfn.XLOOKUP($B1082,ウォッチリスト!$C$3:$C$10000,ウォッチリスト!$C$3:$C$10000,"未反映",0,1)</f>
        <v>3110</v>
      </c>
    </row>
    <row r="1083" spans="1:11">
      <c r="A1083" s="49">
        <v>20250228</v>
      </c>
      <c r="B1083" s="50" t="s">
        <v>953</v>
      </c>
      <c r="C1083" s="49" t="s">
        <v>5493</v>
      </c>
      <c r="D1083" s="49" t="s">
        <v>4059</v>
      </c>
      <c r="E1083" s="49">
        <v>3100</v>
      </c>
      <c r="F1083" s="49" t="s">
        <v>5428</v>
      </c>
      <c r="G1083" s="49">
        <v>4</v>
      </c>
      <c r="H1083" s="49" t="s">
        <v>4446</v>
      </c>
      <c r="I1083" s="49" t="s">
        <v>3975</v>
      </c>
      <c r="J1083" s="49" t="s">
        <v>3975</v>
      </c>
      <c r="K1083" s="47" t="str">
        <f>_xlfn.XLOOKUP($B1083,ウォッチリスト!$C$3:$C$10000,ウォッチリスト!$C$3:$C$10000,"未反映",0,1)</f>
        <v>3111</v>
      </c>
    </row>
    <row r="1084" spans="1:11">
      <c r="A1084" s="49">
        <v>20250228</v>
      </c>
      <c r="B1084" s="50" t="s">
        <v>954</v>
      </c>
      <c r="C1084" s="49" t="s">
        <v>5494</v>
      </c>
      <c r="D1084" s="49" t="s">
        <v>4059</v>
      </c>
      <c r="E1084" s="49">
        <v>7100</v>
      </c>
      <c r="F1084" s="49" t="s">
        <v>4345</v>
      </c>
      <c r="G1084" s="49">
        <v>16</v>
      </c>
      <c r="H1084" s="49" t="s">
        <v>4216</v>
      </c>
      <c r="I1084" s="49" t="s">
        <v>3975</v>
      </c>
      <c r="J1084" s="49" t="s">
        <v>3975</v>
      </c>
      <c r="K1084" s="47" t="str">
        <f>_xlfn.XLOOKUP($B1084,ウォッチリスト!$C$3:$C$10000,ウォッチリスト!$C$3:$C$10000,"未反映",0,1)</f>
        <v>3113</v>
      </c>
    </row>
    <row r="1085" spans="1:11">
      <c r="A1085" s="49">
        <v>20250228</v>
      </c>
      <c r="B1085" s="50" t="s">
        <v>67</v>
      </c>
      <c r="C1085" s="49" t="s">
        <v>5495</v>
      </c>
      <c r="D1085" s="49" t="s">
        <v>3968</v>
      </c>
      <c r="E1085" s="49">
        <v>3700</v>
      </c>
      <c r="F1085" s="49" t="s">
        <v>5496</v>
      </c>
      <c r="G1085" s="49">
        <v>6</v>
      </c>
      <c r="H1085" s="49" t="s">
        <v>5497</v>
      </c>
      <c r="I1085" s="49">
        <v>4</v>
      </c>
      <c r="J1085" s="49" t="s">
        <v>4015</v>
      </c>
      <c r="K1085" s="47" t="str">
        <f>_xlfn.XLOOKUP($B1085,ウォッチリスト!$C$3:$C$10000,ウォッチリスト!$C$3:$C$10000,"未反映",0,1)</f>
        <v>3116</v>
      </c>
    </row>
    <row r="1086" spans="1:11">
      <c r="A1086" s="49">
        <v>20250228</v>
      </c>
      <c r="B1086" s="50" t="s">
        <v>9017</v>
      </c>
      <c r="C1086" s="49" t="s">
        <v>9018</v>
      </c>
      <c r="D1086" s="49" t="s">
        <v>3991</v>
      </c>
      <c r="E1086" s="49">
        <v>3250</v>
      </c>
      <c r="F1086" s="49" t="s">
        <v>3984</v>
      </c>
      <c r="G1086" s="49">
        <v>5</v>
      </c>
      <c r="H1086" s="49" t="s">
        <v>3984</v>
      </c>
      <c r="I1086" s="49" t="s">
        <v>3975</v>
      </c>
      <c r="J1086" s="49" t="s">
        <v>3975</v>
      </c>
      <c r="K1086" s="47" t="str">
        <f>_xlfn.XLOOKUP($B1086,ウォッチリスト!$C$3:$C$10000,ウォッチリスト!$C$3:$C$10000,"未反映",0,1)</f>
        <v>未反映</v>
      </c>
    </row>
    <row r="1087" spans="1:11">
      <c r="A1087" s="49">
        <v>20250228</v>
      </c>
      <c r="B1087" s="50" t="s">
        <v>955</v>
      </c>
      <c r="C1087" s="49" t="s">
        <v>5498</v>
      </c>
      <c r="D1087" s="49" t="s">
        <v>4059</v>
      </c>
      <c r="E1087" s="49">
        <v>9050</v>
      </c>
      <c r="F1087" s="49" t="s">
        <v>4031</v>
      </c>
      <c r="G1087" s="49">
        <v>10</v>
      </c>
      <c r="H1087" s="49" t="s">
        <v>3993</v>
      </c>
      <c r="I1087" s="49" t="s">
        <v>3975</v>
      </c>
      <c r="J1087" s="49" t="s">
        <v>3975</v>
      </c>
      <c r="K1087" s="47" t="str">
        <f>_xlfn.XLOOKUP($B1087,ウォッチリスト!$C$3:$C$10000,ウォッチリスト!$C$3:$C$10000,"未反映",0,1)</f>
        <v>3121</v>
      </c>
    </row>
    <row r="1088" spans="1:11">
      <c r="A1088" s="49">
        <v>20250228</v>
      </c>
      <c r="B1088" s="50" t="s">
        <v>956</v>
      </c>
      <c r="C1088" s="49" t="s">
        <v>5499</v>
      </c>
      <c r="D1088" s="49" t="s">
        <v>4059</v>
      </c>
      <c r="E1088" s="49">
        <v>3100</v>
      </c>
      <c r="F1088" s="49" t="s">
        <v>5428</v>
      </c>
      <c r="G1088" s="49">
        <v>4</v>
      </c>
      <c r="H1088" s="49" t="s">
        <v>4446</v>
      </c>
      <c r="I1088" s="49" t="s">
        <v>3975</v>
      </c>
      <c r="J1088" s="49" t="s">
        <v>3975</v>
      </c>
      <c r="K1088" s="47" t="str">
        <f>_xlfn.XLOOKUP($B1088,ウォッチリスト!$C$3:$C$10000,ウォッチリスト!$C$3:$C$10000,"未反映",0,1)</f>
        <v>3123</v>
      </c>
    </row>
    <row r="1089" spans="1:11">
      <c r="A1089" s="49">
        <v>20250228</v>
      </c>
      <c r="B1089" s="50" t="s">
        <v>9019</v>
      </c>
      <c r="C1089" s="49" t="s">
        <v>9020</v>
      </c>
      <c r="D1089" s="49" t="s">
        <v>3991</v>
      </c>
      <c r="E1089" s="49">
        <v>2050</v>
      </c>
      <c r="F1089" s="49" t="s">
        <v>4055</v>
      </c>
      <c r="G1089" s="49">
        <v>3</v>
      </c>
      <c r="H1089" s="49" t="s">
        <v>4056</v>
      </c>
      <c r="I1089" s="49" t="s">
        <v>3975</v>
      </c>
      <c r="J1089" s="49" t="s">
        <v>3975</v>
      </c>
      <c r="K1089" s="47" t="str">
        <f>_xlfn.XLOOKUP($B1089,ウォッチリスト!$C$3:$C$10000,ウォッチリスト!$C$3:$C$10000,"未反映",0,1)</f>
        <v>未反映</v>
      </c>
    </row>
    <row r="1090" spans="1:11">
      <c r="A1090" s="49">
        <v>20250228</v>
      </c>
      <c r="B1090" s="50" t="s">
        <v>957</v>
      </c>
      <c r="C1090" s="49" t="s">
        <v>5500</v>
      </c>
      <c r="D1090" s="49" t="s">
        <v>4059</v>
      </c>
      <c r="E1090" s="49">
        <v>6050</v>
      </c>
      <c r="F1090" s="49" t="s">
        <v>4196</v>
      </c>
      <c r="G1090" s="49">
        <v>13</v>
      </c>
      <c r="H1090" s="49" t="s">
        <v>4197</v>
      </c>
      <c r="I1090" s="49" t="s">
        <v>3975</v>
      </c>
      <c r="J1090" s="49" t="s">
        <v>3975</v>
      </c>
      <c r="K1090" s="47" t="str">
        <f>_xlfn.XLOOKUP($B1090,ウォッチリスト!$C$3:$C$10000,ウォッチリスト!$C$3:$C$10000,"未反映",0,1)</f>
        <v>3131</v>
      </c>
    </row>
    <row r="1091" spans="1:11">
      <c r="A1091" s="49">
        <v>20250228</v>
      </c>
      <c r="B1091" s="50" t="s">
        <v>958</v>
      </c>
      <c r="C1091" s="49" t="s">
        <v>5501</v>
      </c>
      <c r="D1091" s="49" t="s">
        <v>3968</v>
      </c>
      <c r="E1091" s="49">
        <v>6050</v>
      </c>
      <c r="F1091" s="49" t="s">
        <v>4196</v>
      </c>
      <c r="G1091" s="49">
        <v>13</v>
      </c>
      <c r="H1091" s="49" t="s">
        <v>4197</v>
      </c>
      <c r="I1091" s="49">
        <v>4</v>
      </c>
      <c r="J1091" s="49" t="s">
        <v>4015</v>
      </c>
      <c r="K1091" s="47" t="str">
        <f>_xlfn.XLOOKUP($B1091,ウォッチリスト!$C$3:$C$10000,ウォッチリスト!$C$3:$C$10000,"未反映",0,1)</f>
        <v>3132</v>
      </c>
    </row>
    <row r="1092" spans="1:11">
      <c r="A1092" s="49">
        <v>20250228</v>
      </c>
      <c r="B1092" s="50" t="s">
        <v>959</v>
      </c>
      <c r="C1092" s="49" t="s">
        <v>5502</v>
      </c>
      <c r="D1092" s="49" t="s">
        <v>3983</v>
      </c>
      <c r="E1092" s="49">
        <v>6100</v>
      </c>
      <c r="F1092" s="49" t="s">
        <v>4070</v>
      </c>
      <c r="G1092" s="49">
        <v>14</v>
      </c>
      <c r="H1092" s="49" t="s">
        <v>4071</v>
      </c>
      <c r="I1092" s="49" t="s">
        <v>3975</v>
      </c>
      <c r="J1092" s="49" t="s">
        <v>3975</v>
      </c>
      <c r="K1092" s="47" t="str">
        <f>_xlfn.XLOOKUP($B1092,ウォッチリスト!$C$3:$C$10000,ウォッチリスト!$C$3:$C$10000,"未反映",0,1)</f>
        <v>3133</v>
      </c>
    </row>
    <row r="1093" spans="1:11">
      <c r="A1093" s="49">
        <v>20250228</v>
      </c>
      <c r="B1093" s="50" t="s">
        <v>960</v>
      </c>
      <c r="C1093" s="49" t="s">
        <v>5503</v>
      </c>
      <c r="D1093" s="49" t="s">
        <v>4059</v>
      </c>
      <c r="E1093" s="49">
        <v>6100</v>
      </c>
      <c r="F1093" s="49" t="s">
        <v>4070</v>
      </c>
      <c r="G1093" s="49">
        <v>14</v>
      </c>
      <c r="H1093" s="49" t="s">
        <v>4071</v>
      </c>
      <c r="I1093" s="49">
        <v>7</v>
      </c>
      <c r="J1093" s="49" t="s">
        <v>3971</v>
      </c>
      <c r="K1093" s="47" t="str">
        <f>_xlfn.XLOOKUP($B1093,ウォッチリスト!$C$3:$C$10000,ウォッチリスト!$C$3:$C$10000,"未反映",0,1)</f>
        <v>3134</v>
      </c>
    </row>
    <row r="1094" spans="1:11">
      <c r="A1094" s="49">
        <v>20250228</v>
      </c>
      <c r="B1094" s="50" t="s">
        <v>961</v>
      </c>
      <c r="C1094" s="49" t="s">
        <v>5504</v>
      </c>
      <c r="D1094" s="49" t="s">
        <v>3968</v>
      </c>
      <c r="E1094" s="49">
        <v>6100</v>
      </c>
      <c r="F1094" s="49" t="s">
        <v>4070</v>
      </c>
      <c r="G1094" s="49">
        <v>14</v>
      </c>
      <c r="H1094" s="49" t="s">
        <v>4071</v>
      </c>
      <c r="I1094" s="49" t="s">
        <v>3975</v>
      </c>
      <c r="J1094" s="49" t="s">
        <v>3975</v>
      </c>
      <c r="K1094" s="47" t="str">
        <f>_xlfn.XLOOKUP($B1094,ウォッチリスト!$C$3:$C$10000,ウォッチリスト!$C$3:$C$10000,"未反映",0,1)</f>
        <v>3135</v>
      </c>
    </row>
    <row r="1095" spans="1:11">
      <c r="A1095" s="49">
        <v>20250228</v>
      </c>
      <c r="B1095" s="50" t="s">
        <v>962</v>
      </c>
      <c r="C1095" s="49" t="s">
        <v>5505</v>
      </c>
      <c r="D1095" s="49" t="s">
        <v>3983</v>
      </c>
      <c r="E1095" s="49">
        <v>6100</v>
      </c>
      <c r="F1095" s="49" t="s">
        <v>4070</v>
      </c>
      <c r="G1095" s="49">
        <v>14</v>
      </c>
      <c r="H1095" s="49" t="s">
        <v>4071</v>
      </c>
      <c r="I1095" s="49" t="s">
        <v>3975</v>
      </c>
      <c r="J1095" s="49" t="s">
        <v>3975</v>
      </c>
      <c r="K1095" s="47" t="str">
        <f>_xlfn.XLOOKUP($B1095,ウォッチリスト!$C$3:$C$10000,ウォッチリスト!$C$3:$C$10000,"未反映",0,1)</f>
        <v>3137</v>
      </c>
    </row>
    <row r="1096" spans="1:11">
      <c r="A1096" s="49">
        <v>20250228</v>
      </c>
      <c r="B1096" s="50" t="s">
        <v>963</v>
      </c>
      <c r="C1096" s="49" t="s">
        <v>5506</v>
      </c>
      <c r="D1096" s="49" t="s">
        <v>3983</v>
      </c>
      <c r="E1096" s="49">
        <v>6100</v>
      </c>
      <c r="F1096" s="49" t="s">
        <v>4070</v>
      </c>
      <c r="G1096" s="49">
        <v>14</v>
      </c>
      <c r="H1096" s="49" t="s">
        <v>4071</v>
      </c>
      <c r="I1096" s="49" t="s">
        <v>3975</v>
      </c>
      <c r="J1096" s="49" t="s">
        <v>3975</v>
      </c>
      <c r="K1096" s="47" t="str">
        <f>_xlfn.XLOOKUP($B1096,ウォッチリスト!$C$3:$C$10000,ウォッチリスト!$C$3:$C$10000,"未反映",0,1)</f>
        <v>3138</v>
      </c>
    </row>
    <row r="1097" spans="1:11">
      <c r="A1097" s="49">
        <v>20250228</v>
      </c>
      <c r="B1097" s="50" t="s">
        <v>964</v>
      </c>
      <c r="C1097" s="49" t="s">
        <v>5507</v>
      </c>
      <c r="D1097" s="49" t="s">
        <v>3968</v>
      </c>
      <c r="E1097" s="49">
        <v>6050</v>
      </c>
      <c r="F1097" s="49" t="s">
        <v>4196</v>
      </c>
      <c r="G1097" s="49">
        <v>13</v>
      </c>
      <c r="H1097" s="49" t="s">
        <v>4197</v>
      </c>
      <c r="I1097" s="49">
        <v>7</v>
      </c>
      <c r="J1097" s="49" t="s">
        <v>3971</v>
      </c>
      <c r="K1097" s="47" t="str">
        <f>_xlfn.XLOOKUP($B1097,ウォッチリスト!$C$3:$C$10000,ウォッチリスト!$C$3:$C$10000,"未反映",0,1)</f>
        <v>3139</v>
      </c>
    </row>
    <row r="1098" spans="1:11">
      <c r="A1098" s="49">
        <v>20250228</v>
      </c>
      <c r="B1098" s="50" t="s">
        <v>9021</v>
      </c>
      <c r="C1098" s="49" t="s">
        <v>9022</v>
      </c>
      <c r="D1098" s="49" t="s">
        <v>3974</v>
      </c>
      <c r="E1098" s="49" t="s">
        <v>3975</v>
      </c>
      <c r="F1098" s="49" t="s">
        <v>3975</v>
      </c>
      <c r="G1098" s="49" t="s">
        <v>3975</v>
      </c>
      <c r="H1098" s="49" t="s">
        <v>3975</v>
      </c>
      <c r="I1098" s="49" t="s">
        <v>3975</v>
      </c>
      <c r="J1098" s="49" t="s">
        <v>3975</v>
      </c>
      <c r="K1098" s="47" t="str">
        <f>_xlfn.XLOOKUP($B1098,ウォッチリスト!$C$3:$C$10000,ウォッチリスト!$C$3:$C$10000,"未反映",0,1)</f>
        <v>未反映</v>
      </c>
    </row>
    <row r="1099" spans="1:11">
      <c r="A1099" s="49">
        <v>20250228</v>
      </c>
      <c r="B1099" s="50" t="s">
        <v>965</v>
      </c>
      <c r="C1099" s="49" t="s">
        <v>5508</v>
      </c>
      <c r="D1099" s="49" t="s">
        <v>3983</v>
      </c>
      <c r="E1099" s="49">
        <v>6050</v>
      </c>
      <c r="F1099" s="49" t="s">
        <v>4196</v>
      </c>
      <c r="G1099" s="49">
        <v>13</v>
      </c>
      <c r="H1099" s="49" t="s">
        <v>4197</v>
      </c>
      <c r="I1099" s="49" t="s">
        <v>3975</v>
      </c>
      <c r="J1099" s="49" t="s">
        <v>3975</v>
      </c>
      <c r="K1099" s="47" t="str">
        <f>_xlfn.XLOOKUP($B1099,ウォッチリスト!$C$3:$C$10000,ウォッチリスト!$C$3:$C$10000,"未反映",0,1)</f>
        <v>3140</v>
      </c>
    </row>
    <row r="1100" spans="1:11">
      <c r="A1100" s="49">
        <v>20250228</v>
      </c>
      <c r="B1100" s="50" t="s">
        <v>213</v>
      </c>
      <c r="C1100" s="49" t="s">
        <v>5509</v>
      </c>
      <c r="D1100" s="49" t="s">
        <v>3968</v>
      </c>
      <c r="E1100" s="49">
        <v>6100</v>
      </c>
      <c r="F1100" s="49" t="s">
        <v>4070</v>
      </c>
      <c r="G1100" s="49">
        <v>14</v>
      </c>
      <c r="H1100" s="49" t="s">
        <v>4071</v>
      </c>
      <c r="I1100" s="49">
        <v>4</v>
      </c>
      <c r="J1100" s="49" t="s">
        <v>4015</v>
      </c>
      <c r="K1100" s="47" t="str">
        <f>_xlfn.XLOOKUP($B1100,ウォッチリスト!$C$3:$C$10000,ウォッチリスト!$C$3:$C$10000,"未反映",0,1)</f>
        <v>3141</v>
      </c>
    </row>
    <row r="1101" spans="1:11">
      <c r="A1101" s="49">
        <v>20250228</v>
      </c>
      <c r="B1101" s="50" t="s">
        <v>217</v>
      </c>
      <c r="C1101" s="49" t="s">
        <v>5510</v>
      </c>
      <c r="D1101" s="49" t="s">
        <v>4059</v>
      </c>
      <c r="E1101" s="49">
        <v>6050</v>
      </c>
      <c r="F1101" s="49" t="s">
        <v>4196</v>
      </c>
      <c r="G1101" s="49">
        <v>13</v>
      </c>
      <c r="H1101" s="49" t="s">
        <v>4197</v>
      </c>
      <c r="I1101" s="49" t="s">
        <v>3975</v>
      </c>
      <c r="J1101" s="49" t="s">
        <v>3975</v>
      </c>
      <c r="K1101" s="47" t="str">
        <f>_xlfn.XLOOKUP($B1101,ウォッチリスト!$C$3:$C$10000,ウォッチリスト!$C$3:$C$10000,"未反映",0,1)</f>
        <v>3143</v>
      </c>
    </row>
    <row r="1102" spans="1:11">
      <c r="A1102" s="49">
        <v>20250228</v>
      </c>
      <c r="B1102" s="50" t="s">
        <v>333</v>
      </c>
      <c r="C1102" s="49" t="s">
        <v>5511</v>
      </c>
      <c r="D1102" s="49" t="s">
        <v>3968</v>
      </c>
      <c r="E1102" s="49">
        <v>6100</v>
      </c>
      <c r="F1102" s="49" t="s">
        <v>4070</v>
      </c>
      <c r="G1102" s="49">
        <v>14</v>
      </c>
      <c r="H1102" s="49" t="s">
        <v>4071</v>
      </c>
      <c r="I1102" s="49">
        <v>6</v>
      </c>
      <c r="J1102" s="49" t="s">
        <v>4061</v>
      </c>
      <c r="K1102" s="47" t="str">
        <f>_xlfn.XLOOKUP($B1102,ウォッチリスト!$C$3:$C$10000,ウォッチリスト!$C$3:$C$10000,"未反映",0,1)</f>
        <v>3148</v>
      </c>
    </row>
    <row r="1103" spans="1:11">
      <c r="A1103" s="49">
        <v>20250228</v>
      </c>
      <c r="B1103" s="50" t="s">
        <v>9023</v>
      </c>
      <c r="C1103" s="49" t="s">
        <v>9024</v>
      </c>
      <c r="D1103" s="49" t="s">
        <v>3974</v>
      </c>
      <c r="E1103" s="49" t="s">
        <v>3975</v>
      </c>
      <c r="F1103" s="49" t="s">
        <v>3975</v>
      </c>
      <c r="G1103" s="49" t="s">
        <v>3975</v>
      </c>
      <c r="H1103" s="49" t="s">
        <v>3975</v>
      </c>
      <c r="I1103" s="49" t="s">
        <v>3975</v>
      </c>
      <c r="J1103" s="49" t="s">
        <v>3975</v>
      </c>
      <c r="K1103" s="47" t="str">
        <f>_xlfn.XLOOKUP($B1103,ウォッチリスト!$C$3:$C$10000,ウォッチリスト!$C$3:$C$10000,"未反映",0,1)</f>
        <v>未反映</v>
      </c>
    </row>
    <row r="1104" spans="1:11">
      <c r="A1104" s="49">
        <v>20250228</v>
      </c>
      <c r="B1104" s="50" t="s">
        <v>966</v>
      </c>
      <c r="C1104" s="49" t="s">
        <v>5512</v>
      </c>
      <c r="D1104" s="49" t="s">
        <v>3968</v>
      </c>
      <c r="E1104" s="49">
        <v>4050</v>
      </c>
      <c r="F1104" s="49" t="s">
        <v>4438</v>
      </c>
      <c r="G1104" s="49">
        <v>11</v>
      </c>
      <c r="H1104" s="49" t="s">
        <v>4439</v>
      </c>
      <c r="I1104" s="49">
        <v>7</v>
      </c>
      <c r="J1104" s="49" t="s">
        <v>3971</v>
      </c>
      <c r="K1104" s="47" t="str">
        <f>_xlfn.XLOOKUP($B1104,ウォッチリスト!$C$3:$C$10000,ウォッチリスト!$C$3:$C$10000,"未反映",0,1)</f>
        <v>3150</v>
      </c>
    </row>
    <row r="1105" spans="1:11">
      <c r="A1105" s="49">
        <v>20250228</v>
      </c>
      <c r="B1105" s="50" t="s">
        <v>967</v>
      </c>
      <c r="C1105" s="49" t="s">
        <v>5513</v>
      </c>
      <c r="D1105" s="49" t="s">
        <v>3968</v>
      </c>
      <c r="E1105" s="49">
        <v>6050</v>
      </c>
      <c r="F1105" s="49" t="s">
        <v>4196</v>
      </c>
      <c r="G1105" s="49">
        <v>13</v>
      </c>
      <c r="H1105" s="49" t="s">
        <v>4197</v>
      </c>
      <c r="I1105" s="49">
        <v>7</v>
      </c>
      <c r="J1105" s="49" t="s">
        <v>3971</v>
      </c>
      <c r="K1105" s="47" t="str">
        <f>_xlfn.XLOOKUP($B1105,ウォッチリスト!$C$3:$C$10000,ウォッチリスト!$C$3:$C$10000,"未反映",0,1)</f>
        <v>3151</v>
      </c>
    </row>
    <row r="1106" spans="1:11">
      <c r="A1106" s="49">
        <v>20250228</v>
      </c>
      <c r="B1106" s="50" t="s">
        <v>968</v>
      </c>
      <c r="C1106" s="49" t="s">
        <v>5514</v>
      </c>
      <c r="D1106" s="49" t="s">
        <v>3968</v>
      </c>
      <c r="E1106" s="49">
        <v>6050</v>
      </c>
      <c r="F1106" s="49" t="s">
        <v>4196</v>
      </c>
      <c r="G1106" s="49">
        <v>13</v>
      </c>
      <c r="H1106" s="49" t="s">
        <v>4197</v>
      </c>
      <c r="I1106" s="49">
        <v>7</v>
      </c>
      <c r="J1106" s="49" t="s">
        <v>3971</v>
      </c>
      <c r="K1106" s="47" t="str">
        <f>_xlfn.XLOOKUP($B1106,ウォッチリスト!$C$3:$C$10000,ウォッチリスト!$C$3:$C$10000,"未反映",0,1)</f>
        <v>3153</v>
      </c>
    </row>
    <row r="1107" spans="1:11">
      <c r="A1107" s="49">
        <v>20250228</v>
      </c>
      <c r="B1107" s="50" t="s">
        <v>969</v>
      </c>
      <c r="C1107" s="49" t="s">
        <v>5515</v>
      </c>
      <c r="D1107" s="49" t="s">
        <v>3968</v>
      </c>
      <c r="E1107" s="49">
        <v>6050</v>
      </c>
      <c r="F1107" s="49" t="s">
        <v>4196</v>
      </c>
      <c r="G1107" s="49">
        <v>13</v>
      </c>
      <c r="H1107" s="49" t="s">
        <v>4197</v>
      </c>
      <c r="I1107" s="49">
        <v>7</v>
      </c>
      <c r="J1107" s="49" t="s">
        <v>3971</v>
      </c>
      <c r="K1107" s="47" t="str">
        <f>_xlfn.XLOOKUP($B1107,ウォッチリスト!$C$3:$C$10000,ウォッチリスト!$C$3:$C$10000,"未反映",0,1)</f>
        <v>3154</v>
      </c>
    </row>
    <row r="1108" spans="1:11">
      <c r="A1108" s="49">
        <v>20250228</v>
      </c>
      <c r="B1108" s="50" t="s">
        <v>970</v>
      </c>
      <c r="C1108" s="49" t="s">
        <v>5516</v>
      </c>
      <c r="D1108" s="49" t="s">
        <v>3968</v>
      </c>
      <c r="E1108" s="49">
        <v>6050</v>
      </c>
      <c r="F1108" s="49" t="s">
        <v>4196</v>
      </c>
      <c r="G1108" s="49">
        <v>13</v>
      </c>
      <c r="H1108" s="49" t="s">
        <v>4197</v>
      </c>
      <c r="I1108" s="49">
        <v>7</v>
      </c>
      <c r="J1108" s="49" t="s">
        <v>3971</v>
      </c>
      <c r="K1108" s="47" t="str">
        <f>_xlfn.XLOOKUP($B1108,ウォッチリスト!$C$3:$C$10000,ウォッチリスト!$C$3:$C$10000,"未反映",0,1)</f>
        <v>3156</v>
      </c>
    </row>
    <row r="1109" spans="1:11">
      <c r="A1109" s="49">
        <v>20250228</v>
      </c>
      <c r="B1109" s="50" t="s">
        <v>971</v>
      </c>
      <c r="C1109" s="49" t="s">
        <v>5517</v>
      </c>
      <c r="D1109" s="49" t="s">
        <v>4059</v>
      </c>
      <c r="E1109" s="49">
        <v>6050</v>
      </c>
      <c r="F1109" s="49" t="s">
        <v>4196</v>
      </c>
      <c r="G1109" s="49">
        <v>13</v>
      </c>
      <c r="H1109" s="49" t="s">
        <v>4197</v>
      </c>
      <c r="I1109" s="49" t="s">
        <v>3975</v>
      </c>
      <c r="J1109" s="49" t="s">
        <v>3975</v>
      </c>
      <c r="K1109" s="47" t="str">
        <f>_xlfn.XLOOKUP($B1109,ウォッチリスト!$C$3:$C$10000,ウォッチリスト!$C$3:$C$10000,"未反映",0,1)</f>
        <v>3157</v>
      </c>
    </row>
    <row r="1110" spans="1:11">
      <c r="A1110" s="49">
        <v>20250228</v>
      </c>
      <c r="B1110" s="50" t="s">
        <v>972</v>
      </c>
      <c r="C1110" s="49" t="s">
        <v>5518</v>
      </c>
      <c r="D1110" s="49" t="s">
        <v>4059</v>
      </c>
      <c r="E1110" s="49">
        <v>6100</v>
      </c>
      <c r="F1110" s="49" t="s">
        <v>4070</v>
      </c>
      <c r="G1110" s="49">
        <v>14</v>
      </c>
      <c r="H1110" s="49" t="s">
        <v>4071</v>
      </c>
      <c r="I1110" s="49" t="s">
        <v>3975</v>
      </c>
      <c r="J1110" s="49" t="s">
        <v>3975</v>
      </c>
      <c r="K1110" s="47" t="str">
        <f>_xlfn.XLOOKUP($B1110,ウォッチリスト!$C$3:$C$10000,ウォッチリスト!$C$3:$C$10000,"未反映",0,1)</f>
        <v>3159</v>
      </c>
    </row>
    <row r="1111" spans="1:11">
      <c r="A1111" s="49">
        <v>20250228</v>
      </c>
      <c r="B1111" s="50" t="s">
        <v>9025</v>
      </c>
      <c r="C1111" s="49" t="s">
        <v>9026</v>
      </c>
      <c r="D1111" s="49" t="s">
        <v>3974</v>
      </c>
      <c r="E1111" s="49" t="s">
        <v>3975</v>
      </c>
      <c r="F1111" s="49" t="s">
        <v>3975</v>
      </c>
      <c r="G1111" s="49" t="s">
        <v>3975</v>
      </c>
      <c r="H1111" s="49" t="s">
        <v>3975</v>
      </c>
      <c r="I1111" s="49" t="s">
        <v>3975</v>
      </c>
      <c r="J1111" s="49" t="s">
        <v>3975</v>
      </c>
      <c r="K1111" s="47" t="str">
        <f>_xlfn.XLOOKUP($B1111,ウォッチリスト!$C$3:$C$10000,ウォッチリスト!$C$3:$C$10000,"未反映",0,1)</f>
        <v>未反映</v>
      </c>
    </row>
    <row r="1112" spans="1:11">
      <c r="A1112" s="49">
        <v>20250228</v>
      </c>
      <c r="B1112" s="50" t="s">
        <v>973</v>
      </c>
      <c r="C1112" s="49" t="s">
        <v>5519</v>
      </c>
      <c r="D1112" s="49" t="s">
        <v>4059</v>
      </c>
      <c r="E1112" s="49">
        <v>6050</v>
      </c>
      <c r="F1112" s="49" t="s">
        <v>4196</v>
      </c>
      <c r="G1112" s="49">
        <v>13</v>
      </c>
      <c r="H1112" s="49" t="s">
        <v>4197</v>
      </c>
      <c r="I1112" s="49" t="s">
        <v>3975</v>
      </c>
      <c r="J1112" s="49" t="s">
        <v>3975</v>
      </c>
      <c r="K1112" s="47" t="str">
        <f>_xlfn.XLOOKUP($B1112,ウォッチリスト!$C$3:$C$10000,ウォッチリスト!$C$3:$C$10000,"未反映",0,1)</f>
        <v>3160</v>
      </c>
    </row>
    <row r="1113" spans="1:11">
      <c r="A1113" s="49">
        <v>20250228</v>
      </c>
      <c r="B1113" s="50" t="s">
        <v>974</v>
      </c>
      <c r="C1113" s="49" t="s">
        <v>5520</v>
      </c>
      <c r="D1113" s="49" t="s">
        <v>4059</v>
      </c>
      <c r="E1113" s="49">
        <v>6050</v>
      </c>
      <c r="F1113" s="49" t="s">
        <v>4196</v>
      </c>
      <c r="G1113" s="49">
        <v>13</v>
      </c>
      <c r="H1113" s="49" t="s">
        <v>4197</v>
      </c>
      <c r="I1113" s="49" t="s">
        <v>3975</v>
      </c>
      <c r="J1113" s="49" t="s">
        <v>3975</v>
      </c>
      <c r="K1113" s="47" t="str">
        <f>_xlfn.XLOOKUP($B1113,ウォッチリスト!$C$3:$C$10000,ウォッチリスト!$C$3:$C$10000,"未反映",0,1)</f>
        <v>3161</v>
      </c>
    </row>
    <row r="1114" spans="1:11">
      <c r="A1114" s="49">
        <v>20250228</v>
      </c>
      <c r="B1114" s="50" t="s">
        <v>975</v>
      </c>
      <c r="C1114" s="49" t="s">
        <v>5521</v>
      </c>
      <c r="D1114" s="49" t="s">
        <v>4059</v>
      </c>
      <c r="E1114" s="49">
        <v>6050</v>
      </c>
      <c r="F1114" s="49" t="s">
        <v>4196</v>
      </c>
      <c r="G1114" s="49">
        <v>13</v>
      </c>
      <c r="H1114" s="49" t="s">
        <v>4197</v>
      </c>
      <c r="I1114" s="49" t="s">
        <v>3975</v>
      </c>
      <c r="J1114" s="49" t="s">
        <v>3975</v>
      </c>
      <c r="K1114" s="47" t="str">
        <f>_xlfn.XLOOKUP($B1114,ウォッチリスト!$C$3:$C$10000,ウォッチリスト!$C$3:$C$10000,"未反映",0,1)</f>
        <v>3166</v>
      </c>
    </row>
    <row r="1115" spans="1:11">
      <c r="A1115" s="49">
        <v>20250228</v>
      </c>
      <c r="B1115" s="50" t="s">
        <v>976</v>
      </c>
      <c r="C1115" s="49" t="s">
        <v>5522</v>
      </c>
      <c r="D1115" s="49" t="s">
        <v>3968</v>
      </c>
      <c r="E1115" s="49">
        <v>6050</v>
      </c>
      <c r="F1115" s="49" t="s">
        <v>4196</v>
      </c>
      <c r="G1115" s="49">
        <v>13</v>
      </c>
      <c r="H1115" s="49" t="s">
        <v>4197</v>
      </c>
      <c r="I1115" s="49">
        <v>6</v>
      </c>
      <c r="J1115" s="49" t="s">
        <v>4061</v>
      </c>
      <c r="K1115" s="47" t="str">
        <f>_xlfn.XLOOKUP($B1115,ウォッチリスト!$C$3:$C$10000,ウォッチリスト!$C$3:$C$10000,"未反映",0,1)</f>
        <v>3167</v>
      </c>
    </row>
    <row r="1116" spans="1:11">
      <c r="A1116" s="49">
        <v>20250228</v>
      </c>
      <c r="B1116" s="50" t="s">
        <v>977</v>
      </c>
      <c r="C1116" s="49" t="s">
        <v>9027</v>
      </c>
      <c r="D1116" s="49" t="s">
        <v>4059</v>
      </c>
      <c r="E1116" s="49">
        <v>6050</v>
      </c>
      <c r="F1116" s="49" t="s">
        <v>4196</v>
      </c>
      <c r="G1116" s="49">
        <v>13</v>
      </c>
      <c r="H1116" s="49" t="s">
        <v>4197</v>
      </c>
      <c r="I1116" s="49" t="s">
        <v>3975</v>
      </c>
      <c r="J1116" s="49" t="s">
        <v>3975</v>
      </c>
      <c r="K1116" s="47" t="str">
        <f>_xlfn.XLOOKUP($B1116,ウォッチリスト!$C$3:$C$10000,ウォッチリスト!$C$3:$C$10000,"未反映",0,1)</f>
        <v>3168</v>
      </c>
    </row>
    <row r="1117" spans="1:11">
      <c r="A1117" s="49">
        <v>20250228</v>
      </c>
      <c r="B1117" s="50" t="s">
        <v>978</v>
      </c>
      <c r="C1117" s="49" t="s">
        <v>5523</v>
      </c>
      <c r="D1117" s="49" t="s">
        <v>4059</v>
      </c>
      <c r="E1117" s="49">
        <v>6100</v>
      </c>
      <c r="F1117" s="49" t="s">
        <v>4070</v>
      </c>
      <c r="G1117" s="49">
        <v>14</v>
      </c>
      <c r="H1117" s="49" t="s">
        <v>4071</v>
      </c>
      <c r="I1117" s="49" t="s">
        <v>3975</v>
      </c>
      <c r="J1117" s="49" t="s">
        <v>3975</v>
      </c>
      <c r="K1117" s="47" t="str">
        <f>_xlfn.XLOOKUP($B1117,ウォッチリスト!$C$3:$C$10000,ウォッチリスト!$C$3:$C$10000,"未反映",0,1)</f>
        <v>3169</v>
      </c>
    </row>
    <row r="1118" spans="1:11">
      <c r="A1118" s="49">
        <v>20250228</v>
      </c>
      <c r="B1118" s="50" t="s">
        <v>9028</v>
      </c>
      <c r="C1118" s="49" t="s">
        <v>9029</v>
      </c>
      <c r="D1118" s="49" t="s">
        <v>3974</v>
      </c>
      <c r="E1118" s="49" t="s">
        <v>3975</v>
      </c>
      <c r="F1118" s="49" t="s">
        <v>3975</v>
      </c>
      <c r="G1118" s="49" t="s">
        <v>3975</v>
      </c>
      <c r="H1118" s="49" t="s">
        <v>3975</v>
      </c>
      <c r="I1118" s="49" t="s">
        <v>3975</v>
      </c>
      <c r="J1118" s="49" t="s">
        <v>3975</v>
      </c>
      <c r="K1118" s="47" t="str">
        <f>_xlfn.XLOOKUP($B1118,ウォッチリスト!$C$3:$C$10000,ウォッチリスト!$C$3:$C$10000,"未反映",0,1)</f>
        <v>未反映</v>
      </c>
    </row>
    <row r="1119" spans="1:11">
      <c r="A1119" s="49">
        <v>20250228</v>
      </c>
      <c r="B1119" s="50" t="s">
        <v>979</v>
      </c>
      <c r="C1119" s="49" t="s">
        <v>5524</v>
      </c>
      <c r="D1119" s="49" t="s">
        <v>4059</v>
      </c>
      <c r="E1119" s="49">
        <v>6100</v>
      </c>
      <c r="F1119" s="49" t="s">
        <v>4070</v>
      </c>
      <c r="G1119" s="49">
        <v>14</v>
      </c>
      <c r="H1119" s="49" t="s">
        <v>4071</v>
      </c>
      <c r="I1119" s="49" t="s">
        <v>3975</v>
      </c>
      <c r="J1119" s="49" t="s">
        <v>3975</v>
      </c>
      <c r="K1119" s="47" t="str">
        <f>_xlfn.XLOOKUP($B1119,ウォッチリスト!$C$3:$C$10000,ウォッチリスト!$C$3:$C$10000,"未反映",0,1)</f>
        <v>3172</v>
      </c>
    </row>
    <row r="1120" spans="1:11">
      <c r="A1120" s="49">
        <v>20250228</v>
      </c>
      <c r="B1120" s="50" t="s">
        <v>980</v>
      </c>
      <c r="C1120" s="49" t="s">
        <v>5525</v>
      </c>
      <c r="D1120" s="49" t="s">
        <v>4059</v>
      </c>
      <c r="E1120" s="49">
        <v>6050</v>
      </c>
      <c r="F1120" s="49" t="s">
        <v>4196</v>
      </c>
      <c r="G1120" s="49">
        <v>13</v>
      </c>
      <c r="H1120" s="49" t="s">
        <v>4197</v>
      </c>
      <c r="I1120" s="49" t="s">
        <v>3975</v>
      </c>
      <c r="J1120" s="49" t="s">
        <v>3975</v>
      </c>
      <c r="K1120" s="47" t="str">
        <f>_xlfn.XLOOKUP($B1120,ウォッチリスト!$C$3:$C$10000,ウォッチリスト!$C$3:$C$10000,"未反映",0,1)</f>
        <v>3173</v>
      </c>
    </row>
    <row r="1121" spans="1:11">
      <c r="A1121" s="49">
        <v>20250228</v>
      </c>
      <c r="B1121" s="50" t="s">
        <v>981</v>
      </c>
      <c r="C1121" s="49" t="s">
        <v>5526</v>
      </c>
      <c r="D1121" s="49" t="s">
        <v>4059</v>
      </c>
      <c r="E1121" s="49">
        <v>6100</v>
      </c>
      <c r="F1121" s="49" t="s">
        <v>4070</v>
      </c>
      <c r="G1121" s="49">
        <v>14</v>
      </c>
      <c r="H1121" s="49" t="s">
        <v>4071</v>
      </c>
      <c r="I1121" s="49" t="s">
        <v>3975</v>
      </c>
      <c r="J1121" s="49" t="s">
        <v>3975</v>
      </c>
      <c r="K1121" s="47" t="str">
        <f>_xlfn.XLOOKUP($B1121,ウォッチリスト!$C$3:$C$10000,ウォッチリスト!$C$3:$C$10000,"未反映",0,1)</f>
        <v>3174</v>
      </c>
    </row>
    <row r="1122" spans="1:11">
      <c r="A1122" s="49">
        <v>20250228</v>
      </c>
      <c r="B1122" s="50" t="s">
        <v>982</v>
      </c>
      <c r="C1122" s="49" t="s">
        <v>5527</v>
      </c>
      <c r="D1122" s="49" t="s">
        <v>4059</v>
      </c>
      <c r="E1122" s="49">
        <v>6100</v>
      </c>
      <c r="F1122" s="49" t="s">
        <v>4070</v>
      </c>
      <c r="G1122" s="49">
        <v>14</v>
      </c>
      <c r="H1122" s="49" t="s">
        <v>4071</v>
      </c>
      <c r="I1122" s="49" t="s">
        <v>3975</v>
      </c>
      <c r="J1122" s="49" t="s">
        <v>3975</v>
      </c>
      <c r="K1122" s="47" t="str">
        <f>_xlfn.XLOOKUP($B1122,ウォッチリスト!$C$3:$C$10000,ウォッチリスト!$C$3:$C$10000,"未反映",0,1)</f>
        <v>3175</v>
      </c>
    </row>
    <row r="1123" spans="1:11">
      <c r="A1123" s="49">
        <v>20250228</v>
      </c>
      <c r="B1123" s="50" t="s">
        <v>983</v>
      </c>
      <c r="C1123" s="49" t="s">
        <v>5528</v>
      </c>
      <c r="D1123" s="49" t="s">
        <v>3968</v>
      </c>
      <c r="E1123" s="49">
        <v>6050</v>
      </c>
      <c r="F1123" s="49" t="s">
        <v>4196</v>
      </c>
      <c r="G1123" s="49">
        <v>13</v>
      </c>
      <c r="H1123" s="49" t="s">
        <v>4197</v>
      </c>
      <c r="I1123" s="49">
        <v>7</v>
      </c>
      <c r="J1123" s="49" t="s">
        <v>3971</v>
      </c>
      <c r="K1123" s="47" t="str">
        <f>_xlfn.XLOOKUP($B1123,ウォッチリスト!$C$3:$C$10000,ウォッチリスト!$C$3:$C$10000,"未反映",0,1)</f>
        <v>3176</v>
      </c>
    </row>
    <row r="1124" spans="1:11">
      <c r="A1124" s="49">
        <v>20250228</v>
      </c>
      <c r="B1124" s="50" t="s">
        <v>984</v>
      </c>
      <c r="C1124" s="49" t="s">
        <v>5529</v>
      </c>
      <c r="D1124" s="49" t="s">
        <v>4059</v>
      </c>
      <c r="E1124" s="49">
        <v>6100</v>
      </c>
      <c r="F1124" s="49" t="s">
        <v>4070</v>
      </c>
      <c r="G1124" s="49">
        <v>14</v>
      </c>
      <c r="H1124" s="49" t="s">
        <v>4071</v>
      </c>
      <c r="I1124" s="49" t="s">
        <v>3975</v>
      </c>
      <c r="J1124" s="49" t="s">
        <v>3975</v>
      </c>
      <c r="K1124" s="47" t="str">
        <f>_xlfn.XLOOKUP($B1124,ウォッチリスト!$C$3:$C$10000,ウォッチリスト!$C$3:$C$10000,"未反映",0,1)</f>
        <v>3177</v>
      </c>
    </row>
    <row r="1125" spans="1:11">
      <c r="A1125" s="49">
        <v>20250228</v>
      </c>
      <c r="B1125" s="50" t="s">
        <v>985</v>
      </c>
      <c r="C1125" s="49" t="s">
        <v>5530</v>
      </c>
      <c r="D1125" s="49" t="s">
        <v>4059</v>
      </c>
      <c r="E1125" s="49">
        <v>6100</v>
      </c>
      <c r="F1125" s="49" t="s">
        <v>4070</v>
      </c>
      <c r="G1125" s="49">
        <v>14</v>
      </c>
      <c r="H1125" s="49" t="s">
        <v>4071</v>
      </c>
      <c r="I1125" s="49" t="s">
        <v>3975</v>
      </c>
      <c r="J1125" s="49" t="s">
        <v>3975</v>
      </c>
      <c r="K1125" s="47" t="str">
        <f>_xlfn.XLOOKUP($B1125,ウォッチリスト!$C$3:$C$10000,ウォッチリスト!$C$3:$C$10000,"未反映",0,1)</f>
        <v>3178</v>
      </c>
    </row>
    <row r="1126" spans="1:11">
      <c r="A1126" s="49">
        <v>20250228</v>
      </c>
      <c r="B1126" s="50" t="s">
        <v>986</v>
      </c>
      <c r="C1126" s="49" t="s">
        <v>5531</v>
      </c>
      <c r="D1126" s="49" t="s">
        <v>3968</v>
      </c>
      <c r="E1126" s="49">
        <v>6100</v>
      </c>
      <c r="F1126" s="49" t="s">
        <v>4070</v>
      </c>
      <c r="G1126" s="49">
        <v>14</v>
      </c>
      <c r="H1126" s="49" t="s">
        <v>4071</v>
      </c>
      <c r="I1126" s="49">
        <v>7</v>
      </c>
      <c r="J1126" s="49" t="s">
        <v>3971</v>
      </c>
      <c r="K1126" s="47" t="str">
        <f>_xlfn.XLOOKUP($B1126,ウォッチリスト!$C$3:$C$10000,ウォッチリスト!$C$3:$C$10000,"未反映",0,1)</f>
        <v>3179</v>
      </c>
    </row>
    <row r="1127" spans="1:11">
      <c r="A1127" s="49">
        <v>20250228</v>
      </c>
      <c r="B1127" s="50" t="s">
        <v>9030</v>
      </c>
      <c r="C1127" s="49" t="s">
        <v>9031</v>
      </c>
      <c r="D1127" s="49" t="s">
        <v>3991</v>
      </c>
      <c r="E1127" s="49">
        <v>5250</v>
      </c>
      <c r="F1127" s="49" t="s">
        <v>3992</v>
      </c>
      <c r="G1127" s="49">
        <v>10</v>
      </c>
      <c r="H1127" s="49" t="s">
        <v>3993</v>
      </c>
      <c r="I1127" s="49" t="s">
        <v>3975</v>
      </c>
      <c r="J1127" s="49" t="s">
        <v>3975</v>
      </c>
      <c r="K1127" s="47" t="str">
        <f>_xlfn.XLOOKUP($B1127,ウォッチリスト!$C$3:$C$10000,ウォッチリスト!$C$3:$C$10000,"未反映",0,1)</f>
        <v>未反映</v>
      </c>
    </row>
    <row r="1128" spans="1:11">
      <c r="A1128" s="49">
        <v>20250228</v>
      </c>
      <c r="B1128" s="50" t="s">
        <v>987</v>
      </c>
      <c r="C1128" s="49" t="s">
        <v>5532</v>
      </c>
      <c r="D1128" s="49" t="s">
        <v>3968</v>
      </c>
      <c r="E1128" s="49">
        <v>6050</v>
      </c>
      <c r="F1128" s="49" t="s">
        <v>4196</v>
      </c>
      <c r="G1128" s="49">
        <v>13</v>
      </c>
      <c r="H1128" s="49" t="s">
        <v>4197</v>
      </c>
      <c r="I1128" s="49">
        <v>7</v>
      </c>
      <c r="J1128" s="49" t="s">
        <v>3971</v>
      </c>
      <c r="K1128" s="47" t="str">
        <f>_xlfn.XLOOKUP($B1128,ウォッチリスト!$C$3:$C$10000,ウォッチリスト!$C$3:$C$10000,"未反映",0,1)</f>
        <v>3180</v>
      </c>
    </row>
    <row r="1129" spans="1:11">
      <c r="A1129" s="49">
        <v>20250228</v>
      </c>
      <c r="B1129" s="50" t="s">
        <v>988</v>
      </c>
      <c r="C1129" s="49" t="s">
        <v>5533</v>
      </c>
      <c r="D1129" s="49" t="s">
        <v>4059</v>
      </c>
      <c r="E1129" s="49">
        <v>6100</v>
      </c>
      <c r="F1129" s="49" t="s">
        <v>4070</v>
      </c>
      <c r="G1129" s="49">
        <v>14</v>
      </c>
      <c r="H1129" s="49" t="s">
        <v>4071</v>
      </c>
      <c r="I1129" s="49" t="s">
        <v>3975</v>
      </c>
      <c r="J1129" s="49" t="s">
        <v>3975</v>
      </c>
      <c r="K1129" s="47" t="str">
        <f>_xlfn.XLOOKUP($B1129,ウォッチリスト!$C$3:$C$10000,ウォッチリスト!$C$3:$C$10000,"未反映",0,1)</f>
        <v>3181</v>
      </c>
    </row>
    <row r="1130" spans="1:11">
      <c r="A1130" s="49">
        <v>20250228</v>
      </c>
      <c r="B1130" s="50" t="s">
        <v>989</v>
      </c>
      <c r="C1130" s="49" t="s">
        <v>5534</v>
      </c>
      <c r="D1130" s="49" t="s">
        <v>3968</v>
      </c>
      <c r="E1130" s="49">
        <v>6100</v>
      </c>
      <c r="F1130" s="49" t="s">
        <v>4070</v>
      </c>
      <c r="G1130" s="49">
        <v>14</v>
      </c>
      <c r="H1130" s="49" t="s">
        <v>4071</v>
      </c>
      <c r="I1130" s="49">
        <v>6</v>
      </c>
      <c r="J1130" s="49" t="s">
        <v>4061</v>
      </c>
      <c r="K1130" s="47" t="str">
        <f>_xlfn.XLOOKUP($B1130,ウォッチリスト!$C$3:$C$10000,ウォッチリスト!$C$3:$C$10000,"未反映",0,1)</f>
        <v>3182</v>
      </c>
    </row>
    <row r="1131" spans="1:11">
      <c r="A1131" s="49">
        <v>20250228</v>
      </c>
      <c r="B1131" s="50" t="s">
        <v>990</v>
      </c>
      <c r="C1131" s="49" t="s">
        <v>5535</v>
      </c>
      <c r="D1131" s="49" t="s">
        <v>3968</v>
      </c>
      <c r="E1131" s="49">
        <v>6050</v>
      </c>
      <c r="F1131" s="49" t="s">
        <v>4196</v>
      </c>
      <c r="G1131" s="49">
        <v>13</v>
      </c>
      <c r="H1131" s="49" t="s">
        <v>4197</v>
      </c>
      <c r="I1131" s="49">
        <v>7</v>
      </c>
      <c r="J1131" s="49" t="s">
        <v>3971</v>
      </c>
      <c r="K1131" s="47" t="str">
        <f>_xlfn.XLOOKUP($B1131,ウォッチリスト!$C$3:$C$10000,ウォッチリスト!$C$3:$C$10000,"未反映",0,1)</f>
        <v>3183</v>
      </c>
    </row>
    <row r="1132" spans="1:11">
      <c r="A1132" s="49">
        <v>20250228</v>
      </c>
      <c r="B1132" s="50" t="s">
        <v>991</v>
      </c>
      <c r="C1132" s="49" t="s">
        <v>5536</v>
      </c>
      <c r="D1132" s="49" t="s">
        <v>4059</v>
      </c>
      <c r="E1132" s="49">
        <v>6100</v>
      </c>
      <c r="F1132" s="49" t="s">
        <v>4070</v>
      </c>
      <c r="G1132" s="49">
        <v>14</v>
      </c>
      <c r="H1132" s="49" t="s">
        <v>4071</v>
      </c>
      <c r="I1132" s="49" t="s">
        <v>3975</v>
      </c>
      <c r="J1132" s="49" t="s">
        <v>3975</v>
      </c>
      <c r="K1132" s="47" t="str">
        <f>_xlfn.XLOOKUP($B1132,ウォッチリスト!$C$3:$C$10000,ウォッチリスト!$C$3:$C$10000,"未反映",0,1)</f>
        <v>3184</v>
      </c>
    </row>
    <row r="1133" spans="1:11">
      <c r="A1133" s="49">
        <v>20250228</v>
      </c>
      <c r="B1133" s="50" t="s">
        <v>992</v>
      </c>
      <c r="C1133" s="49" t="s">
        <v>5537</v>
      </c>
      <c r="D1133" s="49" t="s">
        <v>3983</v>
      </c>
      <c r="E1133" s="49">
        <v>6100</v>
      </c>
      <c r="F1133" s="49" t="s">
        <v>4070</v>
      </c>
      <c r="G1133" s="49">
        <v>14</v>
      </c>
      <c r="H1133" s="49" t="s">
        <v>4071</v>
      </c>
      <c r="I1133" s="49" t="s">
        <v>3975</v>
      </c>
      <c r="J1133" s="49" t="s">
        <v>3975</v>
      </c>
      <c r="K1133" s="47" t="str">
        <f>_xlfn.XLOOKUP($B1133,ウォッチリスト!$C$3:$C$10000,ウォッチリスト!$C$3:$C$10000,"未反映",0,1)</f>
        <v>3185</v>
      </c>
    </row>
    <row r="1134" spans="1:11">
      <c r="A1134" s="49">
        <v>20250228</v>
      </c>
      <c r="B1134" s="50" t="s">
        <v>993</v>
      </c>
      <c r="C1134" s="49" t="s">
        <v>5538</v>
      </c>
      <c r="D1134" s="49" t="s">
        <v>3968</v>
      </c>
      <c r="E1134" s="49">
        <v>6100</v>
      </c>
      <c r="F1134" s="49" t="s">
        <v>4070</v>
      </c>
      <c r="G1134" s="49">
        <v>14</v>
      </c>
      <c r="H1134" s="49" t="s">
        <v>4071</v>
      </c>
      <c r="I1134" s="49">
        <v>6</v>
      </c>
      <c r="J1134" s="49" t="s">
        <v>4061</v>
      </c>
      <c r="K1134" s="47" t="str">
        <f>_xlfn.XLOOKUP($B1134,ウォッチリスト!$C$3:$C$10000,ウォッチリスト!$C$3:$C$10000,"未反映",0,1)</f>
        <v>3186</v>
      </c>
    </row>
    <row r="1135" spans="1:11">
      <c r="A1135" s="49">
        <v>20250228</v>
      </c>
      <c r="B1135" s="50" t="s">
        <v>994</v>
      </c>
      <c r="C1135" s="49" t="s">
        <v>5539</v>
      </c>
      <c r="D1135" s="49" t="s">
        <v>3983</v>
      </c>
      <c r="E1135" s="49">
        <v>6100</v>
      </c>
      <c r="F1135" s="49" t="s">
        <v>4070</v>
      </c>
      <c r="G1135" s="49">
        <v>14</v>
      </c>
      <c r="H1135" s="49" t="s">
        <v>4071</v>
      </c>
      <c r="I1135" s="49" t="s">
        <v>3975</v>
      </c>
      <c r="J1135" s="49" t="s">
        <v>3975</v>
      </c>
      <c r="K1135" s="47" t="str">
        <f>_xlfn.XLOOKUP($B1135,ウォッチリスト!$C$3:$C$10000,ウォッチリスト!$C$3:$C$10000,"未反映",0,1)</f>
        <v>3187</v>
      </c>
    </row>
    <row r="1136" spans="1:11">
      <c r="A1136" s="49">
        <v>20250228</v>
      </c>
      <c r="B1136" s="50" t="s">
        <v>995</v>
      </c>
      <c r="C1136" s="49" t="s">
        <v>5540</v>
      </c>
      <c r="D1136" s="49" t="s">
        <v>4059</v>
      </c>
      <c r="E1136" s="49">
        <v>6100</v>
      </c>
      <c r="F1136" s="49" t="s">
        <v>4070</v>
      </c>
      <c r="G1136" s="49">
        <v>14</v>
      </c>
      <c r="H1136" s="49" t="s">
        <v>4071</v>
      </c>
      <c r="I1136" s="49" t="s">
        <v>3975</v>
      </c>
      <c r="J1136" s="49" t="s">
        <v>3975</v>
      </c>
      <c r="K1136" s="47" t="str">
        <f>_xlfn.XLOOKUP($B1136,ウォッチリスト!$C$3:$C$10000,ウォッチリスト!$C$3:$C$10000,"未反映",0,1)</f>
        <v>3189</v>
      </c>
    </row>
    <row r="1137" spans="1:11">
      <c r="A1137" s="49">
        <v>20250228</v>
      </c>
      <c r="B1137" s="50" t="s">
        <v>9032</v>
      </c>
      <c r="C1137" s="49" t="s">
        <v>9033</v>
      </c>
      <c r="D1137" s="49" t="s">
        <v>3974</v>
      </c>
      <c r="E1137" s="49" t="s">
        <v>3975</v>
      </c>
      <c r="F1137" s="49" t="s">
        <v>3975</v>
      </c>
      <c r="G1137" s="49" t="s">
        <v>3975</v>
      </c>
      <c r="H1137" s="49" t="s">
        <v>3975</v>
      </c>
      <c r="I1137" s="49" t="s">
        <v>3975</v>
      </c>
      <c r="J1137" s="49" t="s">
        <v>3975</v>
      </c>
      <c r="K1137" s="47" t="str">
        <f>_xlfn.XLOOKUP($B1137,ウォッチリスト!$C$3:$C$10000,ウォッチリスト!$C$3:$C$10000,"未反映",0,1)</f>
        <v>未反映</v>
      </c>
    </row>
    <row r="1138" spans="1:11">
      <c r="A1138" s="49">
        <v>20250228</v>
      </c>
      <c r="B1138" s="50" t="s">
        <v>996</v>
      </c>
      <c r="C1138" s="49" t="s">
        <v>5541</v>
      </c>
      <c r="D1138" s="49" t="s">
        <v>4059</v>
      </c>
      <c r="E1138" s="49">
        <v>6100</v>
      </c>
      <c r="F1138" s="49" t="s">
        <v>4070</v>
      </c>
      <c r="G1138" s="49">
        <v>14</v>
      </c>
      <c r="H1138" s="49" t="s">
        <v>4071</v>
      </c>
      <c r="I1138" s="49" t="s">
        <v>3975</v>
      </c>
      <c r="J1138" s="49" t="s">
        <v>3975</v>
      </c>
      <c r="K1138" s="47" t="str">
        <f>_xlfn.XLOOKUP($B1138,ウォッチリスト!$C$3:$C$10000,ウォッチリスト!$C$3:$C$10000,"未反映",0,1)</f>
        <v>3190</v>
      </c>
    </row>
    <row r="1139" spans="1:11">
      <c r="A1139" s="49">
        <v>20250228</v>
      </c>
      <c r="B1139" s="50" t="s">
        <v>997</v>
      </c>
      <c r="C1139" s="49" t="s">
        <v>5542</v>
      </c>
      <c r="D1139" s="49" t="s">
        <v>3968</v>
      </c>
      <c r="E1139" s="49">
        <v>6100</v>
      </c>
      <c r="F1139" s="49" t="s">
        <v>4070</v>
      </c>
      <c r="G1139" s="49">
        <v>14</v>
      </c>
      <c r="H1139" s="49" t="s">
        <v>4071</v>
      </c>
      <c r="I1139" s="49">
        <v>6</v>
      </c>
      <c r="J1139" s="49" t="s">
        <v>4061</v>
      </c>
      <c r="K1139" s="47" t="str">
        <f>_xlfn.XLOOKUP($B1139,ウォッチリスト!$C$3:$C$10000,ウォッチリスト!$C$3:$C$10000,"未反映",0,1)</f>
        <v>3191</v>
      </c>
    </row>
    <row r="1140" spans="1:11">
      <c r="A1140" s="49">
        <v>20250228</v>
      </c>
      <c r="B1140" s="50" t="s">
        <v>998</v>
      </c>
      <c r="C1140" s="49" t="s">
        <v>5543</v>
      </c>
      <c r="D1140" s="49" t="s">
        <v>4059</v>
      </c>
      <c r="E1140" s="49">
        <v>6100</v>
      </c>
      <c r="F1140" s="49" t="s">
        <v>4070</v>
      </c>
      <c r="G1140" s="49">
        <v>14</v>
      </c>
      <c r="H1140" s="49" t="s">
        <v>4071</v>
      </c>
      <c r="I1140" s="49" t="s">
        <v>3975</v>
      </c>
      <c r="J1140" s="49" t="s">
        <v>3975</v>
      </c>
      <c r="K1140" s="47" t="str">
        <f>_xlfn.XLOOKUP($B1140,ウォッチリスト!$C$3:$C$10000,ウォッチリスト!$C$3:$C$10000,"未反映",0,1)</f>
        <v>3192</v>
      </c>
    </row>
    <row r="1141" spans="1:11">
      <c r="A1141" s="49">
        <v>20250228</v>
      </c>
      <c r="B1141" s="50" t="s">
        <v>185</v>
      </c>
      <c r="C1141" s="49" t="s">
        <v>5544</v>
      </c>
      <c r="D1141" s="49" t="s">
        <v>3968</v>
      </c>
      <c r="E1141" s="49">
        <v>6100</v>
      </c>
      <c r="F1141" s="49" t="s">
        <v>4070</v>
      </c>
      <c r="G1141" s="49">
        <v>14</v>
      </c>
      <c r="H1141" s="49" t="s">
        <v>4071</v>
      </c>
      <c r="I1141" s="49">
        <v>7</v>
      </c>
      <c r="J1141" s="49" t="s">
        <v>3971</v>
      </c>
      <c r="K1141" s="47" t="str">
        <f>_xlfn.XLOOKUP($B1141,ウォッチリスト!$C$3:$C$10000,ウォッチリスト!$C$3:$C$10000,"未反映",0,1)</f>
        <v>3193</v>
      </c>
    </row>
    <row r="1142" spans="1:11">
      <c r="A1142" s="49">
        <v>20250228</v>
      </c>
      <c r="B1142" s="50" t="s">
        <v>999</v>
      </c>
      <c r="C1142" s="49" t="s">
        <v>5545</v>
      </c>
      <c r="D1142" s="49" t="s">
        <v>3983</v>
      </c>
      <c r="E1142" s="49">
        <v>6100</v>
      </c>
      <c r="F1142" s="49" t="s">
        <v>4070</v>
      </c>
      <c r="G1142" s="49">
        <v>14</v>
      </c>
      <c r="H1142" s="49" t="s">
        <v>4071</v>
      </c>
      <c r="I1142" s="49" t="s">
        <v>3975</v>
      </c>
      <c r="J1142" s="49" t="s">
        <v>3975</v>
      </c>
      <c r="K1142" s="47" t="str">
        <f>_xlfn.XLOOKUP($B1142,ウォッチリスト!$C$3:$C$10000,ウォッチリスト!$C$3:$C$10000,"未反映",0,1)</f>
        <v>3195</v>
      </c>
    </row>
    <row r="1143" spans="1:11">
      <c r="A1143" s="49">
        <v>20250228</v>
      </c>
      <c r="B1143" s="50" t="s">
        <v>1000</v>
      </c>
      <c r="C1143" s="49" t="s">
        <v>5546</v>
      </c>
      <c r="D1143" s="49" t="s">
        <v>3968</v>
      </c>
      <c r="E1143" s="49">
        <v>6100</v>
      </c>
      <c r="F1143" s="49" t="s">
        <v>4070</v>
      </c>
      <c r="G1143" s="49">
        <v>14</v>
      </c>
      <c r="H1143" s="49" t="s">
        <v>4071</v>
      </c>
      <c r="I1143" s="49">
        <v>7</v>
      </c>
      <c r="J1143" s="49" t="s">
        <v>3971</v>
      </c>
      <c r="K1143" s="47" t="str">
        <f>_xlfn.XLOOKUP($B1143,ウォッチリスト!$C$3:$C$10000,ウォッチリスト!$C$3:$C$10000,"未反映",0,1)</f>
        <v>3196</v>
      </c>
    </row>
    <row r="1144" spans="1:11">
      <c r="A1144" s="49">
        <v>20250228</v>
      </c>
      <c r="B1144" s="50" t="s">
        <v>1001</v>
      </c>
      <c r="C1144" s="49" t="s">
        <v>5547</v>
      </c>
      <c r="D1144" s="49" t="s">
        <v>3968</v>
      </c>
      <c r="E1144" s="49">
        <v>6100</v>
      </c>
      <c r="F1144" s="49" t="s">
        <v>4070</v>
      </c>
      <c r="G1144" s="49">
        <v>14</v>
      </c>
      <c r="H1144" s="49" t="s">
        <v>4071</v>
      </c>
      <c r="I1144" s="49">
        <v>4</v>
      </c>
      <c r="J1144" s="49" t="s">
        <v>4015</v>
      </c>
      <c r="K1144" s="47" t="str">
        <f>_xlfn.XLOOKUP($B1144,ウォッチリスト!$C$3:$C$10000,ウォッチリスト!$C$3:$C$10000,"未反映",0,1)</f>
        <v>3197</v>
      </c>
    </row>
    <row r="1145" spans="1:11">
      <c r="A1145" s="49">
        <v>20250228</v>
      </c>
      <c r="B1145" s="50" t="s">
        <v>71</v>
      </c>
      <c r="C1145" s="49" t="s">
        <v>5548</v>
      </c>
      <c r="D1145" s="49" t="s">
        <v>3968</v>
      </c>
      <c r="E1145" s="49">
        <v>6100</v>
      </c>
      <c r="F1145" s="49" t="s">
        <v>4070</v>
      </c>
      <c r="G1145" s="49">
        <v>14</v>
      </c>
      <c r="H1145" s="49" t="s">
        <v>4071</v>
      </c>
      <c r="I1145" s="49">
        <v>7</v>
      </c>
      <c r="J1145" s="49" t="s">
        <v>3971</v>
      </c>
      <c r="K1145" s="47" t="str">
        <f>_xlfn.XLOOKUP($B1145,ウォッチリスト!$C$3:$C$10000,ウォッチリスト!$C$3:$C$10000,"未反映",0,1)</f>
        <v>3198</v>
      </c>
    </row>
    <row r="1146" spans="1:11">
      <c r="A1146" s="49">
        <v>20250228</v>
      </c>
      <c r="B1146" s="50" t="s">
        <v>1002</v>
      </c>
      <c r="C1146" s="49" t="s">
        <v>5549</v>
      </c>
      <c r="D1146" s="49" t="s">
        <v>3968</v>
      </c>
      <c r="E1146" s="49">
        <v>6100</v>
      </c>
      <c r="F1146" s="49" t="s">
        <v>4070</v>
      </c>
      <c r="G1146" s="49">
        <v>14</v>
      </c>
      <c r="H1146" s="49" t="s">
        <v>4071</v>
      </c>
      <c r="I1146" s="49">
        <v>7</v>
      </c>
      <c r="J1146" s="49" t="s">
        <v>3971</v>
      </c>
      <c r="K1146" s="47" t="str">
        <f>_xlfn.XLOOKUP($B1146,ウォッチリスト!$C$3:$C$10000,ウォッチリスト!$C$3:$C$10000,"未反映",0,1)</f>
        <v>3199</v>
      </c>
    </row>
    <row r="1147" spans="1:11">
      <c r="A1147" s="49">
        <v>20250228</v>
      </c>
      <c r="B1147" s="50" t="s">
        <v>9034</v>
      </c>
      <c r="C1147" s="49" t="s">
        <v>9035</v>
      </c>
      <c r="D1147" s="49" t="s">
        <v>3983</v>
      </c>
      <c r="E1147" s="49">
        <v>3550</v>
      </c>
      <c r="F1147" s="49" t="s">
        <v>5390</v>
      </c>
      <c r="G1147" s="49">
        <v>3</v>
      </c>
      <c r="H1147" s="49" t="s">
        <v>4056</v>
      </c>
      <c r="I1147" s="49" t="s">
        <v>3975</v>
      </c>
      <c r="J1147" s="49" t="s">
        <v>3975</v>
      </c>
      <c r="K1147" s="47" t="str">
        <f>_xlfn.XLOOKUP($B1147,ウォッチリスト!$C$3:$C$10000,ウォッチリスト!$C$3:$C$10000,"未反映",0,1)</f>
        <v>319A</v>
      </c>
    </row>
    <row r="1148" spans="1:11">
      <c r="A1148" s="49">
        <v>20250228</v>
      </c>
      <c r="B1148" s="50" t="s">
        <v>1003</v>
      </c>
      <c r="C1148" s="49" t="s">
        <v>5550</v>
      </c>
      <c r="D1148" s="49" t="s">
        <v>3968</v>
      </c>
      <c r="E1148" s="49">
        <v>3100</v>
      </c>
      <c r="F1148" s="49" t="s">
        <v>5428</v>
      </c>
      <c r="G1148" s="49">
        <v>4</v>
      </c>
      <c r="H1148" s="49" t="s">
        <v>4446</v>
      </c>
      <c r="I1148" s="49">
        <v>6</v>
      </c>
      <c r="J1148" s="49" t="s">
        <v>4061</v>
      </c>
      <c r="K1148" s="47" t="str">
        <f>_xlfn.XLOOKUP($B1148,ウォッチリスト!$C$3:$C$10000,ウォッチリスト!$C$3:$C$10000,"未反映",0,1)</f>
        <v>3201</v>
      </c>
    </row>
    <row r="1149" spans="1:11">
      <c r="A1149" s="49">
        <v>20250228</v>
      </c>
      <c r="B1149" s="50" t="s">
        <v>1004</v>
      </c>
      <c r="C1149" s="49" t="s">
        <v>5551</v>
      </c>
      <c r="D1149" s="49" t="s">
        <v>4059</v>
      </c>
      <c r="E1149" s="49">
        <v>3100</v>
      </c>
      <c r="F1149" s="49" t="s">
        <v>5428</v>
      </c>
      <c r="G1149" s="49">
        <v>4</v>
      </c>
      <c r="H1149" s="49" t="s">
        <v>4446</v>
      </c>
      <c r="I1149" s="49" t="s">
        <v>3975</v>
      </c>
      <c r="J1149" s="49" t="s">
        <v>3975</v>
      </c>
      <c r="K1149" s="47" t="str">
        <f>_xlfn.XLOOKUP($B1149,ウォッチリスト!$C$3:$C$10000,ウォッチリスト!$C$3:$C$10000,"未反映",0,1)</f>
        <v>3202</v>
      </c>
    </row>
    <row r="1150" spans="1:11">
      <c r="A1150" s="49">
        <v>20250228</v>
      </c>
      <c r="B1150" s="50" t="s">
        <v>1005</v>
      </c>
      <c r="C1150" s="49" t="s">
        <v>5552</v>
      </c>
      <c r="D1150" s="49" t="s">
        <v>4059</v>
      </c>
      <c r="E1150" s="49">
        <v>3100</v>
      </c>
      <c r="F1150" s="49" t="s">
        <v>5428</v>
      </c>
      <c r="G1150" s="49">
        <v>4</v>
      </c>
      <c r="H1150" s="49" t="s">
        <v>4446</v>
      </c>
      <c r="I1150" s="49" t="s">
        <v>3975</v>
      </c>
      <c r="J1150" s="49" t="s">
        <v>3975</v>
      </c>
      <c r="K1150" s="47" t="str">
        <f>_xlfn.XLOOKUP($B1150,ウォッチリスト!$C$3:$C$10000,ウォッチリスト!$C$3:$C$10000,"未反映",0,1)</f>
        <v>3204</v>
      </c>
    </row>
    <row r="1151" spans="1:11">
      <c r="A1151" s="49">
        <v>20250228</v>
      </c>
      <c r="B1151" s="50" t="s">
        <v>1006</v>
      </c>
      <c r="C1151" s="49" t="s">
        <v>5553</v>
      </c>
      <c r="D1151" s="49" t="s">
        <v>4059</v>
      </c>
      <c r="E1151" s="49">
        <v>3100</v>
      </c>
      <c r="F1151" s="49" t="s">
        <v>5428</v>
      </c>
      <c r="G1151" s="49">
        <v>4</v>
      </c>
      <c r="H1151" s="49" t="s">
        <v>4446</v>
      </c>
      <c r="I1151" s="49" t="s">
        <v>3975</v>
      </c>
      <c r="J1151" s="49" t="s">
        <v>3975</v>
      </c>
      <c r="K1151" s="47" t="str">
        <f>_xlfn.XLOOKUP($B1151,ウォッチリスト!$C$3:$C$10000,ウォッチリスト!$C$3:$C$10000,"未反映",0,1)</f>
        <v>3205</v>
      </c>
    </row>
    <row r="1152" spans="1:11">
      <c r="A1152" s="49">
        <v>20250228</v>
      </c>
      <c r="B1152" s="50" t="s">
        <v>9036</v>
      </c>
      <c r="C1152" s="49" t="s">
        <v>9037</v>
      </c>
      <c r="D1152" s="49" t="s">
        <v>3991</v>
      </c>
      <c r="E1152" s="49">
        <v>9050</v>
      </c>
      <c r="F1152" s="49" t="s">
        <v>4031</v>
      </c>
      <c r="G1152" s="49">
        <v>10</v>
      </c>
      <c r="H1152" s="49" t="s">
        <v>3993</v>
      </c>
      <c r="I1152" s="49" t="s">
        <v>3975</v>
      </c>
      <c r="J1152" s="49" t="s">
        <v>3975</v>
      </c>
      <c r="K1152" s="47" t="str">
        <f>_xlfn.XLOOKUP($B1152,ウォッチリスト!$C$3:$C$10000,ウォッチリスト!$C$3:$C$10000,"未反映",0,1)</f>
        <v>未反映</v>
      </c>
    </row>
    <row r="1153" spans="1:11">
      <c r="A1153" s="49">
        <v>20250228</v>
      </c>
      <c r="B1153" s="50" t="s">
        <v>9038</v>
      </c>
      <c r="C1153" s="49" t="s">
        <v>9039</v>
      </c>
      <c r="D1153" s="49" t="s">
        <v>3991</v>
      </c>
      <c r="E1153" s="49">
        <v>9050</v>
      </c>
      <c r="F1153" s="49" t="s">
        <v>4031</v>
      </c>
      <c r="G1153" s="49">
        <v>10</v>
      </c>
      <c r="H1153" s="49" t="s">
        <v>3993</v>
      </c>
      <c r="I1153" s="49" t="s">
        <v>3975</v>
      </c>
      <c r="J1153" s="49" t="s">
        <v>3975</v>
      </c>
      <c r="K1153" s="47" t="str">
        <f>_xlfn.XLOOKUP($B1153,ウォッチリスト!$C$3:$C$10000,ウォッチリスト!$C$3:$C$10000,"未反映",0,1)</f>
        <v>未反映</v>
      </c>
    </row>
    <row r="1154" spans="1:11">
      <c r="A1154" s="49">
        <v>20250228</v>
      </c>
      <c r="B1154" s="50" t="s">
        <v>1007</v>
      </c>
      <c r="C1154" s="49" t="s">
        <v>5554</v>
      </c>
      <c r="D1154" s="49" t="s">
        <v>3968</v>
      </c>
      <c r="E1154" s="49">
        <v>6100</v>
      </c>
      <c r="F1154" s="49" t="s">
        <v>4070</v>
      </c>
      <c r="G1154" s="49">
        <v>14</v>
      </c>
      <c r="H1154" s="49" t="s">
        <v>4071</v>
      </c>
      <c r="I1154" s="49">
        <v>7</v>
      </c>
      <c r="J1154" s="49" t="s">
        <v>3971</v>
      </c>
      <c r="K1154" s="47" t="str">
        <f>_xlfn.XLOOKUP($B1154,ウォッチリスト!$C$3:$C$10000,ウォッチリスト!$C$3:$C$10000,"未反映",0,1)</f>
        <v>3221</v>
      </c>
    </row>
    <row r="1155" spans="1:11">
      <c r="A1155" s="49">
        <v>20250228</v>
      </c>
      <c r="B1155" s="50" t="s">
        <v>350</v>
      </c>
      <c r="C1155" s="49" t="s">
        <v>5555</v>
      </c>
      <c r="D1155" s="49" t="s">
        <v>4059</v>
      </c>
      <c r="E1155" s="49">
        <v>6100</v>
      </c>
      <c r="F1155" s="49" t="s">
        <v>4070</v>
      </c>
      <c r="G1155" s="49">
        <v>14</v>
      </c>
      <c r="H1155" s="49" t="s">
        <v>4071</v>
      </c>
      <c r="I1155" s="49">
        <v>6</v>
      </c>
      <c r="J1155" s="49" t="s">
        <v>4061</v>
      </c>
      <c r="K1155" s="47" t="str">
        <f>_xlfn.XLOOKUP($B1155,ウォッチリスト!$C$3:$C$10000,ウォッチリスト!$C$3:$C$10000,"未反映",0,1)</f>
        <v>3222</v>
      </c>
    </row>
    <row r="1156" spans="1:11">
      <c r="A1156" s="49">
        <v>20250228</v>
      </c>
      <c r="B1156" s="50" t="s">
        <v>1008</v>
      </c>
      <c r="C1156" s="49" t="s">
        <v>5556</v>
      </c>
      <c r="D1156" s="49" t="s">
        <v>4059</v>
      </c>
      <c r="E1156" s="49">
        <v>6100</v>
      </c>
      <c r="F1156" s="49" t="s">
        <v>4070</v>
      </c>
      <c r="G1156" s="49">
        <v>14</v>
      </c>
      <c r="H1156" s="49" t="s">
        <v>4071</v>
      </c>
      <c r="I1156" s="49" t="s">
        <v>3975</v>
      </c>
      <c r="J1156" s="49" t="s">
        <v>3975</v>
      </c>
      <c r="K1156" s="47" t="str">
        <f>_xlfn.XLOOKUP($B1156,ウォッチリスト!$C$3:$C$10000,ウォッチリスト!$C$3:$C$10000,"未反映",0,1)</f>
        <v>3223</v>
      </c>
    </row>
    <row r="1157" spans="1:11">
      <c r="A1157" s="49">
        <v>20250228</v>
      </c>
      <c r="B1157" s="50" t="s">
        <v>1009</v>
      </c>
      <c r="C1157" s="49" t="s">
        <v>5557</v>
      </c>
      <c r="D1157" s="49" t="s">
        <v>3983</v>
      </c>
      <c r="E1157" s="49">
        <v>6100</v>
      </c>
      <c r="F1157" s="49" t="s">
        <v>4070</v>
      </c>
      <c r="G1157" s="49">
        <v>14</v>
      </c>
      <c r="H1157" s="49" t="s">
        <v>4071</v>
      </c>
      <c r="I1157" s="49" t="s">
        <v>3975</v>
      </c>
      <c r="J1157" s="49" t="s">
        <v>3975</v>
      </c>
      <c r="K1157" s="47" t="str">
        <f>_xlfn.XLOOKUP($B1157,ウォッチリスト!$C$3:$C$10000,ウォッチリスト!$C$3:$C$10000,"未反映",0,1)</f>
        <v>3224</v>
      </c>
    </row>
    <row r="1158" spans="1:11">
      <c r="A1158" s="49">
        <v>20250228</v>
      </c>
      <c r="B1158" s="50" t="s">
        <v>5558</v>
      </c>
      <c r="C1158" s="49" t="s">
        <v>5559</v>
      </c>
      <c r="D1158" s="49" t="s">
        <v>5395</v>
      </c>
      <c r="E1158" s="49" t="s">
        <v>3975</v>
      </c>
      <c r="F1158" s="49" t="s">
        <v>3975</v>
      </c>
      <c r="G1158" s="49" t="s">
        <v>3975</v>
      </c>
      <c r="H1158" s="49" t="s">
        <v>3975</v>
      </c>
      <c r="I1158" s="49" t="s">
        <v>3975</v>
      </c>
      <c r="J1158" s="49" t="s">
        <v>3975</v>
      </c>
      <c r="K1158" s="47" t="str">
        <f>_xlfn.XLOOKUP($B1158,ウォッチリスト!$C$3:$C$10000,ウォッチリスト!$C$3:$C$10000,"未反映",0,1)</f>
        <v>未反映</v>
      </c>
    </row>
    <row r="1159" spans="1:11">
      <c r="A1159" s="49">
        <v>20250228</v>
      </c>
      <c r="B1159" s="50" t="s">
        <v>9040</v>
      </c>
      <c r="C1159" s="49" t="s">
        <v>9041</v>
      </c>
      <c r="D1159" s="49" t="s">
        <v>3991</v>
      </c>
      <c r="E1159" s="49">
        <v>3400</v>
      </c>
      <c r="F1159" s="49" t="s">
        <v>5492</v>
      </c>
      <c r="G1159" s="49">
        <v>3</v>
      </c>
      <c r="H1159" s="49" t="s">
        <v>4056</v>
      </c>
      <c r="I1159" s="49" t="s">
        <v>3975</v>
      </c>
      <c r="J1159" s="49" t="s">
        <v>3975</v>
      </c>
      <c r="K1159" s="47" t="str">
        <f>_xlfn.XLOOKUP($B1159,ウォッチリスト!$C$3:$C$10000,ウォッチリスト!$C$3:$C$10000,"未反映",0,1)</f>
        <v>未反映</v>
      </c>
    </row>
    <row r="1160" spans="1:11">
      <c r="A1160" s="49">
        <v>20250228</v>
      </c>
      <c r="B1160" s="50" t="s">
        <v>338</v>
      </c>
      <c r="C1160" s="49" t="s">
        <v>5560</v>
      </c>
      <c r="D1160" s="49" t="s">
        <v>3968</v>
      </c>
      <c r="E1160" s="49">
        <v>8050</v>
      </c>
      <c r="F1160" s="49" t="s">
        <v>4080</v>
      </c>
      <c r="G1160" s="49">
        <v>17</v>
      </c>
      <c r="H1160" s="49" t="s">
        <v>4081</v>
      </c>
      <c r="I1160" s="49">
        <v>4</v>
      </c>
      <c r="J1160" s="49" t="s">
        <v>4015</v>
      </c>
      <c r="K1160" s="47" t="str">
        <f>_xlfn.XLOOKUP($B1160,ウォッチリスト!$C$3:$C$10000,ウォッチリスト!$C$3:$C$10000,"未反映",0,1)</f>
        <v>3231</v>
      </c>
    </row>
    <row r="1161" spans="1:11">
      <c r="A1161" s="49">
        <v>20250228</v>
      </c>
      <c r="B1161" s="50" t="s">
        <v>1010</v>
      </c>
      <c r="C1161" s="49" t="s">
        <v>5561</v>
      </c>
      <c r="D1161" s="49" t="s">
        <v>3968</v>
      </c>
      <c r="E1161" s="49">
        <v>8050</v>
      </c>
      <c r="F1161" s="49" t="s">
        <v>4080</v>
      </c>
      <c r="G1161" s="49">
        <v>17</v>
      </c>
      <c r="H1161" s="49" t="s">
        <v>4081</v>
      </c>
      <c r="I1161" s="49">
        <v>7</v>
      </c>
      <c r="J1161" s="49" t="s">
        <v>3971</v>
      </c>
      <c r="K1161" s="47" t="str">
        <f>_xlfn.XLOOKUP($B1161,ウォッチリスト!$C$3:$C$10000,ウォッチリスト!$C$3:$C$10000,"未反映",0,1)</f>
        <v>3232</v>
      </c>
    </row>
    <row r="1162" spans="1:11">
      <c r="A1162" s="49">
        <v>20250228</v>
      </c>
      <c r="B1162" s="50" t="s">
        <v>5562</v>
      </c>
      <c r="C1162" s="49" t="s">
        <v>5563</v>
      </c>
      <c r="D1162" s="49" t="s">
        <v>5395</v>
      </c>
      <c r="E1162" s="49" t="s">
        <v>3975</v>
      </c>
      <c r="F1162" s="49" t="s">
        <v>3975</v>
      </c>
      <c r="G1162" s="49" t="s">
        <v>3975</v>
      </c>
      <c r="H1162" s="49" t="s">
        <v>3975</v>
      </c>
      <c r="I1162" s="49" t="s">
        <v>3975</v>
      </c>
      <c r="J1162" s="49" t="s">
        <v>3975</v>
      </c>
      <c r="K1162" s="47" t="str">
        <f>_xlfn.XLOOKUP($B1162,ウォッチリスト!$C$3:$C$10000,ウォッチリスト!$C$3:$C$10000,"未反映",0,1)</f>
        <v>未反映</v>
      </c>
    </row>
    <row r="1163" spans="1:11">
      <c r="A1163" s="49">
        <v>20250228</v>
      </c>
      <c r="B1163" s="50" t="s">
        <v>1011</v>
      </c>
      <c r="C1163" s="49" t="s">
        <v>5564</v>
      </c>
      <c r="D1163" s="49" t="s">
        <v>4059</v>
      </c>
      <c r="E1163" s="49">
        <v>8050</v>
      </c>
      <c r="F1163" s="49" t="s">
        <v>4080</v>
      </c>
      <c r="G1163" s="49">
        <v>17</v>
      </c>
      <c r="H1163" s="49" t="s">
        <v>4081</v>
      </c>
      <c r="I1163" s="49" t="s">
        <v>3975</v>
      </c>
      <c r="J1163" s="49" t="s">
        <v>3975</v>
      </c>
      <c r="K1163" s="47" t="str">
        <f>_xlfn.XLOOKUP($B1163,ウォッチリスト!$C$3:$C$10000,ウォッチリスト!$C$3:$C$10000,"未反映",0,1)</f>
        <v>3236</v>
      </c>
    </row>
    <row r="1164" spans="1:11">
      <c r="A1164" s="49">
        <v>20250228</v>
      </c>
      <c r="B1164" s="50" t="s">
        <v>1012</v>
      </c>
      <c r="C1164" s="49" t="s">
        <v>5565</v>
      </c>
      <c r="D1164" s="49" t="s">
        <v>3983</v>
      </c>
      <c r="E1164" s="49">
        <v>8050</v>
      </c>
      <c r="F1164" s="49" t="s">
        <v>4080</v>
      </c>
      <c r="G1164" s="49">
        <v>17</v>
      </c>
      <c r="H1164" s="49" t="s">
        <v>4081</v>
      </c>
      <c r="I1164" s="49" t="s">
        <v>3975</v>
      </c>
      <c r="J1164" s="49" t="s">
        <v>3975</v>
      </c>
      <c r="K1164" s="47" t="str">
        <f>_xlfn.XLOOKUP($B1164,ウォッチリスト!$C$3:$C$10000,ウォッチリスト!$C$3:$C$10000,"未反映",0,1)</f>
        <v>3237</v>
      </c>
    </row>
    <row r="1165" spans="1:11">
      <c r="A1165" s="49">
        <v>20250228</v>
      </c>
      <c r="B1165" s="50" t="s">
        <v>1013</v>
      </c>
      <c r="C1165" s="49" t="s">
        <v>5566</v>
      </c>
      <c r="D1165" s="49" t="s">
        <v>4059</v>
      </c>
      <c r="E1165" s="49">
        <v>8050</v>
      </c>
      <c r="F1165" s="49" t="s">
        <v>4080</v>
      </c>
      <c r="G1165" s="49">
        <v>17</v>
      </c>
      <c r="H1165" s="49" t="s">
        <v>4081</v>
      </c>
      <c r="I1165" s="49" t="s">
        <v>3975</v>
      </c>
      <c r="J1165" s="49" t="s">
        <v>3975</v>
      </c>
      <c r="K1165" s="47" t="str">
        <f>_xlfn.XLOOKUP($B1165,ウォッチリスト!$C$3:$C$10000,ウォッチリスト!$C$3:$C$10000,"未反映",0,1)</f>
        <v>3238</v>
      </c>
    </row>
    <row r="1166" spans="1:11">
      <c r="A1166" s="49">
        <v>20250228</v>
      </c>
      <c r="B1166" s="50" t="s">
        <v>9042</v>
      </c>
      <c r="C1166" s="49" t="s">
        <v>9043</v>
      </c>
      <c r="D1166" s="49" t="s">
        <v>3983</v>
      </c>
      <c r="E1166" s="49">
        <v>5250</v>
      </c>
      <c r="F1166" s="49" t="s">
        <v>3992</v>
      </c>
      <c r="G1166" s="49">
        <v>10</v>
      </c>
      <c r="H1166" s="49" t="s">
        <v>3993</v>
      </c>
      <c r="I1166" s="49" t="s">
        <v>3975</v>
      </c>
      <c r="J1166" s="49" t="s">
        <v>3975</v>
      </c>
      <c r="K1166" s="47" t="str">
        <f>_xlfn.XLOOKUP($B1166,ウォッチリスト!$C$3:$C$10000,ウォッチリスト!$C$3:$C$10000,"未反映",0,1)</f>
        <v>323A</v>
      </c>
    </row>
    <row r="1167" spans="1:11">
      <c r="A1167" s="49">
        <v>20250228</v>
      </c>
      <c r="B1167" s="50" t="s">
        <v>1014</v>
      </c>
      <c r="C1167" s="49" t="s">
        <v>5567</v>
      </c>
      <c r="D1167" s="49" t="s">
        <v>4059</v>
      </c>
      <c r="E1167" s="49">
        <v>8050</v>
      </c>
      <c r="F1167" s="49" t="s">
        <v>4080</v>
      </c>
      <c r="G1167" s="49">
        <v>17</v>
      </c>
      <c r="H1167" s="49" t="s">
        <v>4081</v>
      </c>
      <c r="I1167" s="49" t="s">
        <v>3975</v>
      </c>
      <c r="J1167" s="49" t="s">
        <v>3975</v>
      </c>
      <c r="K1167" s="47" t="str">
        <f>_xlfn.XLOOKUP($B1167,ウォッチリスト!$C$3:$C$10000,ウォッチリスト!$C$3:$C$10000,"未反映",0,1)</f>
        <v>3241</v>
      </c>
    </row>
    <row r="1168" spans="1:11">
      <c r="A1168" s="49">
        <v>20250228</v>
      </c>
      <c r="B1168" s="50" t="s">
        <v>1015</v>
      </c>
      <c r="C1168" s="49" t="s">
        <v>5568</v>
      </c>
      <c r="D1168" s="49" t="s">
        <v>4059</v>
      </c>
      <c r="E1168" s="49">
        <v>8050</v>
      </c>
      <c r="F1168" s="49" t="s">
        <v>4080</v>
      </c>
      <c r="G1168" s="49">
        <v>17</v>
      </c>
      <c r="H1168" s="49" t="s">
        <v>4081</v>
      </c>
      <c r="I1168" s="49" t="s">
        <v>3975</v>
      </c>
      <c r="J1168" s="49" t="s">
        <v>3975</v>
      </c>
      <c r="K1168" s="47" t="str">
        <f>_xlfn.XLOOKUP($B1168,ウォッチリスト!$C$3:$C$10000,ウォッチリスト!$C$3:$C$10000,"未反映",0,1)</f>
        <v>3242</v>
      </c>
    </row>
    <row r="1169" spans="1:11">
      <c r="A1169" s="49">
        <v>20250228</v>
      </c>
      <c r="B1169" s="50" t="s">
        <v>1016</v>
      </c>
      <c r="C1169" s="49" t="s">
        <v>5569</v>
      </c>
      <c r="D1169" s="49" t="s">
        <v>3968</v>
      </c>
      <c r="E1169" s="49">
        <v>8050</v>
      </c>
      <c r="F1169" s="49" t="s">
        <v>4080</v>
      </c>
      <c r="G1169" s="49">
        <v>17</v>
      </c>
      <c r="H1169" s="49" t="s">
        <v>4081</v>
      </c>
      <c r="I1169" s="49">
        <v>7</v>
      </c>
      <c r="J1169" s="49" t="s">
        <v>3971</v>
      </c>
      <c r="K1169" s="47" t="str">
        <f>_xlfn.XLOOKUP($B1169,ウォッチリスト!$C$3:$C$10000,ウォッチリスト!$C$3:$C$10000,"未反映",0,1)</f>
        <v>3245</v>
      </c>
    </row>
    <row r="1170" spans="1:11">
      <c r="A1170" s="49">
        <v>20250228</v>
      </c>
      <c r="B1170" s="50" t="s">
        <v>1017</v>
      </c>
      <c r="C1170" s="49" t="s">
        <v>5570</v>
      </c>
      <c r="D1170" s="49" t="s">
        <v>4059</v>
      </c>
      <c r="E1170" s="49">
        <v>8050</v>
      </c>
      <c r="F1170" s="49" t="s">
        <v>4080</v>
      </c>
      <c r="G1170" s="49">
        <v>17</v>
      </c>
      <c r="H1170" s="49" t="s">
        <v>4081</v>
      </c>
      <c r="I1170" s="49" t="s">
        <v>3975</v>
      </c>
      <c r="J1170" s="49" t="s">
        <v>3975</v>
      </c>
      <c r="K1170" s="47" t="str">
        <f>_xlfn.XLOOKUP($B1170,ウォッチリスト!$C$3:$C$10000,ウォッチリスト!$C$3:$C$10000,"未反映",0,1)</f>
        <v>3246</v>
      </c>
    </row>
    <row r="1171" spans="1:11">
      <c r="A1171" s="49">
        <v>20250228</v>
      </c>
      <c r="B1171" s="50" t="s">
        <v>1018</v>
      </c>
      <c r="C1171" s="49" t="s">
        <v>5571</v>
      </c>
      <c r="D1171" s="49" t="s">
        <v>4059</v>
      </c>
      <c r="E1171" s="49">
        <v>8050</v>
      </c>
      <c r="F1171" s="49" t="s">
        <v>4080</v>
      </c>
      <c r="G1171" s="49">
        <v>17</v>
      </c>
      <c r="H1171" s="49" t="s">
        <v>4081</v>
      </c>
      <c r="I1171" s="49" t="s">
        <v>3975</v>
      </c>
      <c r="J1171" s="49" t="s">
        <v>3975</v>
      </c>
      <c r="K1171" s="47" t="str">
        <f>_xlfn.XLOOKUP($B1171,ウォッチリスト!$C$3:$C$10000,ウォッチリスト!$C$3:$C$10000,"未反映",0,1)</f>
        <v>3248</v>
      </c>
    </row>
    <row r="1172" spans="1:11">
      <c r="A1172" s="49">
        <v>20250228</v>
      </c>
      <c r="B1172" s="50" t="s">
        <v>5572</v>
      </c>
      <c r="C1172" s="49" t="s">
        <v>5573</v>
      </c>
      <c r="D1172" s="49" t="s">
        <v>5395</v>
      </c>
      <c r="E1172" s="49" t="s">
        <v>3975</v>
      </c>
      <c r="F1172" s="49" t="s">
        <v>3975</v>
      </c>
      <c r="G1172" s="49" t="s">
        <v>3975</v>
      </c>
      <c r="H1172" s="49" t="s">
        <v>3975</v>
      </c>
      <c r="I1172" s="49" t="s">
        <v>3975</v>
      </c>
      <c r="J1172" s="49" t="s">
        <v>3975</v>
      </c>
      <c r="K1172" s="47" t="str">
        <f>_xlfn.XLOOKUP($B1172,ウォッチリスト!$C$3:$C$10000,ウォッチリスト!$C$3:$C$10000,"未反映",0,1)</f>
        <v>未反映</v>
      </c>
    </row>
    <row r="1173" spans="1:11">
      <c r="A1173" s="49">
        <v>20250228</v>
      </c>
      <c r="B1173" s="50" t="s">
        <v>9044</v>
      </c>
      <c r="C1173" s="49" t="s">
        <v>9045</v>
      </c>
      <c r="D1173" s="49" t="s">
        <v>3983</v>
      </c>
      <c r="E1173" s="49">
        <v>9050</v>
      </c>
      <c r="F1173" s="49" t="s">
        <v>4031</v>
      </c>
      <c r="G1173" s="49">
        <v>10</v>
      </c>
      <c r="H1173" s="49" t="s">
        <v>3993</v>
      </c>
      <c r="I1173" s="49" t="s">
        <v>3975</v>
      </c>
      <c r="J1173" s="49" t="s">
        <v>3975</v>
      </c>
      <c r="K1173" s="47" t="str">
        <f>_xlfn.XLOOKUP($B1173,ウォッチリスト!$C$3:$C$10000,ウォッチリスト!$C$3:$C$10000,"未反映",0,1)</f>
        <v>324A</v>
      </c>
    </row>
    <row r="1174" spans="1:11">
      <c r="A1174" s="49">
        <v>20250228</v>
      </c>
      <c r="B1174" s="50" t="s">
        <v>1019</v>
      </c>
      <c r="C1174" s="49" t="s">
        <v>5574</v>
      </c>
      <c r="D1174" s="49" t="s">
        <v>3968</v>
      </c>
      <c r="E1174" s="49">
        <v>8050</v>
      </c>
      <c r="F1174" s="49" t="s">
        <v>4080</v>
      </c>
      <c r="G1174" s="49">
        <v>17</v>
      </c>
      <c r="H1174" s="49" t="s">
        <v>4081</v>
      </c>
      <c r="I1174" s="49">
        <v>7</v>
      </c>
      <c r="J1174" s="49" t="s">
        <v>3971</v>
      </c>
      <c r="K1174" s="47" t="str">
        <f>_xlfn.XLOOKUP($B1174,ウォッチリスト!$C$3:$C$10000,ウォッチリスト!$C$3:$C$10000,"未反映",0,1)</f>
        <v>3252</v>
      </c>
    </row>
    <row r="1175" spans="1:11">
      <c r="A1175" s="49">
        <v>20250228</v>
      </c>
      <c r="B1175" s="50" t="s">
        <v>1020</v>
      </c>
      <c r="C1175" s="49" t="s">
        <v>5575</v>
      </c>
      <c r="D1175" s="49" t="s">
        <v>4059</v>
      </c>
      <c r="E1175" s="49">
        <v>8050</v>
      </c>
      <c r="F1175" s="49" t="s">
        <v>4080</v>
      </c>
      <c r="G1175" s="49">
        <v>17</v>
      </c>
      <c r="H1175" s="49" t="s">
        <v>4081</v>
      </c>
      <c r="I1175" s="49">
        <v>6</v>
      </c>
      <c r="J1175" s="49" t="s">
        <v>4061</v>
      </c>
      <c r="K1175" s="47" t="str">
        <f>_xlfn.XLOOKUP($B1175,ウォッチリスト!$C$3:$C$10000,ウォッチリスト!$C$3:$C$10000,"未反映",0,1)</f>
        <v>3254</v>
      </c>
    </row>
    <row r="1176" spans="1:11">
      <c r="A1176" s="49">
        <v>20250228</v>
      </c>
      <c r="B1176" s="50" t="s">
        <v>9046</v>
      </c>
      <c r="C1176" s="49" t="s">
        <v>9047</v>
      </c>
      <c r="D1176" s="49" t="s">
        <v>3983</v>
      </c>
      <c r="E1176" s="49">
        <v>3100</v>
      </c>
      <c r="F1176" s="49" t="s">
        <v>5428</v>
      </c>
      <c r="G1176" s="49">
        <v>4</v>
      </c>
      <c r="H1176" s="49" t="s">
        <v>4446</v>
      </c>
      <c r="I1176" s="49" t="s">
        <v>3975</v>
      </c>
      <c r="J1176" s="49" t="s">
        <v>3975</v>
      </c>
      <c r="K1176" s="47" t="str">
        <f>_xlfn.XLOOKUP($B1176,ウォッチリスト!$C$3:$C$10000,ウォッチリスト!$C$3:$C$10000,"未反映",0,1)</f>
        <v>325A</v>
      </c>
    </row>
    <row r="1177" spans="1:11">
      <c r="A1177" s="49">
        <v>20250228</v>
      </c>
      <c r="B1177" s="50" t="s">
        <v>330</v>
      </c>
      <c r="C1177" s="49" t="s">
        <v>5576</v>
      </c>
      <c r="D1177" s="49" t="s">
        <v>3983</v>
      </c>
      <c r="E1177" s="49">
        <v>8050</v>
      </c>
      <c r="F1177" s="49" t="s">
        <v>4080</v>
      </c>
      <c r="G1177" s="49">
        <v>17</v>
      </c>
      <c r="H1177" s="49" t="s">
        <v>4081</v>
      </c>
      <c r="I1177" s="49" t="s">
        <v>3975</v>
      </c>
      <c r="J1177" s="49" t="s">
        <v>3975</v>
      </c>
      <c r="K1177" s="47" t="str">
        <f>_xlfn.XLOOKUP($B1177,ウォッチリスト!$C$3:$C$10000,ウォッチリスト!$C$3:$C$10000,"未反映",0,1)</f>
        <v>3261</v>
      </c>
    </row>
    <row r="1178" spans="1:11">
      <c r="A1178" s="49">
        <v>20250228</v>
      </c>
      <c r="B1178" s="50" t="s">
        <v>1021</v>
      </c>
      <c r="C1178" s="49" t="s">
        <v>5577</v>
      </c>
      <c r="D1178" s="49" t="s">
        <v>4059</v>
      </c>
      <c r="E1178" s="49">
        <v>8050</v>
      </c>
      <c r="F1178" s="49" t="s">
        <v>4080</v>
      </c>
      <c r="G1178" s="49">
        <v>17</v>
      </c>
      <c r="H1178" s="49" t="s">
        <v>4081</v>
      </c>
      <c r="I1178" s="49" t="s">
        <v>3975</v>
      </c>
      <c r="J1178" s="49" t="s">
        <v>3975</v>
      </c>
      <c r="K1178" s="47" t="str">
        <f>_xlfn.XLOOKUP($B1178,ウォッチリスト!$C$3:$C$10000,ウォッチリスト!$C$3:$C$10000,"未反映",0,1)</f>
        <v>3264</v>
      </c>
    </row>
    <row r="1179" spans="1:11">
      <c r="A1179" s="49">
        <v>20250228</v>
      </c>
      <c r="B1179" s="50" t="s">
        <v>1022</v>
      </c>
      <c r="C1179" s="49" t="s">
        <v>5578</v>
      </c>
      <c r="D1179" s="49" t="s">
        <v>4059</v>
      </c>
      <c r="E1179" s="49">
        <v>8050</v>
      </c>
      <c r="F1179" s="49" t="s">
        <v>4080</v>
      </c>
      <c r="G1179" s="49">
        <v>17</v>
      </c>
      <c r="H1179" s="49" t="s">
        <v>4081</v>
      </c>
      <c r="I1179" s="49" t="s">
        <v>3975</v>
      </c>
      <c r="J1179" s="49" t="s">
        <v>3975</v>
      </c>
      <c r="K1179" s="47" t="str">
        <f>_xlfn.XLOOKUP($B1179,ウォッチリスト!$C$3:$C$10000,ウォッチリスト!$C$3:$C$10000,"未反映",0,1)</f>
        <v>3266</v>
      </c>
    </row>
    <row r="1180" spans="1:11">
      <c r="A1180" s="49">
        <v>20250228</v>
      </c>
      <c r="B1180" s="50" t="s">
        <v>1023</v>
      </c>
      <c r="C1180" s="49" t="s">
        <v>5579</v>
      </c>
      <c r="D1180" s="49" t="s">
        <v>4059</v>
      </c>
      <c r="E1180" s="49">
        <v>2050</v>
      </c>
      <c r="F1180" s="49" t="s">
        <v>4055</v>
      </c>
      <c r="G1180" s="49">
        <v>3</v>
      </c>
      <c r="H1180" s="49" t="s">
        <v>4056</v>
      </c>
      <c r="I1180" s="49">
        <v>7</v>
      </c>
      <c r="J1180" s="49" t="s">
        <v>3971</v>
      </c>
      <c r="K1180" s="47" t="str">
        <f>_xlfn.XLOOKUP($B1180,ウォッチリスト!$C$3:$C$10000,ウォッチリスト!$C$3:$C$10000,"未反映",0,1)</f>
        <v>3267</v>
      </c>
    </row>
    <row r="1181" spans="1:11">
      <c r="A1181" s="49">
        <v>20250228</v>
      </c>
      <c r="B1181" s="50" t="s">
        <v>5580</v>
      </c>
      <c r="C1181" s="49" t="s">
        <v>5581</v>
      </c>
      <c r="D1181" s="49" t="s">
        <v>5395</v>
      </c>
      <c r="E1181" s="49" t="s">
        <v>3975</v>
      </c>
      <c r="F1181" s="49" t="s">
        <v>3975</v>
      </c>
      <c r="G1181" s="49" t="s">
        <v>3975</v>
      </c>
      <c r="H1181" s="49" t="s">
        <v>3975</v>
      </c>
      <c r="I1181" s="49" t="s">
        <v>3975</v>
      </c>
      <c r="J1181" s="49" t="s">
        <v>3975</v>
      </c>
      <c r="K1181" s="47" t="str">
        <f>_xlfn.XLOOKUP($B1181,ウォッチリスト!$C$3:$C$10000,ウォッチリスト!$C$3:$C$10000,"未反映",0,1)</f>
        <v>未反映</v>
      </c>
    </row>
    <row r="1182" spans="1:11">
      <c r="A1182" s="49">
        <v>20250228</v>
      </c>
      <c r="B1182" s="50" t="s">
        <v>1024</v>
      </c>
      <c r="C1182" s="49" t="s">
        <v>5582</v>
      </c>
      <c r="D1182" s="49" t="s">
        <v>4059</v>
      </c>
      <c r="E1182" s="49">
        <v>8050</v>
      </c>
      <c r="F1182" s="49" t="s">
        <v>4080</v>
      </c>
      <c r="G1182" s="49">
        <v>17</v>
      </c>
      <c r="H1182" s="49" t="s">
        <v>4081</v>
      </c>
      <c r="I1182" s="49" t="s">
        <v>3975</v>
      </c>
      <c r="J1182" s="49" t="s">
        <v>3975</v>
      </c>
      <c r="K1182" s="47" t="str">
        <f>_xlfn.XLOOKUP($B1182,ウォッチリスト!$C$3:$C$10000,ウォッチリスト!$C$3:$C$10000,"未反映",0,1)</f>
        <v>3271</v>
      </c>
    </row>
    <row r="1183" spans="1:11">
      <c r="A1183" s="49">
        <v>20250228</v>
      </c>
      <c r="B1183" s="50" t="s">
        <v>1026</v>
      </c>
      <c r="C1183" s="49" t="s">
        <v>5583</v>
      </c>
      <c r="D1183" s="49" t="s">
        <v>3968</v>
      </c>
      <c r="E1183" s="49">
        <v>8050</v>
      </c>
      <c r="F1183" s="49" t="s">
        <v>4080</v>
      </c>
      <c r="G1183" s="49">
        <v>17</v>
      </c>
      <c r="H1183" s="49" t="s">
        <v>4081</v>
      </c>
      <c r="I1183" s="49">
        <v>7</v>
      </c>
      <c r="J1183" s="49" t="s">
        <v>3971</v>
      </c>
      <c r="K1183" s="47" t="str">
        <f>_xlfn.XLOOKUP($B1183,ウォッチリスト!$C$3:$C$10000,ウォッチリスト!$C$3:$C$10000,"未反映",0,1)</f>
        <v>3276</v>
      </c>
    </row>
    <row r="1184" spans="1:11">
      <c r="A1184" s="49">
        <v>20250228</v>
      </c>
      <c r="B1184" s="50" t="s">
        <v>1027</v>
      </c>
      <c r="C1184" s="49" t="s">
        <v>5584</v>
      </c>
      <c r="D1184" s="49" t="s">
        <v>4059</v>
      </c>
      <c r="E1184" s="49">
        <v>8050</v>
      </c>
      <c r="F1184" s="49" t="s">
        <v>4080</v>
      </c>
      <c r="G1184" s="49">
        <v>17</v>
      </c>
      <c r="H1184" s="49" t="s">
        <v>4081</v>
      </c>
      <c r="I1184" s="49" t="s">
        <v>3975</v>
      </c>
      <c r="J1184" s="49" t="s">
        <v>3975</v>
      </c>
      <c r="K1184" s="47" t="str">
        <f>_xlfn.XLOOKUP($B1184,ウォッチリスト!$C$3:$C$10000,ウォッチリスト!$C$3:$C$10000,"未反映",0,1)</f>
        <v>3277</v>
      </c>
    </row>
    <row r="1185" spans="1:11">
      <c r="A1185" s="49">
        <v>20250228</v>
      </c>
      <c r="B1185" s="50" t="s">
        <v>5585</v>
      </c>
      <c r="C1185" s="49" t="s">
        <v>5586</v>
      </c>
      <c r="D1185" s="49" t="s">
        <v>5395</v>
      </c>
      <c r="E1185" s="49" t="s">
        <v>3975</v>
      </c>
      <c r="F1185" s="49" t="s">
        <v>3975</v>
      </c>
      <c r="G1185" s="49" t="s">
        <v>3975</v>
      </c>
      <c r="H1185" s="49" t="s">
        <v>3975</v>
      </c>
      <c r="I1185" s="49" t="s">
        <v>3975</v>
      </c>
      <c r="J1185" s="49" t="s">
        <v>3975</v>
      </c>
      <c r="K1185" s="47" t="str">
        <f>_xlfn.XLOOKUP($B1185,ウォッチリスト!$C$3:$C$10000,ウォッチリスト!$C$3:$C$10000,"未反映",0,1)</f>
        <v>未反映</v>
      </c>
    </row>
    <row r="1186" spans="1:11">
      <c r="A1186" s="49">
        <v>20250228</v>
      </c>
      <c r="B1186" s="50" t="s">
        <v>1028</v>
      </c>
      <c r="C1186" s="49" t="s">
        <v>5587</v>
      </c>
      <c r="D1186" s="49" t="s">
        <v>4059</v>
      </c>
      <c r="E1186" s="49">
        <v>8050</v>
      </c>
      <c r="F1186" s="49" t="s">
        <v>4080</v>
      </c>
      <c r="G1186" s="49">
        <v>17</v>
      </c>
      <c r="H1186" s="49" t="s">
        <v>4081</v>
      </c>
      <c r="I1186" s="49" t="s">
        <v>3975</v>
      </c>
      <c r="J1186" s="49" t="s">
        <v>3975</v>
      </c>
      <c r="K1186" s="47" t="str">
        <f>_xlfn.XLOOKUP($B1186,ウォッチリスト!$C$3:$C$10000,ウォッチリスト!$C$3:$C$10000,"未反映",0,1)</f>
        <v>3280</v>
      </c>
    </row>
    <row r="1187" spans="1:11">
      <c r="A1187" s="49">
        <v>20250228</v>
      </c>
      <c r="B1187" s="50" t="s">
        <v>5588</v>
      </c>
      <c r="C1187" s="49" t="s">
        <v>5589</v>
      </c>
      <c r="D1187" s="49" t="s">
        <v>5395</v>
      </c>
      <c r="E1187" s="49" t="s">
        <v>3975</v>
      </c>
      <c r="F1187" s="49" t="s">
        <v>3975</v>
      </c>
      <c r="G1187" s="49" t="s">
        <v>3975</v>
      </c>
      <c r="H1187" s="49" t="s">
        <v>3975</v>
      </c>
      <c r="I1187" s="49" t="s">
        <v>3975</v>
      </c>
      <c r="J1187" s="49" t="s">
        <v>3975</v>
      </c>
      <c r="K1187" s="47" t="str">
        <f>_xlfn.XLOOKUP($B1187,ウォッチリスト!$C$3:$C$10000,ウォッチリスト!$C$3:$C$10000,"未反映",0,1)</f>
        <v>未反映</v>
      </c>
    </row>
    <row r="1188" spans="1:11">
      <c r="A1188" s="49">
        <v>20250228</v>
      </c>
      <c r="B1188" s="50" t="s">
        <v>5590</v>
      </c>
      <c r="C1188" s="49" t="s">
        <v>5591</v>
      </c>
      <c r="D1188" s="49" t="s">
        <v>5395</v>
      </c>
      <c r="E1188" s="49" t="s">
        <v>3975</v>
      </c>
      <c r="F1188" s="49" t="s">
        <v>3975</v>
      </c>
      <c r="G1188" s="49" t="s">
        <v>3975</v>
      </c>
      <c r="H1188" s="49" t="s">
        <v>3975</v>
      </c>
      <c r="I1188" s="49" t="s">
        <v>3975</v>
      </c>
      <c r="J1188" s="49" t="s">
        <v>3975</v>
      </c>
      <c r="K1188" s="47" t="str">
        <f>_xlfn.XLOOKUP($B1188,ウォッチリスト!$C$3:$C$10000,ウォッチリスト!$C$3:$C$10000,"未反映",0,1)</f>
        <v>未反映</v>
      </c>
    </row>
    <row r="1189" spans="1:11">
      <c r="A1189" s="49">
        <v>20250228</v>
      </c>
      <c r="B1189" s="50" t="s">
        <v>5592</v>
      </c>
      <c r="C1189" s="49" t="s">
        <v>5593</v>
      </c>
      <c r="D1189" s="49" t="s">
        <v>5395</v>
      </c>
      <c r="E1189" s="49" t="s">
        <v>3975</v>
      </c>
      <c r="F1189" s="49" t="s">
        <v>3975</v>
      </c>
      <c r="G1189" s="49" t="s">
        <v>3975</v>
      </c>
      <c r="H1189" s="49" t="s">
        <v>3975</v>
      </c>
      <c r="I1189" s="49" t="s">
        <v>3975</v>
      </c>
      <c r="J1189" s="49" t="s">
        <v>3975</v>
      </c>
      <c r="K1189" s="47" t="str">
        <f>_xlfn.XLOOKUP($B1189,ウォッチリスト!$C$3:$C$10000,ウォッチリスト!$C$3:$C$10000,"未反映",0,1)</f>
        <v>未反映</v>
      </c>
    </row>
    <row r="1190" spans="1:11">
      <c r="A1190" s="49">
        <v>20250228</v>
      </c>
      <c r="B1190" s="50" t="s">
        <v>1029</v>
      </c>
      <c r="C1190" s="49" t="s">
        <v>5594</v>
      </c>
      <c r="D1190" s="49" t="s">
        <v>3968</v>
      </c>
      <c r="E1190" s="49">
        <v>8050</v>
      </c>
      <c r="F1190" s="49" t="s">
        <v>4080</v>
      </c>
      <c r="G1190" s="49">
        <v>17</v>
      </c>
      <c r="H1190" s="49" t="s">
        <v>4081</v>
      </c>
      <c r="I1190" s="49">
        <v>7</v>
      </c>
      <c r="J1190" s="49" t="s">
        <v>3971</v>
      </c>
      <c r="K1190" s="47" t="str">
        <f>_xlfn.XLOOKUP($B1190,ウォッチリスト!$C$3:$C$10000,ウォッチリスト!$C$3:$C$10000,"未反映",0,1)</f>
        <v>3284</v>
      </c>
    </row>
    <row r="1191" spans="1:11">
      <c r="A1191" s="49">
        <v>20250228</v>
      </c>
      <c r="B1191" s="50" t="s">
        <v>1030</v>
      </c>
      <c r="C1191" s="49" t="s">
        <v>5595</v>
      </c>
      <c r="D1191" s="49" t="s">
        <v>3983</v>
      </c>
      <c r="E1191" s="49">
        <v>8050</v>
      </c>
      <c r="F1191" s="49" t="s">
        <v>4080</v>
      </c>
      <c r="G1191" s="49">
        <v>17</v>
      </c>
      <c r="H1191" s="49" t="s">
        <v>4081</v>
      </c>
      <c r="I1191" s="49" t="s">
        <v>3975</v>
      </c>
      <c r="J1191" s="49" t="s">
        <v>3975</v>
      </c>
      <c r="K1191" s="47" t="str">
        <f>_xlfn.XLOOKUP($B1191,ウォッチリスト!$C$3:$C$10000,ウォッチリスト!$C$3:$C$10000,"未反映",0,1)</f>
        <v>3286</v>
      </c>
    </row>
    <row r="1192" spans="1:11">
      <c r="A1192" s="49">
        <v>20250228</v>
      </c>
      <c r="B1192" s="50" t="s">
        <v>5596</v>
      </c>
      <c r="C1192" s="49" t="s">
        <v>5597</v>
      </c>
      <c r="D1192" s="49" t="s">
        <v>5395</v>
      </c>
      <c r="E1192" s="49" t="s">
        <v>3975</v>
      </c>
      <c r="F1192" s="49" t="s">
        <v>3975</v>
      </c>
      <c r="G1192" s="49" t="s">
        <v>3975</v>
      </c>
      <c r="H1192" s="49" t="s">
        <v>3975</v>
      </c>
      <c r="I1192" s="49" t="s">
        <v>3975</v>
      </c>
      <c r="J1192" s="49" t="s">
        <v>3975</v>
      </c>
      <c r="K1192" s="47" t="str">
        <f>_xlfn.XLOOKUP($B1192,ウォッチリスト!$C$3:$C$10000,ウォッチリスト!$C$3:$C$10000,"未反映",0,1)</f>
        <v>未反映</v>
      </c>
    </row>
    <row r="1193" spans="1:11">
      <c r="A1193" s="49">
        <v>20250228</v>
      </c>
      <c r="B1193" s="50" t="s">
        <v>1031</v>
      </c>
      <c r="C1193" s="49" t="s">
        <v>5598</v>
      </c>
      <c r="D1193" s="49" t="s">
        <v>3968</v>
      </c>
      <c r="E1193" s="49">
        <v>8050</v>
      </c>
      <c r="F1193" s="49" t="s">
        <v>4080</v>
      </c>
      <c r="G1193" s="49">
        <v>17</v>
      </c>
      <c r="H1193" s="49" t="s">
        <v>4081</v>
      </c>
      <c r="I1193" s="49">
        <v>4</v>
      </c>
      <c r="J1193" s="49" t="s">
        <v>4015</v>
      </c>
      <c r="K1193" s="47" t="str">
        <f>_xlfn.XLOOKUP($B1193,ウォッチリスト!$C$3:$C$10000,ウォッチリスト!$C$3:$C$10000,"未反映",0,1)</f>
        <v>3288</v>
      </c>
    </row>
    <row r="1194" spans="1:11">
      <c r="A1194" s="49">
        <v>20250228</v>
      </c>
      <c r="B1194" s="50" t="s">
        <v>130</v>
      </c>
      <c r="C1194" s="49" t="s">
        <v>5599</v>
      </c>
      <c r="D1194" s="49" t="s">
        <v>3968</v>
      </c>
      <c r="E1194" s="49">
        <v>8050</v>
      </c>
      <c r="F1194" s="49" t="s">
        <v>4080</v>
      </c>
      <c r="G1194" s="49">
        <v>17</v>
      </c>
      <c r="H1194" s="49" t="s">
        <v>4081</v>
      </c>
      <c r="I1194" s="49">
        <v>4</v>
      </c>
      <c r="J1194" s="49" t="s">
        <v>4015</v>
      </c>
      <c r="K1194" s="47" t="str">
        <f>_xlfn.XLOOKUP($B1194,ウォッチリスト!$C$3:$C$10000,ウォッチリスト!$C$3:$C$10000,"未反映",0,1)</f>
        <v>3289</v>
      </c>
    </row>
    <row r="1195" spans="1:11">
      <c r="A1195" s="49">
        <v>20250228</v>
      </c>
      <c r="B1195" s="50" t="s">
        <v>9048</v>
      </c>
      <c r="C1195" s="49" t="s">
        <v>9049</v>
      </c>
      <c r="D1195" s="49" t="s">
        <v>3974</v>
      </c>
      <c r="E1195" s="49" t="s">
        <v>3975</v>
      </c>
      <c r="F1195" s="49" t="s">
        <v>3975</v>
      </c>
      <c r="G1195" s="49" t="s">
        <v>3975</v>
      </c>
      <c r="H1195" s="49" t="s">
        <v>3975</v>
      </c>
      <c r="I1195" s="49" t="s">
        <v>3975</v>
      </c>
      <c r="J1195" s="49" t="s">
        <v>3975</v>
      </c>
      <c r="K1195" s="47" t="str">
        <f>_xlfn.XLOOKUP($B1195,ウォッチリスト!$C$3:$C$10000,ウォッチリスト!$C$3:$C$10000,"未反映",0,1)</f>
        <v>未反映</v>
      </c>
    </row>
    <row r="1196" spans="1:11">
      <c r="A1196" s="49">
        <v>20250228</v>
      </c>
      <c r="B1196" s="50" t="s">
        <v>5600</v>
      </c>
      <c r="C1196" s="49" t="s">
        <v>5601</v>
      </c>
      <c r="D1196" s="49" t="s">
        <v>5395</v>
      </c>
      <c r="E1196" s="49" t="s">
        <v>3975</v>
      </c>
      <c r="F1196" s="49" t="s">
        <v>3975</v>
      </c>
      <c r="G1196" s="49" t="s">
        <v>3975</v>
      </c>
      <c r="H1196" s="49" t="s">
        <v>3975</v>
      </c>
      <c r="I1196" s="49" t="s">
        <v>3975</v>
      </c>
      <c r="J1196" s="49" t="s">
        <v>3975</v>
      </c>
      <c r="K1196" s="47" t="str">
        <f>_xlfn.XLOOKUP($B1196,ウォッチリスト!$C$3:$C$10000,ウォッチリスト!$C$3:$C$10000,"未反映",0,1)</f>
        <v>未反映</v>
      </c>
    </row>
    <row r="1197" spans="1:11">
      <c r="A1197" s="49">
        <v>20250228</v>
      </c>
      <c r="B1197" s="50" t="s">
        <v>1032</v>
      </c>
      <c r="C1197" s="49" t="s">
        <v>5602</v>
      </c>
      <c r="D1197" s="49" t="s">
        <v>3968</v>
      </c>
      <c r="E1197" s="49">
        <v>8050</v>
      </c>
      <c r="F1197" s="49" t="s">
        <v>4080</v>
      </c>
      <c r="G1197" s="49">
        <v>17</v>
      </c>
      <c r="H1197" s="49" t="s">
        <v>4081</v>
      </c>
      <c r="I1197" s="49">
        <v>4</v>
      </c>
      <c r="J1197" s="49" t="s">
        <v>4015</v>
      </c>
      <c r="K1197" s="47" t="str">
        <f>_xlfn.XLOOKUP($B1197,ウォッチリスト!$C$3:$C$10000,ウォッチリスト!$C$3:$C$10000,"未反映",0,1)</f>
        <v>3291</v>
      </c>
    </row>
    <row r="1198" spans="1:11">
      <c r="A1198" s="49">
        <v>20250228</v>
      </c>
      <c r="B1198" s="50" t="s">
        <v>5603</v>
      </c>
      <c r="C1198" s="49" t="s">
        <v>5604</v>
      </c>
      <c r="D1198" s="49" t="s">
        <v>5395</v>
      </c>
      <c r="E1198" s="49" t="s">
        <v>3975</v>
      </c>
      <c r="F1198" s="49" t="s">
        <v>3975</v>
      </c>
      <c r="G1198" s="49" t="s">
        <v>3975</v>
      </c>
      <c r="H1198" s="49" t="s">
        <v>3975</v>
      </c>
      <c r="I1198" s="49" t="s">
        <v>3975</v>
      </c>
      <c r="J1198" s="49" t="s">
        <v>3975</v>
      </c>
      <c r="K1198" s="47" t="str">
        <f>_xlfn.XLOOKUP($B1198,ウォッチリスト!$C$3:$C$10000,ウォッチリスト!$C$3:$C$10000,"未反映",0,1)</f>
        <v>未反映</v>
      </c>
    </row>
    <row r="1199" spans="1:11">
      <c r="A1199" s="49">
        <v>20250228</v>
      </c>
      <c r="B1199" s="50" t="s">
        <v>1033</v>
      </c>
      <c r="C1199" s="49" t="s">
        <v>5605</v>
      </c>
      <c r="D1199" s="49" t="s">
        <v>4059</v>
      </c>
      <c r="E1199" s="49">
        <v>8050</v>
      </c>
      <c r="F1199" s="49" t="s">
        <v>4080</v>
      </c>
      <c r="G1199" s="49">
        <v>17</v>
      </c>
      <c r="H1199" s="49" t="s">
        <v>4081</v>
      </c>
      <c r="I1199" s="49" t="s">
        <v>3975</v>
      </c>
      <c r="J1199" s="49" t="s">
        <v>3975</v>
      </c>
      <c r="K1199" s="47" t="str">
        <f>_xlfn.XLOOKUP($B1199,ウォッチリスト!$C$3:$C$10000,ウォッチリスト!$C$3:$C$10000,"未反映",0,1)</f>
        <v>3293</v>
      </c>
    </row>
    <row r="1200" spans="1:11">
      <c r="A1200" s="49">
        <v>20250228</v>
      </c>
      <c r="B1200" s="50" t="s">
        <v>1034</v>
      </c>
      <c r="C1200" s="49" t="s">
        <v>5606</v>
      </c>
      <c r="D1200" s="49" t="s">
        <v>4059</v>
      </c>
      <c r="E1200" s="49">
        <v>8050</v>
      </c>
      <c r="F1200" s="49" t="s">
        <v>4080</v>
      </c>
      <c r="G1200" s="49">
        <v>17</v>
      </c>
      <c r="H1200" s="49" t="s">
        <v>4081</v>
      </c>
      <c r="I1200" s="49" t="s">
        <v>3975</v>
      </c>
      <c r="J1200" s="49" t="s">
        <v>3975</v>
      </c>
      <c r="K1200" s="47" t="str">
        <f>_xlfn.XLOOKUP($B1200,ウォッチリスト!$C$3:$C$10000,ウォッチリスト!$C$3:$C$10000,"未反映",0,1)</f>
        <v>3294</v>
      </c>
    </row>
    <row r="1201" spans="1:11">
      <c r="A1201" s="49">
        <v>20250228</v>
      </c>
      <c r="B1201" s="50" t="s">
        <v>5607</v>
      </c>
      <c r="C1201" s="49" t="s">
        <v>5608</v>
      </c>
      <c r="D1201" s="49" t="s">
        <v>5395</v>
      </c>
      <c r="E1201" s="49" t="s">
        <v>3975</v>
      </c>
      <c r="F1201" s="49" t="s">
        <v>3975</v>
      </c>
      <c r="G1201" s="49" t="s">
        <v>3975</v>
      </c>
      <c r="H1201" s="49" t="s">
        <v>3975</v>
      </c>
      <c r="I1201" s="49" t="s">
        <v>3975</v>
      </c>
      <c r="J1201" s="49" t="s">
        <v>3975</v>
      </c>
      <c r="K1201" s="47" t="str">
        <f>_xlfn.XLOOKUP($B1201,ウォッチリスト!$C$3:$C$10000,ウォッチリスト!$C$3:$C$10000,"未反映",0,1)</f>
        <v>未反映</v>
      </c>
    </row>
    <row r="1202" spans="1:11">
      <c r="A1202" s="49">
        <v>20250228</v>
      </c>
      <c r="B1202" s="50" t="s">
        <v>5609</v>
      </c>
      <c r="C1202" s="49" t="s">
        <v>5610</v>
      </c>
      <c r="D1202" s="49" t="s">
        <v>5395</v>
      </c>
      <c r="E1202" s="49" t="s">
        <v>3975</v>
      </c>
      <c r="F1202" s="49" t="s">
        <v>3975</v>
      </c>
      <c r="G1202" s="49" t="s">
        <v>3975</v>
      </c>
      <c r="H1202" s="49" t="s">
        <v>3975</v>
      </c>
      <c r="I1202" s="49" t="s">
        <v>3975</v>
      </c>
      <c r="J1202" s="49" t="s">
        <v>3975</v>
      </c>
      <c r="K1202" s="47" t="str">
        <f>_xlfn.XLOOKUP($B1202,ウォッチリスト!$C$3:$C$10000,ウォッチリスト!$C$3:$C$10000,"未反映",0,1)</f>
        <v>未反映</v>
      </c>
    </row>
    <row r="1203" spans="1:11">
      <c r="A1203" s="49">
        <v>20250228</v>
      </c>
      <c r="B1203" s="50" t="s">
        <v>1035</v>
      </c>
      <c r="C1203" s="49" t="s">
        <v>5611</v>
      </c>
      <c r="D1203" s="49" t="s">
        <v>4059</v>
      </c>
      <c r="E1203" s="49">
        <v>8050</v>
      </c>
      <c r="F1203" s="49" t="s">
        <v>4080</v>
      </c>
      <c r="G1203" s="49">
        <v>17</v>
      </c>
      <c r="H1203" s="49" t="s">
        <v>4081</v>
      </c>
      <c r="I1203" s="49" t="s">
        <v>3975</v>
      </c>
      <c r="J1203" s="49" t="s">
        <v>3975</v>
      </c>
      <c r="K1203" s="47" t="str">
        <f>_xlfn.XLOOKUP($B1203,ウォッチリスト!$C$3:$C$10000,ウォッチリスト!$C$3:$C$10000,"未反映",0,1)</f>
        <v>3297</v>
      </c>
    </row>
    <row r="1204" spans="1:11">
      <c r="A1204" s="49">
        <v>20250228</v>
      </c>
      <c r="B1204" s="50" t="s">
        <v>1036</v>
      </c>
      <c r="C1204" s="49" t="s">
        <v>5612</v>
      </c>
      <c r="D1204" s="49" t="s">
        <v>4059</v>
      </c>
      <c r="E1204" s="49">
        <v>8050</v>
      </c>
      <c r="F1204" s="49" t="s">
        <v>4080</v>
      </c>
      <c r="G1204" s="49">
        <v>17</v>
      </c>
      <c r="H1204" s="49" t="s">
        <v>4081</v>
      </c>
      <c r="I1204" s="49" t="s">
        <v>3975</v>
      </c>
      <c r="J1204" s="49" t="s">
        <v>3975</v>
      </c>
      <c r="K1204" s="47" t="str">
        <f>_xlfn.XLOOKUP($B1204,ウォッチリスト!$C$3:$C$10000,ウォッチリスト!$C$3:$C$10000,"未反映",0,1)</f>
        <v>3299</v>
      </c>
    </row>
    <row r="1205" spans="1:11">
      <c r="A1205" s="49">
        <v>20250228</v>
      </c>
      <c r="B1205" s="50" t="s">
        <v>1037</v>
      </c>
      <c r="C1205" s="49" t="s">
        <v>5613</v>
      </c>
      <c r="D1205" s="49" t="s">
        <v>3983</v>
      </c>
      <c r="E1205" s="49">
        <v>8050</v>
      </c>
      <c r="F1205" s="49" t="s">
        <v>4080</v>
      </c>
      <c r="G1205" s="49">
        <v>17</v>
      </c>
      <c r="H1205" s="49" t="s">
        <v>4081</v>
      </c>
      <c r="I1205" s="49" t="s">
        <v>3975</v>
      </c>
      <c r="J1205" s="49" t="s">
        <v>3975</v>
      </c>
      <c r="K1205" s="47" t="str">
        <f>_xlfn.XLOOKUP($B1205,ウォッチリスト!$C$3:$C$10000,ウォッチリスト!$C$3:$C$10000,"未反映",0,1)</f>
        <v>3300</v>
      </c>
    </row>
    <row r="1206" spans="1:11">
      <c r="A1206" s="49">
        <v>20250228</v>
      </c>
      <c r="B1206" s="50" t="s">
        <v>1038</v>
      </c>
      <c r="C1206" s="49" t="s">
        <v>5614</v>
      </c>
      <c r="D1206" s="49" t="s">
        <v>3968</v>
      </c>
      <c r="E1206" s="49">
        <v>3100</v>
      </c>
      <c r="F1206" s="49" t="s">
        <v>5428</v>
      </c>
      <c r="G1206" s="49">
        <v>4</v>
      </c>
      <c r="H1206" s="49" t="s">
        <v>4446</v>
      </c>
      <c r="I1206" s="49">
        <v>7</v>
      </c>
      <c r="J1206" s="49" t="s">
        <v>3971</v>
      </c>
      <c r="K1206" s="47" t="str">
        <f>_xlfn.XLOOKUP($B1206,ウォッチリスト!$C$3:$C$10000,ウォッチリスト!$C$3:$C$10000,"未反映",0,1)</f>
        <v>3302</v>
      </c>
    </row>
    <row r="1207" spans="1:11">
      <c r="A1207" s="49">
        <v>20250228</v>
      </c>
      <c r="B1207" s="50" t="s">
        <v>1039</v>
      </c>
      <c r="C1207" s="49" t="s">
        <v>5615</v>
      </c>
      <c r="D1207" s="49" t="s">
        <v>4059</v>
      </c>
      <c r="E1207" s="49">
        <v>6050</v>
      </c>
      <c r="F1207" s="49" t="s">
        <v>4196</v>
      </c>
      <c r="G1207" s="49">
        <v>13</v>
      </c>
      <c r="H1207" s="49" t="s">
        <v>4197</v>
      </c>
      <c r="I1207" s="49" t="s">
        <v>3975</v>
      </c>
      <c r="J1207" s="49" t="s">
        <v>3975</v>
      </c>
      <c r="K1207" s="47" t="str">
        <f>_xlfn.XLOOKUP($B1207,ウォッチリスト!$C$3:$C$10000,ウォッチリスト!$C$3:$C$10000,"未反映",0,1)</f>
        <v>3306</v>
      </c>
    </row>
    <row r="1208" spans="1:11">
      <c r="A1208" s="49">
        <v>20250228</v>
      </c>
      <c r="B1208" s="50" t="s">
        <v>5616</v>
      </c>
      <c r="C1208" s="49" t="s">
        <v>5617</v>
      </c>
      <c r="D1208" s="49" t="s">
        <v>5395</v>
      </c>
      <c r="E1208" s="49" t="s">
        <v>3975</v>
      </c>
      <c r="F1208" s="49" t="s">
        <v>3975</v>
      </c>
      <c r="G1208" s="49" t="s">
        <v>3975</v>
      </c>
      <c r="H1208" s="49" t="s">
        <v>3975</v>
      </c>
      <c r="I1208" s="49" t="s">
        <v>3975</v>
      </c>
      <c r="J1208" s="49" t="s">
        <v>3975</v>
      </c>
      <c r="K1208" s="47" t="str">
        <f>_xlfn.XLOOKUP($B1208,ウォッチリスト!$C$3:$C$10000,ウォッチリスト!$C$3:$C$10000,"未反映",0,1)</f>
        <v>未反映</v>
      </c>
    </row>
    <row r="1209" spans="1:11">
      <c r="A1209" s="49">
        <v>20250228</v>
      </c>
      <c r="B1209" s="50" t="s">
        <v>1040</v>
      </c>
      <c r="C1209" s="49" t="s">
        <v>5618</v>
      </c>
      <c r="D1209" s="49" t="s">
        <v>3968</v>
      </c>
      <c r="E1209" s="49">
        <v>3300</v>
      </c>
      <c r="F1209" s="49" t="s">
        <v>5619</v>
      </c>
      <c r="G1209" s="49">
        <v>2</v>
      </c>
      <c r="H1209" s="49" t="s">
        <v>4189</v>
      </c>
      <c r="I1209" s="49">
        <v>7</v>
      </c>
      <c r="J1209" s="49" t="s">
        <v>3971</v>
      </c>
      <c r="K1209" s="47" t="str">
        <f>_xlfn.XLOOKUP($B1209,ウォッチリスト!$C$3:$C$10000,ウォッチリスト!$C$3:$C$10000,"未反映",0,1)</f>
        <v>3315</v>
      </c>
    </row>
    <row r="1210" spans="1:11">
      <c r="A1210" s="49">
        <v>20250228</v>
      </c>
      <c r="B1210" s="50" t="s">
        <v>1041</v>
      </c>
      <c r="C1210" s="49" t="s">
        <v>5620</v>
      </c>
      <c r="D1210" s="49" t="s">
        <v>4059</v>
      </c>
      <c r="E1210" s="49">
        <v>6100</v>
      </c>
      <c r="F1210" s="49" t="s">
        <v>4070</v>
      </c>
      <c r="G1210" s="49">
        <v>14</v>
      </c>
      <c r="H1210" s="49" t="s">
        <v>4071</v>
      </c>
      <c r="I1210" s="49" t="s">
        <v>3975</v>
      </c>
      <c r="J1210" s="49" t="s">
        <v>3975</v>
      </c>
      <c r="K1210" s="47" t="str">
        <f>_xlfn.XLOOKUP($B1210,ウォッチリスト!$C$3:$C$10000,ウォッチリスト!$C$3:$C$10000,"未反映",0,1)</f>
        <v>3317</v>
      </c>
    </row>
    <row r="1211" spans="1:11">
      <c r="A1211" s="49">
        <v>20250228</v>
      </c>
      <c r="B1211" s="50" t="s">
        <v>1042</v>
      </c>
      <c r="C1211" s="49" t="s">
        <v>5621</v>
      </c>
      <c r="D1211" s="49" t="s">
        <v>3968</v>
      </c>
      <c r="E1211" s="49">
        <v>6100</v>
      </c>
      <c r="F1211" s="49" t="s">
        <v>4070</v>
      </c>
      <c r="G1211" s="49">
        <v>14</v>
      </c>
      <c r="H1211" s="49" t="s">
        <v>4071</v>
      </c>
      <c r="I1211" s="49">
        <v>7</v>
      </c>
      <c r="J1211" s="49" t="s">
        <v>3971</v>
      </c>
      <c r="K1211" s="47" t="str">
        <f>_xlfn.XLOOKUP($B1211,ウォッチリスト!$C$3:$C$10000,ウォッチリスト!$C$3:$C$10000,"未反映",0,1)</f>
        <v>3319</v>
      </c>
    </row>
    <row r="1212" spans="1:11">
      <c r="A1212" s="49">
        <v>20250228</v>
      </c>
      <c r="B1212" s="50" t="s">
        <v>1043</v>
      </c>
      <c r="C1212" s="49" t="s">
        <v>5622</v>
      </c>
      <c r="D1212" s="49" t="s">
        <v>4059</v>
      </c>
      <c r="E1212" s="49">
        <v>6050</v>
      </c>
      <c r="F1212" s="49" t="s">
        <v>4196</v>
      </c>
      <c r="G1212" s="49">
        <v>13</v>
      </c>
      <c r="H1212" s="49" t="s">
        <v>4197</v>
      </c>
      <c r="I1212" s="49" t="s">
        <v>3975</v>
      </c>
      <c r="J1212" s="49" t="s">
        <v>3975</v>
      </c>
      <c r="K1212" s="47" t="str">
        <f>_xlfn.XLOOKUP($B1212,ウォッチリスト!$C$3:$C$10000,ウォッチリスト!$C$3:$C$10000,"未反映",0,1)</f>
        <v>3320</v>
      </c>
    </row>
    <row r="1213" spans="1:11">
      <c r="A1213" s="49">
        <v>20250228</v>
      </c>
      <c r="B1213" s="50" t="s">
        <v>1044</v>
      </c>
      <c r="C1213" s="49" t="s">
        <v>5623</v>
      </c>
      <c r="D1213" s="49" t="s">
        <v>4059</v>
      </c>
      <c r="E1213" s="49">
        <v>6050</v>
      </c>
      <c r="F1213" s="49" t="s">
        <v>4196</v>
      </c>
      <c r="G1213" s="49">
        <v>13</v>
      </c>
      <c r="H1213" s="49" t="s">
        <v>4197</v>
      </c>
      <c r="I1213" s="49" t="s">
        <v>3975</v>
      </c>
      <c r="J1213" s="49" t="s">
        <v>3975</v>
      </c>
      <c r="K1213" s="47" t="str">
        <f>_xlfn.XLOOKUP($B1213,ウォッチリスト!$C$3:$C$10000,ウォッチリスト!$C$3:$C$10000,"未反映",0,1)</f>
        <v>3321</v>
      </c>
    </row>
    <row r="1214" spans="1:11">
      <c r="A1214" s="49">
        <v>20250228</v>
      </c>
      <c r="B1214" s="50" t="s">
        <v>1046</v>
      </c>
      <c r="C1214" s="49" t="s">
        <v>5624</v>
      </c>
      <c r="D1214" s="49" t="s">
        <v>4059</v>
      </c>
      <c r="E1214" s="49">
        <v>6050</v>
      </c>
      <c r="F1214" s="49" t="s">
        <v>4196</v>
      </c>
      <c r="G1214" s="49">
        <v>13</v>
      </c>
      <c r="H1214" s="49" t="s">
        <v>4197</v>
      </c>
      <c r="I1214" s="49" t="s">
        <v>3975</v>
      </c>
      <c r="J1214" s="49" t="s">
        <v>3975</v>
      </c>
      <c r="K1214" s="47" t="str">
        <f>_xlfn.XLOOKUP($B1214,ウォッチリスト!$C$3:$C$10000,ウォッチリスト!$C$3:$C$10000,"未反映",0,1)</f>
        <v>3323</v>
      </c>
    </row>
    <row r="1215" spans="1:11">
      <c r="A1215" s="49">
        <v>20250228</v>
      </c>
      <c r="B1215" s="50" t="s">
        <v>1047</v>
      </c>
      <c r="C1215" s="49" t="s">
        <v>5625</v>
      </c>
      <c r="D1215" s="49" t="s">
        <v>4059</v>
      </c>
      <c r="E1215" s="49">
        <v>9050</v>
      </c>
      <c r="F1215" s="49" t="s">
        <v>4031</v>
      </c>
      <c r="G1215" s="49">
        <v>10</v>
      </c>
      <c r="H1215" s="49" t="s">
        <v>3993</v>
      </c>
      <c r="I1215" s="49" t="s">
        <v>3975</v>
      </c>
      <c r="J1215" s="49" t="s">
        <v>3975</v>
      </c>
      <c r="K1215" s="47" t="str">
        <f>_xlfn.XLOOKUP($B1215,ウォッチリスト!$C$3:$C$10000,ウォッチリスト!$C$3:$C$10000,"未反映",0,1)</f>
        <v>3326</v>
      </c>
    </row>
    <row r="1216" spans="1:11">
      <c r="A1216" s="49">
        <v>20250228</v>
      </c>
      <c r="B1216" s="50" t="s">
        <v>1048</v>
      </c>
      <c r="C1216" s="49" t="s">
        <v>5626</v>
      </c>
      <c r="D1216" s="49" t="s">
        <v>3968</v>
      </c>
      <c r="E1216" s="49">
        <v>6100</v>
      </c>
      <c r="F1216" s="49" t="s">
        <v>4070</v>
      </c>
      <c r="G1216" s="49">
        <v>14</v>
      </c>
      <c r="H1216" s="49" t="s">
        <v>4071</v>
      </c>
      <c r="I1216" s="49">
        <v>7</v>
      </c>
      <c r="J1216" s="49" t="s">
        <v>3971</v>
      </c>
      <c r="K1216" s="47" t="str">
        <f>_xlfn.XLOOKUP($B1216,ウォッチリスト!$C$3:$C$10000,ウォッチリスト!$C$3:$C$10000,"未反映",0,1)</f>
        <v>3328</v>
      </c>
    </row>
    <row r="1217" spans="1:11">
      <c r="A1217" s="49">
        <v>20250228</v>
      </c>
      <c r="B1217" s="50" t="s">
        <v>1049</v>
      </c>
      <c r="C1217" s="49" t="s">
        <v>5627</v>
      </c>
      <c r="D1217" s="49" t="s">
        <v>4059</v>
      </c>
      <c r="E1217" s="49">
        <v>6100</v>
      </c>
      <c r="F1217" s="49" t="s">
        <v>4070</v>
      </c>
      <c r="G1217" s="49">
        <v>14</v>
      </c>
      <c r="H1217" s="49" t="s">
        <v>4071</v>
      </c>
      <c r="I1217" s="49" t="s">
        <v>3975</v>
      </c>
      <c r="J1217" s="49" t="s">
        <v>3975</v>
      </c>
      <c r="K1217" s="47" t="str">
        <f>_xlfn.XLOOKUP($B1217,ウォッチリスト!$C$3:$C$10000,ウォッチリスト!$C$3:$C$10000,"未反映",0,1)</f>
        <v>3329</v>
      </c>
    </row>
    <row r="1218" spans="1:11">
      <c r="A1218" s="49">
        <v>20250228</v>
      </c>
      <c r="B1218" s="50" t="s">
        <v>1050</v>
      </c>
      <c r="C1218" s="49" t="s">
        <v>5628</v>
      </c>
      <c r="D1218" s="49" t="s">
        <v>3968</v>
      </c>
      <c r="E1218" s="49">
        <v>6100</v>
      </c>
      <c r="F1218" s="49" t="s">
        <v>4070</v>
      </c>
      <c r="G1218" s="49">
        <v>14</v>
      </c>
      <c r="H1218" s="49" t="s">
        <v>4071</v>
      </c>
      <c r="I1218" s="49">
        <v>7</v>
      </c>
      <c r="J1218" s="49" t="s">
        <v>3971</v>
      </c>
      <c r="K1218" s="47" t="str">
        <f>_xlfn.XLOOKUP($B1218,ウォッチリスト!$C$3:$C$10000,ウォッチリスト!$C$3:$C$10000,"未反映",0,1)</f>
        <v>3333</v>
      </c>
    </row>
    <row r="1219" spans="1:11">
      <c r="A1219" s="49">
        <v>20250228</v>
      </c>
      <c r="B1219" s="50" t="s">
        <v>1051</v>
      </c>
      <c r="C1219" s="49" t="s">
        <v>5629</v>
      </c>
      <c r="D1219" s="49" t="s">
        <v>3968</v>
      </c>
      <c r="E1219" s="49">
        <v>6100</v>
      </c>
      <c r="F1219" s="49" t="s">
        <v>4070</v>
      </c>
      <c r="G1219" s="49">
        <v>14</v>
      </c>
      <c r="H1219" s="49" t="s">
        <v>4071</v>
      </c>
      <c r="I1219" s="49">
        <v>7</v>
      </c>
      <c r="J1219" s="49" t="s">
        <v>3971</v>
      </c>
      <c r="K1219" s="47" t="str">
        <f>_xlfn.XLOOKUP($B1219,ウォッチリスト!$C$3:$C$10000,ウォッチリスト!$C$3:$C$10000,"未反映",0,1)</f>
        <v>3341</v>
      </c>
    </row>
    <row r="1220" spans="1:11">
      <c r="A1220" s="49">
        <v>20250228</v>
      </c>
      <c r="B1220" s="50" t="s">
        <v>1052</v>
      </c>
      <c r="C1220" s="49" t="s">
        <v>5630</v>
      </c>
      <c r="D1220" s="49" t="s">
        <v>4059</v>
      </c>
      <c r="E1220" s="49">
        <v>6100</v>
      </c>
      <c r="F1220" s="49" t="s">
        <v>4070</v>
      </c>
      <c r="G1220" s="49">
        <v>14</v>
      </c>
      <c r="H1220" s="49" t="s">
        <v>4071</v>
      </c>
      <c r="I1220" s="49" t="s">
        <v>3975</v>
      </c>
      <c r="J1220" s="49" t="s">
        <v>3975</v>
      </c>
      <c r="K1220" s="47" t="str">
        <f>_xlfn.XLOOKUP($B1220,ウォッチリスト!$C$3:$C$10000,ウォッチリスト!$C$3:$C$10000,"未反映",0,1)</f>
        <v>3347</v>
      </c>
    </row>
    <row r="1221" spans="1:11">
      <c r="A1221" s="49">
        <v>20250228</v>
      </c>
      <c r="B1221" s="50" t="s">
        <v>1053</v>
      </c>
      <c r="C1221" s="49" t="s">
        <v>5631</v>
      </c>
      <c r="D1221" s="49" t="s">
        <v>3968</v>
      </c>
      <c r="E1221" s="49">
        <v>6100</v>
      </c>
      <c r="F1221" s="49" t="s">
        <v>4070</v>
      </c>
      <c r="G1221" s="49">
        <v>14</v>
      </c>
      <c r="H1221" s="49" t="s">
        <v>4071</v>
      </c>
      <c r="I1221" s="49">
        <v>4</v>
      </c>
      <c r="J1221" s="49" t="s">
        <v>4015</v>
      </c>
      <c r="K1221" s="47" t="str">
        <f>_xlfn.XLOOKUP($B1221,ウォッチリスト!$C$3:$C$10000,ウォッチリスト!$C$3:$C$10000,"未反映",0,1)</f>
        <v>3349</v>
      </c>
    </row>
    <row r="1222" spans="1:11">
      <c r="A1222" s="49">
        <v>20250228</v>
      </c>
      <c r="B1222" s="50" t="s">
        <v>1054</v>
      </c>
      <c r="C1222" s="49" t="s">
        <v>5632</v>
      </c>
      <c r="D1222" s="49" t="s">
        <v>4059</v>
      </c>
      <c r="E1222" s="49">
        <v>6050</v>
      </c>
      <c r="F1222" s="49" t="s">
        <v>4196</v>
      </c>
      <c r="G1222" s="49">
        <v>13</v>
      </c>
      <c r="H1222" s="49" t="s">
        <v>4197</v>
      </c>
      <c r="I1222" s="49" t="s">
        <v>3975</v>
      </c>
      <c r="J1222" s="49" t="s">
        <v>3975</v>
      </c>
      <c r="K1222" s="47" t="str">
        <f>_xlfn.XLOOKUP($B1222,ウォッチリスト!$C$3:$C$10000,ウォッチリスト!$C$3:$C$10000,"未反映",0,1)</f>
        <v>3350</v>
      </c>
    </row>
    <row r="1223" spans="1:11">
      <c r="A1223" s="49">
        <v>20250228</v>
      </c>
      <c r="B1223" s="50" t="s">
        <v>1055</v>
      </c>
      <c r="C1223" s="49" t="s">
        <v>5633</v>
      </c>
      <c r="D1223" s="49" t="s">
        <v>4059</v>
      </c>
      <c r="E1223" s="49">
        <v>6100</v>
      </c>
      <c r="F1223" s="49" t="s">
        <v>4070</v>
      </c>
      <c r="G1223" s="49">
        <v>14</v>
      </c>
      <c r="H1223" s="49" t="s">
        <v>4071</v>
      </c>
      <c r="I1223" s="49" t="s">
        <v>3975</v>
      </c>
      <c r="J1223" s="49" t="s">
        <v>3975</v>
      </c>
      <c r="K1223" s="47" t="str">
        <f>_xlfn.XLOOKUP($B1223,ウォッチリスト!$C$3:$C$10000,ウォッチリスト!$C$3:$C$10000,"未反映",0,1)</f>
        <v>3352</v>
      </c>
    </row>
    <row r="1224" spans="1:11">
      <c r="A1224" s="49">
        <v>20250228</v>
      </c>
      <c r="B1224" s="50" t="s">
        <v>1056</v>
      </c>
      <c r="C1224" s="49" t="s">
        <v>5634</v>
      </c>
      <c r="D1224" s="49" t="s">
        <v>4059</v>
      </c>
      <c r="E1224" s="49">
        <v>6100</v>
      </c>
      <c r="F1224" s="49" t="s">
        <v>4070</v>
      </c>
      <c r="G1224" s="49">
        <v>14</v>
      </c>
      <c r="H1224" s="49" t="s">
        <v>4071</v>
      </c>
      <c r="I1224" s="49" t="s">
        <v>3975</v>
      </c>
      <c r="J1224" s="49" t="s">
        <v>3975</v>
      </c>
      <c r="K1224" s="47" t="str">
        <f>_xlfn.XLOOKUP($B1224,ウォッチリスト!$C$3:$C$10000,ウォッチリスト!$C$3:$C$10000,"未反映",0,1)</f>
        <v>3353</v>
      </c>
    </row>
    <row r="1225" spans="1:11">
      <c r="A1225" s="49">
        <v>20250228</v>
      </c>
      <c r="B1225" s="50" t="s">
        <v>1057</v>
      </c>
      <c r="C1225" s="49" t="s">
        <v>5635</v>
      </c>
      <c r="D1225" s="49" t="s">
        <v>4059</v>
      </c>
      <c r="E1225" s="49">
        <v>6050</v>
      </c>
      <c r="F1225" s="49" t="s">
        <v>4196</v>
      </c>
      <c r="G1225" s="49">
        <v>13</v>
      </c>
      <c r="H1225" s="49" t="s">
        <v>4197</v>
      </c>
      <c r="I1225" s="49" t="s">
        <v>3975</v>
      </c>
      <c r="J1225" s="49" t="s">
        <v>3975</v>
      </c>
      <c r="K1225" s="47" t="str">
        <f>_xlfn.XLOOKUP($B1225,ウォッチリスト!$C$3:$C$10000,ウォッチリスト!$C$3:$C$10000,"未反映",0,1)</f>
        <v>3355</v>
      </c>
    </row>
    <row r="1226" spans="1:11">
      <c r="A1226" s="49">
        <v>20250228</v>
      </c>
      <c r="B1226" s="50" t="s">
        <v>1058</v>
      </c>
      <c r="C1226" s="49" t="s">
        <v>5636</v>
      </c>
      <c r="D1226" s="49" t="s">
        <v>4059</v>
      </c>
      <c r="E1226" s="49">
        <v>6100</v>
      </c>
      <c r="F1226" s="49" t="s">
        <v>4070</v>
      </c>
      <c r="G1226" s="49">
        <v>14</v>
      </c>
      <c r="H1226" s="49" t="s">
        <v>4071</v>
      </c>
      <c r="I1226" s="49" t="s">
        <v>3975</v>
      </c>
      <c r="J1226" s="49" t="s">
        <v>3975</v>
      </c>
      <c r="K1226" s="47" t="str">
        <f>_xlfn.XLOOKUP($B1226,ウォッチリスト!$C$3:$C$10000,ウォッチリスト!$C$3:$C$10000,"未反映",0,1)</f>
        <v>3358</v>
      </c>
    </row>
    <row r="1227" spans="1:11">
      <c r="A1227" s="49">
        <v>20250228</v>
      </c>
      <c r="B1227" s="50" t="s">
        <v>1059</v>
      </c>
      <c r="C1227" s="49" t="s">
        <v>5637</v>
      </c>
      <c r="D1227" s="49" t="s">
        <v>3983</v>
      </c>
      <c r="E1227" s="49">
        <v>6050</v>
      </c>
      <c r="F1227" s="49" t="s">
        <v>4196</v>
      </c>
      <c r="G1227" s="49">
        <v>13</v>
      </c>
      <c r="H1227" s="49" t="s">
        <v>4197</v>
      </c>
      <c r="I1227" s="49" t="s">
        <v>3975</v>
      </c>
      <c r="J1227" s="49" t="s">
        <v>3975</v>
      </c>
      <c r="K1227" s="47" t="str">
        <f>_xlfn.XLOOKUP($B1227,ウォッチリスト!$C$3:$C$10000,ウォッチリスト!$C$3:$C$10000,"未反映",0,1)</f>
        <v>3359</v>
      </c>
    </row>
    <row r="1228" spans="1:11">
      <c r="A1228" s="49">
        <v>20250228</v>
      </c>
      <c r="B1228" s="50" t="s">
        <v>1060</v>
      </c>
      <c r="C1228" s="49" t="s">
        <v>5638</v>
      </c>
      <c r="D1228" s="49" t="s">
        <v>3968</v>
      </c>
      <c r="E1228" s="49">
        <v>6050</v>
      </c>
      <c r="F1228" s="49" t="s">
        <v>4196</v>
      </c>
      <c r="G1228" s="49">
        <v>13</v>
      </c>
      <c r="H1228" s="49" t="s">
        <v>4197</v>
      </c>
      <c r="I1228" s="49">
        <v>4</v>
      </c>
      <c r="J1228" s="49" t="s">
        <v>4015</v>
      </c>
      <c r="K1228" s="47" t="str">
        <f>_xlfn.XLOOKUP($B1228,ウォッチリスト!$C$3:$C$10000,ウォッチリスト!$C$3:$C$10000,"未反映",0,1)</f>
        <v>3360</v>
      </c>
    </row>
    <row r="1229" spans="1:11">
      <c r="A1229" s="49">
        <v>20250228</v>
      </c>
      <c r="B1229" s="50" t="s">
        <v>1061</v>
      </c>
      <c r="C1229" s="49" t="s">
        <v>5639</v>
      </c>
      <c r="D1229" s="49" t="s">
        <v>4059</v>
      </c>
      <c r="E1229" s="49">
        <v>6100</v>
      </c>
      <c r="F1229" s="49" t="s">
        <v>4070</v>
      </c>
      <c r="G1229" s="49">
        <v>14</v>
      </c>
      <c r="H1229" s="49" t="s">
        <v>4071</v>
      </c>
      <c r="I1229" s="49" t="s">
        <v>3975</v>
      </c>
      <c r="J1229" s="49" t="s">
        <v>3975</v>
      </c>
      <c r="K1229" s="47" t="str">
        <f>_xlfn.XLOOKUP($B1229,ウォッチリスト!$C$3:$C$10000,ウォッチリスト!$C$3:$C$10000,"未反映",0,1)</f>
        <v>3361</v>
      </c>
    </row>
    <row r="1230" spans="1:11">
      <c r="A1230" s="49">
        <v>20250228</v>
      </c>
      <c r="B1230" s="50" t="s">
        <v>1062</v>
      </c>
      <c r="C1230" s="49" t="s">
        <v>5640</v>
      </c>
      <c r="D1230" s="49" t="s">
        <v>4059</v>
      </c>
      <c r="E1230" s="49">
        <v>6100</v>
      </c>
      <c r="F1230" s="49" t="s">
        <v>4070</v>
      </c>
      <c r="G1230" s="49">
        <v>14</v>
      </c>
      <c r="H1230" s="49" t="s">
        <v>4071</v>
      </c>
      <c r="I1230" s="49" t="s">
        <v>3975</v>
      </c>
      <c r="J1230" s="49" t="s">
        <v>3975</v>
      </c>
      <c r="K1230" s="47" t="str">
        <f>_xlfn.XLOOKUP($B1230,ウォッチリスト!$C$3:$C$10000,ウォッチリスト!$C$3:$C$10000,"未反映",0,1)</f>
        <v>3370</v>
      </c>
    </row>
    <row r="1231" spans="1:11">
      <c r="A1231" s="49">
        <v>20250228</v>
      </c>
      <c r="B1231" s="50" t="s">
        <v>1063</v>
      </c>
      <c r="C1231" s="49" t="s">
        <v>5641</v>
      </c>
      <c r="D1231" s="49" t="s">
        <v>3968</v>
      </c>
      <c r="E1231" s="49">
        <v>5250</v>
      </c>
      <c r="F1231" s="49" t="s">
        <v>3992</v>
      </c>
      <c r="G1231" s="49">
        <v>10</v>
      </c>
      <c r="H1231" s="49" t="s">
        <v>3993</v>
      </c>
      <c r="I1231" s="49">
        <v>7</v>
      </c>
      <c r="J1231" s="49" t="s">
        <v>3971</v>
      </c>
      <c r="K1231" s="47" t="str">
        <f>_xlfn.XLOOKUP($B1231,ウォッチリスト!$C$3:$C$10000,ウォッチリスト!$C$3:$C$10000,"未反映",0,1)</f>
        <v>3371</v>
      </c>
    </row>
    <row r="1232" spans="1:11">
      <c r="A1232" s="49">
        <v>20250228</v>
      </c>
      <c r="B1232" s="50" t="s">
        <v>1064</v>
      </c>
      <c r="C1232" s="49" t="s">
        <v>5642</v>
      </c>
      <c r="D1232" s="49" t="s">
        <v>4059</v>
      </c>
      <c r="E1232" s="49">
        <v>6100</v>
      </c>
      <c r="F1232" s="49" t="s">
        <v>4070</v>
      </c>
      <c r="G1232" s="49">
        <v>14</v>
      </c>
      <c r="H1232" s="49" t="s">
        <v>4071</v>
      </c>
      <c r="I1232" s="49" t="s">
        <v>3975</v>
      </c>
      <c r="J1232" s="49" t="s">
        <v>3975</v>
      </c>
      <c r="K1232" s="47" t="str">
        <f>_xlfn.XLOOKUP($B1232,ウォッチリスト!$C$3:$C$10000,ウォッチリスト!$C$3:$C$10000,"未反映",0,1)</f>
        <v>3372</v>
      </c>
    </row>
    <row r="1233" spans="1:11">
      <c r="A1233" s="49">
        <v>20250228</v>
      </c>
      <c r="B1233" s="50" t="s">
        <v>1065</v>
      </c>
      <c r="C1233" s="49" t="s">
        <v>5643</v>
      </c>
      <c r="D1233" s="49" t="s">
        <v>4059</v>
      </c>
      <c r="E1233" s="49">
        <v>6050</v>
      </c>
      <c r="F1233" s="49" t="s">
        <v>4196</v>
      </c>
      <c r="G1233" s="49">
        <v>13</v>
      </c>
      <c r="H1233" s="49" t="s">
        <v>4197</v>
      </c>
      <c r="I1233" s="49" t="s">
        <v>3975</v>
      </c>
      <c r="J1233" s="49" t="s">
        <v>3975</v>
      </c>
      <c r="K1233" s="47" t="str">
        <f>_xlfn.XLOOKUP($B1233,ウォッチリスト!$C$3:$C$10000,ウォッチリスト!$C$3:$C$10000,"未反映",0,1)</f>
        <v>3374</v>
      </c>
    </row>
    <row r="1234" spans="1:11">
      <c r="A1234" s="49">
        <v>20250228</v>
      </c>
      <c r="B1234" s="50" t="s">
        <v>1066</v>
      </c>
      <c r="C1234" s="49" t="s">
        <v>5644</v>
      </c>
      <c r="D1234" s="49" t="s">
        <v>4059</v>
      </c>
      <c r="E1234" s="49">
        <v>6100</v>
      </c>
      <c r="F1234" s="49" t="s">
        <v>4070</v>
      </c>
      <c r="G1234" s="49">
        <v>14</v>
      </c>
      <c r="H1234" s="49" t="s">
        <v>4071</v>
      </c>
      <c r="I1234" s="49" t="s">
        <v>3975</v>
      </c>
      <c r="J1234" s="49" t="s">
        <v>3975</v>
      </c>
      <c r="K1234" s="47" t="str">
        <f>_xlfn.XLOOKUP($B1234,ウォッチリスト!$C$3:$C$10000,ウォッチリスト!$C$3:$C$10000,"未反映",0,1)</f>
        <v>3375</v>
      </c>
    </row>
    <row r="1235" spans="1:11">
      <c r="A1235" s="49">
        <v>20250228</v>
      </c>
      <c r="B1235" s="50" t="s">
        <v>1067</v>
      </c>
      <c r="C1235" s="49" t="s">
        <v>5645</v>
      </c>
      <c r="D1235" s="49" t="s">
        <v>4059</v>
      </c>
      <c r="E1235" s="49">
        <v>6050</v>
      </c>
      <c r="F1235" s="49" t="s">
        <v>4196</v>
      </c>
      <c r="G1235" s="49">
        <v>13</v>
      </c>
      <c r="H1235" s="49" t="s">
        <v>4197</v>
      </c>
      <c r="I1235" s="49" t="s">
        <v>3975</v>
      </c>
      <c r="J1235" s="49" t="s">
        <v>3975</v>
      </c>
      <c r="K1235" s="47" t="str">
        <f>_xlfn.XLOOKUP($B1235,ウォッチリスト!$C$3:$C$10000,ウォッチリスト!$C$3:$C$10000,"未反映",0,1)</f>
        <v>3377</v>
      </c>
    </row>
    <row r="1236" spans="1:11">
      <c r="A1236" s="49">
        <v>20250228</v>
      </c>
      <c r="B1236" s="50" t="s">
        <v>86</v>
      </c>
      <c r="C1236" s="49" t="s">
        <v>5646</v>
      </c>
      <c r="D1236" s="49" t="s">
        <v>3968</v>
      </c>
      <c r="E1236" s="49">
        <v>6100</v>
      </c>
      <c r="F1236" s="49" t="s">
        <v>4070</v>
      </c>
      <c r="G1236" s="49">
        <v>14</v>
      </c>
      <c r="H1236" s="49" t="s">
        <v>4071</v>
      </c>
      <c r="I1236" s="49">
        <v>1</v>
      </c>
      <c r="J1236" s="49" t="s">
        <v>5369</v>
      </c>
      <c r="K1236" s="47" t="str">
        <f>_xlfn.XLOOKUP($B1236,ウォッチリスト!$C$3:$C$10000,ウォッチリスト!$C$3:$C$10000,"未反映",0,1)</f>
        <v>3382</v>
      </c>
    </row>
    <row r="1237" spans="1:11">
      <c r="A1237" s="49">
        <v>20250228</v>
      </c>
      <c r="B1237" s="50" t="s">
        <v>1068</v>
      </c>
      <c r="C1237" s="49" t="s">
        <v>5647</v>
      </c>
      <c r="D1237" s="49" t="s">
        <v>4059</v>
      </c>
      <c r="E1237" s="49">
        <v>6050</v>
      </c>
      <c r="F1237" s="49" t="s">
        <v>4196</v>
      </c>
      <c r="G1237" s="49">
        <v>13</v>
      </c>
      <c r="H1237" s="49" t="s">
        <v>4197</v>
      </c>
      <c r="I1237" s="49" t="s">
        <v>3975</v>
      </c>
      <c r="J1237" s="49" t="s">
        <v>3975</v>
      </c>
      <c r="K1237" s="47" t="str">
        <f>_xlfn.XLOOKUP($B1237,ウォッチリスト!$C$3:$C$10000,ウォッチリスト!$C$3:$C$10000,"未反映",0,1)</f>
        <v>3386</v>
      </c>
    </row>
    <row r="1238" spans="1:11">
      <c r="A1238" s="49">
        <v>20250228</v>
      </c>
      <c r="B1238" s="50" t="s">
        <v>232</v>
      </c>
      <c r="C1238" s="49" t="s">
        <v>5648</v>
      </c>
      <c r="D1238" s="49" t="s">
        <v>3968</v>
      </c>
      <c r="E1238" s="49">
        <v>6100</v>
      </c>
      <c r="F1238" s="49" t="s">
        <v>4070</v>
      </c>
      <c r="G1238" s="49">
        <v>14</v>
      </c>
      <c r="H1238" s="49" t="s">
        <v>4071</v>
      </c>
      <c r="I1238" s="49">
        <v>6</v>
      </c>
      <c r="J1238" s="49" t="s">
        <v>4061</v>
      </c>
      <c r="K1238" s="47" t="str">
        <f>_xlfn.XLOOKUP($B1238,ウォッチリスト!$C$3:$C$10000,ウォッチリスト!$C$3:$C$10000,"未反映",0,1)</f>
        <v>3387</v>
      </c>
    </row>
    <row r="1239" spans="1:11">
      <c r="A1239" s="49">
        <v>20250228</v>
      </c>
      <c r="B1239" s="50" t="s">
        <v>1069</v>
      </c>
      <c r="C1239" s="49" t="s">
        <v>5649</v>
      </c>
      <c r="D1239" s="49" t="s">
        <v>3968</v>
      </c>
      <c r="E1239" s="49">
        <v>6050</v>
      </c>
      <c r="F1239" s="49" t="s">
        <v>4196</v>
      </c>
      <c r="G1239" s="49">
        <v>13</v>
      </c>
      <c r="H1239" s="49" t="s">
        <v>4197</v>
      </c>
      <c r="I1239" s="49">
        <v>7</v>
      </c>
      <c r="J1239" s="49" t="s">
        <v>3971</v>
      </c>
      <c r="K1239" s="47" t="str">
        <f>_xlfn.XLOOKUP($B1239,ウォッチリスト!$C$3:$C$10000,ウォッチリスト!$C$3:$C$10000,"未反映",0,1)</f>
        <v>3388</v>
      </c>
    </row>
    <row r="1240" spans="1:11">
      <c r="A1240" s="49">
        <v>20250228</v>
      </c>
      <c r="B1240" s="50" t="s">
        <v>73</v>
      </c>
      <c r="C1240" s="49" t="s">
        <v>5650</v>
      </c>
      <c r="D1240" s="49" t="s">
        <v>3968</v>
      </c>
      <c r="E1240" s="49">
        <v>6100</v>
      </c>
      <c r="F1240" s="49" t="s">
        <v>4070</v>
      </c>
      <c r="G1240" s="49">
        <v>14</v>
      </c>
      <c r="H1240" s="49" t="s">
        <v>4071</v>
      </c>
      <c r="I1240" s="49">
        <v>4</v>
      </c>
      <c r="J1240" s="49" t="s">
        <v>4015</v>
      </c>
      <c r="K1240" s="47" t="str">
        <f>_xlfn.XLOOKUP($B1240,ウォッチリスト!$C$3:$C$10000,ウォッチリスト!$C$3:$C$10000,"未反映",0,1)</f>
        <v>3391</v>
      </c>
    </row>
    <row r="1241" spans="1:11">
      <c r="A1241" s="49">
        <v>20250228</v>
      </c>
      <c r="B1241" s="50" t="s">
        <v>1070</v>
      </c>
      <c r="C1241" s="49" t="s">
        <v>5651</v>
      </c>
      <c r="D1241" s="49" t="s">
        <v>4059</v>
      </c>
      <c r="E1241" s="49">
        <v>6050</v>
      </c>
      <c r="F1241" s="49" t="s">
        <v>4196</v>
      </c>
      <c r="G1241" s="49">
        <v>13</v>
      </c>
      <c r="H1241" s="49" t="s">
        <v>4197</v>
      </c>
      <c r="I1241" s="49" t="s">
        <v>3975</v>
      </c>
      <c r="J1241" s="49" t="s">
        <v>3975</v>
      </c>
      <c r="K1241" s="47" t="str">
        <f>_xlfn.XLOOKUP($B1241,ウォッチリスト!$C$3:$C$10000,ウォッチリスト!$C$3:$C$10000,"未反映",0,1)</f>
        <v>3392</v>
      </c>
    </row>
    <row r="1242" spans="1:11">
      <c r="A1242" s="49">
        <v>20250228</v>
      </c>
      <c r="B1242" s="50" t="s">
        <v>1071</v>
      </c>
      <c r="C1242" s="49" t="s">
        <v>5652</v>
      </c>
      <c r="D1242" s="49" t="s">
        <v>3968</v>
      </c>
      <c r="E1242" s="49">
        <v>6050</v>
      </c>
      <c r="F1242" s="49" t="s">
        <v>4196</v>
      </c>
      <c r="G1242" s="49">
        <v>13</v>
      </c>
      <c r="H1242" s="49" t="s">
        <v>4197</v>
      </c>
      <c r="I1242" s="49" t="s">
        <v>3975</v>
      </c>
      <c r="J1242" s="49" t="s">
        <v>3975</v>
      </c>
      <c r="K1242" s="47" t="str">
        <f>_xlfn.XLOOKUP($B1242,ウォッチリスト!$C$3:$C$10000,ウォッチリスト!$C$3:$C$10000,"未反映",0,1)</f>
        <v>3393</v>
      </c>
    </row>
    <row r="1243" spans="1:11">
      <c r="A1243" s="49">
        <v>20250228</v>
      </c>
      <c r="B1243" s="50" t="s">
        <v>1072</v>
      </c>
      <c r="C1243" s="49" t="s">
        <v>5653</v>
      </c>
      <c r="D1243" s="49" t="s">
        <v>3968</v>
      </c>
      <c r="E1243" s="49">
        <v>6100</v>
      </c>
      <c r="F1243" s="49" t="s">
        <v>4070</v>
      </c>
      <c r="G1243" s="49">
        <v>14</v>
      </c>
      <c r="H1243" s="49" t="s">
        <v>4071</v>
      </c>
      <c r="I1243" s="49">
        <v>7</v>
      </c>
      <c r="J1243" s="49" t="s">
        <v>3971</v>
      </c>
      <c r="K1243" s="47" t="str">
        <f>_xlfn.XLOOKUP($B1243,ウォッチリスト!$C$3:$C$10000,ウォッチリスト!$C$3:$C$10000,"未反映",0,1)</f>
        <v>3395</v>
      </c>
    </row>
    <row r="1244" spans="1:11">
      <c r="A1244" s="49">
        <v>20250228</v>
      </c>
      <c r="B1244" s="50" t="s">
        <v>1073</v>
      </c>
      <c r="C1244" s="49" t="s">
        <v>5654</v>
      </c>
      <c r="D1244" s="49" t="s">
        <v>4059</v>
      </c>
      <c r="E1244" s="49">
        <v>6100</v>
      </c>
      <c r="F1244" s="49" t="s">
        <v>4070</v>
      </c>
      <c r="G1244" s="49">
        <v>14</v>
      </c>
      <c r="H1244" s="49" t="s">
        <v>4071</v>
      </c>
      <c r="I1244" s="49" t="s">
        <v>3975</v>
      </c>
      <c r="J1244" s="49" t="s">
        <v>3975</v>
      </c>
      <c r="K1244" s="47" t="str">
        <f>_xlfn.XLOOKUP($B1244,ウォッチリスト!$C$3:$C$10000,ウォッチリスト!$C$3:$C$10000,"未反映",0,1)</f>
        <v>3396</v>
      </c>
    </row>
    <row r="1245" spans="1:11">
      <c r="A1245" s="49">
        <v>20250228</v>
      </c>
      <c r="B1245" s="50" t="s">
        <v>1074</v>
      </c>
      <c r="C1245" s="49" t="s">
        <v>5655</v>
      </c>
      <c r="D1245" s="49" t="s">
        <v>3968</v>
      </c>
      <c r="E1245" s="49">
        <v>6100</v>
      </c>
      <c r="F1245" s="49" t="s">
        <v>4070</v>
      </c>
      <c r="G1245" s="49">
        <v>14</v>
      </c>
      <c r="H1245" s="49" t="s">
        <v>4071</v>
      </c>
      <c r="I1245" s="49">
        <v>4</v>
      </c>
      <c r="J1245" s="49" t="s">
        <v>4015</v>
      </c>
      <c r="K1245" s="47" t="str">
        <f>_xlfn.XLOOKUP($B1245,ウォッチリスト!$C$3:$C$10000,ウォッチリスト!$C$3:$C$10000,"未反映",0,1)</f>
        <v>3397</v>
      </c>
    </row>
    <row r="1246" spans="1:11">
      <c r="A1246" s="49">
        <v>20250228</v>
      </c>
      <c r="B1246" s="50" t="s">
        <v>1075</v>
      </c>
      <c r="C1246" s="49" t="s">
        <v>5656</v>
      </c>
      <c r="D1246" s="49" t="s">
        <v>4059</v>
      </c>
      <c r="E1246" s="49">
        <v>6100</v>
      </c>
      <c r="F1246" s="49" t="s">
        <v>4070</v>
      </c>
      <c r="G1246" s="49">
        <v>14</v>
      </c>
      <c r="H1246" s="49" t="s">
        <v>4071</v>
      </c>
      <c r="I1246" s="49" t="s">
        <v>3975</v>
      </c>
      <c r="J1246" s="49" t="s">
        <v>3975</v>
      </c>
      <c r="K1246" s="47" t="str">
        <f>_xlfn.XLOOKUP($B1246,ウォッチリスト!$C$3:$C$10000,ウォッチリスト!$C$3:$C$10000,"未反映",0,1)</f>
        <v>3399</v>
      </c>
    </row>
    <row r="1247" spans="1:11">
      <c r="A1247" s="49">
        <v>20250228</v>
      </c>
      <c r="B1247" s="50" t="s">
        <v>1076</v>
      </c>
      <c r="C1247" s="49" t="s">
        <v>5657</v>
      </c>
      <c r="D1247" s="49" t="s">
        <v>3968</v>
      </c>
      <c r="E1247" s="49">
        <v>3100</v>
      </c>
      <c r="F1247" s="49" t="s">
        <v>5428</v>
      </c>
      <c r="G1247" s="49">
        <v>4</v>
      </c>
      <c r="H1247" s="49" t="s">
        <v>4446</v>
      </c>
      <c r="I1247" s="49">
        <v>4</v>
      </c>
      <c r="J1247" s="49" t="s">
        <v>4015</v>
      </c>
      <c r="K1247" s="47" t="str">
        <f>_xlfn.XLOOKUP($B1247,ウォッチリスト!$C$3:$C$10000,ウォッチリスト!$C$3:$C$10000,"未反映",0,1)</f>
        <v>3401</v>
      </c>
    </row>
    <row r="1248" spans="1:11">
      <c r="A1248" s="49">
        <v>20250228</v>
      </c>
      <c r="B1248" s="50" t="s">
        <v>1077</v>
      </c>
      <c r="C1248" s="49" t="s">
        <v>5658</v>
      </c>
      <c r="D1248" s="49" t="s">
        <v>3968</v>
      </c>
      <c r="E1248" s="49">
        <v>3100</v>
      </c>
      <c r="F1248" s="49" t="s">
        <v>5428</v>
      </c>
      <c r="G1248" s="49">
        <v>4</v>
      </c>
      <c r="H1248" s="49" t="s">
        <v>4446</v>
      </c>
      <c r="I1248" s="49">
        <v>4</v>
      </c>
      <c r="J1248" s="49" t="s">
        <v>4015</v>
      </c>
      <c r="K1248" s="47" t="str">
        <f>_xlfn.XLOOKUP($B1248,ウォッチリスト!$C$3:$C$10000,ウォッチリスト!$C$3:$C$10000,"未反映",0,1)</f>
        <v>3402</v>
      </c>
    </row>
    <row r="1249" spans="1:11">
      <c r="A1249" s="49">
        <v>20250228</v>
      </c>
      <c r="B1249" s="50" t="s">
        <v>1078</v>
      </c>
      <c r="C1249" s="49" t="s">
        <v>5659</v>
      </c>
      <c r="D1249" s="49" t="s">
        <v>3968</v>
      </c>
      <c r="E1249" s="49">
        <v>3200</v>
      </c>
      <c r="F1249" s="49" t="s">
        <v>4445</v>
      </c>
      <c r="G1249" s="49">
        <v>4</v>
      </c>
      <c r="H1249" s="49" t="s">
        <v>4446</v>
      </c>
      <c r="I1249" s="49">
        <v>4</v>
      </c>
      <c r="J1249" s="49" t="s">
        <v>4015</v>
      </c>
      <c r="K1249" s="47" t="str">
        <f>_xlfn.XLOOKUP($B1249,ウォッチリスト!$C$3:$C$10000,ウォッチリスト!$C$3:$C$10000,"未反映",0,1)</f>
        <v>3405</v>
      </c>
    </row>
    <row r="1250" spans="1:11">
      <c r="A1250" s="49">
        <v>20250228</v>
      </c>
      <c r="B1250" s="50" t="s">
        <v>345</v>
      </c>
      <c r="C1250" s="49" t="s">
        <v>5660</v>
      </c>
      <c r="D1250" s="49" t="s">
        <v>3968</v>
      </c>
      <c r="E1250" s="49">
        <v>3200</v>
      </c>
      <c r="F1250" s="49" t="s">
        <v>4445</v>
      </c>
      <c r="G1250" s="49">
        <v>4</v>
      </c>
      <c r="H1250" s="49" t="s">
        <v>4446</v>
      </c>
      <c r="I1250" s="49">
        <v>2</v>
      </c>
      <c r="J1250" s="49" t="s">
        <v>4532</v>
      </c>
      <c r="K1250" s="47" t="str">
        <f>_xlfn.XLOOKUP($B1250,ウォッチリスト!$C$3:$C$10000,ウォッチリスト!$C$3:$C$10000,"未反映",0,1)</f>
        <v>3407</v>
      </c>
    </row>
    <row r="1251" spans="1:11">
      <c r="A1251" s="49">
        <v>20250228</v>
      </c>
      <c r="B1251" s="50" t="s">
        <v>1079</v>
      </c>
      <c r="C1251" s="49" t="s">
        <v>5661</v>
      </c>
      <c r="D1251" s="49" t="s">
        <v>4059</v>
      </c>
      <c r="E1251" s="49">
        <v>3100</v>
      </c>
      <c r="F1251" s="49" t="s">
        <v>5428</v>
      </c>
      <c r="G1251" s="49">
        <v>4</v>
      </c>
      <c r="H1251" s="49" t="s">
        <v>4446</v>
      </c>
      <c r="I1251" s="49" t="s">
        <v>3975</v>
      </c>
      <c r="J1251" s="49" t="s">
        <v>3975</v>
      </c>
      <c r="K1251" s="47" t="str">
        <f>_xlfn.XLOOKUP($B1251,ウォッチリスト!$C$3:$C$10000,ウォッチリスト!$C$3:$C$10000,"未反映",0,1)</f>
        <v>3409</v>
      </c>
    </row>
    <row r="1252" spans="1:11">
      <c r="A1252" s="49">
        <v>20250228</v>
      </c>
      <c r="B1252" s="50" t="s">
        <v>1080</v>
      </c>
      <c r="C1252" s="49" t="s">
        <v>5662</v>
      </c>
      <c r="D1252" s="49" t="s">
        <v>3968</v>
      </c>
      <c r="E1252" s="49">
        <v>6100</v>
      </c>
      <c r="F1252" s="49" t="s">
        <v>4070</v>
      </c>
      <c r="G1252" s="49">
        <v>14</v>
      </c>
      <c r="H1252" s="49" t="s">
        <v>4071</v>
      </c>
      <c r="I1252" s="49">
        <v>7</v>
      </c>
      <c r="J1252" s="49" t="s">
        <v>3971</v>
      </c>
      <c r="K1252" s="47" t="str">
        <f>_xlfn.XLOOKUP($B1252,ウォッチリスト!$C$3:$C$10000,ウォッチリスト!$C$3:$C$10000,"未反映",0,1)</f>
        <v>3415</v>
      </c>
    </row>
    <row r="1253" spans="1:11">
      <c r="A1253" s="49">
        <v>20250228</v>
      </c>
      <c r="B1253" s="50" t="s">
        <v>1081</v>
      </c>
      <c r="C1253" s="49" t="s">
        <v>5663</v>
      </c>
      <c r="D1253" s="49" t="s">
        <v>3983</v>
      </c>
      <c r="E1253" s="49">
        <v>6100</v>
      </c>
      <c r="F1253" s="49" t="s">
        <v>4070</v>
      </c>
      <c r="G1253" s="49">
        <v>14</v>
      </c>
      <c r="H1253" s="49" t="s">
        <v>4071</v>
      </c>
      <c r="I1253" s="49" t="s">
        <v>3975</v>
      </c>
      <c r="J1253" s="49" t="s">
        <v>3975</v>
      </c>
      <c r="K1253" s="47" t="str">
        <f>_xlfn.XLOOKUP($B1253,ウォッチリスト!$C$3:$C$10000,ウォッチリスト!$C$3:$C$10000,"未反映",0,1)</f>
        <v>3416</v>
      </c>
    </row>
    <row r="1254" spans="1:11">
      <c r="A1254" s="49">
        <v>20250228</v>
      </c>
      <c r="B1254" s="50" t="s">
        <v>1082</v>
      </c>
      <c r="C1254" s="49" t="s">
        <v>5664</v>
      </c>
      <c r="D1254" s="49" t="s">
        <v>4059</v>
      </c>
      <c r="E1254" s="49">
        <v>6050</v>
      </c>
      <c r="F1254" s="49" t="s">
        <v>4196</v>
      </c>
      <c r="G1254" s="49">
        <v>13</v>
      </c>
      <c r="H1254" s="49" t="s">
        <v>4197</v>
      </c>
      <c r="I1254" s="49" t="s">
        <v>3975</v>
      </c>
      <c r="J1254" s="49" t="s">
        <v>3975</v>
      </c>
      <c r="K1254" s="47" t="str">
        <f>_xlfn.XLOOKUP($B1254,ウォッチリスト!$C$3:$C$10000,ウォッチリスト!$C$3:$C$10000,"未反映",0,1)</f>
        <v>3417</v>
      </c>
    </row>
    <row r="1255" spans="1:11">
      <c r="A1255" s="49">
        <v>20250228</v>
      </c>
      <c r="B1255" s="50" t="s">
        <v>1083</v>
      </c>
      <c r="C1255" s="49" t="s">
        <v>5665</v>
      </c>
      <c r="D1255" s="49" t="s">
        <v>3983</v>
      </c>
      <c r="E1255" s="49">
        <v>6100</v>
      </c>
      <c r="F1255" s="49" t="s">
        <v>4070</v>
      </c>
      <c r="G1255" s="49">
        <v>14</v>
      </c>
      <c r="H1255" s="49" t="s">
        <v>4071</v>
      </c>
      <c r="I1255" s="49" t="s">
        <v>3975</v>
      </c>
      <c r="J1255" s="49" t="s">
        <v>3975</v>
      </c>
      <c r="K1255" s="47" t="str">
        <f>_xlfn.XLOOKUP($B1255,ウォッチリスト!$C$3:$C$10000,ウォッチリスト!$C$3:$C$10000,"未反映",0,1)</f>
        <v>3418</v>
      </c>
    </row>
    <row r="1256" spans="1:11">
      <c r="A1256" s="49">
        <v>20250228</v>
      </c>
      <c r="B1256" s="50" t="s">
        <v>1084</v>
      </c>
      <c r="C1256" s="49" t="s">
        <v>5666</v>
      </c>
      <c r="D1256" s="49" t="s">
        <v>4059</v>
      </c>
      <c r="E1256" s="49">
        <v>3550</v>
      </c>
      <c r="F1256" s="49" t="s">
        <v>5390</v>
      </c>
      <c r="G1256" s="49">
        <v>3</v>
      </c>
      <c r="H1256" s="49" t="s">
        <v>4056</v>
      </c>
      <c r="I1256" s="49" t="s">
        <v>3975</v>
      </c>
      <c r="J1256" s="49" t="s">
        <v>3975</v>
      </c>
      <c r="K1256" s="47" t="str">
        <f>_xlfn.XLOOKUP($B1256,ウォッチリスト!$C$3:$C$10000,ウォッチリスト!$C$3:$C$10000,"未反映",0,1)</f>
        <v>3420</v>
      </c>
    </row>
    <row r="1257" spans="1:11">
      <c r="A1257" s="49">
        <v>20250228</v>
      </c>
      <c r="B1257" s="50" t="s">
        <v>1085</v>
      </c>
      <c r="C1257" s="49" t="s">
        <v>5667</v>
      </c>
      <c r="D1257" s="49" t="s">
        <v>4059</v>
      </c>
      <c r="E1257" s="49">
        <v>3550</v>
      </c>
      <c r="F1257" s="49" t="s">
        <v>5390</v>
      </c>
      <c r="G1257" s="49">
        <v>3</v>
      </c>
      <c r="H1257" s="49" t="s">
        <v>4056</v>
      </c>
      <c r="I1257" s="49">
        <v>7</v>
      </c>
      <c r="J1257" s="49" t="s">
        <v>3971</v>
      </c>
      <c r="K1257" s="47" t="str">
        <f>_xlfn.XLOOKUP($B1257,ウォッチリスト!$C$3:$C$10000,ウォッチリスト!$C$3:$C$10000,"未反映",0,1)</f>
        <v>3421</v>
      </c>
    </row>
    <row r="1258" spans="1:11">
      <c r="A1258" s="49">
        <v>20250228</v>
      </c>
      <c r="B1258" s="50" t="s">
        <v>1086</v>
      </c>
      <c r="C1258" s="49" t="s">
        <v>5668</v>
      </c>
      <c r="D1258" s="49" t="s">
        <v>4059</v>
      </c>
      <c r="E1258" s="49">
        <v>3550</v>
      </c>
      <c r="F1258" s="49" t="s">
        <v>5390</v>
      </c>
      <c r="G1258" s="49">
        <v>3</v>
      </c>
      <c r="H1258" s="49" t="s">
        <v>4056</v>
      </c>
      <c r="I1258" s="49" t="s">
        <v>3975</v>
      </c>
      <c r="J1258" s="49" t="s">
        <v>3975</v>
      </c>
      <c r="K1258" s="47" t="str">
        <f>_xlfn.XLOOKUP($B1258,ウォッチリスト!$C$3:$C$10000,ウォッチリスト!$C$3:$C$10000,"未反映",0,1)</f>
        <v>3422</v>
      </c>
    </row>
    <row r="1259" spans="1:11">
      <c r="A1259" s="49">
        <v>20250228</v>
      </c>
      <c r="B1259" s="50" t="s">
        <v>1087</v>
      </c>
      <c r="C1259" s="49" t="s">
        <v>5669</v>
      </c>
      <c r="D1259" s="49" t="s">
        <v>4059</v>
      </c>
      <c r="E1259" s="49">
        <v>3550</v>
      </c>
      <c r="F1259" s="49" t="s">
        <v>5390</v>
      </c>
      <c r="G1259" s="49">
        <v>3</v>
      </c>
      <c r="H1259" s="49" t="s">
        <v>4056</v>
      </c>
      <c r="I1259" s="49" t="s">
        <v>3975</v>
      </c>
      <c r="J1259" s="49" t="s">
        <v>3975</v>
      </c>
      <c r="K1259" s="47" t="str">
        <f>_xlfn.XLOOKUP($B1259,ウォッチリスト!$C$3:$C$10000,ウォッチリスト!$C$3:$C$10000,"未反映",0,1)</f>
        <v>3423</v>
      </c>
    </row>
    <row r="1260" spans="1:11">
      <c r="A1260" s="49">
        <v>20250228</v>
      </c>
      <c r="B1260" s="50" t="s">
        <v>1088</v>
      </c>
      <c r="C1260" s="49" t="s">
        <v>5670</v>
      </c>
      <c r="D1260" s="49" t="s">
        <v>4059</v>
      </c>
      <c r="E1260" s="49">
        <v>3550</v>
      </c>
      <c r="F1260" s="49" t="s">
        <v>5390</v>
      </c>
      <c r="G1260" s="49">
        <v>3</v>
      </c>
      <c r="H1260" s="49" t="s">
        <v>4056</v>
      </c>
      <c r="I1260" s="49" t="s">
        <v>3975</v>
      </c>
      <c r="J1260" s="49" t="s">
        <v>3975</v>
      </c>
      <c r="K1260" s="47" t="str">
        <f>_xlfn.XLOOKUP($B1260,ウォッチリスト!$C$3:$C$10000,ウォッチリスト!$C$3:$C$10000,"未反映",0,1)</f>
        <v>3426</v>
      </c>
    </row>
    <row r="1261" spans="1:11">
      <c r="A1261" s="49">
        <v>20250228</v>
      </c>
      <c r="B1261" s="50" t="s">
        <v>50</v>
      </c>
      <c r="C1261" s="49" t="s">
        <v>5671</v>
      </c>
      <c r="D1261" s="49" t="s">
        <v>3968</v>
      </c>
      <c r="E1261" s="49">
        <v>3550</v>
      </c>
      <c r="F1261" s="49" t="s">
        <v>5390</v>
      </c>
      <c r="G1261" s="49">
        <v>3</v>
      </c>
      <c r="H1261" s="49" t="s">
        <v>4056</v>
      </c>
      <c r="I1261" s="49">
        <v>6</v>
      </c>
      <c r="J1261" s="49" t="s">
        <v>4061</v>
      </c>
      <c r="K1261" s="47" t="str">
        <f>_xlfn.XLOOKUP($B1261,ウォッチリスト!$C$3:$C$10000,ウォッチリスト!$C$3:$C$10000,"未反映",0,1)</f>
        <v>3431</v>
      </c>
    </row>
    <row r="1262" spans="1:11">
      <c r="A1262" s="49">
        <v>20250228</v>
      </c>
      <c r="B1262" s="50" t="s">
        <v>1089</v>
      </c>
      <c r="C1262" s="49" t="s">
        <v>5672</v>
      </c>
      <c r="D1262" s="49" t="s">
        <v>3968</v>
      </c>
      <c r="E1262" s="49">
        <v>3550</v>
      </c>
      <c r="F1262" s="49" t="s">
        <v>5390</v>
      </c>
      <c r="G1262" s="49">
        <v>3</v>
      </c>
      <c r="H1262" s="49" t="s">
        <v>4056</v>
      </c>
      <c r="I1262" s="49">
        <v>6</v>
      </c>
      <c r="J1262" s="49" t="s">
        <v>4061</v>
      </c>
      <c r="K1262" s="47" t="str">
        <f>_xlfn.XLOOKUP($B1262,ウォッチリスト!$C$3:$C$10000,ウォッチリスト!$C$3:$C$10000,"未反映",0,1)</f>
        <v>3433</v>
      </c>
    </row>
    <row r="1263" spans="1:11">
      <c r="A1263" s="49">
        <v>20250228</v>
      </c>
      <c r="B1263" s="50" t="s">
        <v>1090</v>
      </c>
      <c r="C1263" s="49" t="s">
        <v>5673</v>
      </c>
      <c r="D1263" s="49" t="s">
        <v>4059</v>
      </c>
      <c r="E1263" s="49">
        <v>3550</v>
      </c>
      <c r="F1263" s="49" t="s">
        <v>5390</v>
      </c>
      <c r="G1263" s="49">
        <v>3</v>
      </c>
      <c r="H1263" s="49" t="s">
        <v>4056</v>
      </c>
      <c r="I1263" s="49" t="s">
        <v>3975</v>
      </c>
      <c r="J1263" s="49" t="s">
        <v>3975</v>
      </c>
      <c r="K1263" s="47" t="str">
        <f>_xlfn.XLOOKUP($B1263,ウォッチリスト!$C$3:$C$10000,ウォッチリスト!$C$3:$C$10000,"未反映",0,1)</f>
        <v>3434</v>
      </c>
    </row>
    <row r="1264" spans="1:11">
      <c r="A1264" s="49">
        <v>20250228</v>
      </c>
      <c r="B1264" s="50" t="s">
        <v>1091</v>
      </c>
      <c r="C1264" s="49" t="s">
        <v>5674</v>
      </c>
      <c r="D1264" s="49" t="s">
        <v>4059</v>
      </c>
      <c r="E1264" s="49">
        <v>3550</v>
      </c>
      <c r="F1264" s="49" t="s">
        <v>5390</v>
      </c>
      <c r="G1264" s="49">
        <v>3</v>
      </c>
      <c r="H1264" s="49" t="s">
        <v>4056</v>
      </c>
      <c r="I1264" s="49" t="s">
        <v>3975</v>
      </c>
      <c r="J1264" s="49" t="s">
        <v>3975</v>
      </c>
      <c r="K1264" s="47" t="str">
        <f>_xlfn.XLOOKUP($B1264,ウォッチリスト!$C$3:$C$10000,ウォッチリスト!$C$3:$C$10000,"未反映",0,1)</f>
        <v>3435</v>
      </c>
    </row>
    <row r="1265" spans="1:11">
      <c r="A1265" s="49">
        <v>20250228</v>
      </c>
      <c r="B1265" s="50" t="s">
        <v>1092</v>
      </c>
      <c r="C1265" s="49" t="s">
        <v>5675</v>
      </c>
      <c r="D1265" s="49" t="s">
        <v>3968</v>
      </c>
      <c r="E1265" s="49">
        <v>3550</v>
      </c>
      <c r="F1265" s="49" t="s">
        <v>5390</v>
      </c>
      <c r="G1265" s="49">
        <v>3</v>
      </c>
      <c r="H1265" s="49" t="s">
        <v>4056</v>
      </c>
      <c r="I1265" s="49">
        <v>4</v>
      </c>
      <c r="J1265" s="49" t="s">
        <v>4015</v>
      </c>
      <c r="K1265" s="47" t="str">
        <f>_xlfn.XLOOKUP($B1265,ウォッチリスト!$C$3:$C$10000,ウォッチリスト!$C$3:$C$10000,"未反映",0,1)</f>
        <v>3436</v>
      </c>
    </row>
    <row r="1266" spans="1:11">
      <c r="A1266" s="49">
        <v>20250228</v>
      </c>
      <c r="B1266" s="50" t="s">
        <v>1093</v>
      </c>
      <c r="C1266" s="49" t="s">
        <v>5676</v>
      </c>
      <c r="D1266" s="49" t="s">
        <v>4059</v>
      </c>
      <c r="E1266" s="49">
        <v>3550</v>
      </c>
      <c r="F1266" s="49" t="s">
        <v>5390</v>
      </c>
      <c r="G1266" s="49">
        <v>3</v>
      </c>
      <c r="H1266" s="49" t="s">
        <v>4056</v>
      </c>
      <c r="I1266" s="49" t="s">
        <v>3975</v>
      </c>
      <c r="J1266" s="49" t="s">
        <v>3975</v>
      </c>
      <c r="K1266" s="47" t="str">
        <f>_xlfn.XLOOKUP($B1266,ウォッチリスト!$C$3:$C$10000,ウォッチリスト!$C$3:$C$10000,"未反映",0,1)</f>
        <v>3437</v>
      </c>
    </row>
    <row r="1267" spans="1:11">
      <c r="A1267" s="49">
        <v>20250228</v>
      </c>
      <c r="B1267" s="50" t="s">
        <v>1094</v>
      </c>
      <c r="C1267" s="49" t="s">
        <v>5677</v>
      </c>
      <c r="D1267" s="49" t="s">
        <v>4059</v>
      </c>
      <c r="E1267" s="49">
        <v>3550</v>
      </c>
      <c r="F1267" s="49" t="s">
        <v>5390</v>
      </c>
      <c r="G1267" s="49">
        <v>3</v>
      </c>
      <c r="H1267" s="49" t="s">
        <v>4056</v>
      </c>
      <c r="I1267" s="49" t="s">
        <v>3975</v>
      </c>
      <c r="J1267" s="49" t="s">
        <v>3975</v>
      </c>
      <c r="K1267" s="47" t="str">
        <f>_xlfn.XLOOKUP($B1267,ウォッチリスト!$C$3:$C$10000,ウォッチリスト!$C$3:$C$10000,"未反映",0,1)</f>
        <v>3439</v>
      </c>
    </row>
    <row r="1268" spans="1:11">
      <c r="A1268" s="49">
        <v>20250228</v>
      </c>
      <c r="B1268" s="50" t="s">
        <v>1095</v>
      </c>
      <c r="C1268" s="49" t="s">
        <v>5678</v>
      </c>
      <c r="D1268" s="49" t="s">
        <v>4059</v>
      </c>
      <c r="E1268" s="49">
        <v>3550</v>
      </c>
      <c r="F1268" s="49" t="s">
        <v>5390</v>
      </c>
      <c r="G1268" s="49">
        <v>3</v>
      </c>
      <c r="H1268" s="49" t="s">
        <v>4056</v>
      </c>
      <c r="I1268" s="49" t="s">
        <v>3975</v>
      </c>
      <c r="J1268" s="49" t="s">
        <v>3975</v>
      </c>
      <c r="K1268" s="47" t="str">
        <f>_xlfn.XLOOKUP($B1268,ウォッチリスト!$C$3:$C$10000,ウォッチリスト!$C$3:$C$10000,"未反映",0,1)</f>
        <v>3440</v>
      </c>
    </row>
    <row r="1269" spans="1:11">
      <c r="A1269" s="49">
        <v>20250228</v>
      </c>
      <c r="B1269" s="50" t="s">
        <v>1096</v>
      </c>
      <c r="C1269" s="49" t="s">
        <v>5679</v>
      </c>
      <c r="D1269" s="49" t="s">
        <v>4059</v>
      </c>
      <c r="E1269" s="49">
        <v>3550</v>
      </c>
      <c r="F1269" s="49" t="s">
        <v>5390</v>
      </c>
      <c r="G1269" s="49">
        <v>3</v>
      </c>
      <c r="H1269" s="49" t="s">
        <v>4056</v>
      </c>
      <c r="I1269" s="49" t="s">
        <v>3975</v>
      </c>
      <c r="J1269" s="49" t="s">
        <v>3975</v>
      </c>
      <c r="K1269" s="47" t="str">
        <f>_xlfn.XLOOKUP($B1269,ウォッチリスト!$C$3:$C$10000,ウォッチリスト!$C$3:$C$10000,"未反映",0,1)</f>
        <v>3441</v>
      </c>
    </row>
    <row r="1270" spans="1:11">
      <c r="A1270" s="49">
        <v>20250228</v>
      </c>
      <c r="B1270" s="50" t="s">
        <v>1097</v>
      </c>
      <c r="C1270" s="49" t="s">
        <v>5680</v>
      </c>
      <c r="D1270" s="49" t="s">
        <v>3968</v>
      </c>
      <c r="E1270" s="49">
        <v>3550</v>
      </c>
      <c r="F1270" s="49" t="s">
        <v>5390</v>
      </c>
      <c r="G1270" s="49">
        <v>3</v>
      </c>
      <c r="H1270" s="49" t="s">
        <v>4056</v>
      </c>
      <c r="I1270" s="49">
        <v>7</v>
      </c>
      <c r="J1270" s="49" t="s">
        <v>3971</v>
      </c>
      <c r="K1270" s="47" t="str">
        <f>_xlfn.XLOOKUP($B1270,ウォッチリスト!$C$3:$C$10000,ウォッチリスト!$C$3:$C$10000,"未反映",0,1)</f>
        <v>3443</v>
      </c>
    </row>
    <row r="1271" spans="1:11">
      <c r="A1271" s="49">
        <v>20250228</v>
      </c>
      <c r="B1271" s="50" t="s">
        <v>1098</v>
      </c>
      <c r="C1271" s="49" t="s">
        <v>5681</v>
      </c>
      <c r="D1271" s="49" t="s">
        <v>4059</v>
      </c>
      <c r="E1271" s="49">
        <v>3550</v>
      </c>
      <c r="F1271" s="49" t="s">
        <v>5390</v>
      </c>
      <c r="G1271" s="49">
        <v>3</v>
      </c>
      <c r="H1271" s="49" t="s">
        <v>4056</v>
      </c>
      <c r="I1271" s="49" t="s">
        <v>3975</v>
      </c>
      <c r="J1271" s="49" t="s">
        <v>3975</v>
      </c>
      <c r="K1271" s="47" t="str">
        <f>_xlfn.XLOOKUP($B1271,ウォッチリスト!$C$3:$C$10000,ウォッチリスト!$C$3:$C$10000,"未反映",0,1)</f>
        <v>3444</v>
      </c>
    </row>
    <row r="1272" spans="1:11">
      <c r="A1272" s="49">
        <v>20250228</v>
      </c>
      <c r="B1272" s="50" t="s">
        <v>1099</v>
      </c>
      <c r="C1272" s="49" t="s">
        <v>5682</v>
      </c>
      <c r="D1272" s="49" t="s">
        <v>3968</v>
      </c>
      <c r="E1272" s="49">
        <v>3550</v>
      </c>
      <c r="F1272" s="49" t="s">
        <v>5390</v>
      </c>
      <c r="G1272" s="49">
        <v>3</v>
      </c>
      <c r="H1272" s="49" t="s">
        <v>4056</v>
      </c>
      <c r="I1272" s="49">
        <v>6</v>
      </c>
      <c r="J1272" s="49" t="s">
        <v>4061</v>
      </c>
      <c r="K1272" s="47" t="str">
        <f>_xlfn.XLOOKUP($B1272,ウォッチリスト!$C$3:$C$10000,ウォッチリスト!$C$3:$C$10000,"未反映",0,1)</f>
        <v>3445</v>
      </c>
    </row>
    <row r="1273" spans="1:11">
      <c r="A1273" s="49">
        <v>20250228</v>
      </c>
      <c r="B1273" s="50" t="s">
        <v>1100</v>
      </c>
      <c r="C1273" s="49" t="s">
        <v>5683</v>
      </c>
      <c r="D1273" s="49" t="s">
        <v>3968</v>
      </c>
      <c r="E1273" s="49">
        <v>3550</v>
      </c>
      <c r="F1273" s="49" t="s">
        <v>5390</v>
      </c>
      <c r="G1273" s="49">
        <v>3</v>
      </c>
      <c r="H1273" s="49" t="s">
        <v>4056</v>
      </c>
      <c r="I1273" s="49" t="s">
        <v>3975</v>
      </c>
      <c r="J1273" s="49" t="s">
        <v>3975</v>
      </c>
      <c r="K1273" s="47" t="str">
        <f>_xlfn.XLOOKUP($B1273,ウォッチリスト!$C$3:$C$10000,ウォッチリスト!$C$3:$C$10000,"未反映",0,1)</f>
        <v>3446</v>
      </c>
    </row>
    <row r="1274" spans="1:11">
      <c r="A1274" s="49">
        <v>20250228</v>
      </c>
      <c r="B1274" s="50" t="s">
        <v>1101</v>
      </c>
      <c r="C1274" s="49" t="s">
        <v>5684</v>
      </c>
      <c r="D1274" s="49" t="s">
        <v>4059</v>
      </c>
      <c r="E1274" s="49">
        <v>3550</v>
      </c>
      <c r="F1274" s="49" t="s">
        <v>5390</v>
      </c>
      <c r="G1274" s="49">
        <v>3</v>
      </c>
      <c r="H1274" s="49" t="s">
        <v>4056</v>
      </c>
      <c r="I1274" s="49" t="s">
        <v>3975</v>
      </c>
      <c r="J1274" s="49" t="s">
        <v>3975</v>
      </c>
      <c r="K1274" s="47" t="str">
        <f>_xlfn.XLOOKUP($B1274,ウォッチリスト!$C$3:$C$10000,ウォッチリスト!$C$3:$C$10000,"未反映",0,1)</f>
        <v>3447</v>
      </c>
    </row>
    <row r="1275" spans="1:11">
      <c r="A1275" s="49">
        <v>20250228</v>
      </c>
      <c r="B1275" s="50" t="s">
        <v>5685</v>
      </c>
      <c r="C1275" s="49" t="s">
        <v>5686</v>
      </c>
      <c r="D1275" s="49" t="s">
        <v>3991</v>
      </c>
      <c r="E1275" s="49">
        <v>3550</v>
      </c>
      <c r="F1275" s="49" t="s">
        <v>5390</v>
      </c>
      <c r="G1275" s="49">
        <v>3</v>
      </c>
      <c r="H1275" s="49" t="s">
        <v>4056</v>
      </c>
      <c r="I1275" s="49" t="s">
        <v>3975</v>
      </c>
      <c r="J1275" s="49" t="s">
        <v>3975</v>
      </c>
      <c r="K1275" s="47" t="str">
        <f>_xlfn.XLOOKUP($B1275,ウォッチリスト!$C$3:$C$10000,ウォッチリスト!$C$3:$C$10000,"未反映",0,1)</f>
        <v>未反映</v>
      </c>
    </row>
    <row r="1276" spans="1:11">
      <c r="A1276" s="49">
        <v>20250228</v>
      </c>
      <c r="B1276" s="50" t="s">
        <v>1102</v>
      </c>
      <c r="C1276" s="49" t="s">
        <v>5687</v>
      </c>
      <c r="D1276" s="49" t="s">
        <v>4059</v>
      </c>
      <c r="E1276" s="49">
        <v>3550</v>
      </c>
      <c r="F1276" s="49" t="s">
        <v>5390</v>
      </c>
      <c r="G1276" s="49">
        <v>3</v>
      </c>
      <c r="H1276" s="49" t="s">
        <v>4056</v>
      </c>
      <c r="I1276" s="49" t="s">
        <v>3975</v>
      </c>
      <c r="J1276" s="49" t="s">
        <v>3975</v>
      </c>
      <c r="K1276" s="47" t="str">
        <f>_xlfn.XLOOKUP($B1276,ウォッチリスト!$C$3:$C$10000,ウォッチリスト!$C$3:$C$10000,"未反映",0,1)</f>
        <v>3449</v>
      </c>
    </row>
    <row r="1277" spans="1:11">
      <c r="A1277" s="49">
        <v>20250228</v>
      </c>
      <c r="B1277" s="50" t="s">
        <v>5688</v>
      </c>
      <c r="C1277" s="49" t="s">
        <v>5689</v>
      </c>
      <c r="D1277" s="49" t="s">
        <v>3991</v>
      </c>
      <c r="E1277" s="49">
        <v>3550</v>
      </c>
      <c r="F1277" s="49" t="s">
        <v>5390</v>
      </c>
      <c r="G1277" s="49">
        <v>3</v>
      </c>
      <c r="H1277" s="49" t="s">
        <v>4056</v>
      </c>
      <c r="I1277" s="49" t="s">
        <v>3975</v>
      </c>
      <c r="J1277" s="49" t="s">
        <v>3975</v>
      </c>
      <c r="K1277" s="47" t="str">
        <f>_xlfn.XLOOKUP($B1277,ウォッチリスト!$C$3:$C$10000,ウォッチリスト!$C$3:$C$10000,"未反映",0,1)</f>
        <v>未反映</v>
      </c>
    </row>
    <row r="1278" spans="1:11">
      <c r="A1278" s="49">
        <v>20250228</v>
      </c>
      <c r="B1278" s="50" t="s">
        <v>5690</v>
      </c>
      <c r="C1278" s="49" t="s">
        <v>5691</v>
      </c>
      <c r="D1278" s="49" t="s">
        <v>5395</v>
      </c>
      <c r="E1278" s="49" t="s">
        <v>3975</v>
      </c>
      <c r="F1278" s="49" t="s">
        <v>3975</v>
      </c>
      <c r="G1278" s="49" t="s">
        <v>3975</v>
      </c>
      <c r="H1278" s="49" t="s">
        <v>3975</v>
      </c>
      <c r="I1278" s="49" t="s">
        <v>3975</v>
      </c>
      <c r="J1278" s="49" t="s">
        <v>3975</v>
      </c>
      <c r="K1278" s="47" t="str">
        <f>_xlfn.XLOOKUP($B1278,ウォッチリスト!$C$3:$C$10000,ウォッチリスト!$C$3:$C$10000,"未反映",0,1)</f>
        <v>未反映</v>
      </c>
    </row>
    <row r="1279" spans="1:11">
      <c r="A1279" s="49">
        <v>20250228</v>
      </c>
      <c r="B1279" s="50" t="s">
        <v>1103</v>
      </c>
      <c r="C1279" s="49" t="s">
        <v>5692</v>
      </c>
      <c r="D1279" s="49" t="s">
        <v>4059</v>
      </c>
      <c r="E1279" s="49">
        <v>8050</v>
      </c>
      <c r="F1279" s="49" t="s">
        <v>4080</v>
      </c>
      <c r="G1279" s="49">
        <v>17</v>
      </c>
      <c r="H1279" s="49" t="s">
        <v>4081</v>
      </c>
      <c r="I1279" s="49" t="s">
        <v>3975</v>
      </c>
      <c r="J1279" s="49" t="s">
        <v>3975</v>
      </c>
      <c r="K1279" s="47" t="str">
        <f>_xlfn.XLOOKUP($B1279,ウォッチリスト!$C$3:$C$10000,ウォッチリスト!$C$3:$C$10000,"未反映",0,1)</f>
        <v>3452</v>
      </c>
    </row>
    <row r="1280" spans="1:11">
      <c r="A1280" s="49">
        <v>20250228</v>
      </c>
      <c r="B1280" s="50" t="s">
        <v>1104</v>
      </c>
      <c r="C1280" s="49" t="s">
        <v>5693</v>
      </c>
      <c r="D1280" s="49" t="s">
        <v>4059</v>
      </c>
      <c r="E1280" s="49">
        <v>8050</v>
      </c>
      <c r="F1280" s="49" t="s">
        <v>4080</v>
      </c>
      <c r="G1280" s="49">
        <v>17</v>
      </c>
      <c r="H1280" s="49" t="s">
        <v>4081</v>
      </c>
      <c r="I1280" s="49" t="s">
        <v>3975</v>
      </c>
      <c r="J1280" s="49" t="s">
        <v>3975</v>
      </c>
      <c r="K1280" s="47" t="str">
        <f>_xlfn.XLOOKUP($B1280,ウォッチリスト!$C$3:$C$10000,ウォッチリスト!$C$3:$C$10000,"未反映",0,1)</f>
        <v>3454</v>
      </c>
    </row>
    <row r="1281" spans="1:11">
      <c r="A1281" s="49">
        <v>20250228</v>
      </c>
      <c r="B1281" s="50" t="s">
        <v>5694</v>
      </c>
      <c r="C1281" s="49" t="s">
        <v>5695</v>
      </c>
      <c r="D1281" s="49" t="s">
        <v>5395</v>
      </c>
      <c r="E1281" s="49" t="s">
        <v>3975</v>
      </c>
      <c r="F1281" s="49" t="s">
        <v>3975</v>
      </c>
      <c r="G1281" s="49" t="s">
        <v>3975</v>
      </c>
      <c r="H1281" s="49" t="s">
        <v>3975</v>
      </c>
      <c r="I1281" s="49" t="s">
        <v>3975</v>
      </c>
      <c r="J1281" s="49" t="s">
        <v>3975</v>
      </c>
      <c r="K1281" s="47" t="str">
        <f>_xlfn.XLOOKUP($B1281,ウォッチリスト!$C$3:$C$10000,ウォッチリスト!$C$3:$C$10000,"未反映",0,1)</f>
        <v>未反映</v>
      </c>
    </row>
    <row r="1282" spans="1:11">
      <c r="A1282" s="49">
        <v>20250228</v>
      </c>
      <c r="B1282" s="50" t="s">
        <v>1105</v>
      </c>
      <c r="C1282" s="49" t="s">
        <v>5696</v>
      </c>
      <c r="D1282" s="49" t="s">
        <v>3968</v>
      </c>
      <c r="E1282" s="49">
        <v>8050</v>
      </c>
      <c r="F1282" s="49" t="s">
        <v>4080</v>
      </c>
      <c r="G1282" s="49">
        <v>17</v>
      </c>
      <c r="H1282" s="49" t="s">
        <v>4081</v>
      </c>
      <c r="I1282" s="49">
        <v>7</v>
      </c>
      <c r="J1282" s="49" t="s">
        <v>3971</v>
      </c>
      <c r="K1282" s="47" t="str">
        <f>_xlfn.XLOOKUP($B1282,ウォッチリスト!$C$3:$C$10000,ウォッチリスト!$C$3:$C$10000,"未反映",0,1)</f>
        <v>3457</v>
      </c>
    </row>
    <row r="1283" spans="1:11">
      <c r="A1283" s="49">
        <v>20250228</v>
      </c>
      <c r="B1283" s="50" t="s">
        <v>1106</v>
      </c>
      <c r="C1283" s="49" t="s">
        <v>5697</v>
      </c>
      <c r="D1283" s="49" t="s">
        <v>3968</v>
      </c>
      <c r="E1283" s="49">
        <v>8050</v>
      </c>
      <c r="F1283" s="49" t="s">
        <v>4080</v>
      </c>
      <c r="G1283" s="49">
        <v>17</v>
      </c>
      <c r="H1283" s="49" t="s">
        <v>4081</v>
      </c>
      <c r="I1283" s="49">
        <v>7</v>
      </c>
      <c r="J1283" s="49" t="s">
        <v>3971</v>
      </c>
      <c r="K1283" s="47" t="str">
        <f>_xlfn.XLOOKUP($B1283,ウォッチリスト!$C$3:$C$10000,ウォッチリスト!$C$3:$C$10000,"未反映",0,1)</f>
        <v>3458</v>
      </c>
    </row>
    <row r="1284" spans="1:11">
      <c r="A1284" s="49">
        <v>20250228</v>
      </c>
      <c r="B1284" s="50" t="s">
        <v>5698</v>
      </c>
      <c r="C1284" s="49" t="s">
        <v>5699</v>
      </c>
      <c r="D1284" s="49" t="s">
        <v>5395</v>
      </c>
      <c r="E1284" s="49" t="s">
        <v>3975</v>
      </c>
      <c r="F1284" s="49" t="s">
        <v>3975</v>
      </c>
      <c r="G1284" s="49" t="s">
        <v>3975</v>
      </c>
      <c r="H1284" s="49" t="s">
        <v>3975</v>
      </c>
      <c r="I1284" s="49" t="s">
        <v>3975</v>
      </c>
      <c r="J1284" s="49" t="s">
        <v>3975</v>
      </c>
      <c r="K1284" s="47" t="str">
        <f>_xlfn.XLOOKUP($B1284,ウォッチリスト!$C$3:$C$10000,ウォッチリスト!$C$3:$C$10000,"未反映",0,1)</f>
        <v>未反映</v>
      </c>
    </row>
    <row r="1285" spans="1:11">
      <c r="A1285" s="49">
        <v>20250228</v>
      </c>
      <c r="B1285" s="50" t="s">
        <v>1107</v>
      </c>
      <c r="C1285" s="49" t="s">
        <v>5700</v>
      </c>
      <c r="D1285" s="49" t="s">
        <v>3983</v>
      </c>
      <c r="E1285" s="49">
        <v>8050</v>
      </c>
      <c r="F1285" s="49" t="s">
        <v>4080</v>
      </c>
      <c r="G1285" s="49">
        <v>17</v>
      </c>
      <c r="H1285" s="49" t="s">
        <v>4081</v>
      </c>
      <c r="I1285" s="49" t="s">
        <v>3975</v>
      </c>
      <c r="J1285" s="49" t="s">
        <v>3975</v>
      </c>
      <c r="K1285" s="47" t="str">
        <f>_xlfn.XLOOKUP($B1285,ウォッチリスト!$C$3:$C$10000,ウォッチリスト!$C$3:$C$10000,"未反映",0,1)</f>
        <v>3461</v>
      </c>
    </row>
    <row r="1286" spans="1:11">
      <c r="A1286" s="49">
        <v>20250228</v>
      </c>
      <c r="B1286" s="50" t="s">
        <v>5701</v>
      </c>
      <c r="C1286" s="49" t="s">
        <v>5702</v>
      </c>
      <c r="D1286" s="49" t="s">
        <v>5395</v>
      </c>
      <c r="E1286" s="49" t="s">
        <v>3975</v>
      </c>
      <c r="F1286" s="49" t="s">
        <v>3975</v>
      </c>
      <c r="G1286" s="49" t="s">
        <v>3975</v>
      </c>
      <c r="H1286" s="49" t="s">
        <v>3975</v>
      </c>
      <c r="I1286" s="49" t="s">
        <v>3975</v>
      </c>
      <c r="J1286" s="49" t="s">
        <v>3975</v>
      </c>
      <c r="K1286" s="47" t="str">
        <f>_xlfn.XLOOKUP($B1286,ウォッチリスト!$C$3:$C$10000,ウォッチリスト!$C$3:$C$10000,"未反映",0,1)</f>
        <v>未反映</v>
      </c>
    </row>
    <row r="1287" spans="1:11">
      <c r="A1287" s="49">
        <v>20250228</v>
      </c>
      <c r="B1287" s="50" t="s">
        <v>5703</v>
      </c>
      <c r="C1287" s="49" t="s">
        <v>5704</v>
      </c>
      <c r="D1287" s="49" t="s">
        <v>5395</v>
      </c>
      <c r="E1287" s="49" t="s">
        <v>3975</v>
      </c>
      <c r="F1287" s="49" t="s">
        <v>3975</v>
      </c>
      <c r="G1287" s="49" t="s">
        <v>3975</v>
      </c>
      <c r="H1287" s="49" t="s">
        <v>3975</v>
      </c>
      <c r="I1287" s="49" t="s">
        <v>3975</v>
      </c>
      <c r="J1287" s="49" t="s">
        <v>3975</v>
      </c>
      <c r="K1287" s="47" t="str">
        <f>_xlfn.XLOOKUP($B1287,ウォッチリスト!$C$3:$C$10000,ウォッチリスト!$C$3:$C$10000,"未反映",0,1)</f>
        <v>未反映</v>
      </c>
    </row>
    <row r="1288" spans="1:11">
      <c r="A1288" s="49">
        <v>20250228</v>
      </c>
      <c r="B1288" s="50" t="s">
        <v>319</v>
      </c>
      <c r="C1288" s="49" t="s">
        <v>5705</v>
      </c>
      <c r="D1288" s="49" t="s">
        <v>3968</v>
      </c>
      <c r="E1288" s="49">
        <v>8050</v>
      </c>
      <c r="F1288" s="49" t="s">
        <v>4080</v>
      </c>
      <c r="G1288" s="49">
        <v>17</v>
      </c>
      <c r="H1288" s="49" t="s">
        <v>4081</v>
      </c>
      <c r="I1288" s="49">
        <v>6</v>
      </c>
      <c r="J1288" s="49" t="s">
        <v>4061</v>
      </c>
      <c r="K1288" s="47" t="str">
        <f>_xlfn.XLOOKUP($B1288,ウォッチリスト!$C$3:$C$10000,ウォッチリスト!$C$3:$C$10000,"未反映",0,1)</f>
        <v>3465</v>
      </c>
    </row>
    <row r="1289" spans="1:11">
      <c r="A1289" s="49">
        <v>20250228</v>
      </c>
      <c r="B1289" s="50" t="s">
        <v>5706</v>
      </c>
      <c r="C1289" s="49" t="s">
        <v>5707</v>
      </c>
      <c r="D1289" s="49" t="s">
        <v>5395</v>
      </c>
      <c r="E1289" s="49" t="s">
        <v>3975</v>
      </c>
      <c r="F1289" s="49" t="s">
        <v>3975</v>
      </c>
      <c r="G1289" s="49" t="s">
        <v>3975</v>
      </c>
      <c r="H1289" s="49" t="s">
        <v>3975</v>
      </c>
      <c r="I1289" s="49" t="s">
        <v>3975</v>
      </c>
      <c r="J1289" s="49" t="s">
        <v>3975</v>
      </c>
      <c r="K1289" s="47" t="str">
        <f>_xlfn.XLOOKUP($B1289,ウォッチリスト!$C$3:$C$10000,ウォッチリスト!$C$3:$C$10000,"未反映",0,1)</f>
        <v>未反映</v>
      </c>
    </row>
    <row r="1290" spans="1:11">
      <c r="A1290" s="49">
        <v>20250228</v>
      </c>
      <c r="B1290" s="50" t="s">
        <v>1108</v>
      </c>
      <c r="C1290" s="49" t="s">
        <v>5708</v>
      </c>
      <c r="D1290" s="49" t="s">
        <v>4059</v>
      </c>
      <c r="E1290" s="49">
        <v>8050</v>
      </c>
      <c r="F1290" s="49" t="s">
        <v>4080</v>
      </c>
      <c r="G1290" s="49">
        <v>17</v>
      </c>
      <c r="H1290" s="49" t="s">
        <v>4081</v>
      </c>
      <c r="I1290" s="49" t="s">
        <v>3975</v>
      </c>
      <c r="J1290" s="49" t="s">
        <v>3975</v>
      </c>
      <c r="K1290" s="47" t="str">
        <f>_xlfn.XLOOKUP($B1290,ウォッチリスト!$C$3:$C$10000,ウォッチリスト!$C$3:$C$10000,"未反映",0,1)</f>
        <v>3467</v>
      </c>
    </row>
    <row r="1291" spans="1:11">
      <c r="A1291" s="49">
        <v>20250228</v>
      </c>
      <c r="B1291" s="50" t="s">
        <v>5709</v>
      </c>
      <c r="C1291" s="49" t="s">
        <v>5710</v>
      </c>
      <c r="D1291" s="49" t="s">
        <v>5395</v>
      </c>
      <c r="E1291" s="49" t="s">
        <v>3975</v>
      </c>
      <c r="F1291" s="49" t="s">
        <v>3975</v>
      </c>
      <c r="G1291" s="49" t="s">
        <v>3975</v>
      </c>
      <c r="H1291" s="49" t="s">
        <v>3975</v>
      </c>
      <c r="I1291" s="49" t="s">
        <v>3975</v>
      </c>
      <c r="J1291" s="49" t="s">
        <v>3975</v>
      </c>
      <c r="K1291" s="47" t="str">
        <f>_xlfn.XLOOKUP($B1291,ウォッチリスト!$C$3:$C$10000,ウォッチリスト!$C$3:$C$10000,"未反映",0,1)</f>
        <v>未反映</v>
      </c>
    </row>
    <row r="1292" spans="1:11">
      <c r="A1292" s="49">
        <v>20250228</v>
      </c>
      <c r="B1292" s="50" t="s">
        <v>1109</v>
      </c>
      <c r="C1292" s="49" t="s">
        <v>5711</v>
      </c>
      <c r="D1292" s="49" t="s">
        <v>4059</v>
      </c>
      <c r="E1292" s="49">
        <v>8050</v>
      </c>
      <c r="F1292" s="49" t="s">
        <v>4080</v>
      </c>
      <c r="G1292" s="49">
        <v>17</v>
      </c>
      <c r="H1292" s="49" t="s">
        <v>4081</v>
      </c>
      <c r="I1292" s="49" t="s">
        <v>3975</v>
      </c>
      <c r="J1292" s="49" t="s">
        <v>3975</v>
      </c>
      <c r="K1292" s="47" t="str">
        <f>_xlfn.XLOOKUP($B1292,ウォッチリスト!$C$3:$C$10000,ウォッチリスト!$C$3:$C$10000,"未反映",0,1)</f>
        <v>3469</v>
      </c>
    </row>
    <row r="1293" spans="1:11">
      <c r="A1293" s="49">
        <v>20250228</v>
      </c>
      <c r="B1293" s="50" t="s">
        <v>5712</v>
      </c>
      <c r="C1293" s="49" t="s">
        <v>5713</v>
      </c>
      <c r="D1293" s="49" t="s">
        <v>5395</v>
      </c>
      <c r="E1293" s="49" t="s">
        <v>3975</v>
      </c>
      <c r="F1293" s="49" t="s">
        <v>3975</v>
      </c>
      <c r="G1293" s="49" t="s">
        <v>3975</v>
      </c>
      <c r="H1293" s="49" t="s">
        <v>3975</v>
      </c>
      <c r="I1293" s="49" t="s">
        <v>3975</v>
      </c>
      <c r="J1293" s="49" t="s">
        <v>3975</v>
      </c>
      <c r="K1293" s="47" t="str">
        <f>_xlfn.XLOOKUP($B1293,ウォッチリスト!$C$3:$C$10000,ウォッチリスト!$C$3:$C$10000,"未反映",0,1)</f>
        <v>未反映</v>
      </c>
    </row>
    <row r="1294" spans="1:11">
      <c r="A1294" s="49">
        <v>20250228</v>
      </c>
      <c r="B1294" s="50" t="s">
        <v>5714</v>
      </c>
      <c r="C1294" s="49" t="s">
        <v>5715</v>
      </c>
      <c r="D1294" s="49" t="s">
        <v>5395</v>
      </c>
      <c r="E1294" s="49" t="s">
        <v>3975</v>
      </c>
      <c r="F1294" s="49" t="s">
        <v>3975</v>
      </c>
      <c r="G1294" s="49" t="s">
        <v>3975</v>
      </c>
      <c r="H1294" s="49" t="s">
        <v>3975</v>
      </c>
      <c r="I1294" s="49" t="s">
        <v>3975</v>
      </c>
      <c r="J1294" s="49" t="s">
        <v>3975</v>
      </c>
      <c r="K1294" s="47" t="str">
        <f>_xlfn.XLOOKUP($B1294,ウォッチリスト!$C$3:$C$10000,ウォッチリスト!$C$3:$C$10000,"未反映",0,1)</f>
        <v>未反映</v>
      </c>
    </row>
    <row r="1295" spans="1:11">
      <c r="A1295" s="49">
        <v>20250228</v>
      </c>
      <c r="B1295" s="50" t="s">
        <v>5716</v>
      </c>
      <c r="C1295" s="49" t="s">
        <v>5717</v>
      </c>
      <c r="D1295" s="49" t="s">
        <v>5395</v>
      </c>
      <c r="E1295" s="49" t="s">
        <v>3975</v>
      </c>
      <c r="F1295" s="49" t="s">
        <v>3975</v>
      </c>
      <c r="G1295" s="49" t="s">
        <v>3975</v>
      </c>
      <c r="H1295" s="49" t="s">
        <v>3975</v>
      </c>
      <c r="I1295" s="49" t="s">
        <v>3975</v>
      </c>
      <c r="J1295" s="49" t="s">
        <v>3975</v>
      </c>
      <c r="K1295" s="47" t="str">
        <f>_xlfn.XLOOKUP($B1295,ウォッチリスト!$C$3:$C$10000,ウォッチリスト!$C$3:$C$10000,"未反映",0,1)</f>
        <v>未反映</v>
      </c>
    </row>
    <row r="1296" spans="1:11">
      <c r="A1296" s="49">
        <v>20250228</v>
      </c>
      <c r="B1296" s="50" t="s">
        <v>1110</v>
      </c>
      <c r="C1296" s="49" t="s">
        <v>5718</v>
      </c>
      <c r="D1296" s="49" t="s">
        <v>3983</v>
      </c>
      <c r="E1296" s="49">
        <v>8050</v>
      </c>
      <c r="F1296" s="49" t="s">
        <v>4080</v>
      </c>
      <c r="G1296" s="49">
        <v>17</v>
      </c>
      <c r="H1296" s="49" t="s">
        <v>4081</v>
      </c>
      <c r="I1296" s="49" t="s">
        <v>3975</v>
      </c>
      <c r="J1296" s="49" t="s">
        <v>3975</v>
      </c>
      <c r="K1296" s="47" t="str">
        <f>_xlfn.XLOOKUP($B1296,ウォッチリスト!$C$3:$C$10000,ウォッチリスト!$C$3:$C$10000,"未反映",0,1)</f>
        <v>3474</v>
      </c>
    </row>
    <row r="1297" spans="1:11">
      <c r="A1297" s="49">
        <v>20250228</v>
      </c>
      <c r="B1297" s="50" t="s">
        <v>1111</v>
      </c>
      <c r="C1297" s="49" t="s">
        <v>5719</v>
      </c>
      <c r="D1297" s="49" t="s">
        <v>3968</v>
      </c>
      <c r="E1297" s="49">
        <v>8050</v>
      </c>
      <c r="F1297" s="49" t="s">
        <v>4080</v>
      </c>
      <c r="G1297" s="49">
        <v>17</v>
      </c>
      <c r="H1297" s="49" t="s">
        <v>4081</v>
      </c>
      <c r="I1297" s="49">
        <v>7</v>
      </c>
      <c r="J1297" s="49" t="s">
        <v>3971</v>
      </c>
      <c r="K1297" s="47" t="str">
        <f>_xlfn.XLOOKUP($B1297,ウォッチリスト!$C$3:$C$10000,ウォッチリスト!$C$3:$C$10000,"未反映",0,1)</f>
        <v>3475</v>
      </c>
    </row>
    <row r="1298" spans="1:11">
      <c r="A1298" s="49">
        <v>20250228</v>
      </c>
      <c r="B1298" s="50" t="s">
        <v>5720</v>
      </c>
      <c r="C1298" s="49" t="s">
        <v>5721</v>
      </c>
      <c r="D1298" s="49" t="s">
        <v>5395</v>
      </c>
      <c r="E1298" s="49" t="s">
        <v>3975</v>
      </c>
      <c r="F1298" s="49" t="s">
        <v>3975</v>
      </c>
      <c r="G1298" s="49" t="s">
        <v>3975</v>
      </c>
      <c r="H1298" s="49" t="s">
        <v>3975</v>
      </c>
      <c r="I1298" s="49" t="s">
        <v>3975</v>
      </c>
      <c r="J1298" s="49" t="s">
        <v>3975</v>
      </c>
      <c r="K1298" s="47" t="str">
        <f>_xlfn.XLOOKUP($B1298,ウォッチリスト!$C$3:$C$10000,ウォッチリスト!$C$3:$C$10000,"未反映",0,1)</f>
        <v>未反映</v>
      </c>
    </row>
    <row r="1299" spans="1:11">
      <c r="A1299" s="49">
        <v>20250228</v>
      </c>
      <c r="B1299" s="50" t="s">
        <v>1112</v>
      </c>
      <c r="C1299" s="49" t="s">
        <v>5722</v>
      </c>
      <c r="D1299" s="49" t="s">
        <v>3983</v>
      </c>
      <c r="E1299" s="49">
        <v>8050</v>
      </c>
      <c r="F1299" s="49" t="s">
        <v>4080</v>
      </c>
      <c r="G1299" s="49">
        <v>17</v>
      </c>
      <c r="H1299" s="49" t="s">
        <v>4081</v>
      </c>
      <c r="I1299" s="49" t="s">
        <v>3975</v>
      </c>
      <c r="J1299" s="49" t="s">
        <v>3975</v>
      </c>
      <c r="K1299" s="47" t="str">
        <f>_xlfn.XLOOKUP($B1299,ウォッチリスト!$C$3:$C$10000,ウォッチリスト!$C$3:$C$10000,"未反映",0,1)</f>
        <v>3477</v>
      </c>
    </row>
    <row r="1300" spans="1:11">
      <c r="A1300" s="49">
        <v>20250228</v>
      </c>
      <c r="B1300" s="50" t="s">
        <v>1113</v>
      </c>
      <c r="C1300" s="49" t="s">
        <v>5723</v>
      </c>
      <c r="D1300" s="49" t="s">
        <v>3983</v>
      </c>
      <c r="E1300" s="49">
        <v>8050</v>
      </c>
      <c r="F1300" s="49" t="s">
        <v>4080</v>
      </c>
      <c r="G1300" s="49">
        <v>17</v>
      </c>
      <c r="H1300" s="49" t="s">
        <v>4081</v>
      </c>
      <c r="I1300" s="49" t="s">
        <v>3975</v>
      </c>
      <c r="J1300" s="49" t="s">
        <v>3975</v>
      </c>
      <c r="K1300" s="47" t="str">
        <f>_xlfn.XLOOKUP($B1300,ウォッチリスト!$C$3:$C$10000,ウォッチリスト!$C$3:$C$10000,"未反映",0,1)</f>
        <v>3479</v>
      </c>
    </row>
    <row r="1301" spans="1:11">
      <c r="A1301" s="49">
        <v>20250228</v>
      </c>
      <c r="B1301" s="50" t="s">
        <v>1114</v>
      </c>
      <c r="C1301" s="49" t="s">
        <v>5724</v>
      </c>
      <c r="D1301" s="49" t="s">
        <v>3968</v>
      </c>
      <c r="E1301" s="49">
        <v>8050</v>
      </c>
      <c r="F1301" s="49" t="s">
        <v>4080</v>
      </c>
      <c r="G1301" s="49">
        <v>17</v>
      </c>
      <c r="H1301" s="49" t="s">
        <v>4081</v>
      </c>
      <c r="I1301" s="49">
        <v>7</v>
      </c>
      <c r="J1301" s="49" t="s">
        <v>3971</v>
      </c>
      <c r="K1301" s="47" t="str">
        <f>_xlfn.XLOOKUP($B1301,ウォッチリスト!$C$3:$C$10000,ウォッチリスト!$C$3:$C$10000,"未反映",0,1)</f>
        <v>3480</v>
      </c>
    </row>
    <row r="1302" spans="1:11">
      <c r="A1302" s="49">
        <v>20250228</v>
      </c>
      <c r="B1302" s="50" t="s">
        <v>5725</v>
      </c>
      <c r="C1302" s="49" t="s">
        <v>5726</v>
      </c>
      <c r="D1302" s="49" t="s">
        <v>5395</v>
      </c>
      <c r="E1302" s="49" t="s">
        <v>3975</v>
      </c>
      <c r="F1302" s="49" t="s">
        <v>3975</v>
      </c>
      <c r="G1302" s="49" t="s">
        <v>3975</v>
      </c>
      <c r="H1302" s="49" t="s">
        <v>3975</v>
      </c>
      <c r="I1302" s="49" t="s">
        <v>3975</v>
      </c>
      <c r="J1302" s="49" t="s">
        <v>3975</v>
      </c>
      <c r="K1302" s="47" t="str">
        <f>_xlfn.XLOOKUP($B1302,ウォッチリスト!$C$3:$C$10000,ウォッチリスト!$C$3:$C$10000,"未反映",0,1)</f>
        <v>未反映</v>
      </c>
    </row>
    <row r="1303" spans="1:11">
      <c r="A1303" s="49">
        <v>20250228</v>
      </c>
      <c r="B1303" s="50" t="s">
        <v>1115</v>
      </c>
      <c r="C1303" s="49" t="s">
        <v>5727</v>
      </c>
      <c r="D1303" s="49" t="s">
        <v>3968</v>
      </c>
      <c r="E1303" s="49">
        <v>8050</v>
      </c>
      <c r="F1303" s="49" t="s">
        <v>4080</v>
      </c>
      <c r="G1303" s="49">
        <v>17</v>
      </c>
      <c r="H1303" s="49" t="s">
        <v>4081</v>
      </c>
      <c r="I1303" s="49">
        <v>7</v>
      </c>
      <c r="J1303" s="49" t="s">
        <v>3971</v>
      </c>
      <c r="K1303" s="47" t="str">
        <f>_xlfn.XLOOKUP($B1303,ウォッチリスト!$C$3:$C$10000,ウォッチリスト!$C$3:$C$10000,"未反映",0,1)</f>
        <v>3482</v>
      </c>
    </row>
    <row r="1304" spans="1:11">
      <c r="A1304" s="49">
        <v>20250228</v>
      </c>
      <c r="B1304" s="50" t="s">
        <v>5728</v>
      </c>
      <c r="C1304" s="49" t="s">
        <v>5729</v>
      </c>
      <c r="D1304" s="49" t="s">
        <v>3991</v>
      </c>
      <c r="E1304" s="49">
        <v>8050</v>
      </c>
      <c r="F1304" s="49" t="s">
        <v>4080</v>
      </c>
      <c r="G1304" s="49">
        <v>17</v>
      </c>
      <c r="H1304" s="49" t="s">
        <v>4081</v>
      </c>
      <c r="I1304" s="49" t="s">
        <v>3975</v>
      </c>
      <c r="J1304" s="49" t="s">
        <v>3975</v>
      </c>
      <c r="K1304" s="47" t="str">
        <f>_xlfn.XLOOKUP($B1304,ウォッチリスト!$C$3:$C$10000,ウォッチリスト!$C$3:$C$10000,"未反映",0,1)</f>
        <v>未反映</v>
      </c>
    </row>
    <row r="1305" spans="1:11">
      <c r="A1305" s="49">
        <v>20250228</v>
      </c>
      <c r="B1305" s="50" t="s">
        <v>1116</v>
      </c>
      <c r="C1305" s="49" t="s">
        <v>5730</v>
      </c>
      <c r="D1305" s="49" t="s">
        <v>3968</v>
      </c>
      <c r="E1305" s="49">
        <v>8050</v>
      </c>
      <c r="F1305" s="49" t="s">
        <v>4080</v>
      </c>
      <c r="G1305" s="49">
        <v>17</v>
      </c>
      <c r="H1305" s="49" t="s">
        <v>4081</v>
      </c>
      <c r="I1305" s="49" t="s">
        <v>3975</v>
      </c>
      <c r="J1305" s="49" t="s">
        <v>3975</v>
      </c>
      <c r="K1305" s="47" t="str">
        <f>_xlfn.XLOOKUP($B1305,ウォッチリスト!$C$3:$C$10000,ウォッチリスト!$C$3:$C$10000,"未反映",0,1)</f>
        <v>3484</v>
      </c>
    </row>
    <row r="1306" spans="1:11">
      <c r="A1306" s="49">
        <v>20250228</v>
      </c>
      <c r="B1306" s="50" t="s">
        <v>1117</v>
      </c>
      <c r="C1306" s="49" t="s">
        <v>5731</v>
      </c>
      <c r="D1306" s="49" t="s">
        <v>3968</v>
      </c>
      <c r="E1306" s="49">
        <v>8050</v>
      </c>
      <c r="F1306" s="49" t="s">
        <v>4080</v>
      </c>
      <c r="G1306" s="49">
        <v>17</v>
      </c>
      <c r="H1306" s="49" t="s">
        <v>4081</v>
      </c>
      <c r="I1306" s="49" t="s">
        <v>3975</v>
      </c>
      <c r="J1306" s="49" t="s">
        <v>3975</v>
      </c>
      <c r="K1306" s="47" t="str">
        <f>_xlfn.XLOOKUP($B1306,ウォッチリスト!$C$3:$C$10000,ウォッチリスト!$C$3:$C$10000,"未反映",0,1)</f>
        <v>3486</v>
      </c>
    </row>
    <row r="1307" spans="1:11">
      <c r="A1307" s="49">
        <v>20250228</v>
      </c>
      <c r="B1307" s="50" t="s">
        <v>5732</v>
      </c>
      <c r="C1307" s="49" t="s">
        <v>5733</v>
      </c>
      <c r="D1307" s="49" t="s">
        <v>5395</v>
      </c>
      <c r="E1307" s="49" t="s">
        <v>3975</v>
      </c>
      <c r="F1307" s="49" t="s">
        <v>3975</v>
      </c>
      <c r="G1307" s="49" t="s">
        <v>3975</v>
      </c>
      <c r="H1307" s="49" t="s">
        <v>3975</v>
      </c>
      <c r="I1307" s="49" t="s">
        <v>3975</v>
      </c>
      <c r="J1307" s="49" t="s">
        <v>3975</v>
      </c>
      <c r="K1307" s="47" t="str">
        <f>_xlfn.XLOOKUP($B1307,ウォッチリスト!$C$3:$C$10000,ウォッチリスト!$C$3:$C$10000,"未反映",0,1)</f>
        <v>未反映</v>
      </c>
    </row>
    <row r="1308" spans="1:11">
      <c r="A1308" s="49">
        <v>20250228</v>
      </c>
      <c r="B1308" s="50" t="s">
        <v>5734</v>
      </c>
      <c r="C1308" s="49" t="s">
        <v>5735</v>
      </c>
      <c r="D1308" s="49" t="s">
        <v>5395</v>
      </c>
      <c r="E1308" s="49" t="s">
        <v>3975</v>
      </c>
      <c r="F1308" s="49" t="s">
        <v>3975</v>
      </c>
      <c r="G1308" s="49" t="s">
        <v>3975</v>
      </c>
      <c r="H1308" s="49" t="s">
        <v>3975</v>
      </c>
      <c r="I1308" s="49" t="s">
        <v>3975</v>
      </c>
      <c r="J1308" s="49" t="s">
        <v>3975</v>
      </c>
      <c r="K1308" s="47" t="str">
        <f>_xlfn.XLOOKUP($B1308,ウォッチリスト!$C$3:$C$10000,ウォッチリスト!$C$3:$C$10000,"未反映",0,1)</f>
        <v>未反映</v>
      </c>
    </row>
    <row r="1309" spans="1:11">
      <c r="A1309" s="49">
        <v>20250228</v>
      </c>
      <c r="B1309" s="50" t="s">
        <v>1118</v>
      </c>
      <c r="C1309" s="49" t="s">
        <v>5736</v>
      </c>
      <c r="D1309" s="49" t="s">
        <v>4059</v>
      </c>
      <c r="E1309" s="49">
        <v>8050</v>
      </c>
      <c r="F1309" s="49" t="s">
        <v>4080</v>
      </c>
      <c r="G1309" s="49">
        <v>17</v>
      </c>
      <c r="H1309" s="49" t="s">
        <v>4081</v>
      </c>
      <c r="I1309" s="49" t="s">
        <v>3975</v>
      </c>
      <c r="J1309" s="49" t="s">
        <v>3975</v>
      </c>
      <c r="K1309" s="47" t="str">
        <f>_xlfn.XLOOKUP($B1309,ウォッチリスト!$C$3:$C$10000,ウォッチリスト!$C$3:$C$10000,"未反映",0,1)</f>
        <v>3489</v>
      </c>
    </row>
    <row r="1310" spans="1:11">
      <c r="A1310" s="49">
        <v>20250228</v>
      </c>
      <c r="B1310" s="50" t="s">
        <v>1119</v>
      </c>
      <c r="C1310" s="49" t="s">
        <v>5737</v>
      </c>
      <c r="D1310" s="49" t="s">
        <v>4059</v>
      </c>
      <c r="E1310" s="49">
        <v>8050</v>
      </c>
      <c r="F1310" s="49" t="s">
        <v>4080</v>
      </c>
      <c r="G1310" s="49">
        <v>17</v>
      </c>
      <c r="H1310" s="49" t="s">
        <v>4081</v>
      </c>
      <c r="I1310" s="49" t="s">
        <v>3975</v>
      </c>
      <c r="J1310" s="49" t="s">
        <v>3975</v>
      </c>
      <c r="K1310" s="47" t="str">
        <f>_xlfn.XLOOKUP($B1310,ウォッチリスト!$C$3:$C$10000,ウォッチリスト!$C$3:$C$10000,"未反映",0,1)</f>
        <v>3490</v>
      </c>
    </row>
    <row r="1311" spans="1:11">
      <c r="A1311" s="49">
        <v>20250228</v>
      </c>
      <c r="B1311" s="50" t="s">
        <v>1120</v>
      </c>
      <c r="C1311" s="49" t="s">
        <v>5738</v>
      </c>
      <c r="D1311" s="49" t="s">
        <v>3983</v>
      </c>
      <c r="E1311" s="49">
        <v>8050</v>
      </c>
      <c r="F1311" s="49" t="s">
        <v>4080</v>
      </c>
      <c r="G1311" s="49">
        <v>17</v>
      </c>
      <c r="H1311" s="49" t="s">
        <v>4081</v>
      </c>
      <c r="I1311" s="49" t="s">
        <v>3975</v>
      </c>
      <c r="J1311" s="49" t="s">
        <v>3975</v>
      </c>
      <c r="K1311" s="47" t="str">
        <f>_xlfn.XLOOKUP($B1311,ウォッチリスト!$C$3:$C$10000,ウォッチリスト!$C$3:$C$10000,"未反映",0,1)</f>
        <v>3491</v>
      </c>
    </row>
    <row r="1312" spans="1:11">
      <c r="A1312" s="49">
        <v>20250228</v>
      </c>
      <c r="B1312" s="50" t="s">
        <v>5739</v>
      </c>
      <c r="C1312" s="49" t="s">
        <v>5740</v>
      </c>
      <c r="D1312" s="49" t="s">
        <v>5395</v>
      </c>
      <c r="E1312" s="49" t="s">
        <v>3975</v>
      </c>
      <c r="F1312" s="49" t="s">
        <v>3975</v>
      </c>
      <c r="G1312" s="49" t="s">
        <v>3975</v>
      </c>
      <c r="H1312" s="49" t="s">
        <v>3975</v>
      </c>
      <c r="I1312" s="49" t="s">
        <v>3975</v>
      </c>
      <c r="J1312" s="49" t="s">
        <v>3975</v>
      </c>
      <c r="K1312" s="47" t="str">
        <f>_xlfn.XLOOKUP($B1312,ウォッチリスト!$C$3:$C$10000,ウォッチリスト!$C$3:$C$10000,"未反映",0,1)</f>
        <v>未反映</v>
      </c>
    </row>
    <row r="1313" spans="1:11">
      <c r="A1313" s="49">
        <v>20250228</v>
      </c>
      <c r="B1313" s="50" t="s">
        <v>1121</v>
      </c>
      <c r="C1313" s="49" t="s">
        <v>5741</v>
      </c>
      <c r="D1313" s="49" t="s">
        <v>4059</v>
      </c>
      <c r="E1313" s="49">
        <v>8050</v>
      </c>
      <c r="F1313" s="49" t="s">
        <v>4080</v>
      </c>
      <c r="G1313" s="49">
        <v>17</v>
      </c>
      <c r="H1313" s="49" t="s">
        <v>4081</v>
      </c>
      <c r="I1313" s="49" t="s">
        <v>3975</v>
      </c>
      <c r="J1313" s="49" t="s">
        <v>3975</v>
      </c>
      <c r="K1313" s="47" t="str">
        <f>_xlfn.XLOOKUP($B1313,ウォッチリスト!$C$3:$C$10000,ウォッチリスト!$C$3:$C$10000,"未反映",0,1)</f>
        <v>3494</v>
      </c>
    </row>
    <row r="1314" spans="1:11">
      <c r="A1314" s="49">
        <v>20250228</v>
      </c>
      <c r="B1314" s="50" t="s">
        <v>1122</v>
      </c>
      <c r="C1314" s="49" t="s">
        <v>5742</v>
      </c>
      <c r="D1314" s="49" t="s">
        <v>4059</v>
      </c>
      <c r="E1314" s="49">
        <v>8050</v>
      </c>
      <c r="F1314" s="49" t="s">
        <v>4080</v>
      </c>
      <c r="G1314" s="49">
        <v>17</v>
      </c>
      <c r="H1314" s="49" t="s">
        <v>4081</v>
      </c>
      <c r="I1314" s="49" t="s">
        <v>3975</v>
      </c>
      <c r="J1314" s="49" t="s">
        <v>3975</v>
      </c>
      <c r="K1314" s="47" t="str">
        <f>_xlfn.XLOOKUP($B1314,ウォッチリスト!$C$3:$C$10000,ウォッチリスト!$C$3:$C$10000,"未反映",0,1)</f>
        <v>3495</v>
      </c>
    </row>
    <row r="1315" spans="1:11">
      <c r="A1315" s="49">
        <v>20250228</v>
      </c>
      <c r="B1315" s="50" t="s">
        <v>1123</v>
      </c>
      <c r="C1315" s="49" t="s">
        <v>5743</v>
      </c>
      <c r="D1315" s="49" t="s">
        <v>3983</v>
      </c>
      <c r="E1315" s="49">
        <v>8050</v>
      </c>
      <c r="F1315" s="49" t="s">
        <v>4080</v>
      </c>
      <c r="G1315" s="49">
        <v>17</v>
      </c>
      <c r="H1315" s="49" t="s">
        <v>4081</v>
      </c>
      <c r="I1315" s="49" t="s">
        <v>3975</v>
      </c>
      <c r="J1315" s="49" t="s">
        <v>3975</v>
      </c>
      <c r="K1315" s="47" t="str">
        <f>_xlfn.XLOOKUP($B1315,ウォッチリスト!$C$3:$C$10000,ウォッチリスト!$C$3:$C$10000,"未反映",0,1)</f>
        <v>3496</v>
      </c>
    </row>
    <row r="1316" spans="1:11">
      <c r="A1316" s="49">
        <v>20250228</v>
      </c>
      <c r="B1316" s="50" t="s">
        <v>1124</v>
      </c>
      <c r="C1316" s="49" t="s">
        <v>5744</v>
      </c>
      <c r="D1316" s="49" t="s">
        <v>3983</v>
      </c>
      <c r="E1316" s="49">
        <v>8050</v>
      </c>
      <c r="F1316" s="49" t="s">
        <v>4080</v>
      </c>
      <c r="G1316" s="49">
        <v>17</v>
      </c>
      <c r="H1316" s="49" t="s">
        <v>4081</v>
      </c>
      <c r="I1316" s="49" t="s">
        <v>3975</v>
      </c>
      <c r="J1316" s="49" t="s">
        <v>3975</v>
      </c>
      <c r="K1316" s="47" t="str">
        <f>_xlfn.XLOOKUP($B1316,ウォッチリスト!$C$3:$C$10000,ウォッチリスト!$C$3:$C$10000,"未反映",0,1)</f>
        <v>3497</v>
      </c>
    </row>
    <row r="1317" spans="1:11">
      <c r="A1317" s="49">
        <v>20250228</v>
      </c>
      <c r="B1317" s="50" t="s">
        <v>1125</v>
      </c>
      <c r="C1317" s="49" t="s">
        <v>5745</v>
      </c>
      <c r="D1317" s="49" t="s">
        <v>3968</v>
      </c>
      <c r="E1317" s="49">
        <v>8050</v>
      </c>
      <c r="F1317" s="49" t="s">
        <v>4080</v>
      </c>
      <c r="G1317" s="49">
        <v>17</v>
      </c>
      <c r="H1317" s="49" t="s">
        <v>4081</v>
      </c>
      <c r="I1317" s="49">
        <v>6</v>
      </c>
      <c r="J1317" s="49" t="s">
        <v>4061</v>
      </c>
      <c r="K1317" s="47" t="str">
        <f>_xlfn.XLOOKUP($B1317,ウォッチリスト!$C$3:$C$10000,ウォッチリスト!$C$3:$C$10000,"未反映",0,1)</f>
        <v>3498</v>
      </c>
    </row>
    <row r="1318" spans="1:11">
      <c r="A1318" s="49">
        <v>20250228</v>
      </c>
      <c r="B1318" s="50" t="s">
        <v>1126</v>
      </c>
      <c r="C1318" s="49" t="s">
        <v>9050</v>
      </c>
      <c r="D1318" s="49" t="s">
        <v>3968</v>
      </c>
      <c r="E1318" s="49">
        <v>3100</v>
      </c>
      <c r="F1318" s="49" t="s">
        <v>5428</v>
      </c>
      <c r="G1318" s="49">
        <v>4</v>
      </c>
      <c r="H1318" s="49" t="s">
        <v>4446</v>
      </c>
      <c r="I1318" s="49" t="s">
        <v>3975</v>
      </c>
      <c r="J1318" s="49" t="s">
        <v>3975</v>
      </c>
      <c r="K1318" s="47" t="str">
        <f>_xlfn.XLOOKUP($B1318,ウォッチリスト!$C$3:$C$10000,ウォッチリスト!$C$3:$C$10000,"未反映",0,1)</f>
        <v>3501</v>
      </c>
    </row>
    <row r="1319" spans="1:11">
      <c r="A1319" s="49">
        <v>20250228</v>
      </c>
      <c r="B1319" s="50" t="s">
        <v>1127</v>
      </c>
      <c r="C1319" s="49" t="s">
        <v>5746</v>
      </c>
      <c r="D1319" s="49" t="s">
        <v>4059</v>
      </c>
      <c r="E1319" s="49">
        <v>3100</v>
      </c>
      <c r="F1319" s="49" t="s">
        <v>5428</v>
      </c>
      <c r="G1319" s="49">
        <v>4</v>
      </c>
      <c r="H1319" s="49" t="s">
        <v>4446</v>
      </c>
      <c r="I1319" s="49" t="s">
        <v>3975</v>
      </c>
      <c r="J1319" s="49" t="s">
        <v>3975</v>
      </c>
      <c r="K1319" s="47" t="str">
        <f>_xlfn.XLOOKUP($B1319,ウォッチリスト!$C$3:$C$10000,ウォッチリスト!$C$3:$C$10000,"未反映",0,1)</f>
        <v>3512</v>
      </c>
    </row>
    <row r="1320" spans="1:11">
      <c r="A1320" s="49">
        <v>20250228</v>
      </c>
      <c r="B1320" s="50" t="s">
        <v>1128</v>
      </c>
      <c r="C1320" s="49" t="s">
        <v>5747</v>
      </c>
      <c r="D1320" s="49" t="s">
        <v>4059</v>
      </c>
      <c r="E1320" s="49">
        <v>3100</v>
      </c>
      <c r="F1320" s="49" t="s">
        <v>5428</v>
      </c>
      <c r="G1320" s="49">
        <v>4</v>
      </c>
      <c r="H1320" s="49" t="s">
        <v>4446</v>
      </c>
      <c r="I1320" s="49" t="s">
        <v>3975</v>
      </c>
      <c r="J1320" s="49" t="s">
        <v>3975</v>
      </c>
      <c r="K1320" s="47" t="str">
        <f>_xlfn.XLOOKUP($B1320,ウォッチリスト!$C$3:$C$10000,ウォッチリスト!$C$3:$C$10000,"未反映",0,1)</f>
        <v>3513</v>
      </c>
    </row>
    <row r="1321" spans="1:11">
      <c r="A1321" s="49">
        <v>20250228</v>
      </c>
      <c r="B1321" s="50" t="s">
        <v>1129</v>
      </c>
      <c r="C1321" s="49" t="s">
        <v>5748</v>
      </c>
      <c r="D1321" s="49" t="s">
        <v>4059</v>
      </c>
      <c r="E1321" s="49">
        <v>9050</v>
      </c>
      <c r="F1321" s="49" t="s">
        <v>4031</v>
      </c>
      <c r="G1321" s="49">
        <v>10</v>
      </c>
      <c r="H1321" s="49" t="s">
        <v>3993</v>
      </c>
      <c r="I1321" s="49" t="s">
        <v>3975</v>
      </c>
      <c r="J1321" s="49" t="s">
        <v>3975</v>
      </c>
      <c r="K1321" s="47" t="str">
        <f>_xlfn.XLOOKUP($B1321,ウォッチリスト!$C$3:$C$10000,ウォッチリスト!$C$3:$C$10000,"未反映",0,1)</f>
        <v>3521</v>
      </c>
    </row>
    <row r="1322" spans="1:11">
      <c r="A1322" s="49">
        <v>20250228</v>
      </c>
      <c r="B1322" s="50" t="s">
        <v>1130</v>
      </c>
      <c r="C1322" s="49" t="s">
        <v>5749</v>
      </c>
      <c r="D1322" s="49" t="s">
        <v>4059</v>
      </c>
      <c r="E1322" s="49">
        <v>3100</v>
      </c>
      <c r="F1322" s="49" t="s">
        <v>5428</v>
      </c>
      <c r="G1322" s="49">
        <v>4</v>
      </c>
      <c r="H1322" s="49" t="s">
        <v>4446</v>
      </c>
      <c r="I1322" s="49" t="s">
        <v>3975</v>
      </c>
      <c r="J1322" s="49" t="s">
        <v>3975</v>
      </c>
      <c r="K1322" s="47" t="str">
        <f>_xlfn.XLOOKUP($B1322,ウォッチリスト!$C$3:$C$10000,ウォッチリスト!$C$3:$C$10000,"未反映",0,1)</f>
        <v>3524</v>
      </c>
    </row>
    <row r="1323" spans="1:11">
      <c r="A1323" s="49">
        <v>20250228</v>
      </c>
      <c r="B1323" s="50" t="s">
        <v>1131</v>
      </c>
      <c r="C1323" s="49" t="s">
        <v>5750</v>
      </c>
      <c r="D1323" s="49" t="s">
        <v>4059</v>
      </c>
      <c r="E1323" s="49">
        <v>3700</v>
      </c>
      <c r="F1323" s="49" t="s">
        <v>5496</v>
      </c>
      <c r="G1323" s="49">
        <v>6</v>
      </c>
      <c r="H1323" s="49" t="s">
        <v>5497</v>
      </c>
      <c r="I1323" s="49" t="s">
        <v>3975</v>
      </c>
      <c r="J1323" s="49" t="s">
        <v>3975</v>
      </c>
      <c r="K1323" s="47" t="str">
        <f>_xlfn.XLOOKUP($B1323,ウォッチリスト!$C$3:$C$10000,ウォッチリスト!$C$3:$C$10000,"未反映",0,1)</f>
        <v>3526</v>
      </c>
    </row>
    <row r="1324" spans="1:11">
      <c r="A1324" s="49">
        <v>20250228</v>
      </c>
      <c r="B1324" s="50" t="s">
        <v>1132</v>
      </c>
      <c r="C1324" s="49" t="s">
        <v>5751</v>
      </c>
      <c r="D1324" s="49" t="s">
        <v>4059</v>
      </c>
      <c r="E1324" s="49">
        <v>3100</v>
      </c>
      <c r="F1324" s="49" t="s">
        <v>5428</v>
      </c>
      <c r="G1324" s="49">
        <v>4</v>
      </c>
      <c r="H1324" s="49" t="s">
        <v>4446</v>
      </c>
      <c r="I1324" s="49" t="s">
        <v>3975</v>
      </c>
      <c r="J1324" s="49" t="s">
        <v>3975</v>
      </c>
      <c r="K1324" s="47" t="str">
        <f>_xlfn.XLOOKUP($B1324,ウォッチリスト!$C$3:$C$10000,ウォッチリスト!$C$3:$C$10000,"未反映",0,1)</f>
        <v>3529</v>
      </c>
    </row>
    <row r="1325" spans="1:11">
      <c r="A1325" s="49">
        <v>20250228</v>
      </c>
      <c r="B1325" s="50" t="s">
        <v>1133</v>
      </c>
      <c r="C1325" s="49" t="s">
        <v>5752</v>
      </c>
      <c r="D1325" s="49" t="s">
        <v>4059</v>
      </c>
      <c r="E1325" s="49">
        <v>6100</v>
      </c>
      <c r="F1325" s="49" t="s">
        <v>4070</v>
      </c>
      <c r="G1325" s="49">
        <v>14</v>
      </c>
      <c r="H1325" s="49" t="s">
        <v>4071</v>
      </c>
      <c r="I1325" s="49" t="s">
        <v>3975</v>
      </c>
      <c r="J1325" s="49" t="s">
        <v>3975</v>
      </c>
      <c r="K1325" s="47" t="str">
        <f>_xlfn.XLOOKUP($B1325,ウォッチリスト!$C$3:$C$10000,ウォッチリスト!$C$3:$C$10000,"未反映",0,1)</f>
        <v>3536</v>
      </c>
    </row>
    <row r="1326" spans="1:11">
      <c r="A1326" s="49">
        <v>20250228</v>
      </c>
      <c r="B1326" s="50" t="s">
        <v>1134</v>
      </c>
      <c r="C1326" s="49" t="s">
        <v>5753</v>
      </c>
      <c r="D1326" s="49" t="s">
        <v>4059</v>
      </c>
      <c r="E1326" s="49">
        <v>6050</v>
      </c>
      <c r="F1326" s="49" t="s">
        <v>4196</v>
      </c>
      <c r="G1326" s="49">
        <v>13</v>
      </c>
      <c r="H1326" s="49" t="s">
        <v>4197</v>
      </c>
      <c r="I1326" s="49" t="s">
        <v>3975</v>
      </c>
      <c r="J1326" s="49" t="s">
        <v>3975</v>
      </c>
      <c r="K1326" s="47" t="str">
        <f>_xlfn.XLOOKUP($B1326,ウォッチリスト!$C$3:$C$10000,ウォッチリスト!$C$3:$C$10000,"未反映",0,1)</f>
        <v>3537</v>
      </c>
    </row>
    <row r="1327" spans="1:11">
      <c r="A1327" s="49">
        <v>20250228</v>
      </c>
      <c r="B1327" s="50" t="s">
        <v>1135</v>
      </c>
      <c r="C1327" s="49" t="s">
        <v>5754</v>
      </c>
      <c r="D1327" s="49" t="s">
        <v>4059</v>
      </c>
      <c r="E1327" s="49">
        <v>6100</v>
      </c>
      <c r="F1327" s="49" t="s">
        <v>4070</v>
      </c>
      <c r="G1327" s="49">
        <v>14</v>
      </c>
      <c r="H1327" s="49" t="s">
        <v>4071</v>
      </c>
      <c r="I1327" s="49" t="s">
        <v>3975</v>
      </c>
      <c r="J1327" s="49" t="s">
        <v>3975</v>
      </c>
      <c r="K1327" s="47" t="str">
        <f>_xlfn.XLOOKUP($B1327,ウォッチリスト!$C$3:$C$10000,ウォッチリスト!$C$3:$C$10000,"未反映",0,1)</f>
        <v>3538</v>
      </c>
    </row>
    <row r="1328" spans="1:11">
      <c r="A1328" s="49">
        <v>20250228</v>
      </c>
      <c r="B1328" s="50" t="s">
        <v>1136</v>
      </c>
      <c r="C1328" s="49" t="s">
        <v>5755</v>
      </c>
      <c r="D1328" s="49" t="s">
        <v>3968</v>
      </c>
      <c r="E1328" s="49">
        <v>6100</v>
      </c>
      <c r="F1328" s="49" t="s">
        <v>4070</v>
      </c>
      <c r="G1328" s="49">
        <v>14</v>
      </c>
      <c r="H1328" s="49" t="s">
        <v>4071</v>
      </c>
      <c r="I1328" s="49">
        <v>7</v>
      </c>
      <c r="J1328" s="49" t="s">
        <v>3971</v>
      </c>
      <c r="K1328" s="47" t="str">
        <f>_xlfn.XLOOKUP($B1328,ウォッチリスト!$C$3:$C$10000,ウォッチリスト!$C$3:$C$10000,"未反映",0,1)</f>
        <v>3539</v>
      </c>
    </row>
    <row r="1329" spans="1:11">
      <c r="A1329" s="49">
        <v>20250228</v>
      </c>
      <c r="B1329" s="50" t="s">
        <v>1137</v>
      </c>
      <c r="C1329" s="49" t="s">
        <v>5756</v>
      </c>
      <c r="D1329" s="49" t="s">
        <v>4059</v>
      </c>
      <c r="E1329" s="49">
        <v>6050</v>
      </c>
      <c r="F1329" s="49" t="s">
        <v>4196</v>
      </c>
      <c r="G1329" s="49">
        <v>13</v>
      </c>
      <c r="H1329" s="49" t="s">
        <v>4197</v>
      </c>
      <c r="I1329" s="49" t="s">
        <v>3975</v>
      </c>
      <c r="J1329" s="49" t="s">
        <v>3975</v>
      </c>
      <c r="K1329" s="47" t="str">
        <f>_xlfn.XLOOKUP($B1329,ウォッチリスト!$C$3:$C$10000,ウォッチリスト!$C$3:$C$10000,"未反映",0,1)</f>
        <v>3540</v>
      </c>
    </row>
    <row r="1330" spans="1:11">
      <c r="A1330" s="49">
        <v>20250228</v>
      </c>
      <c r="B1330" s="50" t="s">
        <v>1138</v>
      </c>
      <c r="C1330" s="49" t="s">
        <v>5757</v>
      </c>
      <c r="D1330" s="49" t="s">
        <v>3983</v>
      </c>
      <c r="E1330" s="49">
        <v>6050</v>
      </c>
      <c r="F1330" s="49" t="s">
        <v>4196</v>
      </c>
      <c r="G1330" s="49">
        <v>13</v>
      </c>
      <c r="H1330" s="49" t="s">
        <v>4197</v>
      </c>
      <c r="I1330" s="49" t="s">
        <v>3975</v>
      </c>
      <c r="J1330" s="49" t="s">
        <v>3975</v>
      </c>
      <c r="K1330" s="47" t="str">
        <f>_xlfn.XLOOKUP($B1330,ウォッチリスト!$C$3:$C$10000,ウォッチリスト!$C$3:$C$10000,"未反映",0,1)</f>
        <v>3541</v>
      </c>
    </row>
    <row r="1331" spans="1:11">
      <c r="A1331" s="49">
        <v>20250228</v>
      </c>
      <c r="B1331" s="50" t="s">
        <v>1139</v>
      </c>
      <c r="C1331" s="49" t="s">
        <v>5758</v>
      </c>
      <c r="D1331" s="49" t="s">
        <v>3983</v>
      </c>
      <c r="E1331" s="49">
        <v>6100</v>
      </c>
      <c r="F1331" s="49" t="s">
        <v>4070</v>
      </c>
      <c r="G1331" s="49">
        <v>14</v>
      </c>
      <c r="H1331" s="49" t="s">
        <v>4071</v>
      </c>
      <c r="I1331" s="49" t="s">
        <v>3975</v>
      </c>
      <c r="J1331" s="49" t="s">
        <v>3975</v>
      </c>
      <c r="K1331" s="47" t="str">
        <f>_xlfn.XLOOKUP($B1331,ウォッチリスト!$C$3:$C$10000,ウォッチリスト!$C$3:$C$10000,"未反映",0,1)</f>
        <v>3542</v>
      </c>
    </row>
    <row r="1332" spans="1:11">
      <c r="A1332" s="49">
        <v>20250228</v>
      </c>
      <c r="B1332" s="50" t="s">
        <v>336</v>
      </c>
      <c r="C1332" s="49" t="s">
        <v>5759</v>
      </c>
      <c r="D1332" s="49" t="s">
        <v>3968</v>
      </c>
      <c r="E1332" s="49">
        <v>6050</v>
      </c>
      <c r="F1332" s="49" t="s">
        <v>4196</v>
      </c>
      <c r="G1332" s="49">
        <v>13</v>
      </c>
      <c r="H1332" s="49" t="s">
        <v>4197</v>
      </c>
      <c r="I1332" s="49">
        <v>6</v>
      </c>
      <c r="J1332" s="49" t="s">
        <v>4061</v>
      </c>
      <c r="K1332" s="47" t="str">
        <f>_xlfn.XLOOKUP($B1332,ウォッチリスト!$C$3:$C$10000,ウォッチリスト!$C$3:$C$10000,"未反映",0,1)</f>
        <v>3543</v>
      </c>
    </row>
    <row r="1333" spans="1:11">
      <c r="A1333" s="49">
        <v>20250228</v>
      </c>
      <c r="B1333" s="50" t="s">
        <v>1140</v>
      </c>
      <c r="C1333" s="49" t="s">
        <v>5760</v>
      </c>
      <c r="D1333" s="49" t="s">
        <v>4059</v>
      </c>
      <c r="E1333" s="49">
        <v>6100</v>
      </c>
      <c r="F1333" s="49" t="s">
        <v>4070</v>
      </c>
      <c r="G1333" s="49">
        <v>14</v>
      </c>
      <c r="H1333" s="49" t="s">
        <v>4071</v>
      </c>
      <c r="I1333" s="49" t="s">
        <v>3975</v>
      </c>
      <c r="J1333" s="49" t="s">
        <v>3975</v>
      </c>
      <c r="K1333" s="47" t="str">
        <f>_xlfn.XLOOKUP($B1333,ウォッチリスト!$C$3:$C$10000,ウォッチリスト!$C$3:$C$10000,"未反映",0,1)</f>
        <v>3544</v>
      </c>
    </row>
    <row r="1334" spans="1:11">
      <c r="A1334" s="49">
        <v>20250228</v>
      </c>
      <c r="B1334" s="50" t="s">
        <v>1141</v>
      </c>
      <c r="C1334" s="49" t="s">
        <v>5761</v>
      </c>
      <c r="D1334" s="49" t="s">
        <v>3968</v>
      </c>
      <c r="E1334" s="49">
        <v>6100</v>
      </c>
      <c r="F1334" s="49" t="s">
        <v>4070</v>
      </c>
      <c r="G1334" s="49">
        <v>14</v>
      </c>
      <c r="H1334" s="49" t="s">
        <v>4071</v>
      </c>
      <c r="I1334" s="49">
        <v>7</v>
      </c>
      <c r="J1334" s="49" t="s">
        <v>3971</v>
      </c>
      <c r="K1334" s="47" t="str">
        <f>_xlfn.XLOOKUP($B1334,ウォッチリスト!$C$3:$C$10000,ウォッチリスト!$C$3:$C$10000,"未反映",0,1)</f>
        <v>3546</v>
      </c>
    </row>
    <row r="1335" spans="1:11">
      <c r="A1335" s="49">
        <v>20250228</v>
      </c>
      <c r="B1335" s="50" t="s">
        <v>1142</v>
      </c>
      <c r="C1335" s="49" t="s">
        <v>5762</v>
      </c>
      <c r="D1335" s="49" t="s">
        <v>4059</v>
      </c>
      <c r="E1335" s="49">
        <v>6100</v>
      </c>
      <c r="F1335" s="49" t="s">
        <v>4070</v>
      </c>
      <c r="G1335" s="49">
        <v>14</v>
      </c>
      <c r="H1335" s="49" t="s">
        <v>4071</v>
      </c>
      <c r="I1335" s="49">
        <v>7</v>
      </c>
      <c r="J1335" s="49" t="s">
        <v>3971</v>
      </c>
      <c r="K1335" s="47" t="str">
        <f>_xlfn.XLOOKUP($B1335,ウォッチリスト!$C$3:$C$10000,ウォッチリスト!$C$3:$C$10000,"未反映",0,1)</f>
        <v>3547</v>
      </c>
    </row>
    <row r="1336" spans="1:11">
      <c r="A1336" s="49">
        <v>20250228</v>
      </c>
      <c r="B1336" s="50" t="s">
        <v>1143</v>
      </c>
      <c r="C1336" s="49" t="s">
        <v>5763</v>
      </c>
      <c r="D1336" s="49" t="s">
        <v>3968</v>
      </c>
      <c r="E1336" s="49">
        <v>6100</v>
      </c>
      <c r="F1336" s="49" t="s">
        <v>4070</v>
      </c>
      <c r="G1336" s="49">
        <v>14</v>
      </c>
      <c r="H1336" s="49" t="s">
        <v>4071</v>
      </c>
      <c r="I1336" s="49">
        <v>7</v>
      </c>
      <c r="J1336" s="49" t="s">
        <v>3971</v>
      </c>
      <c r="K1336" s="47" t="str">
        <f>_xlfn.XLOOKUP($B1336,ウォッチリスト!$C$3:$C$10000,ウォッチリスト!$C$3:$C$10000,"未反映",0,1)</f>
        <v>3548</v>
      </c>
    </row>
    <row r="1337" spans="1:11">
      <c r="A1337" s="49">
        <v>20250228</v>
      </c>
      <c r="B1337" s="50" t="s">
        <v>1144</v>
      </c>
      <c r="C1337" s="49" t="s">
        <v>5764</v>
      </c>
      <c r="D1337" s="49" t="s">
        <v>3968</v>
      </c>
      <c r="E1337" s="49">
        <v>6100</v>
      </c>
      <c r="F1337" s="49" t="s">
        <v>4070</v>
      </c>
      <c r="G1337" s="49">
        <v>14</v>
      </c>
      <c r="H1337" s="49" t="s">
        <v>4071</v>
      </c>
      <c r="I1337" s="49">
        <v>4</v>
      </c>
      <c r="J1337" s="49" t="s">
        <v>4015</v>
      </c>
      <c r="K1337" s="47" t="str">
        <f>_xlfn.XLOOKUP($B1337,ウォッチリスト!$C$3:$C$10000,ウォッチリスト!$C$3:$C$10000,"未反映",0,1)</f>
        <v>3549</v>
      </c>
    </row>
    <row r="1338" spans="1:11">
      <c r="A1338" s="49">
        <v>20250228</v>
      </c>
      <c r="B1338" s="50" t="s">
        <v>1145</v>
      </c>
      <c r="C1338" s="49" t="s">
        <v>5765</v>
      </c>
      <c r="D1338" s="49" t="s">
        <v>3983</v>
      </c>
      <c r="E1338" s="49">
        <v>6100</v>
      </c>
      <c r="F1338" s="49" t="s">
        <v>4070</v>
      </c>
      <c r="G1338" s="49">
        <v>14</v>
      </c>
      <c r="H1338" s="49" t="s">
        <v>4071</v>
      </c>
      <c r="I1338" s="49" t="s">
        <v>3975</v>
      </c>
      <c r="J1338" s="49" t="s">
        <v>3975</v>
      </c>
      <c r="K1338" s="47" t="str">
        <f>_xlfn.XLOOKUP($B1338,ウォッチリスト!$C$3:$C$10000,ウォッチリスト!$C$3:$C$10000,"未反映",0,1)</f>
        <v>3550</v>
      </c>
    </row>
    <row r="1339" spans="1:11">
      <c r="A1339" s="49">
        <v>20250228</v>
      </c>
      <c r="B1339" s="50" t="s">
        <v>1146</v>
      </c>
      <c r="C1339" s="49" t="s">
        <v>5766</v>
      </c>
      <c r="D1339" s="49" t="s">
        <v>4059</v>
      </c>
      <c r="E1339" s="49">
        <v>3100</v>
      </c>
      <c r="F1339" s="49" t="s">
        <v>5428</v>
      </c>
      <c r="G1339" s="49">
        <v>4</v>
      </c>
      <c r="H1339" s="49" t="s">
        <v>4446</v>
      </c>
      <c r="I1339" s="49" t="s">
        <v>3975</v>
      </c>
      <c r="J1339" s="49" t="s">
        <v>3975</v>
      </c>
      <c r="K1339" s="47" t="str">
        <f>_xlfn.XLOOKUP($B1339,ウォッチリスト!$C$3:$C$10000,ウォッチリスト!$C$3:$C$10000,"未反映",0,1)</f>
        <v>3551</v>
      </c>
    </row>
    <row r="1340" spans="1:11">
      <c r="A1340" s="49">
        <v>20250228</v>
      </c>
      <c r="B1340" s="50" t="s">
        <v>1147</v>
      </c>
      <c r="C1340" s="49" t="s">
        <v>5767</v>
      </c>
      <c r="D1340" s="49" t="s">
        <v>4059</v>
      </c>
      <c r="E1340" s="49">
        <v>3200</v>
      </c>
      <c r="F1340" s="49" t="s">
        <v>4445</v>
      </c>
      <c r="G1340" s="49">
        <v>4</v>
      </c>
      <c r="H1340" s="49" t="s">
        <v>4446</v>
      </c>
      <c r="I1340" s="49" t="s">
        <v>3975</v>
      </c>
      <c r="J1340" s="49" t="s">
        <v>3975</v>
      </c>
      <c r="K1340" s="47" t="str">
        <f>_xlfn.XLOOKUP($B1340,ウォッチリスト!$C$3:$C$10000,ウォッチリスト!$C$3:$C$10000,"未反映",0,1)</f>
        <v>3553</v>
      </c>
    </row>
    <row r="1341" spans="1:11">
      <c r="A1341" s="49">
        <v>20250228</v>
      </c>
      <c r="B1341" s="50" t="s">
        <v>1148</v>
      </c>
      <c r="C1341" s="49" t="s">
        <v>5768</v>
      </c>
      <c r="D1341" s="49" t="s">
        <v>3983</v>
      </c>
      <c r="E1341" s="49">
        <v>6100</v>
      </c>
      <c r="F1341" s="49" t="s">
        <v>4070</v>
      </c>
      <c r="G1341" s="49">
        <v>14</v>
      </c>
      <c r="H1341" s="49" t="s">
        <v>4071</v>
      </c>
      <c r="I1341" s="49" t="s">
        <v>3975</v>
      </c>
      <c r="J1341" s="49" t="s">
        <v>3975</v>
      </c>
      <c r="K1341" s="47" t="str">
        <f>_xlfn.XLOOKUP($B1341,ウォッチリスト!$C$3:$C$10000,ウォッチリスト!$C$3:$C$10000,"未反映",0,1)</f>
        <v>3556</v>
      </c>
    </row>
    <row r="1342" spans="1:11">
      <c r="A1342" s="49">
        <v>20250228</v>
      </c>
      <c r="B1342" s="50" t="s">
        <v>245</v>
      </c>
      <c r="C1342" s="49" t="s">
        <v>5769</v>
      </c>
      <c r="D1342" s="49" t="s">
        <v>3983</v>
      </c>
      <c r="E1342" s="49">
        <v>6100</v>
      </c>
      <c r="F1342" s="49" t="s">
        <v>4070</v>
      </c>
      <c r="G1342" s="49">
        <v>14</v>
      </c>
      <c r="H1342" s="49" t="s">
        <v>4071</v>
      </c>
      <c r="I1342" s="49" t="s">
        <v>3975</v>
      </c>
      <c r="J1342" s="49" t="s">
        <v>3975</v>
      </c>
      <c r="K1342" s="47" t="str">
        <f>_xlfn.XLOOKUP($B1342,ウォッチリスト!$C$3:$C$10000,ウォッチリスト!$C$3:$C$10000,"未反映",0,1)</f>
        <v>3557</v>
      </c>
    </row>
    <row r="1343" spans="1:11">
      <c r="A1343" s="49">
        <v>20250228</v>
      </c>
      <c r="B1343" s="50" t="s">
        <v>1149</v>
      </c>
      <c r="C1343" s="49" t="s">
        <v>5770</v>
      </c>
      <c r="D1343" s="49" t="s">
        <v>3983</v>
      </c>
      <c r="E1343" s="49">
        <v>6100</v>
      </c>
      <c r="F1343" s="49" t="s">
        <v>4070</v>
      </c>
      <c r="G1343" s="49">
        <v>14</v>
      </c>
      <c r="H1343" s="49" t="s">
        <v>4071</v>
      </c>
      <c r="I1343" s="49" t="s">
        <v>3975</v>
      </c>
      <c r="J1343" s="49" t="s">
        <v>3975</v>
      </c>
      <c r="K1343" s="47" t="str">
        <f>_xlfn.XLOOKUP($B1343,ウォッチリスト!$C$3:$C$10000,ウォッチリスト!$C$3:$C$10000,"未反映",0,1)</f>
        <v>3558</v>
      </c>
    </row>
    <row r="1344" spans="1:11">
      <c r="A1344" s="49">
        <v>20250228</v>
      </c>
      <c r="B1344" s="50" t="s">
        <v>1150</v>
      </c>
      <c r="C1344" s="49" t="s">
        <v>5771</v>
      </c>
      <c r="D1344" s="49" t="s">
        <v>4059</v>
      </c>
      <c r="E1344" s="49">
        <v>6050</v>
      </c>
      <c r="F1344" s="49" t="s">
        <v>4196</v>
      </c>
      <c r="G1344" s="49">
        <v>13</v>
      </c>
      <c r="H1344" s="49" t="s">
        <v>4197</v>
      </c>
      <c r="I1344" s="49" t="s">
        <v>3975</v>
      </c>
      <c r="J1344" s="49" t="s">
        <v>3975</v>
      </c>
      <c r="K1344" s="47" t="str">
        <f>_xlfn.XLOOKUP($B1344,ウォッチリスト!$C$3:$C$10000,ウォッチリスト!$C$3:$C$10000,"未反映",0,1)</f>
        <v>3559</v>
      </c>
    </row>
    <row r="1345" spans="1:11">
      <c r="A1345" s="49">
        <v>20250228</v>
      </c>
      <c r="B1345" s="50" t="s">
        <v>1151</v>
      </c>
      <c r="C1345" s="49" t="s">
        <v>5772</v>
      </c>
      <c r="D1345" s="49" t="s">
        <v>4059</v>
      </c>
      <c r="E1345" s="49">
        <v>6100</v>
      </c>
      <c r="F1345" s="49" t="s">
        <v>4070</v>
      </c>
      <c r="G1345" s="49">
        <v>14</v>
      </c>
      <c r="H1345" s="49" t="s">
        <v>4071</v>
      </c>
      <c r="I1345" s="49" t="s">
        <v>3975</v>
      </c>
      <c r="J1345" s="49" t="s">
        <v>3975</v>
      </c>
      <c r="K1345" s="47" t="str">
        <f>_xlfn.XLOOKUP($B1345,ウォッチリスト!$C$3:$C$10000,ウォッチリスト!$C$3:$C$10000,"未反映",0,1)</f>
        <v>3560</v>
      </c>
    </row>
    <row r="1346" spans="1:11">
      <c r="A1346" s="49">
        <v>20250228</v>
      </c>
      <c r="B1346" s="50" t="s">
        <v>79</v>
      </c>
      <c r="C1346" s="49" t="s">
        <v>5773</v>
      </c>
      <c r="D1346" s="49" t="s">
        <v>3968</v>
      </c>
      <c r="E1346" s="49">
        <v>6100</v>
      </c>
      <c r="F1346" s="49" t="s">
        <v>4070</v>
      </c>
      <c r="G1346" s="49">
        <v>14</v>
      </c>
      <c r="H1346" s="49" t="s">
        <v>4071</v>
      </c>
      <c r="I1346" s="49">
        <v>7</v>
      </c>
      <c r="J1346" s="49" t="s">
        <v>3971</v>
      </c>
      <c r="K1346" s="47" t="str">
        <f>_xlfn.XLOOKUP($B1346,ウォッチリスト!$C$3:$C$10000,ウォッチリスト!$C$3:$C$10000,"未反映",0,1)</f>
        <v>3561</v>
      </c>
    </row>
    <row r="1347" spans="1:11">
      <c r="A1347" s="49">
        <v>20250228</v>
      </c>
      <c r="B1347" s="50" t="s">
        <v>1152</v>
      </c>
      <c r="C1347" s="49" t="s">
        <v>5774</v>
      </c>
      <c r="D1347" s="49" t="s">
        <v>4059</v>
      </c>
      <c r="E1347" s="49">
        <v>6050</v>
      </c>
      <c r="F1347" s="49" t="s">
        <v>4196</v>
      </c>
      <c r="G1347" s="49">
        <v>13</v>
      </c>
      <c r="H1347" s="49" t="s">
        <v>4197</v>
      </c>
      <c r="I1347" s="49" t="s">
        <v>3975</v>
      </c>
      <c r="J1347" s="49" t="s">
        <v>3975</v>
      </c>
      <c r="K1347" s="47" t="str">
        <f>_xlfn.XLOOKUP($B1347,ウォッチリスト!$C$3:$C$10000,ウォッチリスト!$C$3:$C$10000,"未反映",0,1)</f>
        <v>3562</v>
      </c>
    </row>
    <row r="1348" spans="1:11">
      <c r="A1348" s="49">
        <v>20250228</v>
      </c>
      <c r="B1348" s="50" t="s">
        <v>1153</v>
      </c>
      <c r="C1348" s="49" t="s">
        <v>5775</v>
      </c>
      <c r="D1348" s="49" t="s">
        <v>3968</v>
      </c>
      <c r="E1348" s="49">
        <v>6100</v>
      </c>
      <c r="F1348" s="49" t="s">
        <v>4070</v>
      </c>
      <c r="G1348" s="49">
        <v>14</v>
      </c>
      <c r="H1348" s="49" t="s">
        <v>4071</v>
      </c>
      <c r="I1348" s="49">
        <v>4</v>
      </c>
      <c r="J1348" s="49" t="s">
        <v>4015</v>
      </c>
      <c r="K1348" s="47" t="str">
        <f>_xlfn.XLOOKUP($B1348,ウォッチリスト!$C$3:$C$10000,ウォッチリスト!$C$3:$C$10000,"未反映",0,1)</f>
        <v>3563</v>
      </c>
    </row>
    <row r="1349" spans="1:11">
      <c r="A1349" s="49">
        <v>20250228</v>
      </c>
      <c r="B1349" s="50" t="s">
        <v>1154</v>
      </c>
      <c r="C1349" s="49" t="s">
        <v>5776</v>
      </c>
      <c r="D1349" s="49" t="s">
        <v>4059</v>
      </c>
      <c r="E1349" s="49">
        <v>6050</v>
      </c>
      <c r="F1349" s="49" t="s">
        <v>4196</v>
      </c>
      <c r="G1349" s="49">
        <v>13</v>
      </c>
      <c r="H1349" s="49" t="s">
        <v>4197</v>
      </c>
      <c r="I1349" s="49">
        <v>7</v>
      </c>
      <c r="J1349" s="49" t="s">
        <v>3971</v>
      </c>
      <c r="K1349" s="47" t="str">
        <f>_xlfn.XLOOKUP($B1349,ウォッチリスト!$C$3:$C$10000,ウォッチリスト!$C$3:$C$10000,"未反映",0,1)</f>
        <v>3565</v>
      </c>
    </row>
    <row r="1350" spans="1:11">
      <c r="A1350" s="49">
        <v>20250228</v>
      </c>
      <c r="B1350" s="50" t="s">
        <v>1155</v>
      </c>
      <c r="C1350" s="49" t="s">
        <v>5777</v>
      </c>
      <c r="D1350" s="49" t="s">
        <v>3983</v>
      </c>
      <c r="E1350" s="49">
        <v>6100</v>
      </c>
      <c r="F1350" s="49" t="s">
        <v>4070</v>
      </c>
      <c r="G1350" s="49">
        <v>14</v>
      </c>
      <c r="H1350" s="49" t="s">
        <v>4071</v>
      </c>
      <c r="I1350" s="49" t="s">
        <v>3975</v>
      </c>
      <c r="J1350" s="49" t="s">
        <v>3975</v>
      </c>
      <c r="K1350" s="47" t="str">
        <f>_xlfn.XLOOKUP($B1350,ウォッチリスト!$C$3:$C$10000,ウォッチリスト!$C$3:$C$10000,"未反映",0,1)</f>
        <v>3566</v>
      </c>
    </row>
    <row r="1351" spans="1:11">
      <c r="A1351" s="49">
        <v>20250228</v>
      </c>
      <c r="B1351" s="50" t="s">
        <v>1156</v>
      </c>
      <c r="C1351" s="49" t="s">
        <v>5778</v>
      </c>
      <c r="D1351" s="49" t="s">
        <v>3968</v>
      </c>
      <c r="E1351" s="49">
        <v>3100</v>
      </c>
      <c r="F1351" s="49" t="s">
        <v>5428</v>
      </c>
      <c r="G1351" s="49">
        <v>4</v>
      </c>
      <c r="H1351" s="49" t="s">
        <v>4446</v>
      </c>
      <c r="I1351" s="49">
        <v>6</v>
      </c>
      <c r="J1351" s="49" t="s">
        <v>4061</v>
      </c>
      <c r="K1351" s="47" t="str">
        <f>_xlfn.XLOOKUP($B1351,ウォッチリスト!$C$3:$C$10000,ウォッチリスト!$C$3:$C$10000,"未反映",0,1)</f>
        <v>3569</v>
      </c>
    </row>
    <row r="1352" spans="1:11">
      <c r="A1352" s="49">
        <v>20250228</v>
      </c>
      <c r="B1352" s="50" t="s">
        <v>1157</v>
      </c>
      <c r="C1352" s="49" t="s">
        <v>5779</v>
      </c>
      <c r="D1352" s="49" t="s">
        <v>4059</v>
      </c>
      <c r="E1352" s="49">
        <v>3100</v>
      </c>
      <c r="F1352" s="49" t="s">
        <v>5428</v>
      </c>
      <c r="G1352" s="49">
        <v>4</v>
      </c>
      <c r="H1352" s="49" t="s">
        <v>4446</v>
      </c>
      <c r="I1352" s="49" t="s">
        <v>3975</v>
      </c>
      <c r="J1352" s="49" t="s">
        <v>3975</v>
      </c>
      <c r="K1352" s="47" t="str">
        <f>_xlfn.XLOOKUP($B1352,ウォッチリスト!$C$3:$C$10000,ウォッチリスト!$C$3:$C$10000,"未反映",0,1)</f>
        <v>3571</v>
      </c>
    </row>
    <row r="1353" spans="1:11">
      <c r="A1353" s="49">
        <v>20250228</v>
      </c>
      <c r="B1353" s="50" t="s">
        <v>1158</v>
      </c>
      <c r="C1353" s="49" t="s">
        <v>5780</v>
      </c>
      <c r="D1353" s="49" t="s">
        <v>4059</v>
      </c>
      <c r="E1353" s="49">
        <v>3100</v>
      </c>
      <c r="F1353" s="49" t="s">
        <v>5428</v>
      </c>
      <c r="G1353" s="49">
        <v>4</v>
      </c>
      <c r="H1353" s="49" t="s">
        <v>4446</v>
      </c>
      <c r="I1353" s="49" t="s">
        <v>3975</v>
      </c>
      <c r="J1353" s="49" t="s">
        <v>3975</v>
      </c>
      <c r="K1353" s="47" t="str">
        <f>_xlfn.XLOOKUP($B1353,ウォッチリスト!$C$3:$C$10000,ウォッチリスト!$C$3:$C$10000,"未反映",0,1)</f>
        <v>3577</v>
      </c>
    </row>
    <row r="1354" spans="1:11">
      <c r="A1354" s="49">
        <v>20250228</v>
      </c>
      <c r="B1354" s="50" t="s">
        <v>1159</v>
      </c>
      <c r="C1354" s="49" t="s">
        <v>5781</v>
      </c>
      <c r="D1354" s="49" t="s">
        <v>3968</v>
      </c>
      <c r="E1354" s="49">
        <v>3100</v>
      </c>
      <c r="F1354" s="49" t="s">
        <v>5428</v>
      </c>
      <c r="G1354" s="49">
        <v>4</v>
      </c>
      <c r="H1354" s="49" t="s">
        <v>4446</v>
      </c>
      <c r="I1354" s="49">
        <v>7</v>
      </c>
      <c r="J1354" s="49" t="s">
        <v>3971</v>
      </c>
      <c r="K1354" s="47" t="str">
        <f>_xlfn.XLOOKUP($B1354,ウォッチリスト!$C$3:$C$10000,ウォッチリスト!$C$3:$C$10000,"未反映",0,1)</f>
        <v>3580</v>
      </c>
    </row>
    <row r="1355" spans="1:11">
      <c r="A1355" s="49">
        <v>20250228</v>
      </c>
      <c r="B1355" s="50" t="s">
        <v>1160</v>
      </c>
      <c r="C1355" s="49" t="s">
        <v>5782</v>
      </c>
      <c r="D1355" s="49" t="s">
        <v>4059</v>
      </c>
      <c r="E1355" s="49">
        <v>3100</v>
      </c>
      <c r="F1355" s="49" t="s">
        <v>5428</v>
      </c>
      <c r="G1355" s="49">
        <v>4</v>
      </c>
      <c r="H1355" s="49" t="s">
        <v>4446</v>
      </c>
      <c r="I1355" s="49" t="s">
        <v>3975</v>
      </c>
      <c r="J1355" s="49" t="s">
        <v>3975</v>
      </c>
      <c r="K1355" s="47" t="str">
        <f>_xlfn.XLOOKUP($B1355,ウォッチリスト!$C$3:$C$10000,ウォッチリスト!$C$3:$C$10000,"未反映",0,1)</f>
        <v>3583</v>
      </c>
    </row>
    <row r="1356" spans="1:11">
      <c r="A1356" s="49">
        <v>20250228</v>
      </c>
      <c r="B1356" s="50" t="s">
        <v>1161</v>
      </c>
      <c r="C1356" s="49" t="s">
        <v>5783</v>
      </c>
      <c r="D1356" s="49" t="s">
        <v>3968</v>
      </c>
      <c r="E1356" s="49">
        <v>3100</v>
      </c>
      <c r="F1356" s="49" t="s">
        <v>5428</v>
      </c>
      <c r="G1356" s="49">
        <v>4</v>
      </c>
      <c r="H1356" s="49" t="s">
        <v>4446</v>
      </c>
      <c r="I1356" s="49">
        <v>4</v>
      </c>
      <c r="J1356" s="49" t="s">
        <v>4015</v>
      </c>
      <c r="K1356" s="47" t="str">
        <f>_xlfn.XLOOKUP($B1356,ウォッチリスト!$C$3:$C$10000,ウォッチリスト!$C$3:$C$10000,"未反映",0,1)</f>
        <v>3591</v>
      </c>
    </row>
    <row r="1357" spans="1:11">
      <c r="A1357" s="49">
        <v>20250228</v>
      </c>
      <c r="B1357" s="50" t="s">
        <v>1162</v>
      </c>
      <c r="C1357" s="49" t="s">
        <v>5784</v>
      </c>
      <c r="D1357" s="49" t="s">
        <v>3968</v>
      </c>
      <c r="E1357" s="49">
        <v>3100</v>
      </c>
      <c r="F1357" s="49" t="s">
        <v>5428</v>
      </c>
      <c r="G1357" s="49">
        <v>4</v>
      </c>
      <c r="H1357" s="49" t="s">
        <v>4446</v>
      </c>
      <c r="I1357" s="49">
        <v>6</v>
      </c>
      <c r="J1357" s="49" t="s">
        <v>4061</v>
      </c>
      <c r="K1357" s="47" t="str">
        <f>_xlfn.XLOOKUP($B1357,ウォッチリスト!$C$3:$C$10000,ウォッチリスト!$C$3:$C$10000,"未反映",0,1)</f>
        <v>3593</v>
      </c>
    </row>
    <row r="1358" spans="1:11">
      <c r="A1358" s="49">
        <v>20250228</v>
      </c>
      <c r="B1358" s="50" t="s">
        <v>1163</v>
      </c>
      <c r="C1358" s="49" t="s">
        <v>5785</v>
      </c>
      <c r="D1358" s="49" t="s">
        <v>4059</v>
      </c>
      <c r="E1358" s="49">
        <v>3100</v>
      </c>
      <c r="F1358" s="49" t="s">
        <v>5428</v>
      </c>
      <c r="G1358" s="49">
        <v>4</v>
      </c>
      <c r="H1358" s="49" t="s">
        <v>4446</v>
      </c>
      <c r="I1358" s="49" t="s">
        <v>3975</v>
      </c>
      <c r="J1358" s="49" t="s">
        <v>3975</v>
      </c>
      <c r="K1358" s="47" t="str">
        <f>_xlfn.XLOOKUP($B1358,ウォッチリスト!$C$3:$C$10000,ウォッチリスト!$C$3:$C$10000,"未反映",0,1)</f>
        <v>3597</v>
      </c>
    </row>
    <row r="1359" spans="1:11">
      <c r="A1359" s="49">
        <v>20250228</v>
      </c>
      <c r="B1359" s="50" t="s">
        <v>1164</v>
      </c>
      <c r="C1359" s="49" t="s">
        <v>5786</v>
      </c>
      <c r="D1359" s="49" t="s">
        <v>4059</v>
      </c>
      <c r="E1359" s="49">
        <v>3100</v>
      </c>
      <c r="F1359" s="49" t="s">
        <v>5428</v>
      </c>
      <c r="G1359" s="49">
        <v>4</v>
      </c>
      <c r="H1359" s="49" t="s">
        <v>4446</v>
      </c>
      <c r="I1359" s="49" t="s">
        <v>3975</v>
      </c>
      <c r="J1359" s="49" t="s">
        <v>3975</v>
      </c>
      <c r="K1359" s="47" t="str">
        <f>_xlfn.XLOOKUP($B1359,ウォッチリスト!$C$3:$C$10000,ウォッチリスト!$C$3:$C$10000,"未反映",0,1)</f>
        <v>3598</v>
      </c>
    </row>
    <row r="1360" spans="1:11">
      <c r="A1360" s="49">
        <v>20250228</v>
      </c>
      <c r="B1360" s="50" t="s">
        <v>1165</v>
      </c>
      <c r="C1360" s="49" t="s">
        <v>5787</v>
      </c>
      <c r="D1360" s="49" t="s">
        <v>4059</v>
      </c>
      <c r="E1360" s="49">
        <v>3100</v>
      </c>
      <c r="F1360" s="49" t="s">
        <v>5428</v>
      </c>
      <c r="G1360" s="49">
        <v>4</v>
      </c>
      <c r="H1360" s="49" t="s">
        <v>4446</v>
      </c>
      <c r="I1360" s="49" t="s">
        <v>3975</v>
      </c>
      <c r="J1360" s="49" t="s">
        <v>3975</v>
      </c>
      <c r="K1360" s="47" t="str">
        <f>_xlfn.XLOOKUP($B1360,ウォッチリスト!$C$3:$C$10000,ウォッチリスト!$C$3:$C$10000,"未反映",0,1)</f>
        <v>3600</v>
      </c>
    </row>
    <row r="1361" spans="1:11">
      <c r="A1361" s="49">
        <v>20250228</v>
      </c>
      <c r="B1361" s="50" t="s">
        <v>1166</v>
      </c>
      <c r="C1361" s="49" t="s">
        <v>5788</v>
      </c>
      <c r="D1361" s="49" t="s">
        <v>4059</v>
      </c>
      <c r="E1361" s="49">
        <v>3100</v>
      </c>
      <c r="F1361" s="49" t="s">
        <v>5428</v>
      </c>
      <c r="G1361" s="49">
        <v>4</v>
      </c>
      <c r="H1361" s="49" t="s">
        <v>4446</v>
      </c>
      <c r="I1361" s="49" t="s">
        <v>3975</v>
      </c>
      <c r="J1361" s="49" t="s">
        <v>3975</v>
      </c>
      <c r="K1361" s="47" t="str">
        <f>_xlfn.XLOOKUP($B1361,ウォッチリスト!$C$3:$C$10000,ウォッチリスト!$C$3:$C$10000,"未反映",0,1)</f>
        <v>3604</v>
      </c>
    </row>
    <row r="1362" spans="1:11">
      <c r="A1362" s="49">
        <v>20250228</v>
      </c>
      <c r="B1362" s="50" t="s">
        <v>1167</v>
      </c>
      <c r="C1362" s="49" t="s">
        <v>5789</v>
      </c>
      <c r="D1362" s="49" t="s">
        <v>4059</v>
      </c>
      <c r="E1362" s="49">
        <v>3100</v>
      </c>
      <c r="F1362" s="49" t="s">
        <v>5428</v>
      </c>
      <c r="G1362" s="49">
        <v>4</v>
      </c>
      <c r="H1362" s="49" t="s">
        <v>4446</v>
      </c>
      <c r="I1362" s="49" t="s">
        <v>3975</v>
      </c>
      <c r="J1362" s="49" t="s">
        <v>3975</v>
      </c>
      <c r="K1362" s="47" t="str">
        <f>_xlfn.XLOOKUP($B1362,ウォッチリスト!$C$3:$C$10000,ウォッチリスト!$C$3:$C$10000,"未反映",0,1)</f>
        <v>3607</v>
      </c>
    </row>
    <row r="1363" spans="1:11">
      <c r="A1363" s="49">
        <v>20250228</v>
      </c>
      <c r="B1363" s="50" t="s">
        <v>1168</v>
      </c>
      <c r="C1363" s="49" t="s">
        <v>5790</v>
      </c>
      <c r="D1363" s="49" t="s">
        <v>3968</v>
      </c>
      <c r="E1363" s="49">
        <v>3100</v>
      </c>
      <c r="F1363" s="49" t="s">
        <v>5428</v>
      </c>
      <c r="G1363" s="49">
        <v>4</v>
      </c>
      <c r="H1363" s="49" t="s">
        <v>4446</v>
      </c>
      <c r="I1363" s="49">
        <v>6</v>
      </c>
      <c r="J1363" s="49" t="s">
        <v>4061</v>
      </c>
      <c r="K1363" s="47" t="str">
        <f>_xlfn.XLOOKUP($B1363,ウォッチリスト!$C$3:$C$10000,ウォッチリスト!$C$3:$C$10000,"未反映",0,1)</f>
        <v>3608</v>
      </c>
    </row>
    <row r="1364" spans="1:11">
      <c r="A1364" s="49">
        <v>20250228</v>
      </c>
      <c r="B1364" s="50" t="s">
        <v>1169</v>
      </c>
      <c r="C1364" s="49" t="s">
        <v>5791</v>
      </c>
      <c r="D1364" s="49" t="s">
        <v>4059</v>
      </c>
      <c r="E1364" s="49">
        <v>3100</v>
      </c>
      <c r="F1364" s="49" t="s">
        <v>5428</v>
      </c>
      <c r="G1364" s="49">
        <v>4</v>
      </c>
      <c r="H1364" s="49" t="s">
        <v>4446</v>
      </c>
      <c r="I1364" s="49" t="s">
        <v>3975</v>
      </c>
      <c r="J1364" s="49" t="s">
        <v>3975</v>
      </c>
      <c r="K1364" s="47" t="str">
        <f>_xlfn.XLOOKUP($B1364,ウォッチリスト!$C$3:$C$10000,ウォッチリスト!$C$3:$C$10000,"未反映",0,1)</f>
        <v>3611</v>
      </c>
    </row>
    <row r="1365" spans="1:11">
      <c r="A1365" s="49">
        <v>20250228</v>
      </c>
      <c r="B1365" s="50" t="s">
        <v>203</v>
      </c>
      <c r="C1365" s="49" t="s">
        <v>5792</v>
      </c>
      <c r="D1365" s="49" t="s">
        <v>3968</v>
      </c>
      <c r="E1365" s="49">
        <v>3100</v>
      </c>
      <c r="F1365" s="49" t="s">
        <v>5428</v>
      </c>
      <c r="G1365" s="49">
        <v>4</v>
      </c>
      <c r="H1365" s="49" t="s">
        <v>4446</v>
      </c>
      <c r="I1365" s="49">
        <v>6</v>
      </c>
      <c r="J1365" s="49" t="s">
        <v>4061</v>
      </c>
      <c r="K1365" s="47" t="str">
        <f>_xlfn.XLOOKUP($B1365,ウォッチリスト!$C$3:$C$10000,ウォッチリスト!$C$3:$C$10000,"未反映",0,1)</f>
        <v>3612</v>
      </c>
    </row>
    <row r="1366" spans="1:11">
      <c r="A1366" s="49">
        <v>20250228</v>
      </c>
      <c r="B1366" s="50" t="s">
        <v>1170</v>
      </c>
      <c r="C1366" s="49" t="s">
        <v>5793</v>
      </c>
      <c r="D1366" s="49" t="s">
        <v>3983</v>
      </c>
      <c r="E1366" s="49">
        <v>5250</v>
      </c>
      <c r="F1366" s="49" t="s">
        <v>3992</v>
      </c>
      <c r="G1366" s="49">
        <v>10</v>
      </c>
      <c r="H1366" s="49" t="s">
        <v>3993</v>
      </c>
      <c r="I1366" s="49" t="s">
        <v>3975</v>
      </c>
      <c r="J1366" s="49" t="s">
        <v>3975</v>
      </c>
      <c r="K1366" s="47" t="str">
        <f>_xlfn.XLOOKUP($B1366,ウォッチリスト!$C$3:$C$10000,ウォッチリスト!$C$3:$C$10000,"未反映",0,1)</f>
        <v>3622</v>
      </c>
    </row>
    <row r="1367" spans="1:11">
      <c r="A1367" s="49">
        <v>20250228</v>
      </c>
      <c r="B1367" s="50" t="s">
        <v>1171</v>
      </c>
      <c r="C1367" s="49" t="s">
        <v>5794</v>
      </c>
      <c r="D1367" s="49" t="s">
        <v>3983</v>
      </c>
      <c r="E1367" s="49">
        <v>5250</v>
      </c>
      <c r="F1367" s="49" t="s">
        <v>3992</v>
      </c>
      <c r="G1367" s="49">
        <v>10</v>
      </c>
      <c r="H1367" s="49" t="s">
        <v>3993</v>
      </c>
      <c r="I1367" s="49" t="s">
        <v>3975</v>
      </c>
      <c r="J1367" s="49" t="s">
        <v>3975</v>
      </c>
      <c r="K1367" s="47" t="str">
        <f>_xlfn.XLOOKUP($B1367,ウォッチリスト!$C$3:$C$10000,ウォッチリスト!$C$3:$C$10000,"未反映",0,1)</f>
        <v>3623</v>
      </c>
    </row>
    <row r="1368" spans="1:11">
      <c r="A1368" s="49">
        <v>20250228</v>
      </c>
      <c r="B1368" s="50" t="s">
        <v>1172</v>
      </c>
      <c r="C1368" s="49" t="s">
        <v>5795</v>
      </c>
      <c r="D1368" s="49" t="s">
        <v>3983</v>
      </c>
      <c r="E1368" s="49">
        <v>5250</v>
      </c>
      <c r="F1368" s="49" t="s">
        <v>3992</v>
      </c>
      <c r="G1368" s="49">
        <v>10</v>
      </c>
      <c r="H1368" s="49" t="s">
        <v>3993</v>
      </c>
      <c r="I1368" s="49" t="s">
        <v>3975</v>
      </c>
      <c r="J1368" s="49" t="s">
        <v>3975</v>
      </c>
      <c r="K1368" s="47" t="str">
        <f>_xlfn.XLOOKUP($B1368,ウォッチリスト!$C$3:$C$10000,ウォッチリスト!$C$3:$C$10000,"未反映",0,1)</f>
        <v>3624</v>
      </c>
    </row>
    <row r="1369" spans="1:11">
      <c r="A1369" s="49">
        <v>20250228</v>
      </c>
      <c r="B1369" s="50" t="s">
        <v>1173</v>
      </c>
      <c r="C1369" s="49" t="s">
        <v>5796</v>
      </c>
      <c r="D1369" s="49" t="s">
        <v>3983</v>
      </c>
      <c r="E1369" s="49">
        <v>5250</v>
      </c>
      <c r="F1369" s="49" t="s">
        <v>3992</v>
      </c>
      <c r="G1369" s="49">
        <v>10</v>
      </c>
      <c r="H1369" s="49" t="s">
        <v>3993</v>
      </c>
      <c r="I1369" s="49" t="s">
        <v>3975</v>
      </c>
      <c r="J1369" s="49" t="s">
        <v>3975</v>
      </c>
      <c r="K1369" s="47" t="str">
        <f>_xlfn.XLOOKUP($B1369,ウォッチリスト!$C$3:$C$10000,ウォッチリスト!$C$3:$C$10000,"未反映",0,1)</f>
        <v>3625</v>
      </c>
    </row>
    <row r="1370" spans="1:11">
      <c r="A1370" s="49">
        <v>20250228</v>
      </c>
      <c r="B1370" s="50" t="s">
        <v>1174</v>
      </c>
      <c r="C1370" s="49" t="s">
        <v>5797</v>
      </c>
      <c r="D1370" s="49" t="s">
        <v>3968</v>
      </c>
      <c r="E1370" s="49">
        <v>5250</v>
      </c>
      <c r="F1370" s="49" t="s">
        <v>3992</v>
      </c>
      <c r="G1370" s="49">
        <v>10</v>
      </c>
      <c r="H1370" s="49" t="s">
        <v>3993</v>
      </c>
      <c r="I1370" s="49">
        <v>4</v>
      </c>
      <c r="J1370" s="49" t="s">
        <v>4015</v>
      </c>
      <c r="K1370" s="47" t="str">
        <f>_xlfn.XLOOKUP($B1370,ウォッチリスト!$C$3:$C$10000,ウォッチリスト!$C$3:$C$10000,"未反映",0,1)</f>
        <v>3626</v>
      </c>
    </row>
    <row r="1371" spans="1:11">
      <c r="A1371" s="49">
        <v>20250228</v>
      </c>
      <c r="B1371" s="50" t="s">
        <v>1175</v>
      </c>
      <c r="C1371" s="49" t="s">
        <v>5798</v>
      </c>
      <c r="D1371" s="49" t="s">
        <v>4059</v>
      </c>
      <c r="E1371" s="49">
        <v>5250</v>
      </c>
      <c r="F1371" s="49" t="s">
        <v>3992</v>
      </c>
      <c r="G1371" s="49">
        <v>10</v>
      </c>
      <c r="H1371" s="49" t="s">
        <v>3993</v>
      </c>
      <c r="I1371" s="49" t="s">
        <v>3975</v>
      </c>
      <c r="J1371" s="49" t="s">
        <v>3975</v>
      </c>
      <c r="K1371" s="47" t="str">
        <f>_xlfn.XLOOKUP($B1371,ウォッチリスト!$C$3:$C$10000,ウォッチリスト!$C$3:$C$10000,"未反映",0,1)</f>
        <v>3627</v>
      </c>
    </row>
    <row r="1372" spans="1:11">
      <c r="A1372" s="49">
        <v>20250228</v>
      </c>
      <c r="B1372" s="50" t="s">
        <v>1176</v>
      </c>
      <c r="C1372" s="49" t="s">
        <v>5799</v>
      </c>
      <c r="D1372" s="49" t="s">
        <v>3983</v>
      </c>
      <c r="E1372" s="49">
        <v>5250</v>
      </c>
      <c r="F1372" s="49" t="s">
        <v>3992</v>
      </c>
      <c r="G1372" s="49">
        <v>10</v>
      </c>
      <c r="H1372" s="49" t="s">
        <v>3993</v>
      </c>
      <c r="I1372" s="49" t="s">
        <v>3975</v>
      </c>
      <c r="J1372" s="49" t="s">
        <v>3975</v>
      </c>
      <c r="K1372" s="47" t="str">
        <f>_xlfn.XLOOKUP($B1372,ウォッチリスト!$C$3:$C$10000,ウォッチリスト!$C$3:$C$10000,"未反映",0,1)</f>
        <v>3628</v>
      </c>
    </row>
    <row r="1373" spans="1:11">
      <c r="A1373" s="49">
        <v>20250228</v>
      </c>
      <c r="B1373" s="50" t="s">
        <v>1177</v>
      </c>
      <c r="C1373" s="49" t="s">
        <v>9051</v>
      </c>
      <c r="D1373" s="49" t="s">
        <v>3968</v>
      </c>
      <c r="E1373" s="49">
        <v>5250</v>
      </c>
      <c r="F1373" s="49" t="s">
        <v>3992</v>
      </c>
      <c r="G1373" s="49">
        <v>10</v>
      </c>
      <c r="H1373" s="49" t="s">
        <v>3993</v>
      </c>
      <c r="I1373" s="49">
        <v>6</v>
      </c>
      <c r="J1373" s="49" t="s">
        <v>4061</v>
      </c>
      <c r="K1373" s="47" t="str">
        <f>_xlfn.XLOOKUP($B1373,ウォッチリスト!$C$3:$C$10000,ウォッチリスト!$C$3:$C$10000,"未反映",0,1)</f>
        <v>3632</v>
      </c>
    </row>
    <row r="1374" spans="1:11">
      <c r="A1374" s="49">
        <v>20250228</v>
      </c>
      <c r="B1374" s="50" t="s">
        <v>1178</v>
      </c>
      <c r="C1374" s="49" t="s">
        <v>5800</v>
      </c>
      <c r="D1374" s="49" t="s">
        <v>4059</v>
      </c>
      <c r="E1374" s="49">
        <v>5250</v>
      </c>
      <c r="F1374" s="49" t="s">
        <v>3992</v>
      </c>
      <c r="G1374" s="49">
        <v>10</v>
      </c>
      <c r="H1374" s="49" t="s">
        <v>3993</v>
      </c>
      <c r="I1374" s="49">
        <v>7</v>
      </c>
      <c r="J1374" s="49" t="s">
        <v>3971</v>
      </c>
      <c r="K1374" s="47" t="str">
        <f>_xlfn.XLOOKUP($B1374,ウォッチリスト!$C$3:$C$10000,ウォッチリスト!$C$3:$C$10000,"未反映",0,1)</f>
        <v>3633</v>
      </c>
    </row>
    <row r="1375" spans="1:11">
      <c r="A1375" s="49">
        <v>20250228</v>
      </c>
      <c r="B1375" s="50" t="s">
        <v>1179</v>
      </c>
      <c r="C1375" s="49" t="s">
        <v>5801</v>
      </c>
      <c r="D1375" s="49" t="s">
        <v>4059</v>
      </c>
      <c r="E1375" s="49">
        <v>5250</v>
      </c>
      <c r="F1375" s="49" t="s">
        <v>3992</v>
      </c>
      <c r="G1375" s="49">
        <v>10</v>
      </c>
      <c r="H1375" s="49" t="s">
        <v>3993</v>
      </c>
      <c r="I1375" s="49" t="s">
        <v>3975</v>
      </c>
      <c r="J1375" s="49" t="s">
        <v>3975</v>
      </c>
      <c r="K1375" s="47" t="str">
        <f>_xlfn.XLOOKUP($B1375,ウォッチリスト!$C$3:$C$10000,ウォッチリスト!$C$3:$C$10000,"未反映",0,1)</f>
        <v>3634</v>
      </c>
    </row>
    <row r="1376" spans="1:11">
      <c r="A1376" s="49">
        <v>20250228</v>
      </c>
      <c r="B1376" s="50" t="s">
        <v>1180</v>
      </c>
      <c r="C1376" s="49" t="s">
        <v>5802</v>
      </c>
      <c r="D1376" s="49" t="s">
        <v>3968</v>
      </c>
      <c r="E1376" s="49">
        <v>5250</v>
      </c>
      <c r="F1376" s="49" t="s">
        <v>3992</v>
      </c>
      <c r="G1376" s="49">
        <v>10</v>
      </c>
      <c r="H1376" s="49" t="s">
        <v>3993</v>
      </c>
      <c r="I1376" s="49">
        <v>4</v>
      </c>
      <c r="J1376" s="49" t="s">
        <v>4015</v>
      </c>
      <c r="K1376" s="47" t="str">
        <f>_xlfn.XLOOKUP($B1376,ウォッチリスト!$C$3:$C$10000,ウォッチリスト!$C$3:$C$10000,"未反映",0,1)</f>
        <v>3635</v>
      </c>
    </row>
    <row r="1377" spans="1:11">
      <c r="A1377" s="49">
        <v>20250228</v>
      </c>
      <c r="B1377" s="50" t="s">
        <v>1181</v>
      </c>
      <c r="C1377" s="49" t="s">
        <v>5803</v>
      </c>
      <c r="D1377" s="49" t="s">
        <v>3968</v>
      </c>
      <c r="E1377" s="49">
        <v>5250</v>
      </c>
      <c r="F1377" s="49" t="s">
        <v>3992</v>
      </c>
      <c r="G1377" s="49">
        <v>10</v>
      </c>
      <c r="H1377" s="49" t="s">
        <v>3993</v>
      </c>
      <c r="I1377" s="49">
        <v>6</v>
      </c>
      <c r="J1377" s="49" t="s">
        <v>4061</v>
      </c>
      <c r="K1377" s="47" t="str">
        <f>_xlfn.XLOOKUP($B1377,ウォッチリスト!$C$3:$C$10000,ウォッチリスト!$C$3:$C$10000,"未反映",0,1)</f>
        <v>3636</v>
      </c>
    </row>
    <row r="1378" spans="1:11">
      <c r="A1378" s="49">
        <v>20250228</v>
      </c>
      <c r="B1378" s="50" t="s">
        <v>1182</v>
      </c>
      <c r="C1378" s="49" t="s">
        <v>5804</v>
      </c>
      <c r="D1378" s="49" t="s">
        <v>4059</v>
      </c>
      <c r="E1378" s="49">
        <v>5250</v>
      </c>
      <c r="F1378" s="49" t="s">
        <v>3992</v>
      </c>
      <c r="G1378" s="49">
        <v>10</v>
      </c>
      <c r="H1378" s="49" t="s">
        <v>3993</v>
      </c>
      <c r="I1378" s="49" t="s">
        <v>3975</v>
      </c>
      <c r="J1378" s="49" t="s">
        <v>3975</v>
      </c>
      <c r="K1378" s="47" t="str">
        <f>_xlfn.XLOOKUP($B1378,ウォッチリスト!$C$3:$C$10000,ウォッチリスト!$C$3:$C$10000,"未反映",0,1)</f>
        <v>3639</v>
      </c>
    </row>
    <row r="1379" spans="1:11">
      <c r="A1379" s="49">
        <v>20250228</v>
      </c>
      <c r="B1379" s="50" t="s">
        <v>1183</v>
      </c>
      <c r="C1379" s="49" t="s">
        <v>5805</v>
      </c>
      <c r="D1379" s="49" t="s">
        <v>4059</v>
      </c>
      <c r="E1379" s="49">
        <v>5250</v>
      </c>
      <c r="F1379" s="49" t="s">
        <v>3992</v>
      </c>
      <c r="G1379" s="49">
        <v>10</v>
      </c>
      <c r="H1379" s="49" t="s">
        <v>3993</v>
      </c>
      <c r="I1379" s="49" t="s">
        <v>3975</v>
      </c>
      <c r="J1379" s="49" t="s">
        <v>3975</v>
      </c>
      <c r="K1379" s="47" t="str">
        <f>_xlfn.XLOOKUP($B1379,ウォッチリスト!$C$3:$C$10000,ウォッチリスト!$C$3:$C$10000,"未反映",0,1)</f>
        <v>3640</v>
      </c>
    </row>
    <row r="1380" spans="1:11">
      <c r="A1380" s="49">
        <v>20250228</v>
      </c>
      <c r="B1380" s="50" t="s">
        <v>1184</v>
      </c>
      <c r="C1380" s="49" t="s">
        <v>5806</v>
      </c>
      <c r="D1380" s="49" t="s">
        <v>4059</v>
      </c>
      <c r="E1380" s="49">
        <v>5250</v>
      </c>
      <c r="F1380" s="49" t="s">
        <v>3992</v>
      </c>
      <c r="G1380" s="49">
        <v>10</v>
      </c>
      <c r="H1380" s="49" t="s">
        <v>3993</v>
      </c>
      <c r="I1380" s="49" t="s">
        <v>3975</v>
      </c>
      <c r="J1380" s="49" t="s">
        <v>3975</v>
      </c>
      <c r="K1380" s="47" t="str">
        <f>_xlfn.XLOOKUP($B1380,ウォッチリスト!$C$3:$C$10000,ウォッチリスト!$C$3:$C$10000,"未反映",0,1)</f>
        <v>3641</v>
      </c>
    </row>
    <row r="1381" spans="1:11">
      <c r="A1381" s="49">
        <v>20250228</v>
      </c>
      <c r="B1381" s="50" t="s">
        <v>1185</v>
      </c>
      <c r="C1381" s="49" t="s">
        <v>5807</v>
      </c>
      <c r="D1381" s="49" t="s">
        <v>3983</v>
      </c>
      <c r="E1381" s="49">
        <v>5250</v>
      </c>
      <c r="F1381" s="49" t="s">
        <v>3992</v>
      </c>
      <c r="G1381" s="49">
        <v>10</v>
      </c>
      <c r="H1381" s="49" t="s">
        <v>3993</v>
      </c>
      <c r="I1381" s="49" t="s">
        <v>3975</v>
      </c>
      <c r="J1381" s="49" t="s">
        <v>3975</v>
      </c>
      <c r="K1381" s="47" t="str">
        <f>_xlfn.XLOOKUP($B1381,ウォッチリスト!$C$3:$C$10000,ウォッチリスト!$C$3:$C$10000,"未反映",0,1)</f>
        <v>3645</v>
      </c>
    </row>
    <row r="1382" spans="1:11">
      <c r="A1382" s="49">
        <v>20250228</v>
      </c>
      <c r="B1382" s="50" t="s">
        <v>1186</v>
      </c>
      <c r="C1382" s="49" t="s">
        <v>5808</v>
      </c>
      <c r="D1382" s="49" t="s">
        <v>3983</v>
      </c>
      <c r="E1382" s="49">
        <v>5250</v>
      </c>
      <c r="F1382" s="49" t="s">
        <v>3992</v>
      </c>
      <c r="G1382" s="49">
        <v>10</v>
      </c>
      <c r="H1382" s="49" t="s">
        <v>3993</v>
      </c>
      <c r="I1382" s="49" t="s">
        <v>3975</v>
      </c>
      <c r="J1382" s="49" t="s">
        <v>3975</v>
      </c>
      <c r="K1382" s="47" t="str">
        <f>_xlfn.XLOOKUP($B1382,ウォッチリスト!$C$3:$C$10000,ウォッチリスト!$C$3:$C$10000,"未反映",0,1)</f>
        <v>3646</v>
      </c>
    </row>
    <row r="1383" spans="1:11">
      <c r="A1383" s="49">
        <v>20250228</v>
      </c>
      <c r="B1383" s="50" t="s">
        <v>1187</v>
      </c>
      <c r="C1383" s="49" t="s">
        <v>5809</v>
      </c>
      <c r="D1383" s="49" t="s">
        <v>4059</v>
      </c>
      <c r="E1383" s="49">
        <v>5250</v>
      </c>
      <c r="F1383" s="49" t="s">
        <v>3992</v>
      </c>
      <c r="G1383" s="49">
        <v>10</v>
      </c>
      <c r="H1383" s="49" t="s">
        <v>3993</v>
      </c>
      <c r="I1383" s="49" t="s">
        <v>3975</v>
      </c>
      <c r="J1383" s="49" t="s">
        <v>3975</v>
      </c>
      <c r="K1383" s="47" t="str">
        <f>_xlfn.XLOOKUP($B1383,ウォッチリスト!$C$3:$C$10000,ウォッチリスト!$C$3:$C$10000,"未反映",0,1)</f>
        <v>3647</v>
      </c>
    </row>
    <row r="1384" spans="1:11">
      <c r="A1384" s="49">
        <v>20250228</v>
      </c>
      <c r="B1384" s="50" t="s">
        <v>1188</v>
      </c>
      <c r="C1384" s="49" t="s">
        <v>5810</v>
      </c>
      <c r="D1384" s="49" t="s">
        <v>4059</v>
      </c>
      <c r="E1384" s="49">
        <v>5250</v>
      </c>
      <c r="F1384" s="49" t="s">
        <v>3992</v>
      </c>
      <c r="G1384" s="49">
        <v>10</v>
      </c>
      <c r="H1384" s="49" t="s">
        <v>3993</v>
      </c>
      <c r="I1384" s="49" t="s">
        <v>3975</v>
      </c>
      <c r="J1384" s="49" t="s">
        <v>3975</v>
      </c>
      <c r="K1384" s="47" t="str">
        <f>_xlfn.XLOOKUP($B1384,ウォッチリスト!$C$3:$C$10000,ウォッチリスト!$C$3:$C$10000,"未反映",0,1)</f>
        <v>3648</v>
      </c>
    </row>
    <row r="1385" spans="1:11">
      <c r="A1385" s="49">
        <v>20250228</v>
      </c>
      <c r="B1385" s="50" t="s">
        <v>1189</v>
      </c>
      <c r="C1385" s="49" t="s">
        <v>5811</v>
      </c>
      <c r="D1385" s="49" t="s">
        <v>3968</v>
      </c>
      <c r="E1385" s="49">
        <v>5250</v>
      </c>
      <c r="F1385" s="49" t="s">
        <v>3992</v>
      </c>
      <c r="G1385" s="49">
        <v>10</v>
      </c>
      <c r="H1385" s="49" t="s">
        <v>3993</v>
      </c>
      <c r="I1385" s="49">
        <v>7</v>
      </c>
      <c r="J1385" s="49" t="s">
        <v>3971</v>
      </c>
      <c r="K1385" s="47" t="str">
        <f>_xlfn.XLOOKUP($B1385,ウォッチリスト!$C$3:$C$10000,ウォッチリスト!$C$3:$C$10000,"未反映",0,1)</f>
        <v>3649</v>
      </c>
    </row>
    <row r="1386" spans="1:11">
      <c r="A1386" s="49">
        <v>20250228</v>
      </c>
      <c r="B1386" s="50" t="s">
        <v>1190</v>
      </c>
      <c r="C1386" s="49" t="s">
        <v>5812</v>
      </c>
      <c r="D1386" s="49" t="s">
        <v>3983</v>
      </c>
      <c r="E1386" s="49">
        <v>5250</v>
      </c>
      <c r="F1386" s="49" t="s">
        <v>3992</v>
      </c>
      <c r="G1386" s="49">
        <v>10</v>
      </c>
      <c r="H1386" s="49" t="s">
        <v>3993</v>
      </c>
      <c r="I1386" s="49" t="s">
        <v>3975</v>
      </c>
      <c r="J1386" s="49" t="s">
        <v>3975</v>
      </c>
      <c r="K1386" s="47" t="str">
        <f>_xlfn.XLOOKUP($B1386,ウォッチリスト!$C$3:$C$10000,ウォッチリスト!$C$3:$C$10000,"未反映",0,1)</f>
        <v>3652</v>
      </c>
    </row>
    <row r="1387" spans="1:11">
      <c r="A1387" s="49">
        <v>20250228</v>
      </c>
      <c r="B1387" s="50" t="s">
        <v>1191</v>
      </c>
      <c r="C1387" s="49" t="s">
        <v>5813</v>
      </c>
      <c r="D1387" s="49" t="s">
        <v>3983</v>
      </c>
      <c r="E1387" s="49">
        <v>5250</v>
      </c>
      <c r="F1387" s="49" t="s">
        <v>3992</v>
      </c>
      <c r="G1387" s="49">
        <v>10</v>
      </c>
      <c r="H1387" s="49" t="s">
        <v>3993</v>
      </c>
      <c r="I1387" s="49" t="s">
        <v>3975</v>
      </c>
      <c r="J1387" s="49" t="s">
        <v>3975</v>
      </c>
      <c r="K1387" s="47" t="str">
        <f>_xlfn.XLOOKUP($B1387,ウォッチリスト!$C$3:$C$10000,ウォッチリスト!$C$3:$C$10000,"未反映",0,1)</f>
        <v>3653</v>
      </c>
    </row>
    <row r="1388" spans="1:11">
      <c r="A1388" s="49">
        <v>20250228</v>
      </c>
      <c r="B1388" s="50" t="s">
        <v>1192</v>
      </c>
      <c r="C1388" s="49" t="s">
        <v>5814</v>
      </c>
      <c r="D1388" s="49" t="s">
        <v>3968</v>
      </c>
      <c r="E1388" s="49">
        <v>5250</v>
      </c>
      <c r="F1388" s="49" t="s">
        <v>3992</v>
      </c>
      <c r="G1388" s="49">
        <v>10</v>
      </c>
      <c r="H1388" s="49" t="s">
        <v>3993</v>
      </c>
      <c r="I1388" s="49">
        <v>7</v>
      </c>
      <c r="J1388" s="49" t="s">
        <v>3971</v>
      </c>
      <c r="K1388" s="47" t="str">
        <f>_xlfn.XLOOKUP($B1388,ウォッチリスト!$C$3:$C$10000,ウォッチリスト!$C$3:$C$10000,"未反映",0,1)</f>
        <v>3655</v>
      </c>
    </row>
    <row r="1389" spans="1:11">
      <c r="A1389" s="49">
        <v>20250228</v>
      </c>
      <c r="B1389" s="50" t="s">
        <v>1193</v>
      </c>
      <c r="C1389" s="49" t="s">
        <v>5815</v>
      </c>
      <c r="D1389" s="49" t="s">
        <v>3968</v>
      </c>
      <c r="E1389" s="49">
        <v>5250</v>
      </c>
      <c r="F1389" s="49" t="s">
        <v>3992</v>
      </c>
      <c r="G1389" s="49">
        <v>10</v>
      </c>
      <c r="H1389" s="49" t="s">
        <v>3993</v>
      </c>
      <c r="I1389" s="49">
        <v>7</v>
      </c>
      <c r="J1389" s="49" t="s">
        <v>3971</v>
      </c>
      <c r="K1389" s="47" t="str">
        <f>_xlfn.XLOOKUP($B1389,ウォッチリスト!$C$3:$C$10000,ウォッチリスト!$C$3:$C$10000,"未反映",0,1)</f>
        <v>3656</v>
      </c>
    </row>
    <row r="1390" spans="1:11">
      <c r="A1390" s="49">
        <v>20250228</v>
      </c>
      <c r="B1390" s="50" t="s">
        <v>1194</v>
      </c>
      <c r="C1390" s="49" t="s">
        <v>5816</v>
      </c>
      <c r="D1390" s="49" t="s">
        <v>3968</v>
      </c>
      <c r="E1390" s="49">
        <v>5250</v>
      </c>
      <c r="F1390" s="49" t="s">
        <v>3992</v>
      </c>
      <c r="G1390" s="49">
        <v>10</v>
      </c>
      <c r="H1390" s="49" t="s">
        <v>3993</v>
      </c>
      <c r="I1390" s="49">
        <v>7</v>
      </c>
      <c r="J1390" s="49" t="s">
        <v>3971</v>
      </c>
      <c r="K1390" s="47" t="str">
        <f>_xlfn.XLOOKUP($B1390,ウォッチリスト!$C$3:$C$10000,ウォッチリスト!$C$3:$C$10000,"未反映",0,1)</f>
        <v>3657</v>
      </c>
    </row>
    <row r="1391" spans="1:11">
      <c r="A1391" s="49">
        <v>20250228</v>
      </c>
      <c r="B1391" s="50" t="s">
        <v>1195</v>
      </c>
      <c r="C1391" s="49" t="s">
        <v>5817</v>
      </c>
      <c r="D1391" s="49" t="s">
        <v>3968</v>
      </c>
      <c r="E1391" s="49">
        <v>5250</v>
      </c>
      <c r="F1391" s="49" t="s">
        <v>3992</v>
      </c>
      <c r="G1391" s="49">
        <v>10</v>
      </c>
      <c r="H1391" s="49" t="s">
        <v>3993</v>
      </c>
      <c r="I1391" s="49">
        <v>4</v>
      </c>
      <c r="J1391" s="49" t="s">
        <v>4015</v>
      </c>
      <c r="K1391" s="47" t="str">
        <f>_xlfn.XLOOKUP($B1391,ウォッチリスト!$C$3:$C$10000,ウォッチリスト!$C$3:$C$10000,"未反映",0,1)</f>
        <v>3659</v>
      </c>
    </row>
    <row r="1392" spans="1:11">
      <c r="A1392" s="49">
        <v>20250228</v>
      </c>
      <c r="B1392" s="50" t="s">
        <v>1196</v>
      </c>
      <c r="C1392" s="49" t="s">
        <v>5818</v>
      </c>
      <c r="D1392" s="49" t="s">
        <v>3968</v>
      </c>
      <c r="E1392" s="49">
        <v>5250</v>
      </c>
      <c r="F1392" s="49" t="s">
        <v>3992</v>
      </c>
      <c r="G1392" s="49">
        <v>10</v>
      </c>
      <c r="H1392" s="49" t="s">
        <v>3993</v>
      </c>
      <c r="I1392" s="49">
        <v>6</v>
      </c>
      <c r="J1392" s="49" t="s">
        <v>4061</v>
      </c>
      <c r="K1392" s="47" t="str">
        <f>_xlfn.XLOOKUP($B1392,ウォッチリスト!$C$3:$C$10000,ウォッチリスト!$C$3:$C$10000,"未反映",0,1)</f>
        <v>3660</v>
      </c>
    </row>
    <row r="1393" spans="1:11">
      <c r="A1393" s="49">
        <v>20250228</v>
      </c>
      <c r="B1393" s="50" t="s">
        <v>1197</v>
      </c>
      <c r="C1393" s="49" t="s">
        <v>5819</v>
      </c>
      <c r="D1393" s="49" t="s">
        <v>3968</v>
      </c>
      <c r="E1393" s="49">
        <v>5250</v>
      </c>
      <c r="F1393" s="49" t="s">
        <v>3992</v>
      </c>
      <c r="G1393" s="49">
        <v>10</v>
      </c>
      <c r="H1393" s="49" t="s">
        <v>3993</v>
      </c>
      <c r="I1393" s="49">
        <v>6</v>
      </c>
      <c r="J1393" s="49" t="s">
        <v>4061</v>
      </c>
      <c r="K1393" s="47" t="str">
        <f>_xlfn.XLOOKUP($B1393,ウォッチリスト!$C$3:$C$10000,ウォッチリスト!$C$3:$C$10000,"未反映",0,1)</f>
        <v>3661</v>
      </c>
    </row>
    <row r="1394" spans="1:11">
      <c r="A1394" s="49">
        <v>20250228</v>
      </c>
      <c r="B1394" s="50" t="s">
        <v>352</v>
      </c>
      <c r="C1394" s="49" t="s">
        <v>5820</v>
      </c>
      <c r="D1394" s="49" t="s">
        <v>3968</v>
      </c>
      <c r="E1394" s="49">
        <v>5250</v>
      </c>
      <c r="F1394" s="49" t="s">
        <v>3992</v>
      </c>
      <c r="G1394" s="49">
        <v>10</v>
      </c>
      <c r="H1394" s="49" t="s">
        <v>3993</v>
      </c>
      <c r="I1394" s="49">
        <v>7</v>
      </c>
      <c r="J1394" s="49" t="s">
        <v>3971</v>
      </c>
      <c r="K1394" s="47" t="str">
        <f>_xlfn.XLOOKUP($B1394,ウォッチリスト!$C$3:$C$10000,ウォッチリスト!$C$3:$C$10000,"未反映",0,1)</f>
        <v>3662</v>
      </c>
    </row>
    <row r="1395" spans="1:11">
      <c r="A1395" s="49">
        <v>20250228</v>
      </c>
      <c r="B1395" s="50" t="s">
        <v>1198</v>
      </c>
      <c r="C1395" s="49" t="s">
        <v>5821</v>
      </c>
      <c r="D1395" s="49" t="s">
        <v>3968</v>
      </c>
      <c r="E1395" s="49">
        <v>5250</v>
      </c>
      <c r="F1395" s="49" t="s">
        <v>3992</v>
      </c>
      <c r="G1395" s="49">
        <v>10</v>
      </c>
      <c r="H1395" s="49" t="s">
        <v>3993</v>
      </c>
      <c r="I1395" s="49">
        <v>7</v>
      </c>
      <c r="J1395" s="49" t="s">
        <v>3971</v>
      </c>
      <c r="K1395" s="47" t="str">
        <f>_xlfn.XLOOKUP($B1395,ウォッチリスト!$C$3:$C$10000,ウォッチリスト!$C$3:$C$10000,"未反映",0,1)</f>
        <v>3663</v>
      </c>
    </row>
    <row r="1396" spans="1:11">
      <c r="A1396" s="49">
        <v>20250228</v>
      </c>
      <c r="B1396" s="50" t="s">
        <v>1199</v>
      </c>
      <c r="C1396" s="49" t="s">
        <v>5822</v>
      </c>
      <c r="D1396" s="49" t="s">
        <v>3983</v>
      </c>
      <c r="E1396" s="49">
        <v>5250</v>
      </c>
      <c r="F1396" s="49" t="s">
        <v>3992</v>
      </c>
      <c r="G1396" s="49">
        <v>10</v>
      </c>
      <c r="H1396" s="49" t="s">
        <v>3993</v>
      </c>
      <c r="I1396" s="49" t="s">
        <v>3975</v>
      </c>
      <c r="J1396" s="49" t="s">
        <v>3975</v>
      </c>
      <c r="K1396" s="47" t="str">
        <f>_xlfn.XLOOKUP($B1396,ウォッチリスト!$C$3:$C$10000,ウォッチリスト!$C$3:$C$10000,"未反映",0,1)</f>
        <v>3664</v>
      </c>
    </row>
    <row r="1397" spans="1:11">
      <c r="A1397" s="49">
        <v>20250228</v>
      </c>
      <c r="B1397" s="50" t="s">
        <v>1200</v>
      </c>
      <c r="C1397" s="49" t="s">
        <v>5823</v>
      </c>
      <c r="D1397" s="49" t="s">
        <v>3968</v>
      </c>
      <c r="E1397" s="49">
        <v>5250</v>
      </c>
      <c r="F1397" s="49" t="s">
        <v>3992</v>
      </c>
      <c r="G1397" s="49">
        <v>10</v>
      </c>
      <c r="H1397" s="49" t="s">
        <v>3993</v>
      </c>
      <c r="I1397" s="49">
        <v>7</v>
      </c>
      <c r="J1397" s="49" t="s">
        <v>3971</v>
      </c>
      <c r="K1397" s="47" t="str">
        <f>_xlfn.XLOOKUP($B1397,ウォッチリスト!$C$3:$C$10000,ウォッチリスト!$C$3:$C$10000,"未反映",0,1)</f>
        <v>3665</v>
      </c>
    </row>
    <row r="1398" spans="1:11">
      <c r="A1398" s="49">
        <v>20250228</v>
      </c>
      <c r="B1398" s="50" t="s">
        <v>1201</v>
      </c>
      <c r="C1398" s="49" t="s">
        <v>5824</v>
      </c>
      <c r="D1398" s="49" t="s">
        <v>4059</v>
      </c>
      <c r="E1398" s="49">
        <v>5250</v>
      </c>
      <c r="F1398" s="49" t="s">
        <v>3992</v>
      </c>
      <c r="G1398" s="49">
        <v>10</v>
      </c>
      <c r="H1398" s="49" t="s">
        <v>3993</v>
      </c>
      <c r="I1398" s="49" t="s">
        <v>3975</v>
      </c>
      <c r="J1398" s="49" t="s">
        <v>3975</v>
      </c>
      <c r="K1398" s="47" t="str">
        <f>_xlfn.XLOOKUP($B1398,ウォッチリスト!$C$3:$C$10000,ウォッチリスト!$C$3:$C$10000,"未反映",0,1)</f>
        <v>3666</v>
      </c>
    </row>
    <row r="1399" spans="1:11">
      <c r="A1399" s="49">
        <v>20250228</v>
      </c>
      <c r="B1399" s="50" t="s">
        <v>1202</v>
      </c>
      <c r="C1399" s="49" t="s">
        <v>5825</v>
      </c>
      <c r="D1399" s="49" t="s">
        <v>4059</v>
      </c>
      <c r="E1399" s="49">
        <v>5250</v>
      </c>
      <c r="F1399" s="49" t="s">
        <v>3992</v>
      </c>
      <c r="G1399" s="49">
        <v>10</v>
      </c>
      <c r="H1399" s="49" t="s">
        <v>3993</v>
      </c>
      <c r="I1399" s="49" t="s">
        <v>3975</v>
      </c>
      <c r="J1399" s="49" t="s">
        <v>3975</v>
      </c>
      <c r="K1399" s="47" t="str">
        <f>_xlfn.XLOOKUP($B1399,ウォッチリスト!$C$3:$C$10000,ウォッチリスト!$C$3:$C$10000,"未反映",0,1)</f>
        <v>3667</v>
      </c>
    </row>
    <row r="1400" spans="1:11">
      <c r="A1400" s="49">
        <v>20250228</v>
      </c>
      <c r="B1400" s="50" t="s">
        <v>1203</v>
      </c>
      <c r="C1400" s="49" t="s">
        <v>5826</v>
      </c>
      <c r="D1400" s="49" t="s">
        <v>3968</v>
      </c>
      <c r="E1400" s="49">
        <v>5250</v>
      </c>
      <c r="F1400" s="49" t="s">
        <v>3992</v>
      </c>
      <c r="G1400" s="49">
        <v>10</v>
      </c>
      <c r="H1400" s="49" t="s">
        <v>3993</v>
      </c>
      <c r="I1400" s="49">
        <v>6</v>
      </c>
      <c r="J1400" s="49" t="s">
        <v>4061</v>
      </c>
      <c r="K1400" s="47" t="str">
        <f>_xlfn.XLOOKUP($B1400,ウォッチリスト!$C$3:$C$10000,ウォッチリスト!$C$3:$C$10000,"未反映",0,1)</f>
        <v>3668</v>
      </c>
    </row>
    <row r="1401" spans="1:11">
      <c r="A1401" s="49">
        <v>20250228</v>
      </c>
      <c r="B1401" s="50" t="s">
        <v>1204</v>
      </c>
      <c r="C1401" s="49" t="s">
        <v>5827</v>
      </c>
      <c r="D1401" s="49" t="s">
        <v>4059</v>
      </c>
      <c r="E1401" s="49">
        <v>5250</v>
      </c>
      <c r="F1401" s="49" t="s">
        <v>3992</v>
      </c>
      <c r="G1401" s="49">
        <v>10</v>
      </c>
      <c r="H1401" s="49" t="s">
        <v>3993</v>
      </c>
      <c r="I1401" s="49" t="s">
        <v>3975</v>
      </c>
      <c r="J1401" s="49" t="s">
        <v>3975</v>
      </c>
      <c r="K1401" s="47" t="str">
        <f>_xlfn.XLOOKUP($B1401,ウォッチリスト!$C$3:$C$10000,ウォッチリスト!$C$3:$C$10000,"未反映",0,1)</f>
        <v>3670</v>
      </c>
    </row>
    <row r="1402" spans="1:11">
      <c r="A1402" s="49">
        <v>20250228</v>
      </c>
      <c r="B1402" s="50" t="s">
        <v>1205</v>
      </c>
      <c r="C1402" s="49" t="s">
        <v>5828</v>
      </c>
      <c r="D1402" s="49" t="s">
        <v>3983</v>
      </c>
      <c r="E1402" s="49">
        <v>5250</v>
      </c>
      <c r="F1402" s="49" t="s">
        <v>3992</v>
      </c>
      <c r="G1402" s="49">
        <v>10</v>
      </c>
      <c r="H1402" s="49" t="s">
        <v>3993</v>
      </c>
      <c r="I1402" s="49" t="s">
        <v>3975</v>
      </c>
      <c r="J1402" s="49" t="s">
        <v>3975</v>
      </c>
      <c r="K1402" s="47" t="str">
        <f>_xlfn.XLOOKUP($B1402,ウォッチリスト!$C$3:$C$10000,ウォッチリスト!$C$3:$C$10000,"未反映",0,1)</f>
        <v>3671</v>
      </c>
    </row>
    <row r="1403" spans="1:11">
      <c r="A1403" s="49">
        <v>20250228</v>
      </c>
      <c r="B1403" s="50" t="s">
        <v>1206</v>
      </c>
      <c r="C1403" s="49" t="s">
        <v>5829</v>
      </c>
      <c r="D1403" s="49" t="s">
        <v>4059</v>
      </c>
      <c r="E1403" s="49">
        <v>5250</v>
      </c>
      <c r="F1403" s="49" t="s">
        <v>3992</v>
      </c>
      <c r="G1403" s="49">
        <v>10</v>
      </c>
      <c r="H1403" s="49" t="s">
        <v>3993</v>
      </c>
      <c r="I1403" s="49" t="s">
        <v>3975</v>
      </c>
      <c r="J1403" s="49" t="s">
        <v>3975</v>
      </c>
      <c r="K1403" s="47" t="str">
        <f>_xlfn.XLOOKUP($B1403,ウォッチリスト!$C$3:$C$10000,ウォッチリスト!$C$3:$C$10000,"未反映",0,1)</f>
        <v>3672</v>
      </c>
    </row>
    <row r="1404" spans="1:11">
      <c r="A1404" s="49">
        <v>20250228</v>
      </c>
      <c r="B1404" s="50" t="s">
        <v>1207</v>
      </c>
      <c r="C1404" s="49" t="s">
        <v>5830</v>
      </c>
      <c r="D1404" s="49" t="s">
        <v>3968</v>
      </c>
      <c r="E1404" s="49">
        <v>5250</v>
      </c>
      <c r="F1404" s="49" t="s">
        <v>3992</v>
      </c>
      <c r="G1404" s="49">
        <v>10</v>
      </c>
      <c r="H1404" s="49" t="s">
        <v>3993</v>
      </c>
      <c r="I1404" s="49">
        <v>6</v>
      </c>
      <c r="J1404" s="49" t="s">
        <v>4061</v>
      </c>
      <c r="K1404" s="47" t="str">
        <f>_xlfn.XLOOKUP($B1404,ウォッチリスト!$C$3:$C$10000,ウォッチリスト!$C$3:$C$10000,"未反映",0,1)</f>
        <v>3673</v>
      </c>
    </row>
    <row r="1405" spans="1:11">
      <c r="A1405" s="49">
        <v>20250228</v>
      </c>
      <c r="B1405" s="50" t="s">
        <v>1208</v>
      </c>
      <c r="C1405" s="49" t="s">
        <v>5831</v>
      </c>
      <c r="D1405" s="49" t="s">
        <v>3983</v>
      </c>
      <c r="E1405" s="49">
        <v>5250</v>
      </c>
      <c r="F1405" s="49" t="s">
        <v>3992</v>
      </c>
      <c r="G1405" s="49">
        <v>10</v>
      </c>
      <c r="H1405" s="49" t="s">
        <v>3993</v>
      </c>
      <c r="I1405" s="49" t="s">
        <v>3975</v>
      </c>
      <c r="J1405" s="49" t="s">
        <v>3975</v>
      </c>
      <c r="K1405" s="47" t="str">
        <f>_xlfn.XLOOKUP($B1405,ウォッチリスト!$C$3:$C$10000,ウォッチリスト!$C$3:$C$10000,"未反映",0,1)</f>
        <v>3674</v>
      </c>
    </row>
    <row r="1406" spans="1:11">
      <c r="A1406" s="49">
        <v>20250228</v>
      </c>
      <c r="B1406" s="50" t="s">
        <v>1209</v>
      </c>
      <c r="C1406" s="49" t="s">
        <v>5832</v>
      </c>
      <c r="D1406" s="49" t="s">
        <v>3968</v>
      </c>
      <c r="E1406" s="49">
        <v>5250</v>
      </c>
      <c r="F1406" s="49" t="s">
        <v>3992</v>
      </c>
      <c r="G1406" s="49">
        <v>10</v>
      </c>
      <c r="H1406" s="49" t="s">
        <v>3993</v>
      </c>
      <c r="I1406" s="49" t="s">
        <v>3975</v>
      </c>
      <c r="J1406" s="49" t="s">
        <v>3975</v>
      </c>
      <c r="K1406" s="47" t="str">
        <f>_xlfn.XLOOKUP($B1406,ウォッチリスト!$C$3:$C$10000,ウォッチリスト!$C$3:$C$10000,"未反映",0,1)</f>
        <v>3675</v>
      </c>
    </row>
    <row r="1407" spans="1:11">
      <c r="A1407" s="49">
        <v>20250228</v>
      </c>
      <c r="B1407" s="50" t="s">
        <v>1210</v>
      </c>
      <c r="C1407" s="49" t="s">
        <v>5833</v>
      </c>
      <c r="D1407" s="49" t="s">
        <v>3968</v>
      </c>
      <c r="E1407" s="49">
        <v>5250</v>
      </c>
      <c r="F1407" s="49" t="s">
        <v>3992</v>
      </c>
      <c r="G1407" s="49">
        <v>10</v>
      </c>
      <c r="H1407" s="49" t="s">
        <v>3993</v>
      </c>
      <c r="I1407" s="49">
        <v>7</v>
      </c>
      <c r="J1407" s="49" t="s">
        <v>3971</v>
      </c>
      <c r="K1407" s="47" t="str">
        <f>_xlfn.XLOOKUP($B1407,ウォッチリスト!$C$3:$C$10000,ウォッチリスト!$C$3:$C$10000,"未反映",0,1)</f>
        <v>3676</v>
      </c>
    </row>
    <row r="1408" spans="1:11">
      <c r="A1408" s="49">
        <v>20250228</v>
      </c>
      <c r="B1408" s="50" t="s">
        <v>1211</v>
      </c>
      <c r="C1408" s="49" t="s">
        <v>5834</v>
      </c>
      <c r="D1408" s="49" t="s">
        <v>3968</v>
      </c>
      <c r="E1408" s="49">
        <v>5250</v>
      </c>
      <c r="F1408" s="49" t="s">
        <v>3992</v>
      </c>
      <c r="G1408" s="49">
        <v>10</v>
      </c>
      <c r="H1408" s="49" t="s">
        <v>3993</v>
      </c>
      <c r="I1408" s="49">
        <v>7</v>
      </c>
      <c r="J1408" s="49" t="s">
        <v>3971</v>
      </c>
      <c r="K1408" s="47" t="str">
        <f>_xlfn.XLOOKUP($B1408,ウォッチリスト!$C$3:$C$10000,ウォッチリスト!$C$3:$C$10000,"未反映",0,1)</f>
        <v>3678</v>
      </c>
    </row>
    <row r="1409" spans="1:11">
      <c r="A1409" s="49">
        <v>20250228</v>
      </c>
      <c r="B1409" s="50" t="s">
        <v>1212</v>
      </c>
      <c r="C1409" s="49" t="s">
        <v>5835</v>
      </c>
      <c r="D1409" s="49" t="s">
        <v>3968</v>
      </c>
      <c r="E1409" s="49">
        <v>5250</v>
      </c>
      <c r="F1409" s="49" t="s">
        <v>3992</v>
      </c>
      <c r="G1409" s="49">
        <v>10</v>
      </c>
      <c r="H1409" s="49" t="s">
        <v>3993</v>
      </c>
      <c r="I1409" s="49">
        <v>6</v>
      </c>
      <c r="J1409" s="49" t="s">
        <v>4061</v>
      </c>
      <c r="K1409" s="47" t="str">
        <f>_xlfn.XLOOKUP($B1409,ウォッチリスト!$C$3:$C$10000,ウォッチリスト!$C$3:$C$10000,"未反映",0,1)</f>
        <v>3679</v>
      </c>
    </row>
    <row r="1410" spans="1:11">
      <c r="A1410" s="49">
        <v>20250228</v>
      </c>
      <c r="B1410" s="50" t="s">
        <v>1213</v>
      </c>
      <c r="C1410" s="49" t="s">
        <v>5836</v>
      </c>
      <c r="D1410" s="49" t="s">
        <v>3983</v>
      </c>
      <c r="E1410" s="49">
        <v>5250</v>
      </c>
      <c r="F1410" s="49" t="s">
        <v>3992</v>
      </c>
      <c r="G1410" s="49">
        <v>10</v>
      </c>
      <c r="H1410" s="49" t="s">
        <v>3993</v>
      </c>
      <c r="I1410" s="49" t="s">
        <v>3975</v>
      </c>
      <c r="J1410" s="49" t="s">
        <v>3975</v>
      </c>
      <c r="K1410" s="47" t="str">
        <f>_xlfn.XLOOKUP($B1410,ウォッチリスト!$C$3:$C$10000,ウォッチリスト!$C$3:$C$10000,"未反映",0,1)</f>
        <v>3680</v>
      </c>
    </row>
    <row r="1411" spans="1:11">
      <c r="A1411" s="49">
        <v>20250228</v>
      </c>
      <c r="B1411" s="50" t="s">
        <v>1214</v>
      </c>
      <c r="C1411" s="49" t="s">
        <v>5837</v>
      </c>
      <c r="D1411" s="49" t="s">
        <v>3968</v>
      </c>
      <c r="E1411" s="49">
        <v>5250</v>
      </c>
      <c r="F1411" s="49" t="s">
        <v>3992</v>
      </c>
      <c r="G1411" s="49">
        <v>10</v>
      </c>
      <c r="H1411" s="49" t="s">
        <v>3993</v>
      </c>
      <c r="I1411" s="49">
        <v>7</v>
      </c>
      <c r="J1411" s="49" t="s">
        <v>3971</v>
      </c>
      <c r="K1411" s="47" t="str">
        <f>_xlfn.XLOOKUP($B1411,ウォッチリスト!$C$3:$C$10000,ウォッチリスト!$C$3:$C$10000,"未反映",0,1)</f>
        <v>3681</v>
      </c>
    </row>
    <row r="1412" spans="1:11">
      <c r="A1412" s="49">
        <v>20250228</v>
      </c>
      <c r="B1412" s="50" t="s">
        <v>1215</v>
      </c>
      <c r="C1412" s="49" t="s">
        <v>5838</v>
      </c>
      <c r="D1412" s="49" t="s">
        <v>4059</v>
      </c>
      <c r="E1412" s="49">
        <v>5250</v>
      </c>
      <c r="F1412" s="49" t="s">
        <v>3992</v>
      </c>
      <c r="G1412" s="49">
        <v>10</v>
      </c>
      <c r="H1412" s="49" t="s">
        <v>3993</v>
      </c>
      <c r="I1412" s="49" t="s">
        <v>3975</v>
      </c>
      <c r="J1412" s="49" t="s">
        <v>3975</v>
      </c>
      <c r="K1412" s="47" t="str">
        <f>_xlfn.XLOOKUP($B1412,ウォッチリスト!$C$3:$C$10000,ウォッチリスト!$C$3:$C$10000,"未反映",0,1)</f>
        <v>3682</v>
      </c>
    </row>
    <row r="1413" spans="1:11">
      <c r="A1413" s="49">
        <v>20250228</v>
      </c>
      <c r="B1413" s="50" t="s">
        <v>1216</v>
      </c>
      <c r="C1413" s="49" t="s">
        <v>5839</v>
      </c>
      <c r="D1413" s="49" t="s">
        <v>4059</v>
      </c>
      <c r="E1413" s="49">
        <v>5250</v>
      </c>
      <c r="F1413" s="49" t="s">
        <v>3992</v>
      </c>
      <c r="G1413" s="49">
        <v>10</v>
      </c>
      <c r="H1413" s="49" t="s">
        <v>3993</v>
      </c>
      <c r="I1413" s="49" t="s">
        <v>3975</v>
      </c>
      <c r="J1413" s="49" t="s">
        <v>3975</v>
      </c>
      <c r="K1413" s="47" t="str">
        <f>_xlfn.XLOOKUP($B1413,ウォッチリスト!$C$3:$C$10000,ウォッチリスト!$C$3:$C$10000,"未反映",0,1)</f>
        <v>3683</v>
      </c>
    </row>
    <row r="1414" spans="1:11">
      <c r="A1414" s="49">
        <v>20250228</v>
      </c>
      <c r="B1414" s="50" t="s">
        <v>1217</v>
      </c>
      <c r="C1414" s="49" t="s">
        <v>5840</v>
      </c>
      <c r="D1414" s="49" t="s">
        <v>4059</v>
      </c>
      <c r="E1414" s="49">
        <v>5250</v>
      </c>
      <c r="F1414" s="49" t="s">
        <v>3992</v>
      </c>
      <c r="G1414" s="49">
        <v>10</v>
      </c>
      <c r="H1414" s="49" t="s">
        <v>3993</v>
      </c>
      <c r="I1414" s="49" t="s">
        <v>3975</v>
      </c>
      <c r="J1414" s="49" t="s">
        <v>3975</v>
      </c>
      <c r="K1414" s="47" t="str">
        <f>_xlfn.XLOOKUP($B1414,ウォッチリスト!$C$3:$C$10000,ウォッチリスト!$C$3:$C$10000,"未反映",0,1)</f>
        <v>3686</v>
      </c>
    </row>
    <row r="1415" spans="1:11">
      <c r="A1415" s="49">
        <v>20250228</v>
      </c>
      <c r="B1415" s="50" t="s">
        <v>1218</v>
      </c>
      <c r="C1415" s="49" t="s">
        <v>5841</v>
      </c>
      <c r="D1415" s="49" t="s">
        <v>3968</v>
      </c>
      <c r="E1415" s="49">
        <v>5250</v>
      </c>
      <c r="F1415" s="49" t="s">
        <v>3992</v>
      </c>
      <c r="G1415" s="49">
        <v>10</v>
      </c>
      <c r="H1415" s="49" t="s">
        <v>3993</v>
      </c>
      <c r="I1415" s="49">
        <v>7</v>
      </c>
      <c r="J1415" s="49" t="s">
        <v>3971</v>
      </c>
      <c r="K1415" s="47" t="str">
        <f>_xlfn.XLOOKUP($B1415,ウォッチリスト!$C$3:$C$10000,ウォッチリスト!$C$3:$C$10000,"未反映",0,1)</f>
        <v>3687</v>
      </c>
    </row>
    <row r="1416" spans="1:11">
      <c r="A1416" s="49">
        <v>20250228</v>
      </c>
      <c r="B1416" s="50" t="s">
        <v>1219</v>
      </c>
      <c r="C1416" s="49" t="s">
        <v>5842</v>
      </c>
      <c r="D1416" s="49" t="s">
        <v>3968</v>
      </c>
      <c r="E1416" s="49">
        <v>5250</v>
      </c>
      <c r="F1416" s="49" t="s">
        <v>3992</v>
      </c>
      <c r="G1416" s="49">
        <v>10</v>
      </c>
      <c r="H1416" s="49" t="s">
        <v>3993</v>
      </c>
      <c r="I1416" s="49">
        <v>7</v>
      </c>
      <c r="J1416" s="49" t="s">
        <v>3971</v>
      </c>
      <c r="K1416" s="47" t="str">
        <f>_xlfn.XLOOKUP($B1416,ウォッチリスト!$C$3:$C$10000,ウォッチリスト!$C$3:$C$10000,"未反映",0,1)</f>
        <v>3688</v>
      </c>
    </row>
    <row r="1417" spans="1:11">
      <c r="A1417" s="49">
        <v>20250228</v>
      </c>
      <c r="B1417" s="50" t="s">
        <v>1220</v>
      </c>
      <c r="C1417" s="49" t="s">
        <v>5843</v>
      </c>
      <c r="D1417" s="49" t="s">
        <v>3983</v>
      </c>
      <c r="E1417" s="49">
        <v>5250</v>
      </c>
      <c r="F1417" s="49" t="s">
        <v>3992</v>
      </c>
      <c r="G1417" s="49">
        <v>10</v>
      </c>
      <c r="H1417" s="49" t="s">
        <v>3993</v>
      </c>
      <c r="I1417" s="49" t="s">
        <v>3975</v>
      </c>
      <c r="J1417" s="49" t="s">
        <v>3975</v>
      </c>
      <c r="K1417" s="47" t="str">
        <f>_xlfn.XLOOKUP($B1417,ウォッチリスト!$C$3:$C$10000,ウォッチリスト!$C$3:$C$10000,"未反映",0,1)</f>
        <v>3690</v>
      </c>
    </row>
    <row r="1418" spans="1:11">
      <c r="A1418" s="49">
        <v>20250228</v>
      </c>
      <c r="B1418" s="50" t="s">
        <v>1221</v>
      </c>
      <c r="C1418" s="49" t="s">
        <v>5844</v>
      </c>
      <c r="D1418" s="49" t="s">
        <v>3983</v>
      </c>
      <c r="E1418" s="49">
        <v>5250</v>
      </c>
      <c r="F1418" s="49" t="s">
        <v>3992</v>
      </c>
      <c r="G1418" s="49">
        <v>10</v>
      </c>
      <c r="H1418" s="49" t="s">
        <v>3993</v>
      </c>
      <c r="I1418" s="49" t="s">
        <v>3975</v>
      </c>
      <c r="J1418" s="49" t="s">
        <v>3975</v>
      </c>
      <c r="K1418" s="47" t="str">
        <f>_xlfn.XLOOKUP($B1418,ウォッチリスト!$C$3:$C$10000,ウォッチリスト!$C$3:$C$10000,"未反映",0,1)</f>
        <v>3691</v>
      </c>
    </row>
    <row r="1419" spans="1:11">
      <c r="A1419" s="49">
        <v>20250228</v>
      </c>
      <c r="B1419" s="50" t="s">
        <v>1222</v>
      </c>
      <c r="C1419" s="49" t="s">
        <v>5845</v>
      </c>
      <c r="D1419" s="49" t="s">
        <v>3983</v>
      </c>
      <c r="E1419" s="49">
        <v>5250</v>
      </c>
      <c r="F1419" s="49" t="s">
        <v>3992</v>
      </c>
      <c r="G1419" s="49">
        <v>10</v>
      </c>
      <c r="H1419" s="49" t="s">
        <v>3993</v>
      </c>
      <c r="I1419" s="49" t="s">
        <v>3975</v>
      </c>
      <c r="J1419" s="49" t="s">
        <v>3975</v>
      </c>
      <c r="K1419" s="47" t="str">
        <f>_xlfn.XLOOKUP($B1419,ウォッチリスト!$C$3:$C$10000,ウォッチリスト!$C$3:$C$10000,"未反映",0,1)</f>
        <v>3692</v>
      </c>
    </row>
    <row r="1420" spans="1:11">
      <c r="A1420" s="49">
        <v>20250228</v>
      </c>
      <c r="B1420" s="50" t="s">
        <v>1223</v>
      </c>
      <c r="C1420" s="49" t="s">
        <v>5846</v>
      </c>
      <c r="D1420" s="49" t="s">
        <v>3968</v>
      </c>
      <c r="E1420" s="49">
        <v>5250</v>
      </c>
      <c r="F1420" s="49" t="s">
        <v>3992</v>
      </c>
      <c r="G1420" s="49">
        <v>10</v>
      </c>
      <c r="H1420" s="49" t="s">
        <v>3993</v>
      </c>
      <c r="I1420" s="49">
        <v>7</v>
      </c>
      <c r="J1420" s="49" t="s">
        <v>3971</v>
      </c>
      <c r="K1420" s="47" t="str">
        <f>_xlfn.XLOOKUP($B1420,ウォッチリスト!$C$3:$C$10000,ウォッチリスト!$C$3:$C$10000,"未反映",0,1)</f>
        <v>3694</v>
      </c>
    </row>
    <row r="1421" spans="1:11">
      <c r="A1421" s="49">
        <v>20250228</v>
      </c>
      <c r="B1421" s="50" t="s">
        <v>1224</v>
      </c>
      <c r="C1421" s="49" t="s">
        <v>5847</v>
      </c>
      <c r="D1421" s="49" t="s">
        <v>3983</v>
      </c>
      <c r="E1421" s="49">
        <v>5250</v>
      </c>
      <c r="F1421" s="49" t="s">
        <v>3992</v>
      </c>
      <c r="G1421" s="49">
        <v>10</v>
      </c>
      <c r="H1421" s="49" t="s">
        <v>3993</v>
      </c>
      <c r="I1421" s="49" t="s">
        <v>3975</v>
      </c>
      <c r="J1421" s="49" t="s">
        <v>3975</v>
      </c>
      <c r="K1421" s="47" t="str">
        <f>_xlfn.XLOOKUP($B1421,ウォッチリスト!$C$3:$C$10000,ウォッチリスト!$C$3:$C$10000,"未反映",0,1)</f>
        <v>3695</v>
      </c>
    </row>
    <row r="1422" spans="1:11">
      <c r="A1422" s="49">
        <v>20250228</v>
      </c>
      <c r="B1422" s="50" t="s">
        <v>1225</v>
      </c>
      <c r="C1422" s="49" t="s">
        <v>5848</v>
      </c>
      <c r="D1422" s="49" t="s">
        <v>3968</v>
      </c>
      <c r="E1422" s="49">
        <v>5250</v>
      </c>
      <c r="F1422" s="49" t="s">
        <v>3992</v>
      </c>
      <c r="G1422" s="49">
        <v>10</v>
      </c>
      <c r="H1422" s="49" t="s">
        <v>3993</v>
      </c>
      <c r="I1422" s="49">
        <v>7</v>
      </c>
      <c r="J1422" s="49" t="s">
        <v>3971</v>
      </c>
      <c r="K1422" s="47" t="str">
        <f>_xlfn.XLOOKUP($B1422,ウォッチリスト!$C$3:$C$10000,ウォッチリスト!$C$3:$C$10000,"未反映",0,1)</f>
        <v>3696</v>
      </c>
    </row>
    <row r="1423" spans="1:11">
      <c r="A1423" s="49">
        <v>20250228</v>
      </c>
      <c r="B1423" s="50" t="s">
        <v>1226</v>
      </c>
      <c r="C1423" s="49" t="s">
        <v>5849</v>
      </c>
      <c r="D1423" s="49" t="s">
        <v>3968</v>
      </c>
      <c r="E1423" s="49">
        <v>5250</v>
      </c>
      <c r="F1423" s="49" t="s">
        <v>3992</v>
      </c>
      <c r="G1423" s="49">
        <v>10</v>
      </c>
      <c r="H1423" s="49" t="s">
        <v>3993</v>
      </c>
      <c r="I1423" s="49">
        <v>4</v>
      </c>
      <c r="J1423" s="49" t="s">
        <v>4015</v>
      </c>
      <c r="K1423" s="47" t="str">
        <f>_xlfn.XLOOKUP($B1423,ウォッチリスト!$C$3:$C$10000,ウォッチリスト!$C$3:$C$10000,"未反映",0,1)</f>
        <v>3697</v>
      </c>
    </row>
    <row r="1424" spans="1:11">
      <c r="A1424" s="49">
        <v>20250228</v>
      </c>
      <c r="B1424" s="50" t="s">
        <v>1227</v>
      </c>
      <c r="C1424" s="49" t="s">
        <v>5850</v>
      </c>
      <c r="D1424" s="49" t="s">
        <v>3983</v>
      </c>
      <c r="E1424" s="49">
        <v>5250</v>
      </c>
      <c r="F1424" s="49" t="s">
        <v>3992</v>
      </c>
      <c r="G1424" s="49">
        <v>10</v>
      </c>
      <c r="H1424" s="49" t="s">
        <v>3993</v>
      </c>
      <c r="I1424" s="49" t="s">
        <v>3975</v>
      </c>
      <c r="J1424" s="49" t="s">
        <v>3975</v>
      </c>
      <c r="K1424" s="47" t="str">
        <f>_xlfn.XLOOKUP($B1424,ウォッチリスト!$C$3:$C$10000,ウォッチリスト!$C$3:$C$10000,"未反映",0,1)</f>
        <v>3698</v>
      </c>
    </row>
    <row r="1425" spans="1:11">
      <c r="A1425" s="49">
        <v>20250228</v>
      </c>
      <c r="B1425" s="50" t="s">
        <v>1228</v>
      </c>
      <c r="C1425" s="49" t="s">
        <v>5851</v>
      </c>
      <c r="D1425" s="49" t="s">
        <v>3968</v>
      </c>
      <c r="E1425" s="49">
        <v>3150</v>
      </c>
      <c r="F1425" s="49" t="s">
        <v>4648</v>
      </c>
      <c r="G1425" s="49">
        <v>4</v>
      </c>
      <c r="H1425" s="49" t="s">
        <v>4446</v>
      </c>
      <c r="I1425" s="49">
        <v>7</v>
      </c>
      <c r="J1425" s="49" t="s">
        <v>3971</v>
      </c>
      <c r="K1425" s="47" t="str">
        <f>_xlfn.XLOOKUP($B1425,ウォッチリスト!$C$3:$C$10000,ウォッチリスト!$C$3:$C$10000,"未反映",0,1)</f>
        <v>3708</v>
      </c>
    </row>
    <row r="1426" spans="1:11">
      <c r="A1426" s="49">
        <v>20250228</v>
      </c>
      <c r="B1426" s="50" t="s">
        <v>1229</v>
      </c>
      <c r="C1426" s="49" t="s">
        <v>5852</v>
      </c>
      <c r="D1426" s="49" t="s">
        <v>4059</v>
      </c>
      <c r="E1426" s="49">
        <v>5250</v>
      </c>
      <c r="F1426" s="49" t="s">
        <v>3992</v>
      </c>
      <c r="G1426" s="49">
        <v>10</v>
      </c>
      <c r="H1426" s="49" t="s">
        <v>3993</v>
      </c>
      <c r="I1426" s="49" t="s">
        <v>3975</v>
      </c>
      <c r="J1426" s="49" t="s">
        <v>3975</v>
      </c>
      <c r="K1426" s="47" t="str">
        <f>_xlfn.XLOOKUP($B1426,ウォッチリスト!$C$3:$C$10000,ウォッチリスト!$C$3:$C$10000,"未反映",0,1)</f>
        <v>3710</v>
      </c>
    </row>
    <row r="1427" spans="1:11">
      <c r="A1427" s="49">
        <v>20250228</v>
      </c>
      <c r="B1427" s="50" t="s">
        <v>1230</v>
      </c>
      <c r="C1427" s="49" t="s">
        <v>5853</v>
      </c>
      <c r="D1427" s="49" t="s">
        <v>4059</v>
      </c>
      <c r="E1427" s="49">
        <v>5250</v>
      </c>
      <c r="F1427" s="49" t="s">
        <v>3992</v>
      </c>
      <c r="G1427" s="49">
        <v>10</v>
      </c>
      <c r="H1427" s="49" t="s">
        <v>3993</v>
      </c>
      <c r="I1427" s="49" t="s">
        <v>3975</v>
      </c>
      <c r="J1427" s="49" t="s">
        <v>3975</v>
      </c>
      <c r="K1427" s="47" t="str">
        <f>_xlfn.XLOOKUP($B1427,ウォッチリスト!$C$3:$C$10000,ウォッチリスト!$C$3:$C$10000,"未反映",0,1)</f>
        <v>3712</v>
      </c>
    </row>
    <row r="1428" spans="1:11">
      <c r="A1428" s="49">
        <v>20250228</v>
      </c>
      <c r="B1428" s="50" t="s">
        <v>1231</v>
      </c>
      <c r="C1428" s="49" t="s">
        <v>5854</v>
      </c>
      <c r="D1428" s="49" t="s">
        <v>4059</v>
      </c>
      <c r="E1428" s="49">
        <v>5250</v>
      </c>
      <c r="F1428" s="49" t="s">
        <v>3992</v>
      </c>
      <c r="G1428" s="49">
        <v>10</v>
      </c>
      <c r="H1428" s="49" t="s">
        <v>3993</v>
      </c>
      <c r="I1428" s="49" t="s">
        <v>3975</v>
      </c>
      <c r="J1428" s="49" t="s">
        <v>3975</v>
      </c>
      <c r="K1428" s="47" t="str">
        <f>_xlfn.XLOOKUP($B1428,ウォッチリスト!$C$3:$C$10000,ウォッチリスト!$C$3:$C$10000,"未反映",0,1)</f>
        <v>3719</v>
      </c>
    </row>
    <row r="1429" spans="1:11">
      <c r="A1429" s="49">
        <v>20250228</v>
      </c>
      <c r="B1429" s="50" t="s">
        <v>1232</v>
      </c>
      <c r="C1429" s="49" t="s">
        <v>5855</v>
      </c>
      <c r="D1429" s="49" t="s">
        <v>3983</v>
      </c>
      <c r="E1429" s="49">
        <v>5250</v>
      </c>
      <c r="F1429" s="49" t="s">
        <v>3992</v>
      </c>
      <c r="G1429" s="49">
        <v>10</v>
      </c>
      <c r="H1429" s="49" t="s">
        <v>3993</v>
      </c>
      <c r="I1429" s="49" t="s">
        <v>3975</v>
      </c>
      <c r="J1429" s="49" t="s">
        <v>3975</v>
      </c>
      <c r="K1429" s="47" t="str">
        <f>_xlfn.XLOOKUP($B1429,ウォッチリスト!$C$3:$C$10000,ウォッチリスト!$C$3:$C$10000,"未反映",0,1)</f>
        <v>3723</v>
      </c>
    </row>
    <row r="1430" spans="1:11">
      <c r="A1430" s="49">
        <v>20250228</v>
      </c>
      <c r="B1430" s="50" t="s">
        <v>1233</v>
      </c>
      <c r="C1430" s="49" t="s">
        <v>5856</v>
      </c>
      <c r="D1430" s="49" t="s">
        <v>4059</v>
      </c>
      <c r="E1430" s="49">
        <v>6100</v>
      </c>
      <c r="F1430" s="49" t="s">
        <v>4070</v>
      </c>
      <c r="G1430" s="49">
        <v>14</v>
      </c>
      <c r="H1430" s="49" t="s">
        <v>4071</v>
      </c>
      <c r="I1430" s="49" t="s">
        <v>3975</v>
      </c>
      <c r="J1430" s="49" t="s">
        <v>3975</v>
      </c>
      <c r="K1430" s="47" t="str">
        <f>_xlfn.XLOOKUP($B1430,ウォッチリスト!$C$3:$C$10000,ウォッチリスト!$C$3:$C$10000,"未反映",0,1)</f>
        <v>3726</v>
      </c>
    </row>
    <row r="1431" spans="1:11">
      <c r="A1431" s="49">
        <v>20250228</v>
      </c>
      <c r="B1431" s="50" t="s">
        <v>1234</v>
      </c>
      <c r="C1431" s="49" t="s">
        <v>5857</v>
      </c>
      <c r="D1431" s="49" t="s">
        <v>3983</v>
      </c>
      <c r="E1431" s="49">
        <v>5250</v>
      </c>
      <c r="F1431" s="49" t="s">
        <v>3992</v>
      </c>
      <c r="G1431" s="49">
        <v>10</v>
      </c>
      <c r="H1431" s="49" t="s">
        <v>3993</v>
      </c>
      <c r="I1431" s="49" t="s">
        <v>3975</v>
      </c>
      <c r="J1431" s="49" t="s">
        <v>3975</v>
      </c>
      <c r="K1431" s="47" t="str">
        <f>_xlfn.XLOOKUP($B1431,ウォッチリスト!$C$3:$C$10000,ウォッチリスト!$C$3:$C$10000,"未反映",0,1)</f>
        <v>3727</v>
      </c>
    </row>
    <row r="1432" spans="1:11">
      <c r="A1432" s="49">
        <v>20250228</v>
      </c>
      <c r="B1432" s="50" t="s">
        <v>1235</v>
      </c>
      <c r="C1432" s="49" t="s">
        <v>5858</v>
      </c>
      <c r="D1432" s="49" t="s">
        <v>4059</v>
      </c>
      <c r="E1432" s="49">
        <v>5250</v>
      </c>
      <c r="F1432" s="49" t="s">
        <v>3992</v>
      </c>
      <c r="G1432" s="49">
        <v>10</v>
      </c>
      <c r="H1432" s="49" t="s">
        <v>3993</v>
      </c>
      <c r="I1432" s="49" t="s">
        <v>3975</v>
      </c>
      <c r="J1432" s="49" t="s">
        <v>3975</v>
      </c>
      <c r="K1432" s="47" t="str">
        <f>_xlfn.XLOOKUP($B1432,ウォッチリスト!$C$3:$C$10000,ウォッチリスト!$C$3:$C$10000,"未反映",0,1)</f>
        <v>3733</v>
      </c>
    </row>
    <row r="1433" spans="1:11">
      <c r="A1433" s="49">
        <v>20250228</v>
      </c>
      <c r="B1433" s="50" t="s">
        <v>1236</v>
      </c>
      <c r="C1433" s="49" t="s">
        <v>5859</v>
      </c>
      <c r="D1433" s="49" t="s">
        <v>3968</v>
      </c>
      <c r="E1433" s="49">
        <v>5250</v>
      </c>
      <c r="F1433" s="49" t="s">
        <v>3992</v>
      </c>
      <c r="G1433" s="49">
        <v>10</v>
      </c>
      <c r="H1433" s="49" t="s">
        <v>3993</v>
      </c>
      <c r="I1433" s="49" t="s">
        <v>3975</v>
      </c>
      <c r="J1433" s="49" t="s">
        <v>3975</v>
      </c>
      <c r="K1433" s="47" t="str">
        <f>_xlfn.XLOOKUP($B1433,ウォッチリスト!$C$3:$C$10000,ウォッチリスト!$C$3:$C$10000,"未反映",0,1)</f>
        <v>3738</v>
      </c>
    </row>
    <row r="1434" spans="1:11">
      <c r="A1434" s="49">
        <v>20250228</v>
      </c>
      <c r="B1434" s="50" t="s">
        <v>1237</v>
      </c>
      <c r="C1434" s="49" t="s">
        <v>5860</v>
      </c>
      <c r="D1434" s="49" t="s">
        <v>3968</v>
      </c>
      <c r="E1434" s="49">
        <v>5250</v>
      </c>
      <c r="F1434" s="49" t="s">
        <v>3992</v>
      </c>
      <c r="G1434" s="49">
        <v>10</v>
      </c>
      <c r="H1434" s="49" t="s">
        <v>3993</v>
      </c>
      <c r="I1434" s="49">
        <v>7</v>
      </c>
      <c r="J1434" s="49" t="s">
        <v>3971</v>
      </c>
      <c r="K1434" s="47" t="str">
        <f>_xlfn.XLOOKUP($B1434,ウォッチリスト!$C$3:$C$10000,ウォッチリスト!$C$3:$C$10000,"未反映",0,1)</f>
        <v>3741</v>
      </c>
    </row>
    <row r="1435" spans="1:11">
      <c r="A1435" s="49">
        <v>20250228</v>
      </c>
      <c r="B1435" s="50" t="s">
        <v>1238</v>
      </c>
      <c r="C1435" s="49" t="s">
        <v>5861</v>
      </c>
      <c r="D1435" s="49" t="s">
        <v>4059</v>
      </c>
      <c r="E1435" s="49">
        <v>5250</v>
      </c>
      <c r="F1435" s="49" t="s">
        <v>3992</v>
      </c>
      <c r="G1435" s="49">
        <v>10</v>
      </c>
      <c r="H1435" s="49" t="s">
        <v>3993</v>
      </c>
      <c r="I1435" s="49" t="s">
        <v>3975</v>
      </c>
      <c r="J1435" s="49" t="s">
        <v>3975</v>
      </c>
      <c r="K1435" s="47" t="str">
        <f>_xlfn.XLOOKUP($B1435,ウォッチリスト!$C$3:$C$10000,ウォッチリスト!$C$3:$C$10000,"未反映",0,1)</f>
        <v>3744</v>
      </c>
    </row>
    <row r="1436" spans="1:11">
      <c r="A1436" s="49">
        <v>20250228</v>
      </c>
      <c r="B1436" s="50" t="s">
        <v>1239</v>
      </c>
      <c r="C1436" s="49" t="s">
        <v>5862</v>
      </c>
      <c r="D1436" s="49" t="s">
        <v>4059</v>
      </c>
      <c r="E1436" s="49">
        <v>5250</v>
      </c>
      <c r="F1436" s="49" t="s">
        <v>3992</v>
      </c>
      <c r="G1436" s="49">
        <v>10</v>
      </c>
      <c r="H1436" s="49" t="s">
        <v>3993</v>
      </c>
      <c r="I1436" s="49" t="s">
        <v>3975</v>
      </c>
      <c r="J1436" s="49" t="s">
        <v>3975</v>
      </c>
      <c r="K1436" s="47" t="str">
        <f>_xlfn.XLOOKUP($B1436,ウォッチリスト!$C$3:$C$10000,ウォッチリスト!$C$3:$C$10000,"未反映",0,1)</f>
        <v>3747</v>
      </c>
    </row>
    <row r="1437" spans="1:11">
      <c r="A1437" s="49">
        <v>20250228</v>
      </c>
      <c r="B1437" s="50" t="s">
        <v>1240</v>
      </c>
      <c r="C1437" s="49" t="s">
        <v>5863</v>
      </c>
      <c r="D1437" s="49" t="s">
        <v>4059</v>
      </c>
      <c r="E1437" s="49">
        <v>5250</v>
      </c>
      <c r="F1437" s="49" t="s">
        <v>3992</v>
      </c>
      <c r="G1437" s="49">
        <v>10</v>
      </c>
      <c r="H1437" s="49" t="s">
        <v>3993</v>
      </c>
      <c r="I1437" s="49" t="s">
        <v>3975</v>
      </c>
      <c r="J1437" s="49" t="s">
        <v>3975</v>
      </c>
      <c r="K1437" s="47" t="str">
        <f>_xlfn.XLOOKUP($B1437,ウォッチリスト!$C$3:$C$10000,ウォッチリスト!$C$3:$C$10000,"未反映",0,1)</f>
        <v>3750</v>
      </c>
    </row>
    <row r="1438" spans="1:11">
      <c r="A1438" s="49">
        <v>20250228</v>
      </c>
      <c r="B1438" s="50" t="s">
        <v>1241</v>
      </c>
      <c r="C1438" s="49" t="s">
        <v>5864</v>
      </c>
      <c r="D1438" s="49" t="s">
        <v>4059</v>
      </c>
      <c r="E1438" s="49">
        <v>5250</v>
      </c>
      <c r="F1438" s="49" t="s">
        <v>3992</v>
      </c>
      <c r="G1438" s="49">
        <v>10</v>
      </c>
      <c r="H1438" s="49" t="s">
        <v>3993</v>
      </c>
      <c r="I1438" s="49" t="s">
        <v>3975</v>
      </c>
      <c r="J1438" s="49" t="s">
        <v>3975</v>
      </c>
      <c r="K1438" s="47" t="str">
        <f>_xlfn.XLOOKUP($B1438,ウォッチリスト!$C$3:$C$10000,ウォッチリスト!$C$3:$C$10000,"未反映",0,1)</f>
        <v>3753</v>
      </c>
    </row>
    <row r="1439" spans="1:11">
      <c r="A1439" s="49">
        <v>20250228</v>
      </c>
      <c r="B1439" s="50" t="s">
        <v>1242</v>
      </c>
      <c r="C1439" s="49" t="s">
        <v>5865</v>
      </c>
      <c r="D1439" s="49" t="s">
        <v>4059</v>
      </c>
      <c r="E1439" s="49">
        <v>5250</v>
      </c>
      <c r="F1439" s="49" t="s">
        <v>3992</v>
      </c>
      <c r="G1439" s="49">
        <v>10</v>
      </c>
      <c r="H1439" s="49" t="s">
        <v>3993</v>
      </c>
      <c r="I1439" s="49" t="s">
        <v>3975</v>
      </c>
      <c r="J1439" s="49" t="s">
        <v>3975</v>
      </c>
      <c r="K1439" s="47" t="str">
        <f>_xlfn.XLOOKUP($B1439,ウォッチリスト!$C$3:$C$10000,ウォッチリスト!$C$3:$C$10000,"未反映",0,1)</f>
        <v>3758</v>
      </c>
    </row>
    <row r="1440" spans="1:11">
      <c r="A1440" s="49">
        <v>20250228</v>
      </c>
      <c r="B1440" s="50" t="s">
        <v>1243</v>
      </c>
      <c r="C1440" s="49" t="s">
        <v>5866</v>
      </c>
      <c r="D1440" s="49" t="s">
        <v>4059</v>
      </c>
      <c r="E1440" s="49">
        <v>5250</v>
      </c>
      <c r="F1440" s="49" t="s">
        <v>3992</v>
      </c>
      <c r="G1440" s="49">
        <v>10</v>
      </c>
      <c r="H1440" s="49" t="s">
        <v>3993</v>
      </c>
      <c r="I1440" s="49" t="s">
        <v>3975</v>
      </c>
      <c r="J1440" s="49" t="s">
        <v>3975</v>
      </c>
      <c r="K1440" s="47" t="str">
        <f>_xlfn.XLOOKUP($B1440,ウォッチリスト!$C$3:$C$10000,ウォッチリスト!$C$3:$C$10000,"未反映",0,1)</f>
        <v>3760</v>
      </c>
    </row>
    <row r="1441" spans="1:11">
      <c r="A1441" s="49">
        <v>20250228</v>
      </c>
      <c r="B1441" s="50" t="s">
        <v>1244</v>
      </c>
      <c r="C1441" s="49" t="s">
        <v>5867</v>
      </c>
      <c r="D1441" s="49" t="s">
        <v>3968</v>
      </c>
      <c r="E1441" s="49">
        <v>5250</v>
      </c>
      <c r="F1441" s="49" t="s">
        <v>3992</v>
      </c>
      <c r="G1441" s="49">
        <v>10</v>
      </c>
      <c r="H1441" s="49" t="s">
        <v>3993</v>
      </c>
      <c r="I1441" s="49">
        <v>6</v>
      </c>
      <c r="J1441" s="49" t="s">
        <v>4061</v>
      </c>
      <c r="K1441" s="47" t="str">
        <f>_xlfn.XLOOKUP($B1441,ウォッチリスト!$C$3:$C$10000,ウォッチリスト!$C$3:$C$10000,"未反映",0,1)</f>
        <v>3762</v>
      </c>
    </row>
    <row r="1442" spans="1:11">
      <c r="A1442" s="49">
        <v>20250228</v>
      </c>
      <c r="B1442" s="50" t="s">
        <v>1245</v>
      </c>
      <c r="C1442" s="49" t="s">
        <v>5868</v>
      </c>
      <c r="D1442" s="49" t="s">
        <v>3968</v>
      </c>
      <c r="E1442" s="49">
        <v>5250</v>
      </c>
      <c r="F1442" s="49" t="s">
        <v>3992</v>
      </c>
      <c r="G1442" s="49">
        <v>10</v>
      </c>
      <c r="H1442" s="49" t="s">
        <v>3993</v>
      </c>
      <c r="I1442" s="49">
        <v>7</v>
      </c>
      <c r="J1442" s="49" t="s">
        <v>3971</v>
      </c>
      <c r="K1442" s="47" t="str">
        <f>_xlfn.XLOOKUP($B1442,ウォッチリスト!$C$3:$C$10000,ウォッチリスト!$C$3:$C$10000,"未反映",0,1)</f>
        <v>3763</v>
      </c>
    </row>
    <row r="1443" spans="1:11">
      <c r="A1443" s="49">
        <v>20250228</v>
      </c>
      <c r="B1443" s="50" t="s">
        <v>42</v>
      </c>
      <c r="C1443" s="49" t="s">
        <v>5869</v>
      </c>
      <c r="D1443" s="49" t="s">
        <v>3968</v>
      </c>
      <c r="E1443" s="49">
        <v>5250</v>
      </c>
      <c r="F1443" s="49" t="s">
        <v>3992</v>
      </c>
      <c r="G1443" s="49">
        <v>10</v>
      </c>
      <c r="H1443" s="49" t="s">
        <v>3993</v>
      </c>
      <c r="I1443" s="49">
        <v>4</v>
      </c>
      <c r="J1443" s="49" t="s">
        <v>4015</v>
      </c>
      <c r="K1443" s="47" t="str">
        <f>_xlfn.XLOOKUP($B1443,ウォッチリスト!$C$3:$C$10000,ウォッチリスト!$C$3:$C$10000,"未反映",0,1)</f>
        <v>3765</v>
      </c>
    </row>
    <row r="1444" spans="1:11">
      <c r="A1444" s="49">
        <v>20250228</v>
      </c>
      <c r="B1444" s="50" t="s">
        <v>1246</v>
      </c>
      <c r="C1444" s="49" t="s">
        <v>5870</v>
      </c>
      <c r="D1444" s="49" t="s">
        <v>4059</v>
      </c>
      <c r="E1444" s="49">
        <v>5250</v>
      </c>
      <c r="F1444" s="49" t="s">
        <v>3992</v>
      </c>
      <c r="G1444" s="49">
        <v>10</v>
      </c>
      <c r="H1444" s="49" t="s">
        <v>3993</v>
      </c>
      <c r="I1444" s="49" t="s">
        <v>3975</v>
      </c>
      <c r="J1444" s="49" t="s">
        <v>3975</v>
      </c>
      <c r="K1444" s="47" t="str">
        <f>_xlfn.XLOOKUP($B1444,ウォッチリスト!$C$3:$C$10000,ウォッチリスト!$C$3:$C$10000,"未反映",0,1)</f>
        <v>3766</v>
      </c>
    </row>
    <row r="1445" spans="1:11">
      <c r="A1445" s="49">
        <v>20250228</v>
      </c>
      <c r="B1445" s="50" t="s">
        <v>1247</v>
      </c>
      <c r="C1445" s="49" t="s">
        <v>5871</v>
      </c>
      <c r="D1445" s="49" t="s">
        <v>4059</v>
      </c>
      <c r="E1445" s="49">
        <v>5250</v>
      </c>
      <c r="F1445" s="49" t="s">
        <v>3992</v>
      </c>
      <c r="G1445" s="49">
        <v>10</v>
      </c>
      <c r="H1445" s="49" t="s">
        <v>3993</v>
      </c>
      <c r="I1445" s="49" t="s">
        <v>3975</v>
      </c>
      <c r="J1445" s="49" t="s">
        <v>3975</v>
      </c>
      <c r="K1445" s="47" t="str">
        <f>_xlfn.XLOOKUP($B1445,ウォッチリスト!$C$3:$C$10000,ウォッチリスト!$C$3:$C$10000,"未反映",0,1)</f>
        <v>3768</v>
      </c>
    </row>
    <row r="1446" spans="1:11">
      <c r="A1446" s="49">
        <v>20250228</v>
      </c>
      <c r="B1446" s="50" t="s">
        <v>1248</v>
      </c>
      <c r="C1446" s="49" t="s">
        <v>5872</v>
      </c>
      <c r="D1446" s="49" t="s">
        <v>3968</v>
      </c>
      <c r="E1446" s="49">
        <v>5250</v>
      </c>
      <c r="F1446" s="49" t="s">
        <v>3992</v>
      </c>
      <c r="G1446" s="49">
        <v>10</v>
      </c>
      <c r="H1446" s="49" t="s">
        <v>3993</v>
      </c>
      <c r="I1446" s="49">
        <v>4</v>
      </c>
      <c r="J1446" s="49" t="s">
        <v>4015</v>
      </c>
      <c r="K1446" s="47" t="str">
        <f>_xlfn.XLOOKUP($B1446,ウォッチリスト!$C$3:$C$10000,ウォッチリスト!$C$3:$C$10000,"未反映",0,1)</f>
        <v>3769</v>
      </c>
    </row>
    <row r="1447" spans="1:11">
      <c r="A1447" s="49">
        <v>20250228</v>
      </c>
      <c r="B1447" s="50" t="s">
        <v>1249</v>
      </c>
      <c r="C1447" s="49" t="s">
        <v>5873</v>
      </c>
      <c r="D1447" s="49" t="s">
        <v>4059</v>
      </c>
      <c r="E1447" s="49">
        <v>5250</v>
      </c>
      <c r="F1447" s="49" t="s">
        <v>3992</v>
      </c>
      <c r="G1447" s="49">
        <v>10</v>
      </c>
      <c r="H1447" s="49" t="s">
        <v>3993</v>
      </c>
      <c r="I1447" s="49" t="s">
        <v>3975</v>
      </c>
      <c r="J1447" s="49" t="s">
        <v>3975</v>
      </c>
      <c r="K1447" s="47" t="str">
        <f>_xlfn.XLOOKUP($B1447,ウォッチリスト!$C$3:$C$10000,ウォッチリスト!$C$3:$C$10000,"未反映",0,1)</f>
        <v>3770</v>
      </c>
    </row>
    <row r="1448" spans="1:11">
      <c r="A1448" s="49">
        <v>20250228</v>
      </c>
      <c r="B1448" s="50" t="s">
        <v>1250</v>
      </c>
      <c r="C1448" s="49" t="s">
        <v>5874</v>
      </c>
      <c r="D1448" s="49" t="s">
        <v>3968</v>
      </c>
      <c r="E1448" s="49">
        <v>5250</v>
      </c>
      <c r="F1448" s="49" t="s">
        <v>3992</v>
      </c>
      <c r="G1448" s="49">
        <v>10</v>
      </c>
      <c r="H1448" s="49" t="s">
        <v>3993</v>
      </c>
      <c r="I1448" s="49">
        <v>7</v>
      </c>
      <c r="J1448" s="49" t="s">
        <v>3971</v>
      </c>
      <c r="K1448" s="47" t="str">
        <f>_xlfn.XLOOKUP($B1448,ウォッチリスト!$C$3:$C$10000,ウォッチリスト!$C$3:$C$10000,"未反映",0,1)</f>
        <v>3771</v>
      </c>
    </row>
    <row r="1449" spans="1:11">
      <c r="A1449" s="49">
        <v>20250228</v>
      </c>
      <c r="B1449" s="50" t="s">
        <v>1251</v>
      </c>
      <c r="C1449" s="49" t="s">
        <v>5875</v>
      </c>
      <c r="D1449" s="49" t="s">
        <v>4059</v>
      </c>
      <c r="E1449" s="49">
        <v>8050</v>
      </c>
      <c r="F1449" s="49" t="s">
        <v>4080</v>
      </c>
      <c r="G1449" s="49">
        <v>17</v>
      </c>
      <c r="H1449" s="49" t="s">
        <v>4081</v>
      </c>
      <c r="I1449" s="49" t="s">
        <v>3975</v>
      </c>
      <c r="J1449" s="49" t="s">
        <v>3975</v>
      </c>
      <c r="K1449" s="47" t="str">
        <f>_xlfn.XLOOKUP($B1449,ウォッチリスト!$C$3:$C$10000,ウォッチリスト!$C$3:$C$10000,"未反映",0,1)</f>
        <v>3772</v>
      </c>
    </row>
    <row r="1450" spans="1:11">
      <c r="A1450" s="49">
        <v>20250228</v>
      </c>
      <c r="B1450" s="50" t="s">
        <v>1252</v>
      </c>
      <c r="C1450" s="49" t="s">
        <v>5876</v>
      </c>
      <c r="D1450" s="49" t="s">
        <v>3983</v>
      </c>
      <c r="E1450" s="49">
        <v>5250</v>
      </c>
      <c r="F1450" s="49" t="s">
        <v>3992</v>
      </c>
      <c r="G1450" s="49">
        <v>10</v>
      </c>
      <c r="H1450" s="49" t="s">
        <v>3993</v>
      </c>
      <c r="I1450" s="49" t="s">
        <v>3975</v>
      </c>
      <c r="J1450" s="49" t="s">
        <v>3975</v>
      </c>
      <c r="K1450" s="47" t="str">
        <f>_xlfn.XLOOKUP($B1450,ウォッチリスト!$C$3:$C$10000,ウォッチリスト!$C$3:$C$10000,"未反映",0,1)</f>
        <v>3773</v>
      </c>
    </row>
    <row r="1451" spans="1:11">
      <c r="A1451" s="49">
        <v>20250228</v>
      </c>
      <c r="B1451" s="50" t="s">
        <v>1253</v>
      </c>
      <c r="C1451" s="49" t="s">
        <v>5877</v>
      </c>
      <c r="D1451" s="49" t="s">
        <v>3968</v>
      </c>
      <c r="E1451" s="49">
        <v>5250</v>
      </c>
      <c r="F1451" s="49" t="s">
        <v>3992</v>
      </c>
      <c r="G1451" s="49">
        <v>10</v>
      </c>
      <c r="H1451" s="49" t="s">
        <v>3993</v>
      </c>
      <c r="I1451" s="49">
        <v>4</v>
      </c>
      <c r="J1451" s="49" t="s">
        <v>4015</v>
      </c>
      <c r="K1451" s="47" t="str">
        <f>_xlfn.XLOOKUP($B1451,ウォッチリスト!$C$3:$C$10000,ウォッチリスト!$C$3:$C$10000,"未反映",0,1)</f>
        <v>3774</v>
      </c>
    </row>
    <row r="1452" spans="1:11">
      <c r="A1452" s="49">
        <v>20250228</v>
      </c>
      <c r="B1452" s="50" t="s">
        <v>1254</v>
      </c>
      <c r="C1452" s="49" t="s">
        <v>5878</v>
      </c>
      <c r="D1452" s="49" t="s">
        <v>4059</v>
      </c>
      <c r="E1452" s="49">
        <v>5250</v>
      </c>
      <c r="F1452" s="49" t="s">
        <v>3992</v>
      </c>
      <c r="G1452" s="49">
        <v>10</v>
      </c>
      <c r="H1452" s="49" t="s">
        <v>3993</v>
      </c>
      <c r="I1452" s="49" t="s">
        <v>3975</v>
      </c>
      <c r="J1452" s="49" t="s">
        <v>3975</v>
      </c>
      <c r="K1452" s="47" t="str">
        <f>_xlfn.XLOOKUP($B1452,ウォッチリスト!$C$3:$C$10000,ウォッチリスト!$C$3:$C$10000,"未反映",0,1)</f>
        <v>3776</v>
      </c>
    </row>
    <row r="1453" spans="1:11">
      <c r="A1453" s="49">
        <v>20250228</v>
      </c>
      <c r="B1453" s="50" t="s">
        <v>1255</v>
      </c>
      <c r="C1453" s="49" t="s">
        <v>5879</v>
      </c>
      <c r="D1453" s="49" t="s">
        <v>3983</v>
      </c>
      <c r="E1453" s="49">
        <v>5250</v>
      </c>
      <c r="F1453" s="49" t="s">
        <v>3992</v>
      </c>
      <c r="G1453" s="49">
        <v>10</v>
      </c>
      <c r="H1453" s="49" t="s">
        <v>3993</v>
      </c>
      <c r="I1453" s="49" t="s">
        <v>3975</v>
      </c>
      <c r="J1453" s="49" t="s">
        <v>3975</v>
      </c>
      <c r="K1453" s="47" t="str">
        <f>_xlfn.XLOOKUP($B1453,ウォッチリスト!$C$3:$C$10000,ウォッチリスト!$C$3:$C$10000,"未反映",0,1)</f>
        <v>3777</v>
      </c>
    </row>
    <row r="1454" spans="1:11">
      <c r="A1454" s="49">
        <v>20250228</v>
      </c>
      <c r="B1454" s="50" t="s">
        <v>1256</v>
      </c>
      <c r="C1454" s="49" t="s">
        <v>5880</v>
      </c>
      <c r="D1454" s="49" t="s">
        <v>3968</v>
      </c>
      <c r="E1454" s="49">
        <v>5250</v>
      </c>
      <c r="F1454" s="49" t="s">
        <v>3992</v>
      </c>
      <c r="G1454" s="49">
        <v>10</v>
      </c>
      <c r="H1454" s="49" t="s">
        <v>3993</v>
      </c>
      <c r="I1454" s="49">
        <v>6</v>
      </c>
      <c r="J1454" s="49" t="s">
        <v>4061</v>
      </c>
      <c r="K1454" s="47" t="str">
        <f>_xlfn.XLOOKUP($B1454,ウォッチリスト!$C$3:$C$10000,ウォッチリスト!$C$3:$C$10000,"未反映",0,1)</f>
        <v>3778</v>
      </c>
    </row>
    <row r="1455" spans="1:11">
      <c r="A1455" s="49">
        <v>20250228</v>
      </c>
      <c r="B1455" s="50" t="s">
        <v>1257</v>
      </c>
      <c r="C1455" s="49" t="s">
        <v>5881</v>
      </c>
      <c r="D1455" s="49" t="s">
        <v>4059</v>
      </c>
      <c r="E1455" s="49">
        <v>5250</v>
      </c>
      <c r="F1455" s="49" t="s">
        <v>3992</v>
      </c>
      <c r="G1455" s="49">
        <v>10</v>
      </c>
      <c r="H1455" s="49" t="s">
        <v>3993</v>
      </c>
      <c r="I1455" s="49" t="s">
        <v>3975</v>
      </c>
      <c r="J1455" s="49" t="s">
        <v>3975</v>
      </c>
      <c r="K1455" s="47" t="str">
        <f>_xlfn.XLOOKUP($B1455,ウォッチリスト!$C$3:$C$10000,ウォッチリスト!$C$3:$C$10000,"未反映",0,1)</f>
        <v>3779</v>
      </c>
    </row>
    <row r="1456" spans="1:11">
      <c r="A1456" s="49">
        <v>20250228</v>
      </c>
      <c r="B1456" s="50" t="s">
        <v>1258</v>
      </c>
      <c r="C1456" s="49" t="s">
        <v>5882</v>
      </c>
      <c r="D1456" s="49" t="s">
        <v>4059</v>
      </c>
      <c r="E1456" s="49">
        <v>5250</v>
      </c>
      <c r="F1456" s="49" t="s">
        <v>3992</v>
      </c>
      <c r="G1456" s="49">
        <v>10</v>
      </c>
      <c r="H1456" s="49" t="s">
        <v>3993</v>
      </c>
      <c r="I1456" s="49" t="s">
        <v>3975</v>
      </c>
      <c r="J1456" s="49" t="s">
        <v>3975</v>
      </c>
      <c r="K1456" s="47" t="str">
        <f>_xlfn.XLOOKUP($B1456,ウォッチリスト!$C$3:$C$10000,ウォッチリスト!$C$3:$C$10000,"未反映",0,1)</f>
        <v>3787</v>
      </c>
    </row>
    <row r="1457" spans="1:11">
      <c r="A1457" s="49">
        <v>20250228</v>
      </c>
      <c r="B1457" s="50" t="s">
        <v>1259</v>
      </c>
      <c r="C1457" s="49" t="s">
        <v>5883</v>
      </c>
      <c r="D1457" s="49" t="s">
        <v>3968</v>
      </c>
      <c r="E1457" s="49">
        <v>5250</v>
      </c>
      <c r="F1457" s="49" t="s">
        <v>3992</v>
      </c>
      <c r="G1457" s="49">
        <v>10</v>
      </c>
      <c r="H1457" s="49" t="s">
        <v>3993</v>
      </c>
      <c r="I1457" s="49">
        <v>7</v>
      </c>
      <c r="J1457" s="49" t="s">
        <v>3971</v>
      </c>
      <c r="K1457" s="47" t="str">
        <f>_xlfn.XLOOKUP($B1457,ウォッチリスト!$C$3:$C$10000,ウォッチリスト!$C$3:$C$10000,"未反映",0,1)</f>
        <v>3788</v>
      </c>
    </row>
    <row r="1458" spans="1:11">
      <c r="A1458" s="49">
        <v>20250228</v>
      </c>
      <c r="B1458" s="50" t="s">
        <v>1260</v>
      </c>
      <c r="C1458" s="49" t="s">
        <v>5884</v>
      </c>
      <c r="D1458" s="49" t="s">
        <v>4059</v>
      </c>
      <c r="E1458" s="49">
        <v>5250</v>
      </c>
      <c r="F1458" s="49" t="s">
        <v>3992</v>
      </c>
      <c r="G1458" s="49">
        <v>10</v>
      </c>
      <c r="H1458" s="49" t="s">
        <v>3993</v>
      </c>
      <c r="I1458" s="49" t="s">
        <v>3975</v>
      </c>
      <c r="J1458" s="49" t="s">
        <v>3975</v>
      </c>
      <c r="K1458" s="47" t="str">
        <f>_xlfn.XLOOKUP($B1458,ウォッチリスト!$C$3:$C$10000,ウォッチリスト!$C$3:$C$10000,"未反映",0,1)</f>
        <v>3791</v>
      </c>
    </row>
    <row r="1459" spans="1:11">
      <c r="A1459" s="49">
        <v>20250228</v>
      </c>
      <c r="B1459" s="50" t="s">
        <v>1261</v>
      </c>
      <c r="C1459" s="49" t="s">
        <v>5885</v>
      </c>
      <c r="D1459" s="49" t="s">
        <v>3983</v>
      </c>
      <c r="E1459" s="49">
        <v>5250</v>
      </c>
      <c r="F1459" s="49" t="s">
        <v>3992</v>
      </c>
      <c r="G1459" s="49">
        <v>10</v>
      </c>
      <c r="H1459" s="49" t="s">
        <v>3993</v>
      </c>
      <c r="I1459" s="49" t="s">
        <v>3975</v>
      </c>
      <c r="J1459" s="49" t="s">
        <v>3975</v>
      </c>
      <c r="K1459" s="47" t="str">
        <f>_xlfn.XLOOKUP($B1459,ウォッチリスト!$C$3:$C$10000,ウォッチリスト!$C$3:$C$10000,"未反映",0,1)</f>
        <v>3793</v>
      </c>
    </row>
    <row r="1460" spans="1:11">
      <c r="A1460" s="49">
        <v>20250228</v>
      </c>
      <c r="B1460" s="50" t="s">
        <v>1262</v>
      </c>
      <c r="C1460" s="49" t="s">
        <v>5886</v>
      </c>
      <c r="D1460" s="49" t="s">
        <v>4059</v>
      </c>
      <c r="E1460" s="49">
        <v>5250</v>
      </c>
      <c r="F1460" s="49" t="s">
        <v>3992</v>
      </c>
      <c r="G1460" s="49">
        <v>10</v>
      </c>
      <c r="H1460" s="49" t="s">
        <v>3993</v>
      </c>
      <c r="I1460" s="49" t="s">
        <v>3975</v>
      </c>
      <c r="J1460" s="49" t="s">
        <v>3975</v>
      </c>
      <c r="K1460" s="47" t="str">
        <f>_xlfn.XLOOKUP($B1460,ウォッチリスト!$C$3:$C$10000,ウォッチリスト!$C$3:$C$10000,"未反映",0,1)</f>
        <v>3796</v>
      </c>
    </row>
    <row r="1461" spans="1:11">
      <c r="A1461" s="49">
        <v>20250228</v>
      </c>
      <c r="B1461" s="50" t="s">
        <v>1263</v>
      </c>
      <c r="C1461" s="49" t="s">
        <v>5887</v>
      </c>
      <c r="D1461" s="49" t="s">
        <v>4059</v>
      </c>
      <c r="E1461" s="49">
        <v>5250</v>
      </c>
      <c r="F1461" s="49" t="s">
        <v>3992</v>
      </c>
      <c r="G1461" s="49">
        <v>10</v>
      </c>
      <c r="H1461" s="49" t="s">
        <v>3993</v>
      </c>
      <c r="I1461" s="49" t="s">
        <v>3975</v>
      </c>
      <c r="J1461" s="49" t="s">
        <v>3975</v>
      </c>
      <c r="K1461" s="47" t="str">
        <f>_xlfn.XLOOKUP($B1461,ウォッチリスト!$C$3:$C$10000,ウォッチリスト!$C$3:$C$10000,"未反映",0,1)</f>
        <v>3798</v>
      </c>
    </row>
    <row r="1462" spans="1:11">
      <c r="A1462" s="49">
        <v>20250228</v>
      </c>
      <c r="B1462" s="50" t="s">
        <v>1264</v>
      </c>
      <c r="C1462" s="49" t="s">
        <v>5888</v>
      </c>
      <c r="D1462" s="49" t="s">
        <v>4059</v>
      </c>
      <c r="E1462" s="49">
        <v>5250</v>
      </c>
      <c r="F1462" s="49" t="s">
        <v>3992</v>
      </c>
      <c r="G1462" s="49">
        <v>10</v>
      </c>
      <c r="H1462" s="49" t="s">
        <v>3993</v>
      </c>
      <c r="I1462" s="49" t="s">
        <v>3975</v>
      </c>
      <c r="J1462" s="49" t="s">
        <v>3975</v>
      </c>
      <c r="K1462" s="47" t="str">
        <f>_xlfn.XLOOKUP($B1462,ウォッチリスト!$C$3:$C$10000,ウォッチリスト!$C$3:$C$10000,"未反映",0,1)</f>
        <v>3799</v>
      </c>
    </row>
    <row r="1463" spans="1:11">
      <c r="A1463" s="49">
        <v>20250228</v>
      </c>
      <c r="B1463" s="50" t="s">
        <v>1265</v>
      </c>
      <c r="C1463" s="49" t="s">
        <v>5889</v>
      </c>
      <c r="D1463" s="49" t="s">
        <v>4059</v>
      </c>
      <c r="E1463" s="49">
        <v>5250</v>
      </c>
      <c r="F1463" s="49" t="s">
        <v>3992</v>
      </c>
      <c r="G1463" s="49">
        <v>10</v>
      </c>
      <c r="H1463" s="49" t="s">
        <v>3993</v>
      </c>
      <c r="I1463" s="49" t="s">
        <v>3975</v>
      </c>
      <c r="J1463" s="49" t="s">
        <v>3975</v>
      </c>
      <c r="K1463" s="47" t="str">
        <f>_xlfn.XLOOKUP($B1463,ウォッチリスト!$C$3:$C$10000,ウォッチリスト!$C$3:$C$10000,"未反映",0,1)</f>
        <v>3800</v>
      </c>
    </row>
    <row r="1464" spans="1:11">
      <c r="A1464" s="49">
        <v>20250228</v>
      </c>
      <c r="B1464" s="50" t="s">
        <v>1266</v>
      </c>
      <c r="C1464" s="49" t="s">
        <v>5890</v>
      </c>
      <c r="D1464" s="49" t="s">
        <v>4059</v>
      </c>
      <c r="E1464" s="49">
        <v>5250</v>
      </c>
      <c r="F1464" s="49" t="s">
        <v>3992</v>
      </c>
      <c r="G1464" s="49">
        <v>10</v>
      </c>
      <c r="H1464" s="49" t="s">
        <v>3993</v>
      </c>
      <c r="I1464" s="49" t="s">
        <v>3975</v>
      </c>
      <c r="J1464" s="49" t="s">
        <v>3975</v>
      </c>
      <c r="K1464" s="47" t="str">
        <f>_xlfn.XLOOKUP($B1464,ウォッチリスト!$C$3:$C$10000,ウォッチリスト!$C$3:$C$10000,"未反映",0,1)</f>
        <v>3802</v>
      </c>
    </row>
    <row r="1465" spans="1:11">
      <c r="A1465" s="49">
        <v>20250228</v>
      </c>
      <c r="B1465" s="50" t="s">
        <v>1267</v>
      </c>
      <c r="C1465" s="49" t="s">
        <v>5891</v>
      </c>
      <c r="D1465" s="49" t="s">
        <v>3983</v>
      </c>
      <c r="E1465" s="49">
        <v>5250</v>
      </c>
      <c r="F1465" s="49" t="s">
        <v>3992</v>
      </c>
      <c r="G1465" s="49">
        <v>10</v>
      </c>
      <c r="H1465" s="49" t="s">
        <v>3993</v>
      </c>
      <c r="I1465" s="49" t="s">
        <v>3975</v>
      </c>
      <c r="J1465" s="49" t="s">
        <v>3975</v>
      </c>
      <c r="K1465" s="47" t="str">
        <f>_xlfn.XLOOKUP($B1465,ウォッチリスト!$C$3:$C$10000,ウォッチリスト!$C$3:$C$10000,"未反映",0,1)</f>
        <v>3803</v>
      </c>
    </row>
    <row r="1466" spans="1:11">
      <c r="A1466" s="49">
        <v>20250228</v>
      </c>
      <c r="B1466" s="50" t="s">
        <v>1268</v>
      </c>
      <c r="C1466" s="49" t="s">
        <v>5892</v>
      </c>
      <c r="D1466" s="49" t="s">
        <v>4059</v>
      </c>
      <c r="E1466" s="49">
        <v>5250</v>
      </c>
      <c r="F1466" s="49" t="s">
        <v>3992</v>
      </c>
      <c r="G1466" s="49">
        <v>10</v>
      </c>
      <c r="H1466" s="49" t="s">
        <v>3993</v>
      </c>
      <c r="I1466" s="49" t="s">
        <v>3975</v>
      </c>
      <c r="J1466" s="49" t="s">
        <v>3975</v>
      </c>
      <c r="K1466" s="47" t="str">
        <f>_xlfn.XLOOKUP($B1466,ウォッチリスト!$C$3:$C$10000,ウォッチリスト!$C$3:$C$10000,"未反映",0,1)</f>
        <v>3804</v>
      </c>
    </row>
    <row r="1467" spans="1:11">
      <c r="A1467" s="49">
        <v>20250228</v>
      </c>
      <c r="B1467" s="50" t="s">
        <v>1269</v>
      </c>
      <c r="C1467" s="49" t="s">
        <v>5893</v>
      </c>
      <c r="D1467" s="49" t="s">
        <v>3983</v>
      </c>
      <c r="E1467" s="49">
        <v>5250</v>
      </c>
      <c r="F1467" s="49" t="s">
        <v>3992</v>
      </c>
      <c r="G1467" s="49">
        <v>10</v>
      </c>
      <c r="H1467" s="49" t="s">
        <v>3993</v>
      </c>
      <c r="I1467" s="49" t="s">
        <v>3975</v>
      </c>
      <c r="J1467" s="49" t="s">
        <v>3975</v>
      </c>
      <c r="K1467" s="47" t="str">
        <f>_xlfn.XLOOKUP($B1467,ウォッチリスト!$C$3:$C$10000,ウォッチリスト!$C$3:$C$10000,"未反映",0,1)</f>
        <v>3807</v>
      </c>
    </row>
    <row r="1468" spans="1:11">
      <c r="A1468" s="49">
        <v>20250228</v>
      </c>
      <c r="B1468" s="50" t="s">
        <v>1270</v>
      </c>
      <c r="C1468" s="49" t="s">
        <v>5894</v>
      </c>
      <c r="D1468" s="49" t="s">
        <v>4059</v>
      </c>
      <c r="E1468" s="49">
        <v>5250</v>
      </c>
      <c r="F1468" s="49" t="s">
        <v>3992</v>
      </c>
      <c r="G1468" s="49">
        <v>10</v>
      </c>
      <c r="H1468" s="49" t="s">
        <v>3993</v>
      </c>
      <c r="I1468" s="49" t="s">
        <v>3975</v>
      </c>
      <c r="J1468" s="49" t="s">
        <v>3975</v>
      </c>
      <c r="K1468" s="47" t="str">
        <f>_xlfn.XLOOKUP($B1468,ウォッチリスト!$C$3:$C$10000,ウォッチリスト!$C$3:$C$10000,"未反映",0,1)</f>
        <v>3810</v>
      </c>
    </row>
    <row r="1469" spans="1:11">
      <c r="A1469" s="49">
        <v>20250228</v>
      </c>
      <c r="B1469" s="50" t="s">
        <v>1271</v>
      </c>
      <c r="C1469" s="49" t="s">
        <v>5895</v>
      </c>
      <c r="D1469" s="49" t="s">
        <v>3983</v>
      </c>
      <c r="E1469" s="49">
        <v>5250</v>
      </c>
      <c r="F1469" s="49" t="s">
        <v>3992</v>
      </c>
      <c r="G1469" s="49">
        <v>10</v>
      </c>
      <c r="H1469" s="49" t="s">
        <v>3993</v>
      </c>
      <c r="I1469" s="49" t="s">
        <v>3975</v>
      </c>
      <c r="J1469" s="49" t="s">
        <v>3975</v>
      </c>
      <c r="K1469" s="47" t="str">
        <f>_xlfn.XLOOKUP($B1469,ウォッチリスト!$C$3:$C$10000,ウォッチリスト!$C$3:$C$10000,"未反映",0,1)</f>
        <v>3814</v>
      </c>
    </row>
    <row r="1470" spans="1:11">
      <c r="A1470" s="49">
        <v>20250228</v>
      </c>
      <c r="B1470" s="50" t="s">
        <v>1272</v>
      </c>
      <c r="C1470" s="49" t="s">
        <v>5896</v>
      </c>
      <c r="D1470" s="49" t="s">
        <v>3983</v>
      </c>
      <c r="E1470" s="49">
        <v>5250</v>
      </c>
      <c r="F1470" s="49" t="s">
        <v>3992</v>
      </c>
      <c r="G1470" s="49">
        <v>10</v>
      </c>
      <c r="H1470" s="49" t="s">
        <v>3993</v>
      </c>
      <c r="I1470" s="49" t="s">
        <v>3975</v>
      </c>
      <c r="J1470" s="49" t="s">
        <v>3975</v>
      </c>
      <c r="K1470" s="47" t="str">
        <f>_xlfn.XLOOKUP($B1470,ウォッチリスト!$C$3:$C$10000,ウォッチリスト!$C$3:$C$10000,"未反映",0,1)</f>
        <v>3815</v>
      </c>
    </row>
    <row r="1471" spans="1:11">
      <c r="A1471" s="49">
        <v>20250228</v>
      </c>
      <c r="B1471" s="50" t="s">
        <v>1273</v>
      </c>
      <c r="C1471" s="49" t="s">
        <v>5897</v>
      </c>
      <c r="D1471" s="49" t="s">
        <v>4059</v>
      </c>
      <c r="E1471" s="49">
        <v>5250</v>
      </c>
      <c r="F1471" s="49" t="s">
        <v>3992</v>
      </c>
      <c r="G1471" s="49">
        <v>10</v>
      </c>
      <c r="H1471" s="49" t="s">
        <v>3993</v>
      </c>
      <c r="I1471" s="49" t="s">
        <v>3975</v>
      </c>
      <c r="J1471" s="49" t="s">
        <v>3975</v>
      </c>
      <c r="K1471" s="47" t="str">
        <f>_xlfn.XLOOKUP($B1471,ウォッチリスト!$C$3:$C$10000,ウォッチリスト!$C$3:$C$10000,"未反映",0,1)</f>
        <v>3816</v>
      </c>
    </row>
    <row r="1472" spans="1:11">
      <c r="A1472" s="49">
        <v>20250228</v>
      </c>
      <c r="B1472" s="50" t="s">
        <v>1274</v>
      </c>
      <c r="C1472" s="49" t="s">
        <v>5898</v>
      </c>
      <c r="D1472" s="49" t="s">
        <v>3968</v>
      </c>
      <c r="E1472" s="49">
        <v>5250</v>
      </c>
      <c r="F1472" s="49" t="s">
        <v>3992</v>
      </c>
      <c r="G1472" s="49">
        <v>10</v>
      </c>
      <c r="H1472" s="49" t="s">
        <v>3993</v>
      </c>
      <c r="I1472" s="49">
        <v>7</v>
      </c>
      <c r="J1472" s="49" t="s">
        <v>3971</v>
      </c>
      <c r="K1472" s="47" t="str">
        <f>_xlfn.XLOOKUP($B1472,ウォッチリスト!$C$3:$C$10000,ウォッチリスト!$C$3:$C$10000,"未反映",0,1)</f>
        <v>3817</v>
      </c>
    </row>
    <row r="1473" spans="1:11">
      <c r="A1473" s="49">
        <v>20250228</v>
      </c>
      <c r="B1473" s="50" t="s">
        <v>1275</v>
      </c>
      <c r="C1473" s="49" t="s">
        <v>5899</v>
      </c>
      <c r="D1473" s="49" t="s">
        <v>4059</v>
      </c>
      <c r="E1473" s="49">
        <v>5250</v>
      </c>
      <c r="F1473" s="49" t="s">
        <v>3992</v>
      </c>
      <c r="G1473" s="49">
        <v>10</v>
      </c>
      <c r="H1473" s="49" t="s">
        <v>3993</v>
      </c>
      <c r="I1473" s="49" t="s">
        <v>3975</v>
      </c>
      <c r="J1473" s="49" t="s">
        <v>3975</v>
      </c>
      <c r="K1473" s="47" t="str">
        <f>_xlfn.XLOOKUP($B1473,ウォッチリスト!$C$3:$C$10000,ウォッチリスト!$C$3:$C$10000,"未反映",0,1)</f>
        <v>3823</v>
      </c>
    </row>
    <row r="1474" spans="1:11">
      <c r="A1474" s="49">
        <v>20250228</v>
      </c>
      <c r="B1474" s="50" t="s">
        <v>1276</v>
      </c>
      <c r="C1474" s="49" t="s">
        <v>5900</v>
      </c>
      <c r="D1474" s="49" t="s">
        <v>4059</v>
      </c>
      <c r="E1474" s="49">
        <v>6100</v>
      </c>
      <c r="F1474" s="49" t="s">
        <v>4070</v>
      </c>
      <c r="G1474" s="49">
        <v>14</v>
      </c>
      <c r="H1474" s="49" t="s">
        <v>4071</v>
      </c>
      <c r="I1474" s="49" t="s">
        <v>3975</v>
      </c>
      <c r="J1474" s="49" t="s">
        <v>3975</v>
      </c>
      <c r="K1474" s="47" t="str">
        <f>_xlfn.XLOOKUP($B1474,ウォッチリスト!$C$3:$C$10000,ウォッチリスト!$C$3:$C$10000,"未反映",0,1)</f>
        <v>3825</v>
      </c>
    </row>
    <row r="1475" spans="1:11">
      <c r="A1475" s="49">
        <v>20250228</v>
      </c>
      <c r="B1475" s="50" t="s">
        <v>1277</v>
      </c>
      <c r="C1475" s="49" t="s">
        <v>5901</v>
      </c>
      <c r="D1475" s="49" t="s">
        <v>4059</v>
      </c>
      <c r="E1475" s="49">
        <v>5250</v>
      </c>
      <c r="F1475" s="49" t="s">
        <v>3992</v>
      </c>
      <c r="G1475" s="49">
        <v>10</v>
      </c>
      <c r="H1475" s="49" t="s">
        <v>3993</v>
      </c>
      <c r="I1475" s="49" t="s">
        <v>3975</v>
      </c>
      <c r="J1475" s="49" t="s">
        <v>3975</v>
      </c>
      <c r="K1475" s="47" t="str">
        <f>_xlfn.XLOOKUP($B1475,ウォッチリスト!$C$3:$C$10000,ウォッチリスト!$C$3:$C$10000,"未反映",0,1)</f>
        <v>3826</v>
      </c>
    </row>
    <row r="1476" spans="1:11">
      <c r="A1476" s="49">
        <v>20250228</v>
      </c>
      <c r="B1476" s="50" t="s">
        <v>1278</v>
      </c>
      <c r="C1476" s="49" t="s">
        <v>5902</v>
      </c>
      <c r="D1476" s="49" t="s">
        <v>3968</v>
      </c>
      <c r="E1476" s="49">
        <v>5250</v>
      </c>
      <c r="F1476" s="49" t="s">
        <v>3992</v>
      </c>
      <c r="G1476" s="49">
        <v>10</v>
      </c>
      <c r="H1476" s="49" t="s">
        <v>3993</v>
      </c>
      <c r="I1476" s="49">
        <v>7</v>
      </c>
      <c r="J1476" s="49" t="s">
        <v>3971</v>
      </c>
      <c r="K1476" s="47" t="str">
        <f>_xlfn.XLOOKUP($B1476,ウォッチリスト!$C$3:$C$10000,ウォッチリスト!$C$3:$C$10000,"未反映",0,1)</f>
        <v>3834</v>
      </c>
    </row>
    <row r="1477" spans="1:11">
      <c r="A1477" s="49">
        <v>20250228</v>
      </c>
      <c r="B1477" s="50" t="s">
        <v>1279</v>
      </c>
      <c r="C1477" s="49" t="s">
        <v>5903</v>
      </c>
      <c r="D1477" s="49" t="s">
        <v>3968</v>
      </c>
      <c r="E1477" s="49">
        <v>5250</v>
      </c>
      <c r="F1477" s="49" t="s">
        <v>3992</v>
      </c>
      <c r="G1477" s="49">
        <v>10</v>
      </c>
      <c r="H1477" s="49" t="s">
        <v>3993</v>
      </c>
      <c r="I1477" s="49">
        <v>7</v>
      </c>
      <c r="J1477" s="49" t="s">
        <v>3971</v>
      </c>
      <c r="K1477" s="47" t="str">
        <f>_xlfn.XLOOKUP($B1477,ウォッチリスト!$C$3:$C$10000,ウォッチリスト!$C$3:$C$10000,"未反映",0,1)</f>
        <v>3835</v>
      </c>
    </row>
    <row r="1478" spans="1:11">
      <c r="A1478" s="49">
        <v>20250228</v>
      </c>
      <c r="B1478" s="50" t="s">
        <v>1280</v>
      </c>
      <c r="C1478" s="49" t="s">
        <v>5904</v>
      </c>
      <c r="D1478" s="49" t="s">
        <v>3968</v>
      </c>
      <c r="E1478" s="49">
        <v>5250</v>
      </c>
      <c r="F1478" s="49" t="s">
        <v>3992</v>
      </c>
      <c r="G1478" s="49">
        <v>10</v>
      </c>
      <c r="H1478" s="49" t="s">
        <v>3993</v>
      </c>
      <c r="I1478" s="49">
        <v>7</v>
      </c>
      <c r="J1478" s="49" t="s">
        <v>3971</v>
      </c>
      <c r="K1478" s="47" t="str">
        <f>_xlfn.XLOOKUP($B1478,ウォッチリスト!$C$3:$C$10000,ウォッチリスト!$C$3:$C$10000,"未反映",0,1)</f>
        <v>3836</v>
      </c>
    </row>
    <row r="1479" spans="1:11">
      <c r="A1479" s="49">
        <v>20250228</v>
      </c>
      <c r="B1479" s="50" t="s">
        <v>1281</v>
      </c>
      <c r="C1479" s="49" t="s">
        <v>5905</v>
      </c>
      <c r="D1479" s="49" t="s">
        <v>3968</v>
      </c>
      <c r="E1479" s="49">
        <v>5250</v>
      </c>
      <c r="F1479" s="49" t="s">
        <v>3992</v>
      </c>
      <c r="G1479" s="49">
        <v>10</v>
      </c>
      <c r="H1479" s="49" t="s">
        <v>3993</v>
      </c>
      <c r="I1479" s="49">
        <v>7</v>
      </c>
      <c r="J1479" s="49" t="s">
        <v>3971</v>
      </c>
      <c r="K1479" s="47" t="str">
        <f>_xlfn.XLOOKUP($B1479,ウォッチリスト!$C$3:$C$10000,ウォッチリスト!$C$3:$C$10000,"未反映",0,1)</f>
        <v>3837</v>
      </c>
    </row>
    <row r="1480" spans="1:11">
      <c r="A1480" s="49">
        <v>20250228</v>
      </c>
      <c r="B1480" s="50" t="s">
        <v>1282</v>
      </c>
      <c r="C1480" s="49" t="s">
        <v>5906</v>
      </c>
      <c r="D1480" s="49" t="s">
        <v>4059</v>
      </c>
      <c r="E1480" s="49">
        <v>5250</v>
      </c>
      <c r="F1480" s="49" t="s">
        <v>3992</v>
      </c>
      <c r="G1480" s="49">
        <v>10</v>
      </c>
      <c r="H1480" s="49" t="s">
        <v>3993</v>
      </c>
      <c r="I1480" s="49" t="s">
        <v>3975</v>
      </c>
      <c r="J1480" s="49" t="s">
        <v>3975</v>
      </c>
      <c r="K1480" s="47" t="str">
        <f>_xlfn.XLOOKUP($B1480,ウォッチリスト!$C$3:$C$10000,ウォッチリスト!$C$3:$C$10000,"未反映",0,1)</f>
        <v>3839</v>
      </c>
    </row>
    <row r="1481" spans="1:11">
      <c r="A1481" s="49">
        <v>20250228</v>
      </c>
      <c r="B1481" s="50" t="s">
        <v>1283</v>
      </c>
      <c r="C1481" s="49" t="s">
        <v>5907</v>
      </c>
      <c r="D1481" s="49" t="s">
        <v>4059</v>
      </c>
      <c r="E1481" s="49">
        <v>5250</v>
      </c>
      <c r="F1481" s="49" t="s">
        <v>3992</v>
      </c>
      <c r="G1481" s="49">
        <v>10</v>
      </c>
      <c r="H1481" s="49" t="s">
        <v>3993</v>
      </c>
      <c r="I1481" s="49" t="s">
        <v>3975</v>
      </c>
      <c r="J1481" s="49" t="s">
        <v>3975</v>
      </c>
      <c r="K1481" s="47" t="str">
        <f>_xlfn.XLOOKUP($B1481,ウォッチリスト!$C$3:$C$10000,ウォッチリスト!$C$3:$C$10000,"未反映",0,1)</f>
        <v>3840</v>
      </c>
    </row>
    <row r="1482" spans="1:11">
      <c r="A1482" s="49">
        <v>20250228</v>
      </c>
      <c r="B1482" s="50" t="s">
        <v>1284</v>
      </c>
      <c r="C1482" s="49" t="s">
        <v>5908</v>
      </c>
      <c r="D1482" s="49" t="s">
        <v>4059</v>
      </c>
      <c r="E1482" s="49">
        <v>5250</v>
      </c>
      <c r="F1482" s="49" t="s">
        <v>3992</v>
      </c>
      <c r="G1482" s="49">
        <v>10</v>
      </c>
      <c r="H1482" s="49" t="s">
        <v>3993</v>
      </c>
      <c r="I1482" s="49" t="s">
        <v>3975</v>
      </c>
      <c r="J1482" s="49" t="s">
        <v>3975</v>
      </c>
      <c r="K1482" s="47" t="str">
        <f>_xlfn.XLOOKUP($B1482,ウォッチリスト!$C$3:$C$10000,ウォッチリスト!$C$3:$C$10000,"未反映",0,1)</f>
        <v>3841</v>
      </c>
    </row>
    <row r="1483" spans="1:11">
      <c r="A1483" s="49">
        <v>20250228</v>
      </c>
      <c r="B1483" s="50" t="s">
        <v>1285</v>
      </c>
      <c r="C1483" s="49" t="s">
        <v>5909</v>
      </c>
      <c r="D1483" s="49" t="s">
        <v>4059</v>
      </c>
      <c r="E1483" s="49">
        <v>5250</v>
      </c>
      <c r="F1483" s="49" t="s">
        <v>3992</v>
      </c>
      <c r="G1483" s="49">
        <v>10</v>
      </c>
      <c r="H1483" s="49" t="s">
        <v>3993</v>
      </c>
      <c r="I1483" s="49" t="s">
        <v>3975</v>
      </c>
      <c r="J1483" s="49" t="s">
        <v>3975</v>
      </c>
      <c r="K1483" s="47" t="str">
        <f>_xlfn.XLOOKUP($B1483,ウォッチリスト!$C$3:$C$10000,ウォッチリスト!$C$3:$C$10000,"未反映",0,1)</f>
        <v>3842</v>
      </c>
    </row>
    <row r="1484" spans="1:11">
      <c r="A1484" s="49">
        <v>20250228</v>
      </c>
      <c r="B1484" s="50" t="s">
        <v>1286</v>
      </c>
      <c r="C1484" s="49" t="s">
        <v>5910</v>
      </c>
      <c r="D1484" s="49" t="s">
        <v>3968</v>
      </c>
      <c r="E1484" s="49">
        <v>5250</v>
      </c>
      <c r="F1484" s="49" t="s">
        <v>3992</v>
      </c>
      <c r="G1484" s="49">
        <v>10</v>
      </c>
      <c r="H1484" s="49" t="s">
        <v>3993</v>
      </c>
      <c r="I1484" s="49">
        <v>7</v>
      </c>
      <c r="J1484" s="49" t="s">
        <v>3971</v>
      </c>
      <c r="K1484" s="47" t="str">
        <f>_xlfn.XLOOKUP($B1484,ウォッチリスト!$C$3:$C$10000,ウォッチリスト!$C$3:$C$10000,"未反映",0,1)</f>
        <v>3843</v>
      </c>
    </row>
    <row r="1485" spans="1:11">
      <c r="A1485" s="49">
        <v>20250228</v>
      </c>
      <c r="B1485" s="50" t="s">
        <v>1287</v>
      </c>
      <c r="C1485" s="49" t="s">
        <v>5911</v>
      </c>
      <c r="D1485" s="49" t="s">
        <v>3968</v>
      </c>
      <c r="E1485" s="49">
        <v>5250</v>
      </c>
      <c r="F1485" s="49" t="s">
        <v>3992</v>
      </c>
      <c r="G1485" s="49">
        <v>10</v>
      </c>
      <c r="H1485" s="49" t="s">
        <v>3993</v>
      </c>
      <c r="I1485" s="49">
        <v>6</v>
      </c>
      <c r="J1485" s="49" t="s">
        <v>4061</v>
      </c>
      <c r="K1485" s="47" t="str">
        <f>_xlfn.XLOOKUP($B1485,ウォッチリスト!$C$3:$C$10000,ウォッチリスト!$C$3:$C$10000,"未反映",0,1)</f>
        <v>3844</v>
      </c>
    </row>
    <row r="1486" spans="1:11">
      <c r="A1486" s="49">
        <v>20250228</v>
      </c>
      <c r="B1486" s="50" t="s">
        <v>1288</v>
      </c>
      <c r="C1486" s="49" t="s">
        <v>5912</v>
      </c>
      <c r="D1486" s="49" t="s">
        <v>4059</v>
      </c>
      <c r="E1486" s="49">
        <v>5250</v>
      </c>
      <c r="F1486" s="49" t="s">
        <v>3992</v>
      </c>
      <c r="G1486" s="49">
        <v>10</v>
      </c>
      <c r="H1486" s="49" t="s">
        <v>3993</v>
      </c>
      <c r="I1486" s="49" t="s">
        <v>3975</v>
      </c>
      <c r="J1486" s="49" t="s">
        <v>3975</v>
      </c>
      <c r="K1486" s="47" t="str">
        <f>_xlfn.XLOOKUP($B1486,ウォッチリスト!$C$3:$C$10000,ウォッチリスト!$C$3:$C$10000,"未反映",0,1)</f>
        <v>3845</v>
      </c>
    </row>
    <row r="1487" spans="1:11">
      <c r="A1487" s="49">
        <v>20250228</v>
      </c>
      <c r="B1487" s="50" t="s">
        <v>1289</v>
      </c>
      <c r="C1487" s="49" t="s">
        <v>5913</v>
      </c>
      <c r="D1487" s="49" t="s">
        <v>4059</v>
      </c>
      <c r="E1487" s="49">
        <v>5250</v>
      </c>
      <c r="F1487" s="49" t="s">
        <v>3992</v>
      </c>
      <c r="G1487" s="49">
        <v>10</v>
      </c>
      <c r="H1487" s="49" t="s">
        <v>3993</v>
      </c>
      <c r="I1487" s="49" t="s">
        <v>3975</v>
      </c>
      <c r="J1487" s="49" t="s">
        <v>3975</v>
      </c>
      <c r="K1487" s="47" t="str">
        <f>_xlfn.XLOOKUP($B1487,ウォッチリスト!$C$3:$C$10000,ウォッチリスト!$C$3:$C$10000,"未反映",0,1)</f>
        <v>3847</v>
      </c>
    </row>
    <row r="1488" spans="1:11">
      <c r="A1488" s="49">
        <v>20250228</v>
      </c>
      <c r="B1488" s="50" t="s">
        <v>1290</v>
      </c>
      <c r="C1488" s="49" t="s">
        <v>5914</v>
      </c>
      <c r="D1488" s="49" t="s">
        <v>4059</v>
      </c>
      <c r="E1488" s="49">
        <v>5250</v>
      </c>
      <c r="F1488" s="49" t="s">
        <v>3992</v>
      </c>
      <c r="G1488" s="49">
        <v>10</v>
      </c>
      <c r="H1488" s="49" t="s">
        <v>3993</v>
      </c>
      <c r="I1488" s="49" t="s">
        <v>3975</v>
      </c>
      <c r="J1488" s="49" t="s">
        <v>3975</v>
      </c>
      <c r="K1488" s="47" t="str">
        <f>_xlfn.XLOOKUP($B1488,ウォッチリスト!$C$3:$C$10000,ウォッチリスト!$C$3:$C$10000,"未反映",0,1)</f>
        <v>3848</v>
      </c>
    </row>
    <row r="1489" spans="1:11">
      <c r="A1489" s="49">
        <v>20250228</v>
      </c>
      <c r="B1489" s="50" t="s">
        <v>1291</v>
      </c>
      <c r="C1489" s="49" t="s">
        <v>5915</v>
      </c>
      <c r="D1489" s="49" t="s">
        <v>4059</v>
      </c>
      <c r="E1489" s="49">
        <v>5250</v>
      </c>
      <c r="F1489" s="49" t="s">
        <v>3992</v>
      </c>
      <c r="G1489" s="49">
        <v>10</v>
      </c>
      <c r="H1489" s="49" t="s">
        <v>3993</v>
      </c>
      <c r="I1489" s="49" t="s">
        <v>3975</v>
      </c>
      <c r="J1489" s="49" t="s">
        <v>3975</v>
      </c>
      <c r="K1489" s="47" t="str">
        <f>_xlfn.XLOOKUP($B1489,ウォッチリスト!$C$3:$C$10000,ウォッチリスト!$C$3:$C$10000,"未反映",0,1)</f>
        <v>3850</v>
      </c>
    </row>
    <row r="1490" spans="1:11">
      <c r="A1490" s="49">
        <v>20250228</v>
      </c>
      <c r="B1490" s="50" t="s">
        <v>1292</v>
      </c>
      <c r="C1490" s="49" t="s">
        <v>5916</v>
      </c>
      <c r="D1490" s="49" t="s">
        <v>4059</v>
      </c>
      <c r="E1490" s="49">
        <v>5250</v>
      </c>
      <c r="F1490" s="49" t="s">
        <v>3992</v>
      </c>
      <c r="G1490" s="49">
        <v>10</v>
      </c>
      <c r="H1490" s="49" t="s">
        <v>3993</v>
      </c>
      <c r="I1490" s="49" t="s">
        <v>3975</v>
      </c>
      <c r="J1490" s="49" t="s">
        <v>3975</v>
      </c>
      <c r="K1490" s="47" t="str">
        <f>_xlfn.XLOOKUP($B1490,ウォッチリスト!$C$3:$C$10000,ウォッチリスト!$C$3:$C$10000,"未反映",0,1)</f>
        <v>3851</v>
      </c>
    </row>
    <row r="1491" spans="1:11">
      <c r="A1491" s="49">
        <v>20250228</v>
      </c>
      <c r="B1491" s="50" t="s">
        <v>48</v>
      </c>
      <c r="C1491" s="49" t="s">
        <v>5917</v>
      </c>
      <c r="D1491" s="49" t="s">
        <v>3968</v>
      </c>
      <c r="E1491" s="49">
        <v>5250</v>
      </c>
      <c r="F1491" s="49" t="s">
        <v>3992</v>
      </c>
      <c r="G1491" s="49">
        <v>10</v>
      </c>
      <c r="H1491" s="49" t="s">
        <v>3993</v>
      </c>
      <c r="I1491" s="49">
        <v>7</v>
      </c>
      <c r="J1491" s="49" t="s">
        <v>3971</v>
      </c>
      <c r="K1491" s="47" t="str">
        <f>_xlfn.XLOOKUP($B1491,ウォッチリスト!$C$3:$C$10000,ウォッチリスト!$C$3:$C$10000,"未反映",0,1)</f>
        <v>3853</v>
      </c>
    </row>
    <row r="1492" spans="1:11">
      <c r="A1492" s="49">
        <v>20250228</v>
      </c>
      <c r="B1492" s="50" t="s">
        <v>1293</v>
      </c>
      <c r="C1492" s="49" t="s">
        <v>5918</v>
      </c>
      <c r="D1492" s="49" t="s">
        <v>3968</v>
      </c>
      <c r="E1492" s="49">
        <v>5250</v>
      </c>
      <c r="F1492" s="49" t="s">
        <v>3992</v>
      </c>
      <c r="G1492" s="49">
        <v>10</v>
      </c>
      <c r="H1492" s="49" t="s">
        <v>3993</v>
      </c>
      <c r="I1492" s="49">
        <v>7</v>
      </c>
      <c r="J1492" s="49" t="s">
        <v>3971</v>
      </c>
      <c r="K1492" s="47" t="str">
        <f>_xlfn.XLOOKUP($B1492,ウォッチリスト!$C$3:$C$10000,ウォッチリスト!$C$3:$C$10000,"未反映",0,1)</f>
        <v>3854</v>
      </c>
    </row>
    <row r="1493" spans="1:11">
      <c r="A1493" s="49">
        <v>20250228</v>
      </c>
      <c r="B1493" s="50" t="s">
        <v>1294</v>
      </c>
      <c r="C1493" s="49" t="s">
        <v>5919</v>
      </c>
      <c r="D1493" s="49" t="s">
        <v>4059</v>
      </c>
      <c r="E1493" s="49">
        <v>3650</v>
      </c>
      <c r="F1493" s="49" t="s">
        <v>5487</v>
      </c>
      <c r="G1493" s="49">
        <v>9</v>
      </c>
      <c r="H1493" s="49" t="s">
        <v>4770</v>
      </c>
      <c r="I1493" s="49" t="s">
        <v>3975</v>
      </c>
      <c r="J1493" s="49" t="s">
        <v>3975</v>
      </c>
      <c r="K1493" s="47" t="str">
        <f>_xlfn.XLOOKUP($B1493,ウォッチリスト!$C$3:$C$10000,ウォッチリスト!$C$3:$C$10000,"未反映",0,1)</f>
        <v>3856</v>
      </c>
    </row>
    <row r="1494" spans="1:11">
      <c r="A1494" s="49">
        <v>20250228</v>
      </c>
      <c r="B1494" s="50" t="s">
        <v>1296</v>
      </c>
      <c r="C1494" s="49" t="s">
        <v>5920</v>
      </c>
      <c r="D1494" s="49" t="s">
        <v>4059</v>
      </c>
      <c r="E1494" s="49">
        <v>5250</v>
      </c>
      <c r="F1494" s="49" t="s">
        <v>3992</v>
      </c>
      <c r="G1494" s="49">
        <v>10</v>
      </c>
      <c r="H1494" s="49" t="s">
        <v>3993</v>
      </c>
      <c r="I1494" s="49" t="s">
        <v>3975</v>
      </c>
      <c r="J1494" s="49" t="s">
        <v>3975</v>
      </c>
      <c r="K1494" s="47" t="str">
        <f>_xlfn.XLOOKUP($B1494,ウォッチリスト!$C$3:$C$10000,ウォッチリスト!$C$3:$C$10000,"未反映",0,1)</f>
        <v>3858</v>
      </c>
    </row>
    <row r="1495" spans="1:11">
      <c r="A1495" s="49">
        <v>20250228</v>
      </c>
      <c r="B1495" s="50" t="s">
        <v>1297</v>
      </c>
      <c r="C1495" s="49" t="s">
        <v>5921</v>
      </c>
      <c r="D1495" s="49" t="s">
        <v>3968</v>
      </c>
      <c r="E1495" s="49">
        <v>3150</v>
      </c>
      <c r="F1495" s="49" t="s">
        <v>4648</v>
      </c>
      <c r="G1495" s="49">
        <v>4</v>
      </c>
      <c r="H1495" s="49" t="s">
        <v>4446</v>
      </c>
      <c r="I1495" s="49">
        <v>4</v>
      </c>
      <c r="J1495" s="49" t="s">
        <v>4015</v>
      </c>
      <c r="K1495" s="47" t="str">
        <f>_xlfn.XLOOKUP($B1495,ウォッチリスト!$C$3:$C$10000,ウォッチリスト!$C$3:$C$10000,"未反映",0,1)</f>
        <v>3861</v>
      </c>
    </row>
    <row r="1496" spans="1:11">
      <c r="A1496" s="49">
        <v>20250228</v>
      </c>
      <c r="B1496" s="50" t="s">
        <v>1298</v>
      </c>
      <c r="C1496" s="49" t="s">
        <v>5922</v>
      </c>
      <c r="D1496" s="49" t="s">
        <v>3968</v>
      </c>
      <c r="E1496" s="49">
        <v>3150</v>
      </c>
      <c r="F1496" s="49" t="s">
        <v>4648</v>
      </c>
      <c r="G1496" s="49">
        <v>4</v>
      </c>
      <c r="H1496" s="49" t="s">
        <v>4446</v>
      </c>
      <c r="I1496" s="49">
        <v>6</v>
      </c>
      <c r="J1496" s="49" t="s">
        <v>4061</v>
      </c>
      <c r="K1496" s="47" t="str">
        <f>_xlfn.XLOOKUP($B1496,ウォッチリスト!$C$3:$C$10000,ウォッチリスト!$C$3:$C$10000,"未反映",0,1)</f>
        <v>3863</v>
      </c>
    </row>
    <row r="1497" spans="1:11">
      <c r="A1497" s="49">
        <v>20250228</v>
      </c>
      <c r="B1497" s="50" t="s">
        <v>1299</v>
      </c>
      <c r="C1497" s="49" t="s">
        <v>5923</v>
      </c>
      <c r="D1497" s="49" t="s">
        <v>3968</v>
      </c>
      <c r="E1497" s="49">
        <v>3150</v>
      </c>
      <c r="F1497" s="49" t="s">
        <v>4648</v>
      </c>
      <c r="G1497" s="49">
        <v>4</v>
      </c>
      <c r="H1497" s="49" t="s">
        <v>4446</v>
      </c>
      <c r="I1497" s="49" t="s">
        <v>3975</v>
      </c>
      <c r="J1497" s="49" t="s">
        <v>3975</v>
      </c>
      <c r="K1497" s="47" t="str">
        <f>_xlfn.XLOOKUP($B1497,ウォッチリスト!$C$3:$C$10000,ウォッチリスト!$C$3:$C$10000,"未反映",0,1)</f>
        <v>3864</v>
      </c>
    </row>
    <row r="1498" spans="1:11">
      <c r="A1498" s="49">
        <v>20250228</v>
      </c>
      <c r="B1498" s="50" t="s">
        <v>1300</v>
      </c>
      <c r="C1498" s="49" t="s">
        <v>5924</v>
      </c>
      <c r="D1498" s="49" t="s">
        <v>3968</v>
      </c>
      <c r="E1498" s="49">
        <v>3150</v>
      </c>
      <c r="F1498" s="49" t="s">
        <v>4648</v>
      </c>
      <c r="G1498" s="49">
        <v>4</v>
      </c>
      <c r="H1498" s="49" t="s">
        <v>4446</v>
      </c>
      <c r="I1498" s="49">
        <v>6</v>
      </c>
      <c r="J1498" s="49" t="s">
        <v>4061</v>
      </c>
      <c r="K1498" s="47" t="str">
        <f>_xlfn.XLOOKUP($B1498,ウォッチリスト!$C$3:$C$10000,ウォッチリスト!$C$3:$C$10000,"未反映",0,1)</f>
        <v>3865</v>
      </c>
    </row>
    <row r="1499" spans="1:11">
      <c r="A1499" s="49">
        <v>20250228</v>
      </c>
      <c r="B1499" s="50" t="s">
        <v>1301</v>
      </c>
      <c r="C1499" s="49" t="s">
        <v>5925</v>
      </c>
      <c r="D1499" s="49" t="s">
        <v>3968</v>
      </c>
      <c r="E1499" s="49">
        <v>3150</v>
      </c>
      <c r="F1499" s="49" t="s">
        <v>4648</v>
      </c>
      <c r="G1499" s="49">
        <v>4</v>
      </c>
      <c r="H1499" s="49" t="s">
        <v>4446</v>
      </c>
      <c r="I1499" s="49" t="s">
        <v>3975</v>
      </c>
      <c r="J1499" s="49" t="s">
        <v>3975</v>
      </c>
      <c r="K1499" s="47" t="str">
        <f>_xlfn.XLOOKUP($B1499,ウォッチリスト!$C$3:$C$10000,ウォッチリスト!$C$3:$C$10000,"未反映",0,1)</f>
        <v>3877</v>
      </c>
    </row>
    <row r="1500" spans="1:11">
      <c r="A1500" s="49">
        <v>20250228</v>
      </c>
      <c r="B1500" s="50" t="s">
        <v>1302</v>
      </c>
      <c r="C1500" s="49" t="s">
        <v>5926</v>
      </c>
      <c r="D1500" s="49" t="s">
        <v>4059</v>
      </c>
      <c r="E1500" s="49">
        <v>3200</v>
      </c>
      <c r="F1500" s="49" t="s">
        <v>4445</v>
      </c>
      <c r="G1500" s="49">
        <v>4</v>
      </c>
      <c r="H1500" s="49" t="s">
        <v>4446</v>
      </c>
      <c r="I1500" s="49" t="s">
        <v>3975</v>
      </c>
      <c r="J1500" s="49" t="s">
        <v>3975</v>
      </c>
      <c r="K1500" s="47" t="str">
        <f>_xlfn.XLOOKUP($B1500,ウォッチリスト!$C$3:$C$10000,ウォッチリスト!$C$3:$C$10000,"未反映",0,1)</f>
        <v>3878</v>
      </c>
    </row>
    <row r="1501" spans="1:11">
      <c r="A1501" s="49">
        <v>20250228</v>
      </c>
      <c r="B1501" s="50" t="s">
        <v>82</v>
      </c>
      <c r="C1501" s="49" t="s">
        <v>5927</v>
      </c>
      <c r="D1501" s="49" t="s">
        <v>3968</v>
      </c>
      <c r="E1501" s="49">
        <v>3150</v>
      </c>
      <c r="F1501" s="49" t="s">
        <v>4648</v>
      </c>
      <c r="G1501" s="49">
        <v>4</v>
      </c>
      <c r="H1501" s="49" t="s">
        <v>4446</v>
      </c>
      <c r="I1501" s="49">
        <v>6</v>
      </c>
      <c r="J1501" s="49" t="s">
        <v>4061</v>
      </c>
      <c r="K1501" s="47" t="str">
        <f>_xlfn.XLOOKUP($B1501,ウォッチリスト!$C$3:$C$10000,ウォッチリスト!$C$3:$C$10000,"未反映",0,1)</f>
        <v>3880</v>
      </c>
    </row>
    <row r="1502" spans="1:11">
      <c r="A1502" s="49">
        <v>20250228</v>
      </c>
      <c r="B1502" s="50" t="s">
        <v>1303</v>
      </c>
      <c r="C1502" s="49" t="s">
        <v>5928</v>
      </c>
      <c r="D1502" s="49" t="s">
        <v>4059</v>
      </c>
      <c r="E1502" s="49">
        <v>3150</v>
      </c>
      <c r="F1502" s="49" t="s">
        <v>4648</v>
      </c>
      <c r="G1502" s="49">
        <v>4</v>
      </c>
      <c r="H1502" s="49" t="s">
        <v>4446</v>
      </c>
      <c r="I1502" s="49" t="s">
        <v>3975</v>
      </c>
      <c r="J1502" s="49" t="s">
        <v>3975</v>
      </c>
      <c r="K1502" s="47" t="str">
        <f>_xlfn.XLOOKUP($B1502,ウォッチリスト!$C$3:$C$10000,ウォッチリスト!$C$3:$C$10000,"未反映",0,1)</f>
        <v>3891</v>
      </c>
    </row>
    <row r="1503" spans="1:11">
      <c r="A1503" s="49">
        <v>20250228</v>
      </c>
      <c r="B1503" s="50" t="s">
        <v>1304</v>
      </c>
      <c r="C1503" s="49" t="s">
        <v>5929</v>
      </c>
      <c r="D1503" s="49" t="s">
        <v>4059</v>
      </c>
      <c r="E1503" s="49">
        <v>3150</v>
      </c>
      <c r="F1503" s="49" t="s">
        <v>4648</v>
      </c>
      <c r="G1503" s="49">
        <v>4</v>
      </c>
      <c r="H1503" s="49" t="s">
        <v>4446</v>
      </c>
      <c r="I1503" s="49" t="s">
        <v>3975</v>
      </c>
      <c r="J1503" s="49" t="s">
        <v>3975</v>
      </c>
      <c r="K1503" s="47" t="str">
        <f>_xlfn.XLOOKUP($B1503,ウォッチリスト!$C$3:$C$10000,ウォッチリスト!$C$3:$C$10000,"未反映",0,1)</f>
        <v>3892</v>
      </c>
    </row>
    <row r="1504" spans="1:11">
      <c r="A1504" s="49">
        <v>20250228</v>
      </c>
      <c r="B1504" s="50" t="s">
        <v>1305</v>
      </c>
      <c r="C1504" s="49" t="s">
        <v>5930</v>
      </c>
      <c r="D1504" s="49" t="s">
        <v>4059</v>
      </c>
      <c r="E1504" s="49">
        <v>3150</v>
      </c>
      <c r="F1504" s="49" t="s">
        <v>4648</v>
      </c>
      <c r="G1504" s="49">
        <v>4</v>
      </c>
      <c r="H1504" s="49" t="s">
        <v>4446</v>
      </c>
      <c r="I1504" s="49" t="s">
        <v>3975</v>
      </c>
      <c r="J1504" s="49" t="s">
        <v>3975</v>
      </c>
      <c r="K1504" s="47" t="str">
        <f>_xlfn.XLOOKUP($B1504,ウォッチリスト!$C$3:$C$10000,ウォッチリスト!$C$3:$C$10000,"未反映",0,1)</f>
        <v>3895</v>
      </c>
    </row>
    <row r="1505" spans="1:11">
      <c r="A1505" s="49">
        <v>20250228</v>
      </c>
      <c r="B1505" s="50" t="s">
        <v>1306</v>
      </c>
      <c r="C1505" s="49" t="s">
        <v>5931</v>
      </c>
      <c r="D1505" s="49" t="s">
        <v>4059</v>
      </c>
      <c r="E1505" s="49">
        <v>3150</v>
      </c>
      <c r="F1505" s="49" t="s">
        <v>4648</v>
      </c>
      <c r="G1505" s="49">
        <v>4</v>
      </c>
      <c r="H1505" s="49" t="s">
        <v>4446</v>
      </c>
      <c r="I1505" s="49" t="s">
        <v>3975</v>
      </c>
      <c r="J1505" s="49" t="s">
        <v>3975</v>
      </c>
      <c r="K1505" s="47" t="str">
        <f>_xlfn.XLOOKUP($B1505,ウォッチリスト!$C$3:$C$10000,ウォッチリスト!$C$3:$C$10000,"未反映",0,1)</f>
        <v>3896</v>
      </c>
    </row>
    <row r="1506" spans="1:11">
      <c r="A1506" s="49">
        <v>20250228</v>
      </c>
      <c r="B1506" s="50" t="s">
        <v>1307</v>
      </c>
      <c r="C1506" s="49" t="s">
        <v>5932</v>
      </c>
      <c r="D1506" s="49" t="s">
        <v>3983</v>
      </c>
      <c r="E1506" s="49">
        <v>5250</v>
      </c>
      <c r="F1506" s="49" t="s">
        <v>3992</v>
      </c>
      <c r="G1506" s="49">
        <v>10</v>
      </c>
      <c r="H1506" s="49" t="s">
        <v>3993</v>
      </c>
      <c r="I1506" s="49" t="s">
        <v>3975</v>
      </c>
      <c r="J1506" s="49" t="s">
        <v>3975</v>
      </c>
      <c r="K1506" s="47" t="str">
        <f>_xlfn.XLOOKUP($B1506,ウォッチリスト!$C$3:$C$10000,ウォッチリスト!$C$3:$C$10000,"未反映",0,1)</f>
        <v>3900</v>
      </c>
    </row>
    <row r="1507" spans="1:11">
      <c r="A1507" s="49">
        <v>20250228</v>
      </c>
      <c r="B1507" s="50" t="s">
        <v>1308</v>
      </c>
      <c r="C1507" s="49" t="s">
        <v>5933</v>
      </c>
      <c r="D1507" s="49" t="s">
        <v>3968</v>
      </c>
      <c r="E1507" s="49">
        <v>5250</v>
      </c>
      <c r="F1507" s="49" t="s">
        <v>3992</v>
      </c>
      <c r="G1507" s="49">
        <v>10</v>
      </c>
      <c r="H1507" s="49" t="s">
        <v>3993</v>
      </c>
      <c r="I1507" s="49">
        <v>7</v>
      </c>
      <c r="J1507" s="49" t="s">
        <v>3971</v>
      </c>
      <c r="K1507" s="47" t="str">
        <f>_xlfn.XLOOKUP($B1507,ウォッチリスト!$C$3:$C$10000,ウォッチリスト!$C$3:$C$10000,"未反映",0,1)</f>
        <v>3901</v>
      </c>
    </row>
    <row r="1508" spans="1:11">
      <c r="A1508" s="49">
        <v>20250228</v>
      </c>
      <c r="B1508" s="50" t="s">
        <v>1309</v>
      </c>
      <c r="C1508" s="49" t="s">
        <v>5934</v>
      </c>
      <c r="D1508" s="49" t="s">
        <v>3968</v>
      </c>
      <c r="E1508" s="49">
        <v>5250</v>
      </c>
      <c r="F1508" s="49" t="s">
        <v>3992</v>
      </c>
      <c r="G1508" s="49">
        <v>10</v>
      </c>
      <c r="H1508" s="49" t="s">
        <v>3993</v>
      </c>
      <c r="I1508" s="49">
        <v>7</v>
      </c>
      <c r="J1508" s="49" t="s">
        <v>3971</v>
      </c>
      <c r="K1508" s="47" t="str">
        <f>_xlfn.XLOOKUP($B1508,ウォッチリスト!$C$3:$C$10000,ウォッチリスト!$C$3:$C$10000,"未反映",0,1)</f>
        <v>3902</v>
      </c>
    </row>
    <row r="1509" spans="1:11">
      <c r="A1509" s="49">
        <v>20250228</v>
      </c>
      <c r="B1509" s="50" t="s">
        <v>1310</v>
      </c>
      <c r="C1509" s="49" t="s">
        <v>5935</v>
      </c>
      <c r="D1509" s="49" t="s">
        <v>3968</v>
      </c>
      <c r="E1509" s="49">
        <v>5250</v>
      </c>
      <c r="F1509" s="49" t="s">
        <v>3992</v>
      </c>
      <c r="G1509" s="49">
        <v>10</v>
      </c>
      <c r="H1509" s="49" t="s">
        <v>3993</v>
      </c>
      <c r="I1509" s="49">
        <v>7</v>
      </c>
      <c r="J1509" s="49" t="s">
        <v>3971</v>
      </c>
      <c r="K1509" s="47" t="str">
        <f>_xlfn.XLOOKUP($B1509,ウォッチリスト!$C$3:$C$10000,ウォッチリスト!$C$3:$C$10000,"未反映",0,1)</f>
        <v>3903</v>
      </c>
    </row>
    <row r="1510" spans="1:11">
      <c r="A1510" s="49">
        <v>20250228</v>
      </c>
      <c r="B1510" s="50" t="s">
        <v>1311</v>
      </c>
      <c r="C1510" s="49" t="s">
        <v>5936</v>
      </c>
      <c r="D1510" s="49" t="s">
        <v>3983</v>
      </c>
      <c r="E1510" s="49">
        <v>5250</v>
      </c>
      <c r="F1510" s="49" t="s">
        <v>3992</v>
      </c>
      <c r="G1510" s="49">
        <v>10</v>
      </c>
      <c r="H1510" s="49" t="s">
        <v>3993</v>
      </c>
      <c r="I1510" s="49" t="s">
        <v>3975</v>
      </c>
      <c r="J1510" s="49" t="s">
        <v>3975</v>
      </c>
      <c r="K1510" s="47" t="str">
        <f>_xlfn.XLOOKUP($B1510,ウォッチリスト!$C$3:$C$10000,ウォッチリスト!$C$3:$C$10000,"未反映",0,1)</f>
        <v>3904</v>
      </c>
    </row>
    <row r="1511" spans="1:11">
      <c r="A1511" s="49">
        <v>20250228</v>
      </c>
      <c r="B1511" s="50" t="s">
        <v>1312</v>
      </c>
      <c r="C1511" s="49" t="s">
        <v>5937</v>
      </c>
      <c r="D1511" s="49" t="s">
        <v>3983</v>
      </c>
      <c r="E1511" s="49">
        <v>5250</v>
      </c>
      <c r="F1511" s="49" t="s">
        <v>3992</v>
      </c>
      <c r="G1511" s="49">
        <v>10</v>
      </c>
      <c r="H1511" s="49" t="s">
        <v>3993</v>
      </c>
      <c r="I1511" s="49" t="s">
        <v>3975</v>
      </c>
      <c r="J1511" s="49" t="s">
        <v>3975</v>
      </c>
      <c r="K1511" s="47" t="str">
        <f>_xlfn.XLOOKUP($B1511,ウォッチリスト!$C$3:$C$10000,ウォッチリスト!$C$3:$C$10000,"未反映",0,1)</f>
        <v>3905</v>
      </c>
    </row>
    <row r="1512" spans="1:11">
      <c r="A1512" s="49">
        <v>20250228</v>
      </c>
      <c r="B1512" s="50" t="s">
        <v>1313</v>
      </c>
      <c r="C1512" s="49" t="s">
        <v>5938</v>
      </c>
      <c r="D1512" s="49" t="s">
        <v>3983</v>
      </c>
      <c r="E1512" s="49">
        <v>5250</v>
      </c>
      <c r="F1512" s="49" t="s">
        <v>3992</v>
      </c>
      <c r="G1512" s="49">
        <v>10</v>
      </c>
      <c r="H1512" s="49" t="s">
        <v>3993</v>
      </c>
      <c r="I1512" s="49" t="s">
        <v>3975</v>
      </c>
      <c r="J1512" s="49" t="s">
        <v>3975</v>
      </c>
      <c r="K1512" s="47" t="str">
        <f>_xlfn.XLOOKUP($B1512,ウォッチリスト!$C$3:$C$10000,ウォッチリスト!$C$3:$C$10000,"未反映",0,1)</f>
        <v>3907</v>
      </c>
    </row>
    <row r="1513" spans="1:11">
      <c r="A1513" s="49">
        <v>20250228</v>
      </c>
      <c r="B1513" s="50" t="s">
        <v>1314</v>
      </c>
      <c r="C1513" s="49" t="s">
        <v>5939</v>
      </c>
      <c r="D1513" s="49" t="s">
        <v>3983</v>
      </c>
      <c r="E1513" s="49">
        <v>5250</v>
      </c>
      <c r="F1513" s="49" t="s">
        <v>3992</v>
      </c>
      <c r="G1513" s="49">
        <v>10</v>
      </c>
      <c r="H1513" s="49" t="s">
        <v>3993</v>
      </c>
      <c r="I1513" s="49" t="s">
        <v>3975</v>
      </c>
      <c r="J1513" s="49" t="s">
        <v>3975</v>
      </c>
      <c r="K1513" s="47" t="str">
        <f>_xlfn.XLOOKUP($B1513,ウォッチリスト!$C$3:$C$10000,ウォッチリスト!$C$3:$C$10000,"未反映",0,1)</f>
        <v>3908</v>
      </c>
    </row>
    <row r="1514" spans="1:11">
      <c r="A1514" s="49">
        <v>20250228</v>
      </c>
      <c r="B1514" s="50" t="s">
        <v>1315</v>
      </c>
      <c r="C1514" s="49" t="s">
        <v>5940</v>
      </c>
      <c r="D1514" s="49" t="s">
        <v>4059</v>
      </c>
      <c r="E1514" s="49">
        <v>5250</v>
      </c>
      <c r="F1514" s="49" t="s">
        <v>3992</v>
      </c>
      <c r="G1514" s="49">
        <v>10</v>
      </c>
      <c r="H1514" s="49" t="s">
        <v>3993</v>
      </c>
      <c r="I1514" s="49" t="s">
        <v>3975</v>
      </c>
      <c r="J1514" s="49" t="s">
        <v>3975</v>
      </c>
      <c r="K1514" s="47" t="str">
        <f>_xlfn.XLOOKUP($B1514,ウォッチリスト!$C$3:$C$10000,ウォッチリスト!$C$3:$C$10000,"未反映",0,1)</f>
        <v>3909</v>
      </c>
    </row>
    <row r="1515" spans="1:11">
      <c r="A1515" s="49">
        <v>20250228</v>
      </c>
      <c r="B1515" s="50" t="s">
        <v>1316</v>
      </c>
      <c r="C1515" s="49" t="s">
        <v>5941</v>
      </c>
      <c r="D1515" s="49" t="s">
        <v>4059</v>
      </c>
      <c r="E1515" s="49">
        <v>5250</v>
      </c>
      <c r="F1515" s="49" t="s">
        <v>3992</v>
      </c>
      <c r="G1515" s="49">
        <v>10</v>
      </c>
      <c r="H1515" s="49" t="s">
        <v>3993</v>
      </c>
      <c r="I1515" s="49" t="s">
        <v>3975</v>
      </c>
      <c r="J1515" s="49" t="s">
        <v>3975</v>
      </c>
      <c r="K1515" s="47" t="str">
        <f>_xlfn.XLOOKUP($B1515,ウォッチリスト!$C$3:$C$10000,ウォッチリスト!$C$3:$C$10000,"未反映",0,1)</f>
        <v>3910</v>
      </c>
    </row>
    <row r="1516" spans="1:11">
      <c r="A1516" s="49">
        <v>20250228</v>
      </c>
      <c r="B1516" s="50" t="s">
        <v>1317</v>
      </c>
      <c r="C1516" s="49" t="s">
        <v>5942</v>
      </c>
      <c r="D1516" s="49" t="s">
        <v>3983</v>
      </c>
      <c r="E1516" s="49">
        <v>5250</v>
      </c>
      <c r="F1516" s="49" t="s">
        <v>3992</v>
      </c>
      <c r="G1516" s="49">
        <v>10</v>
      </c>
      <c r="H1516" s="49" t="s">
        <v>3993</v>
      </c>
      <c r="I1516" s="49" t="s">
        <v>3975</v>
      </c>
      <c r="J1516" s="49" t="s">
        <v>3975</v>
      </c>
      <c r="K1516" s="47" t="str">
        <f>_xlfn.XLOOKUP($B1516,ウォッチリスト!$C$3:$C$10000,ウォッチリスト!$C$3:$C$10000,"未反映",0,1)</f>
        <v>3911</v>
      </c>
    </row>
    <row r="1517" spans="1:11">
      <c r="A1517" s="49">
        <v>20250228</v>
      </c>
      <c r="B1517" s="50" t="s">
        <v>339</v>
      </c>
      <c r="C1517" s="49" t="s">
        <v>5943</v>
      </c>
      <c r="D1517" s="49" t="s">
        <v>4059</v>
      </c>
      <c r="E1517" s="49">
        <v>5250</v>
      </c>
      <c r="F1517" s="49" t="s">
        <v>3992</v>
      </c>
      <c r="G1517" s="49">
        <v>10</v>
      </c>
      <c r="H1517" s="49" t="s">
        <v>3993</v>
      </c>
      <c r="I1517" s="49" t="s">
        <v>3975</v>
      </c>
      <c r="J1517" s="49" t="s">
        <v>3975</v>
      </c>
      <c r="K1517" s="47" t="str">
        <f>_xlfn.XLOOKUP($B1517,ウォッチリスト!$C$3:$C$10000,ウォッチリスト!$C$3:$C$10000,"未反映",0,1)</f>
        <v>3912</v>
      </c>
    </row>
    <row r="1518" spans="1:11">
      <c r="A1518" s="49">
        <v>20250228</v>
      </c>
      <c r="B1518" s="50" t="s">
        <v>1318</v>
      </c>
      <c r="C1518" s="49" t="s">
        <v>5944</v>
      </c>
      <c r="D1518" s="49" t="s">
        <v>3983</v>
      </c>
      <c r="E1518" s="49">
        <v>5250</v>
      </c>
      <c r="F1518" s="49" t="s">
        <v>3992</v>
      </c>
      <c r="G1518" s="49">
        <v>10</v>
      </c>
      <c r="H1518" s="49" t="s">
        <v>3993</v>
      </c>
      <c r="I1518" s="49" t="s">
        <v>3975</v>
      </c>
      <c r="J1518" s="49" t="s">
        <v>3975</v>
      </c>
      <c r="K1518" s="47" t="str">
        <f>_xlfn.XLOOKUP($B1518,ウォッチリスト!$C$3:$C$10000,ウォッチリスト!$C$3:$C$10000,"未反映",0,1)</f>
        <v>3913</v>
      </c>
    </row>
    <row r="1519" spans="1:11">
      <c r="A1519" s="49">
        <v>20250228</v>
      </c>
      <c r="B1519" s="50" t="s">
        <v>1319</v>
      </c>
      <c r="C1519" s="49" t="s">
        <v>5945</v>
      </c>
      <c r="D1519" s="49" t="s">
        <v>3983</v>
      </c>
      <c r="E1519" s="49">
        <v>5250</v>
      </c>
      <c r="F1519" s="49" t="s">
        <v>3992</v>
      </c>
      <c r="G1519" s="49">
        <v>10</v>
      </c>
      <c r="H1519" s="49" t="s">
        <v>3993</v>
      </c>
      <c r="I1519" s="49" t="s">
        <v>3975</v>
      </c>
      <c r="J1519" s="49" t="s">
        <v>3975</v>
      </c>
      <c r="K1519" s="47" t="str">
        <f>_xlfn.XLOOKUP($B1519,ウォッチリスト!$C$3:$C$10000,ウォッチリスト!$C$3:$C$10000,"未反映",0,1)</f>
        <v>3914</v>
      </c>
    </row>
    <row r="1520" spans="1:11">
      <c r="A1520" s="49">
        <v>20250228</v>
      </c>
      <c r="B1520" s="50" t="s">
        <v>1320</v>
      </c>
      <c r="C1520" s="49" t="s">
        <v>5946</v>
      </c>
      <c r="D1520" s="49" t="s">
        <v>3968</v>
      </c>
      <c r="E1520" s="49">
        <v>5250</v>
      </c>
      <c r="F1520" s="49" t="s">
        <v>3992</v>
      </c>
      <c r="G1520" s="49">
        <v>10</v>
      </c>
      <c r="H1520" s="49" t="s">
        <v>3993</v>
      </c>
      <c r="I1520" s="49">
        <v>7</v>
      </c>
      <c r="J1520" s="49" t="s">
        <v>3971</v>
      </c>
      <c r="K1520" s="47" t="str">
        <f>_xlfn.XLOOKUP($B1520,ウォッチリスト!$C$3:$C$10000,ウォッチリスト!$C$3:$C$10000,"未反映",0,1)</f>
        <v>3915</v>
      </c>
    </row>
    <row r="1521" spans="1:11">
      <c r="A1521" s="49">
        <v>20250228</v>
      </c>
      <c r="B1521" s="50" t="s">
        <v>1321</v>
      </c>
      <c r="C1521" s="49" t="s">
        <v>5947</v>
      </c>
      <c r="D1521" s="49" t="s">
        <v>3968</v>
      </c>
      <c r="E1521" s="49">
        <v>5250</v>
      </c>
      <c r="F1521" s="49" t="s">
        <v>3992</v>
      </c>
      <c r="G1521" s="49">
        <v>10</v>
      </c>
      <c r="H1521" s="49" t="s">
        <v>3993</v>
      </c>
      <c r="I1521" s="49">
        <v>7</v>
      </c>
      <c r="J1521" s="49" t="s">
        <v>3971</v>
      </c>
      <c r="K1521" s="47" t="str">
        <f>_xlfn.XLOOKUP($B1521,ウォッチリスト!$C$3:$C$10000,ウォッチリスト!$C$3:$C$10000,"未反映",0,1)</f>
        <v>3916</v>
      </c>
    </row>
    <row r="1522" spans="1:11">
      <c r="A1522" s="49">
        <v>20250228</v>
      </c>
      <c r="B1522" s="50" t="s">
        <v>1322</v>
      </c>
      <c r="C1522" s="49" t="s">
        <v>5948</v>
      </c>
      <c r="D1522" s="49" t="s">
        <v>3983</v>
      </c>
      <c r="E1522" s="49">
        <v>5250</v>
      </c>
      <c r="F1522" s="49" t="s">
        <v>3992</v>
      </c>
      <c r="G1522" s="49">
        <v>10</v>
      </c>
      <c r="H1522" s="49" t="s">
        <v>3993</v>
      </c>
      <c r="I1522" s="49" t="s">
        <v>3975</v>
      </c>
      <c r="J1522" s="49" t="s">
        <v>3975</v>
      </c>
      <c r="K1522" s="47" t="str">
        <f>_xlfn.XLOOKUP($B1522,ウォッチリスト!$C$3:$C$10000,ウォッチリスト!$C$3:$C$10000,"未反映",0,1)</f>
        <v>3917</v>
      </c>
    </row>
    <row r="1523" spans="1:11">
      <c r="A1523" s="49">
        <v>20250228</v>
      </c>
      <c r="B1523" s="50" t="s">
        <v>1323</v>
      </c>
      <c r="C1523" s="49" t="s">
        <v>5949</v>
      </c>
      <c r="D1523" s="49" t="s">
        <v>4059</v>
      </c>
      <c r="E1523" s="49">
        <v>5250</v>
      </c>
      <c r="F1523" s="49" t="s">
        <v>3992</v>
      </c>
      <c r="G1523" s="49">
        <v>10</v>
      </c>
      <c r="H1523" s="49" t="s">
        <v>3993</v>
      </c>
      <c r="I1523" s="49" t="s">
        <v>3975</v>
      </c>
      <c r="J1523" s="49" t="s">
        <v>3975</v>
      </c>
      <c r="K1523" s="47" t="str">
        <f>_xlfn.XLOOKUP($B1523,ウォッチリスト!$C$3:$C$10000,ウォッチリスト!$C$3:$C$10000,"未反映",0,1)</f>
        <v>3918</v>
      </c>
    </row>
    <row r="1524" spans="1:11">
      <c r="A1524" s="49">
        <v>20250228</v>
      </c>
      <c r="B1524" s="50" t="s">
        <v>1324</v>
      </c>
      <c r="C1524" s="49" t="s">
        <v>5950</v>
      </c>
      <c r="D1524" s="49" t="s">
        <v>4059</v>
      </c>
      <c r="E1524" s="49">
        <v>5250</v>
      </c>
      <c r="F1524" s="49" t="s">
        <v>3992</v>
      </c>
      <c r="G1524" s="49">
        <v>10</v>
      </c>
      <c r="H1524" s="49" t="s">
        <v>3993</v>
      </c>
      <c r="I1524" s="49" t="s">
        <v>3975</v>
      </c>
      <c r="J1524" s="49" t="s">
        <v>3975</v>
      </c>
      <c r="K1524" s="47" t="str">
        <f>_xlfn.XLOOKUP($B1524,ウォッチリスト!$C$3:$C$10000,ウォッチリスト!$C$3:$C$10000,"未反映",0,1)</f>
        <v>3920</v>
      </c>
    </row>
    <row r="1525" spans="1:11">
      <c r="A1525" s="49">
        <v>20250228</v>
      </c>
      <c r="B1525" s="50" t="s">
        <v>1325</v>
      </c>
      <c r="C1525" s="49" t="s">
        <v>5951</v>
      </c>
      <c r="D1525" s="49" t="s">
        <v>3968</v>
      </c>
      <c r="E1525" s="49">
        <v>5250</v>
      </c>
      <c r="F1525" s="49" t="s">
        <v>3992</v>
      </c>
      <c r="G1525" s="49">
        <v>10</v>
      </c>
      <c r="H1525" s="49" t="s">
        <v>3993</v>
      </c>
      <c r="I1525" s="49">
        <v>7</v>
      </c>
      <c r="J1525" s="49" t="s">
        <v>3971</v>
      </c>
      <c r="K1525" s="47" t="str">
        <f>_xlfn.XLOOKUP($B1525,ウォッチリスト!$C$3:$C$10000,ウォッチリスト!$C$3:$C$10000,"未反映",0,1)</f>
        <v>3921</v>
      </c>
    </row>
    <row r="1526" spans="1:11">
      <c r="A1526" s="49">
        <v>20250228</v>
      </c>
      <c r="B1526" s="50" t="s">
        <v>1326</v>
      </c>
      <c r="C1526" s="49" t="s">
        <v>5952</v>
      </c>
      <c r="D1526" s="49" t="s">
        <v>3968</v>
      </c>
      <c r="E1526" s="49">
        <v>5250</v>
      </c>
      <c r="F1526" s="49" t="s">
        <v>3992</v>
      </c>
      <c r="G1526" s="49">
        <v>10</v>
      </c>
      <c r="H1526" s="49" t="s">
        <v>3993</v>
      </c>
      <c r="I1526" s="49">
        <v>7</v>
      </c>
      <c r="J1526" s="49" t="s">
        <v>3971</v>
      </c>
      <c r="K1526" s="47" t="str">
        <f>_xlfn.XLOOKUP($B1526,ウォッチリスト!$C$3:$C$10000,ウォッチリスト!$C$3:$C$10000,"未反映",0,1)</f>
        <v>3922</v>
      </c>
    </row>
    <row r="1527" spans="1:11">
      <c r="A1527" s="49">
        <v>20250228</v>
      </c>
      <c r="B1527" s="50" t="s">
        <v>1327</v>
      </c>
      <c r="C1527" s="49" t="s">
        <v>5953</v>
      </c>
      <c r="D1527" s="49" t="s">
        <v>3968</v>
      </c>
      <c r="E1527" s="49">
        <v>5250</v>
      </c>
      <c r="F1527" s="49" t="s">
        <v>3992</v>
      </c>
      <c r="G1527" s="49">
        <v>10</v>
      </c>
      <c r="H1527" s="49" t="s">
        <v>3993</v>
      </c>
      <c r="I1527" s="49">
        <v>4</v>
      </c>
      <c r="J1527" s="49" t="s">
        <v>4015</v>
      </c>
      <c r="K1527" s="47" t="str">
        <f>_xlfn.XLOOKUP($B1527,ウォッチリスト!$C$3:$C$10000,ウォッチリスト!$C$3:$C$10000,"未反映",0,1)</f>
        <v>3923</v>
      </c>
    </row>
    <row r="1528" spans="1:11">
      <c r="A1528" s="49">
        <v>20250228</v>
      </c>
      <c r="B1528" s="50" t="s">
        <v>1328</v>
      </c>
      <c r="C1528" s="49" t="s">
        <v>5954</v>
      </c>
      <c r="D1528" s="49" t="s">
        <v>3968</v>
      </c>
      <c r="E1528" s="49">
        <v>5250</v>
      </c>
      <c r="F1528" s="49" t="s">
        <v>3992</v>
      </c>
      <c r="G1528" s="49">
        <v>10</v>
      </c>
      <c r="H1528" s="49" t="s">
        <v>3993</v>
      </c>
      <c r="I1528" s="49" t="s">
        <v>3975</v>
      </c>
      <c r="J1528" s="49" t="s">
        <v>3975</v>
      </c>
      <c r="K1528" s="47" t="str">
        <f>_xlfn.XLOOKUP($B1528,ウォッチリスト!$C$3:$C$10000,ウォッチリスト!$C$3:$C$10000,"未反映",0,1)</f>
        <v>3924</v>
      </c>
    </row>
    <row r="1529" spans="1:11">
      <c r="A1529" s="49">
        <v>20250228</v>
      </c>
      <c r="B1529" s="50" t="s">
        <v>1329</v>
      </c>
      <c r="C1529" s="49" t="s">
        <v>5955</v>
      </c>
      <c r="D1529" s="49" t="s">
        <v>3968</v>
      </c>
      <c r="E1529" s="49">
        <v>5250</v>
      </c>
      <c r="F1529" s="49" t="s">
        <v>3992</v>
      </c>
      <c r="G1529" s="49">
        <v>10</v>
      </c>
      <c r="H1529" s="49" t="s">
        <v>3993</v>
      </c>
      <c r="I1529" s="49">
        <v>7</v>
      </c>
      <c r="J1529" s="49" t="s">
        <v>3971</v>
      </c>
      <c r="K1529" s="47" t="str">
        <f>_xlfn.XLOOKUP($B1529,ウォッチリスト!$C$3:$C$10000,ウォッチリスト!$C$3:$C$10000,"未反映",0,1)</f>
        <v>3925</v>
      </c>
    </row>
    <row r="1530" spans="1:11">
      <c r="A1530" s="49">
        <v>20250228</v>
      </c>
      <c r="B1530" s="50" t="s">
        <v>1330</v>
      </c>
      <c r="C1530" s="49" t="s">
        <v>5956</v>
      </c>
      <c r="D1530" s="49" t="s">
        <v>3968</v>
      </c>
      <c r="E1530" s="49">
        <v>5250</v>
      </c>
      <c r="F1530" s="49" t="s">
        <v>3992</v>
      </c>
      <c r="G1530" s="49">
        <v>10</v>
      </c>
      <c r="H1530" s="49" t="s">
        <v>3993</v>
      </c>
      <c r="I1530" s="49">
        <v>7</v>
      </c>
      <c r="J1530" s="49" t="s">
        <v>3971</v>
      </c>
      <c r="K1530" s="47" t="str">
        <f>_xlfn.XLOOKUP($B1530,ウォッチリスト!$C$3:$C$10000,ウォッチリスト!$C$3:$C$10000,"未反映",0,1)</f>
        <v>3926</v>
      </c>
    </row>
    <row r="1531" spans="1:11">
      <c r="A1531" s="49">
        <v>20250228</v>
      </c>
      <c r="B1531" s="50" t="s">
        <v>1331</v>
      </c>
      <c r="C1531" s="49" t="s">
        <v>5957</v>
      </c>
      <c r="D1531" s="49" t="s">
        <v>3983</v>
      </c>
      <c r="E1531" s="49">
        <v>5250</v>
      </c>
      <c r="F1531" s="49" t="s">
        <v>3992</v>
      </c>
      <c r="G1531" s="49">
        <v>10</v>
      </c>
      <c r="H1531" s="49" t="s">
        <v>3993</v>
      </c>
      <c r="I1531" s="49" t="s">
        <v>3975</v>
      </c>
      <c r="J1531" s="49" t="s">
        <v>3975</v>
      </c>
      <c r="K1531" s="47" t="str">
        <f>_xlfn.XLOOKUP($B1531,ウォッチリスト!$C$3:$C$10000,ウォッチリスト!$C$3:$C$10000,"未反映",0,1)</f>
        <v>3927</v>
      </c>
    </row>
    <row r="1532" spans="1:11">
      <c r="A1532" s="49">
        <v>20250228</v>
      </c>
      <c r="B1532" s="50" t="s">
        <v>1332</v>
      </c>
      <c r="C1532" s="49" t="s">
        <v>5958</v>
      </c>
      <c r="D1532" s="49" t="s">
        <v>4059</v>
      </c>
      <c r="E1532" s="49">
        <v>5250</v>
      </c>
      <c r="F1532" s="49" t="s">
        <v>3992</v>
      </c>
      <c r="G1532" s="49">
        <v>10</v>
      </c>
      <c r="H1532" s="49" t="s">
        <v>3993</v>
      </c>
      <c r="I1532" s="49" t="s">
        <v>3975</v>
      </c>
      <c r="J1532" s="49" t="s">
        <v>3975</v>
      </c>
      <c r="K1532" s="47" t="str">
        <f>_xlfn.XLOOKUP($B1532,ウォッチリスト!$C$3:$C$10000,ウォッチリスト!$C$3:$C$10000,"未反映",0,1)</f>
        <v>3928</v>
      </c>
    </row>
    <row r="1533" spans="1:11">
      <c r="A1533" s="49">
        <v>20250228</v>
      </c>
      <c r="B1533" s="50" t="s">
        <v>1333</v>
      </c>
      <c r="C1533" s="49" t="s">
        <v>5959</v>
      </c>
      <c r="D1533" s="49" t="s">
        <v>3983</v>
      </c>
      <c r="E1533" s="49">
        <v>5250</v>
      </c>
      <c r="F1533" s="49" t="s">
        <v>3992</v>
      </c>
      <c r="G1533" s="49">
        <v>10</v>
      </c>
      <c r="H1533" s="49" t="s">
        <v>3993</v>
      </c>
      <c r="I1533" s="49" t="s">
        <v>3975</v>
      </c>
      <c r="J1533" s="49" t="s">
        <v>3975</v>
      </c>
      <c r="K1533" s="47" t="str">
        <f>_xlfn.XLOOKUP($B1533,ウォッチリスト!$C$3:$C$10000,ウォッチリスト!$C$3:$C$10000,"未反映",0,1)</f>
        <v>3929</v>
      </c>
    </row>
    <row r="1534" spans="1:11">
      <c r="A1534" s="49">
        <v>20250228</v>
      </c>
      <c r="B1534" s="50" t="s">
        <v>1334</v>
      </c>
      <c r="C1534" s="49" t="s">
        <v>5960</v>
      </c>
      <c r="D1534" s="49" t="s">
        <v>3983</v>
      </c>
      <c r="E1534" s="49">
        <v>5250</v>
      </c>
      <c r="F1534" s="49" t="s">
        <v>3992</v>
      </c>
      <c r="G1534" s="49">
        <v>10</v>
      </c>
      <c r="H1534" s="49" t="s">
        <v>3993</v>
      </c>
      <c r="I1534" s="49" t="s">
        <v>3975</v>
      </c>
      <c r="J1534" s="49" t="s">
        <v>3975</v>
      </c>
      <c r="K1534" s="47" t="str">
        <f>_xlfn.XLOOKUP($B1534,ウォッチリスト!$C$3:$C$10000,ウォッチリスト!$C$3:$C$10000,"未反映",0,1)</f>
        <v>3930</v>
      </c>
    </row>
    <row r="1535" spans="1:11">
      <c r="A1535" s="49">
        <v>20250228</v>
      </c>
      <c r="B1535" s="50" t="s">
        <v>1335</v>
      </c>
      <c r="C1535" s="49" t="s">
        <v>5961</v>
      </c>
      <c r="D1535" s="49" t="s">
        <v>3983</v>
      </c>
      <c r="E1535" s="49">
        <v>5250</v>
      </c>
      <c r="F1535" s="49" t="s">
        <v>3992</v>
      </c>
      <c r="G1535" s="49">
        <v>10</v>
      </c>
      <c r="H1535" s="49" t="s">
        <v>3993</v>
      </c>
      <c r="I1535" s="49" t="s">
        <v>3975</v>
      </c>
      <c r="J1535" s="49" t="s">
        <v>3975</v>
      </c>
      <c r="K1535" s="47" t="str">
        <f>_xlfn.XLOOKUP($B1535,ウォッチリスト!$C$3:$C$10000,ウォッチリスト!$C$3:$C$10000,"未反映",0,1)</f>
        <v>3931</v>
      </c>
    </row>
    <row r="1536" spans="1:11">
      <c r="A1536" s="49">
        <v>20250228</v>
      </c>
      <c r="B1536" s="50" t="s">
        <v>1336</v>
      </c>
      <c r="C1536" s="49" t="s">
        <v>5962</v>
      </c>
      <c r="D1536" s="49" t="s">
        <v>3968</v>
      </c>
      <c r="E1536" s="49">
        <v>5250</v>
      </c>
      <c r="F1536" s="49" t="s">
        <v>3992</v>
      </c>
      <c r="G1536" s="49">
        <v>10</v>
      </c>
      <c r="H1536" s="49" t="s">
        <v>3993</v>
      </c>
      <c r="I1536" s="49">
        <v>7</v>
      </c>
      <c r="J1536" s="49" t="s">
        <v>3971</v>
      </c>
      <c r="K1536" s="47" t="str">
        <f>_xlfn.XLOOKUP($B1536,ウォッチリスト!$C$3:$C$10000,ウォッチリスト!$C$3:$C$10000,"未反映",0,1)</f>
        <v>3932</v>
      </c>
    </row>
    <row r="1537" spans="1:11">
      <c r="A1537" s="49">
        <v>20250228</v>
      </c>
      <c r="B1537" s="50" t="s">
        <v>1337</v>
      </c>
      <c r="C1537" s="49" t="s">
        <v>5963</v>
      </c>
      <c r="D1537" s="49" t="s">
        <v>4059</v>
      </c>
      <c r="E1537" s="49">
        <v>5250</v>
      </c>
      <c r="F1537" s="49" t="s">
        <v>3992</v>
      </c>
      <c r="G1537" s="49">
        <v>10</v>
      </c>
      <c r="H1537" s="49" t="s">
        <v>3993</v>
      </c>
      <c r="I1537" s="49" t="s">
        <v>3975</v>
      </c>
      <c r="J1537" s="49" t="s">
        <v>3975</v>
      </c>
      <c r="K1537" s="47" t="str">
        <f>_xlfn.XLOOKUP($B1537,ウォッチリスト!$C$3:$C$10000,ウォッチリスト!$C$3:$C$10000,"未反映",0,1)</f>
        <v>3933</v>
      </c>
    </row>
    <row r="1538" spans="1:11">
      <c r="A1538" s="49">
        <v>20250228</v>
      </c>
      <c r="B1538" s="50" t="s">
        <v>1338</v>
      </c>
      <c r="C1538" s="49" t="s">
        <v>5964</v>
      </c>
      <c r="D1538" s="49" t="s">
        <v>4059</v>
      </c>
      <c r="E1538" s="49">
        <v>5250</v>
      </c>
      <c r="F1538" s="49" t="s">
        <v>3992</v>
      </c>
      <c r="G1538" s="49">
        <v>10</v>
      </c>
      <c r="H1538" s="49" t="s">
        <v>3993</v>
      </c>
      <c r="I1538" s="49" t="s">
        <v>3975</v>
      </c>
      <c r="J1538" s="49" t="s">
        <v>3975</v>
      </c>
      <c r="K1538" s="47" t="str">
        <f>_xlfn.XLOOKUP($B1538,ウォッチリスト!$C$3:$C$10000,ウォッチリスト!$C$3:$C$10000,"未反映",0,1)</f>
        <v>3934</v>
      </c>
    </row>
    <row r="1539" spans="1:11">
      <c r="A1539" s="49">
        <v>20250228</v>
      </c>
      <c r="B1539" s="50" t="s">
        <v>1339</v>
      </c>
      <c r="C1539" s="49" t="s">
        <v>5965</v>
      </c>
      <c r="D1539" s="49" t="s">
        <v>4059</v>
      </c>
      <c r="E1539" s="49">
        <v>5250</v>
      </c>
      <c r="F1539" s="49" t="s">
        <v>3992</v>
      </c>
      <c r="G1539" s="49">
        <v>10</v>
      </c>
      <c r="H1539" s="49" t="s">
        <v>3993</v>
      </c>
      <c r="I1539" s="49" t="s">
        <v>3975</v>
      </c>
      <c r="J1539" s="49" t="s">
        <v>3975</v>
      </c>
      <c r="K1539" s="47" t="str">
        <f>_xlfn.XLOOKUP($B1539,ウォッチリスト!$C$3:$C$10000,ウォッチリスト!$C$3:$C$10000,"未反映",0,1)</f>
        <v>3935</v>
      </c>
    </row>
    <row r="1540" spans="1:11">
      <c r="A1540" s="49">
        <v>20250228</v>
      </c>
      <c r="B1540" s="50" t="s">
        <v>1340</v>
      </c>
      <c r="C1540" s="49" t="s">
        <v>5966</v>
      </c>
      <c r="D1540" s="49" t="s">
        <v>3983</v>
      </c>
      <c r="E1540" s="49">
        <v>5250</v>
      </c>
      <c r="F1540" s="49" t="s">
        <v>3992</v>
      </c>
      <c r="G1540" s="49">
        <v>10</v>
      </c>
      <c r="H1540" s="49" t="s">
        <v>3993</v>
      </c>
      <c r="I1540" s="49" t="s">
        <v>3975</v>
      </c>
      <c r="J1540" s="49" t="s">
        <v>3975</v>
      </c>
      <c r="K1540" s="47" t="str">
        <f>_xlfn.XLOOKUP($B1540,ウォッチリスト!$C$3:$C$10000,ウォッチリスト!$C$3:$C$10000,"未反映",0,1)</f>
        <v>3936</v>
      </c>
    </row>
    <row r="1541" spans="1:11">
      <c r="A1541" s="49">
        <v>20250228</v>
      </c>
      <c r="B1541" s="50" t="s">
        <v>1341</v>
      </c>
      <c r="C1541" s="49" t="s">
        <v>5967</v>
      </c>
      <c r="D1541" s="49" t="s">
        <v>3968</v>
      </c>
      <c r="E1541" s="49">
        <v>5250</v>
      </c>
      <c r="F1541" s="49" t="s">
        <v>3992</v>
      </c>
      <c r="G1541" s="49">
        <v>10</v>
      </c>
      <c r="H1541" s="49" t="s">
        <v>3993</v>
      </c>
      <c r="I1541" s="49">
        <v>7</v>
      </c>
      <c r="J1541" s="49" t="s">
        <v>3971</v>
      </c>
      <c r="K1541" s="47" t="str">
        <f>_xlfn.XLOOKUP($B1541,ウォッチリスト!$C$3:$C$10000,ウォッチリスト!$C$3:$C$10000,"未反映",0,1)</f>
        <v>3937</v>
      </c>
    </row>
    <row r="1542" spans="1:11">
      <c r="A1542" s="49">
        <v>20250228</v>
      </c>
      <c r="B1542" s="50" t="s">
        <v>1342</v>
      </c>
      <c r="C1542" s="49" t="s">
        <v>5968</v>
      </c>
      <c r="D1542" s="49" t="s">
        <v>3968</v>
      </c>
      <c r="E1542" s="49">
        <v>5250</v>
      </c>
      <c r="F1542" s="49" t="s">
        <v>3992</v>
      </c>
      <c r="G1542" s="49">
        <v>10</v>
      </c>
      <c r="H1542" s="49" t="s">
        <v>3993</v>
      </c>
      <c r="I1542" s="49">
        <v>7</v>
      </c>
      <c r="J1542" s="49" t="s">
        <v>3971</v>
      </c>
      <c r="K1542" s="47" t="str">
        <f>_xlfn.XLOOKUP($B1542,ウォッチリスト!$C$3:$C$10000,ウォッチリスト!$C$3:$C$10000,"未反映",0,1)</f>
        <v>3939</v>
      </c>
    </row>
    <row r="1543" spans="1:11">
      <c r="A1543" s="49">
        <v>20250228</v>
      </c>
      <c r="B1543" s="50" t="s">
        <v>1343</v>
      </c>
      <c r="C1543" s="49" t="s">
        <v>5969</v>
      </c>
      <c r="D1543" s="49" t="s">
        <v>4059</v>
      </c>
      <c r="E1543" s="49">
        <v>5250</v>
      </c>
      <c r="F1543" s="49" t="s">
        <v>3992</v>
      </c>
      <c r="G1543" s="49">
        <v>10</v>
      </c>
      <c r="H1543" s="49" t="s">
        <v>3993</v>
      </c>
      <c r="I1543" s="49" t="s">
        <v>3975</v>
      </c>
      <c r="J1543" s="49" t="s">
        <v>3975</v>
      </c>
      <c r="K1543" s="47" t="str">
        <f>_xlfn.XLOOKUP($B1543,ウォッチリスト!$C$3:$C$10000,ウォッチリスト!$C$3:$C$10000,"未反映",0,1)</f>
        <v>3940</v>
      </c>
    </row>
    <row r="1544" spans="1:11">
      <c r="A1544" s="49">
        <v>20250228</v>
      </c>
      <c r="B1544" s="50" t="s">
        <v>1344</v>
      </c>
      <c r="C1544" s="49" t="s">
        <v>5970</v>
      </c>
      <c r="D1544" s="49" t="s">
        <v>3968</v>
      </c>
      <c r="E1544" s="49">
        <v>3150</v>
      </c>
      <c r="F1544" s="49" t="s">
        <v>4648</v>
      </c>
      <c r="G1544" s="49">
        <v>4</v>
      </c>
      <c r="H1544" s="49" t="s">
        <v>4446</v>
      </c>
      <c r="I1544" s="49">
        <v>4</v>
      </c>
      <c r="J1544" s="49" t="s">
        <v>4015</v>
      </c>
      <c r="K1544" s="47" t="str">
        <f>_xlfn.XLOOKUP($B1544,ウォッチリスト!$C$3:$C$10000,ウォッチリスト!$C$3:$C$10000,"未反映",0,1)</f>
        <v>3941</v>
      </c>
    </row>
    <row r="1545" spans="1:11">
      <c r="A1545" s="49">
        <v>20250228</v>
      </c>
      <c r="B1545" s="50" t="s">
        <v>1345</v>
      </c>
      <c r="C1545" s="49" t="s">
        <v>5971</v>
      </c>
      <c r="D1545" s="49" t="s">
        <v>4059</v>
      </c>
      <c r="E1545" s="49">
        <v>3150</v>
      </c>
      <c r="F1545" s="49" t="s">
        <v>4648</v>
      </c>
      <c r="G1545" s="49">
        <v>4</v>
      </c>
      <c r="H1545" s="49" t="s">
        <v>4446</v>
      </c>
      <c r="I1545" s="49" t="s">
        <v>3975</v>
      </c>
      <c r="J1545" s="49" t="s">
        <v>3975</v>
      </c>
      <c r="K1545" s="47" t="str">
        <f>_xlfn.XLOOKUP($B1545,ウォッチリスト!$C$3:$C$10000,ウォッチリスト!$C$3:$C$10000,"未反映",0,1)</f>
        <v>3943</v>
      </c>
    </row>
    <row r="1546" spans="1:11">
      <c r="A1546" s="49">
        <v>20250228</v>
      </c>
      <c r="B1546" s="50" t="s">
        <v>1346</v>
      </c>
      <c r="C1546" s="49" t="s">
        <v>5972</v>
      </c>
      <c r="D1546" s="49" t="s">
        <v>4059</v>
      </c>
      <c r="E1546" s="49">
        <v>3150</v>
      </c>
      <c r="F1546" s="49" t="s">
        <v>4648</v>
      </c>
      <c r="G1546" s="49">
        <v>4</v>
      </c>
      <c r="H1546" s="49" t="s">
        <v>4446</v>
      </c>
      <c r="I1546" s="49" t="s">
        <v>3975</v>
      </c>
      <c r="J1546" s="49" t="s">
        <v>3975</v>
      </c>
      <c r="K1546" s="47" t="str">
        <f>_xlfn.XLOOKUP($B1546,ウォッチリスト!$C$3:$C$10000,ウォッチリスト!$C$3:$C$10000,"未反映",0,1)</f>
        <v>3944</v>
      </c>
    </row>
    <row r="1547" spans="1:11">
      <c r="A1547" s="49">
        <v>20250228</v>
      </c>
      <c r="B1547" s="50" t="s">
        <v>1347</v>
      </c>
      <c r="C1547" s="49" t="s">
        <v>5973</v>
      </c>
      <c r="D1547" s="49" t="s">
        <v>4059</v>
      </c>
      <c r="E1547" s="49">
        <v>3150</v>
      </c>
      <c r="F1547" s="49" t="s">
        <v>4648</v>
      </c>
      <c r="G1547" s="49">
        <v>4</v>
      </c>
      <c r="H1547" s="49" t="s">
        <v>4446</v>
      </c>
      <c r="I1547" s="49" t="s">
        <v>3975</v>
      </c>
      <c r="J1547" s="49" t="s">
        <v>3975</v>
      </c>
      <c r="K1547" s="47" t="str">
        <f>_xlfn.XLOOKUP($B1547,ウォッチリスト!$C$3:$C$10000,ウォッチリスト!$C$3:$C$10000,"未反映",0,1)</f>
        <v>3945</v>
      </c>
    </row>
    <row r="1548" spans="1:11">
      <c r="A1548" s="49">
        <v>20250228</v>
      </c>
      <c r="B1548" s="50" t="s">
        <v>1348</v>
      </c>
      <c r="C1548" s="49" t="s">
        <v>5974</v>
      </c>
      <c r="D1548" s="49" t="s">
        <v>3968</v>
      </c>
      <c r="E1548" s="49">
        <v>3150</v>
      </c>
      <c r="F1548" s="49" t="s">
        <v>4648</v>
      </c>
      <c r="G1548" s="49">
        <v>4</v>
      </c>
      <c r="H1548" s="49" t="s">
        <v>4446</v>
      </c>
      <c r="I1548" s="49">
        <v>7</v>
      </c>
      <c r="J1548" s="49" t="s">
        <v>3971</v>
      </c>
      <c r="K1548" s="47" t="str">
        <f>_xlfn.XLOOKUP($B1548,ウォッチリスト!$C$3:$C$10000,ウォッチリスト!$C$3:$C$10000,"未反映",0,1)</f>
        <v>3946</v>
      </c>
    </row>
    <row r="1549" spans="1:11">
      <c r="A1549" s="49">
        <v>20250228</v>
      </c>
      <c r="B1549" s="50" t="s">
        <v>1349</v>
      </c>
      <c r="C1549" s="49" t="s">
        <v>5975</v>
      </c>
      <c r="D1549" s="49" t="s">
        <v>4059</v>
      </c>
      <c r="E1549" s="49">
        <v>3150</v>
      </c>
      <c r="F1549" s="49" t="s">
        <v>4648</v>
      </c>
      <c r="G1549" s="49">
        <v>4</v>
      </c>
      <c r="H1549" s="49" t="s">
        <v>4446</v>
      </c>
      <c r="I1549" s="49" t="s">
        <v>3975</v>
      </c>
      <c r="J1549" s="49" t="s">
        <v>3975</v>
      </c>
      <c r="K1549" s="47" t="str">
        <f>_xlfn.XLOOKUP($B1549,ウォッチリスト!$C$3:$C$10000,ウォッチリスト!$C$3:$C$10000,"未反映",0,1)</f>
        <v>3947</v>
      </c>
    </row>
    <row r="1550" spans="1:11">
      <c r="A1550" s="49">
        <v>20250228</v>
      </c>
      <c r="B1550" s="50" t="s">
        <v>1350</v>
      </c>
      <c r="C1550" s="49" t="s">
        <v>5976</v>
      </c>
      <c r="D1550" s="49" t="s">
        <v>4059</v>
      </c>
      <c r="E1550" s="49">
        <v>3150</v>
      </c>
      <c r="F1550" s="49" t="s">
        <v>4648</v>
      </c>
      <c r="G1550" s="49">
        <v>4</v>
      </c>
      <c r="H1550" s="49" t="s">
        <v>4446</v>
      </c>
      <c r="I1550" s="49" t="s">
        <v>3975</v>
      </c>
      <c r="J1550" s="49" t="s">
        <v>3975</v>
      </c>
      <c r="K1550" s="47" t="str">
        <f>_xlfn.XLOOKUP($B1550,ウォッチリスト!$C$3:$C$10000,ウォッチリスト!$C$3:$C$10000,"未反映",0,1)</f>
        <v>3948</v>
      </c>
    </row>
    <row r="1551" spans="1:11">
      <c r="A1551" s="49">
        <v>20250228</v>
      </c>
      <c r="B1551" s="50" t="s">
        <v>1351</v>
      </c>
      <c r="C1551" s="49" t="s">
        <v>5977</v>
      </c>
      <c r="D1551" s="49" t="s">
        <v>3968</v>
      </c>
      <c r="E1551" s="49">
        <v>3150</v>
      </c>
      <c r="F1551" s="49" t="s">
        <v>4648</v>
      </c>
      <c r="G1551" s="49">
        <v>4</v>
      </c>
      <c r="H1551" s="49" t="s">
        <v>4446</v>
      </c>
      <c r="I1551" s="49">
        <v>7</v>
      </c>
      <c r="J1551" s="49" t="s">
        <v>3971</v>
      </c>
      <c r="K1551" s="47" t="str">
        <f>_xlfn.XLOOKUP($B1551,ウォッチリスト!$C$3:$C$10000,ウォッチリスト!$C$3:$C$10000,"未反映",0,1)</f>
        <v>3950</v>
      </c>
    </row>
    <row r="1552" spans="1:11">
      <c r="A1552" s="49">
        <v>20250228</v>
      </c>
      <c r="B1552" s="50" t="s">
        <v>1352</v>
      </c>
      <c r="C1552" s="49" t="s">
        <v>5978</v>
      </c>
      <c r="D1552" s="49" t="s">
        <v>4059</v>
      </c>
      <c r="E1552" s="49">
        <v>3150</v>
      </c>
      <c r="F1552" s="49" t="s">
        <v>4648</v>
      </c>
      <c r="G1552" s="49">
        <v>4</v>
      </c>
      <c r="H1552" s="49" t="s">
        <v>4446</v>
      </c>
      <c r="I1552" s="49" t="s">
        <v>3975</v>
      </c>
      <c r="J1552" s="49" t="s">
        <v>3975</v>
      </c>
      <c r="K1552" s="47" t="str">
        <f>_xlfn.XLOOKUP($B1552,ウォッチリスト!$C$3:$C$10000,ウォッチリスト!$C$3:$C$10000,"未反映",0,1)</f>
        <v>3951</v>
      </c>
    </row>
    <row r="1553" spans="1:11">
      <c r="A1553" s="49">
        <v>20250228</v>
      </c>
      <c r="B1553" s="50" t="s">
        <v>1353</v>
      </c>
      <c r="C1553" s="49" t="s">
        <v>5979</v>
      </c>
      <c r="D1553" s="49" t="s">
        <v>4059</v>
      </c>
      <c r="E1553" s="49">
        <v>3150</v>
      </c>
      <c r="F1553" s="49" t="s">
        <v>4648</v>
      </c>
      <c r="G1553" s="49">
        <v>4</v>
      </c>
      <c r="H1553" s="49" t="s">
        <v>4446</v>
      </c>
      <c r="I1553" s="49" t="s">
        <v>3975</v>
      </c>
      <c r="J1553" s="49" t="s">
        <v>3975</v>
      </c>
      <c r="K1553" s="47" t="str">
        <f>_xlfn.XLOOKUP($B1553,ウォッチリスト!$C$3:$C$10000,ウォッチリスト!$C$3:$C$10000,"未反映",0,1)</f>
        <v>3953</v>
      </c>
    </row>
    <row r="1554" spans="1:11">
      <c r="A1554" s="49">
        <v>20250228</v>
      </c>
      <c r="B1554" s="50" t="s">
        <v>1354</v>
      </c>
      <c r="C1554" s="49" t="s">
        <v>5980</v>
      </c>
      <c r="D1554" s="49" t="s">
        <v>4059</v>
      </c>
      <c r="E1554" s="49">
        <v>3150</v>
      </c>
      <c r="F1554" s="49" t="s">
        <v>4648</v>
      </c>
      <c r="G1554" s="49">
        <v>4</v>
      </c>
      <c r="H1554" s="49" t="s">
        <v>4446</v>
      </c>
      <c r="I1554" s="49" t="s">
        <v>3975</v>
      </c>
      <c r="J1554" s="49" t="s">
        <v>3975</v>
      </c>
      <c r="K1554" s="47" t="str">
        <f>_xlfn.XLOOKUP($B1554,ウォッチリスト!$C$3:$C$10000,ウォッチリスト!$C$3:$C$10000,"未反映",0,1)</f>
        <v>3954</v>
      </c>
    </row>
    <row r="1555" spans="1:11">
      <c r="A1555" s="49">
        <v>20250228</v>
      </c>
      <c r="B1555" s="50" t="s">
        <v>1355</v>
      </c>
      <c r="C1555" s="49" t="s">
        <v>5981</v>
      </c>
      <c r="D1555" s="49" t="s">
        <v>4059</v>
      </c>
      <c r="E1555" s="49">
        <v>3150</v>
      </c>
      <c r="F1555" s="49" t="s">
        <v>4648</v>
      </c>
      <c r="G1555" s="49">
        <v>4</v>
      </c>
      <c r="H1555" s="49" t="s">
        <v>4446</v>
      </c>
      <c r="I1555" s="49" t="s">
        <v>3975</v>
      </c>
      <c r="J1555" s="49" t="s">
        <v>3975</v>
      </c>
      <c r="K1555" s="47" t="str">
        <f>_xlfn.XLOOKUP($B1555,ウォッチリスト!$C$3:$C$10000,ウォッチリスト!$C$3:$C$10000,"未反映",0,1)</f>
        <v>3955</v>
      </c>
    </row>
    <row r="1556" spans="1:11">
      <c r="A1556" s="49">
        <v>20250228</v>
      </c>
      <c r="B1556" s="50" t="s">
        <v>1356</v>
      </c>
      <c r="C1556" s="49" t="s">
        <v>5982</v>
      </c>
      <c r="D1556" s="49" t="s">
        <v>4059</v>
      </c>
      <c r="E1556" s="49">
        <v>3150</v>
      </c>
      <c r="F1556" s="49" t="s">
        <v>4648</v>
      </c>
      <c r="G1556" s="49">
        <v>4</v>
      </c>
      <c r="H1556" s="49" t="s">
        <v>4446</v>
      </c>
      <c r="I1556" s="49" t="s">
        <v>3975</v>
      </c>
      <c r="J1556" s="49" t="s">
        <v>3975</v>
      </c>
      <c r="K1556" s="47" t="str">
        <f>_xlfn.XLOOKUP($B1556,ウォッチリスト!$C$3:$C$10000,ウォッチリスト!$C$3:$C$10000,"未反映",0,1)</f>
        <v>3958</v>
      </c>
    </row>
    <row r="1557" spans="1:11">
      <c r="A1557" s="49">
        <v>20250228</v>
      </c>
      <c r="B1557" s="50" t="s">
        <v>1357</v>
      </c>
      <c r="C1557" s="49" t="s">
        <v>5983</v>
      </c>
      <c r="D1557" s="49" t="s">
        <v>3983</v>
      </c>
      <c r="E1557" s="49">
        <v>5250</v>
      </c>
      <c r="F1557" s="49" t="s">
        <v>3992</v>
      </c>
      <c r="G1557" s="49">
        <v>10</v>
      </c>
      <c r="H1557" s="49" t="s">
        <v>3993</v>
      </c>
      <c r="I1557" s="49" t="s">
        <v>3975</v>
      </c>
      <c r="J1557" s="49" t="s">
        <v>3975</v>
      </c>
      <c r="K1557" s="47" t="str">
        <f>_xlfn.XLOOKUP($B1557,ウォッチリスト!$C$3:$C$10000,ウォッチリスト!$C$3:$C$10000,"未反映",0,1)</f>
        <v>3961</v>
      </c>
    </row>
    <row r="1558" spans="1:11">
      <c r="A1558" s="49">
        <v>20250228</v>
      </c>
      <c r="B1558" s="50" t="s">
        <v>1358</v>
      </c>
      <c r="C1558" s="49" t="s">
        <v>5984</v>
      </c>
      <c r="D1558" s="49" t="s">
        <v>3968</v>
      </c>
      <c r="E1558" s="49">
        <v>5250</v>
      </c>
      <c r="F1558" s="49" t="s">
        <v>3992</v>
      </c>
      <c r="G1558" s="49">
        <v>10</v>
      </c>
      <c r="H1558" s="49" t="s">
        <v>3993</v>
      </c>
      <c r="I1558" s="49">
        <v>6</v>
      </c>
      <c r="J1558" s="49" t="s">
        <v>4061</v>
      </c>
      <c r="K1558" s="47" t="str">
        <f>_xlfn.XLOOKUP($B1558,ウォッチリスト!$C$3:$C$10000,ウォッチリスト!$C$3:$C$10000,"未反映",0,1)</f>
        <v>3962</v>
      </c>
    </row>
    <row r="1559" spans="1:11">
      <c r="A1559" s="49">
        <v>20250228</v>
      </c>
      <c r="B1559" s="50" t="s">
        <v>1359</v>
      </c>
      <c r="C1559" s="49" t="s">
        <v>5985</v>
      </c>
      <c r="D1559" s="49" t="s">
        <v>3968</v>
      </c>
      <c r="E1559" s="49">
        <v>5250</v>
      </c>
      <c r="F1559" s="49" t="s">
        <v>3992</v>
      </c>
      <c r="G1559" s="49">
        <v>10</v>
      </c>
      <c r="H1559" s="49" t="s">
        <v>3993</v>
      </c>
      <c r="I1559" s="49" t="s">
        <v>3975</v>
      </c>
      <c r="J1559" s="49" t="s">
        <v>3975</v>
      </c>
      <c r="K1559" s="47" t="str">
        <f>_xlfn.XLOOKUP($B1559,ウォッチリスト!$C$3:$C$10000,ウォッチリスト!$C$3:$C$10000,"未反映",0,1)</f>
        <v>3963</v>
      </c>
    </row>
    <row r="1560" spans="1:11">
      <c r="A1560" s="49">
        <v>20250228</v>
      </c>
      <c r="B1560" s="50" t="s">
        <v>1360</v>
      </c>
      <c r="C1560" s="49" t="s">
        <v>5986</v>
      </c>
      <c r="D1560" s="49" t="s">
        <v>3968</v>
      </c>
      <c r="E1560" s="49">
        <v>5250</v>
      </c>
      <c r="F1560" s="49" t="s">
        <v>3992</v>
      </c>
      <c r="G1560" s="49">
        <v>10</v>
      </c>
      <c r="H1560" s="49" t="s">
        <v>3993</v>
      </c>
      <c r="I1560" s="49">
        <v>7</v>
      </c>
      <c r="J1560" s="49" t="s">
        <v>3971</v>
      </c>
      <c r="K1560" s="47" t="str">
        <f>_xlfn.XLOOKUP($B1560,ウォッチリスト!$C$3:$C$10000,ウォッチリスト!$C$3:$C$10000,"未反映",0,1)</f>
        <v>3964</v>
      </c>
    </row>
    <row r="1561" spans="1:11">
      <c r="A1561" s="49">
        <v>20250228</v>
      </c>
      <c r="B1561" s="50" t="s">
        <v>1361</v>
      </c>
      <c r="C1561" s="49" t="s">
        <v>5987</v>
      </c>
      <c r="D1561" s="49" t="s">
        <v>4059</v>
      </c>
      <c r="E1561" s="49">
        <v>5250</v>
      </c>
      <c r="F1561" s="49" t="s">
        <v>3992</v>
      </c>
      <c r="G1561" s="49">
        <v>10</v>
      </c>
      <c r="H1561" s="49" t="s">
        <v>3993</v>
      </c>
      <c r="I1561" s="49" t="s">
        <v>3975</v>
      </c>
      <c r="J1561" s="49" t="s">
        <v>3975</v>
      </c>
      <c r="K1561" s="47" t="str">
        <f>_xlfn.XLOOKUP($B1561,ウォッチリスト!$C$3:$C$10000,ウォッチリスト!$C$3:$C$10000,"未反映",0,1)</f>
        <v>3965</v>
      </c>
    </row>
    <row r="1562" spans="1:11">
      <c r="A1562" s="49">
        <v>20250228</v>
      </c>
      <c r="B1562" s="50" t="s">
        <v>1362</v>
      </c>
      <c r="C1562" s="49" t="s">
        <v>5988</v>
      </c>
      <c r="D1562" s="49" t="s">
        <v>3983</v>
      </c>
      <c r="E1562" s="49">
        <v>5250</v>
      </c>
      <c r="F1562" s="49" t="s">
        <v>3992</v>
      </c>
      <c r="G1562" s="49">
        <v>10</v>
      </c>
      <c r="H1562" s="49" t="s">
        <v>3993</v>
      </c>
      <c r="I1562" s="49" t="s">
        <v>3975</v>
      </c>
      <c r="J1562" s="49" t="s">
        <v>3975</v>
      </c>
      <c r="K1562" s="47" t="str">
        <f>_xlfn.XLOOKUP($B1562,ウォッチリスト!$C$3:$C$10000,ウォッチリスト!$C$3:$C$10000,"未反映",0,1)</f>
        <v>3967</v>
      </c>
    </row>
    <row r="1563" spans="1:11">
      <c r="A1563" s="49">
        <v>20250228</v>
      </c>
      <c r="B1563" s="50" t="s">
        <v>311</v>
      </c>
      <c r="C1563" s="49" t="s">
        <v>5989</v>
      </c>
      <c r="D1563" s="49" t="s">
        <v>3968</v>
      </c>
      <c r="E1563" s="49">
        <v>5250</v>
      </c>
      <c r="F1563" s="49" t="s">
        <v>3992</v>
      </c>
      <c r="G1563" s="49">
        <v>10</v>
      </c>
      <c r="H1563" s="49" t="s">
        <v>3993</v>
      </c>
      <c r="I1563" s="49" t="s">
        <v>3975</v>
      </c>
      <c r="J1563" s="49" t="s">
        <v>3975</v>
      </c>
      <c r="K1563" s="47" t="str">
        <f>_xlfn.XLOOKUP($B1563,ウォッチリスト!$C$3:$C$10000,ウォッチリスト!$C$3:$C$10000,"未反映",0,1)</f>
        <v>3968</v>
      </c>
    </row>
    <row r="1564" spans="1:11">
      <c r="A1564" s="49">
        <v>20250228</v>
      </c>
      <c r="B1564" s="50" t="s">
        <v>1363</v>
      </c>
      <c r="C1564" s="49" t="s">
        <v>5990</v>
      </c>
      <c r="D1564" s="49" t="s">
        <v>4059</v>
      </c>
      <c r="E1564" s="49">
        <v>5250</v>
      </c>
      <c r="F1564" s="49" t="s">
        <v>3992</v>
      </c>
      <c r="G1564" s="49">
        <v>10</v>
      </c>
      <c r="H1564" s="49" t="s">
        <v>3993</v>
      </c>
      <c r="I1564" s="49" t="s">
        <v>3975</v>
      </c>
      <c r="J1564" s="49" t="s">
        <v>3975</v>
      </c>
      <c r="K1564" s="47" t="str">
        <f>_xlfn.XLOOKUP($B1564,ウォッチリスト!$C$3:$C$10000,ウォッチリスト!$C$3:$C$10000,"未反映",0,1)</f>
        <v>3969</v>
      </c>
    </row>
    <row r="1565" spans="1:11">
      <c r="A1565" s="49">
        <v>20250228</v>
      </c>
      <c r="B1565" s="50" t="s">
        <v>1364</v>
      </c>
      <c r="C1565" s="49" t="s">
        <v>5991</v>
      </c>
      <c r="D1565" s="49" t="s">
        <v>3983</v>
      </c>
      <c r="E1565" s="49">
        <v>5250</v>
      </c>
      <c r="F1565" s="49" t="s">
        <v>3992</v>
      </c>
      <c r="G1565" s="49">
        <v>10</v>
      </c>
      <c r="H1565" s="49" t="s">
        <v>3993</v>
      </c>
      <c r="I1565" s="49" t="s">
        <v>3975</v>
      </c>
      <c r="J1565" s="49" t="s">
        <v>3975</v>
      </c>
      <c r="K1565" s="47" t="str">
        <f>_xlfn.XLOOKUP($B1565,ウォッチリスト!$C$3:$C$10000,ウォッチリスト!$C$3:$C$10000,"未反映",0,1)</f>
        <v>3970</v>
      </c>
    </row>
    <row r="1566" spans="1:11">
      <c r="A1566" s="49">
        <v>20250228</v>
      </c>
      <c r="B1566" s="50" t="s">
        <v>1365</v>
      </c>
      <c r="C1566" s="49" t="s">
        <v>5992</v>
      </c>
      <c r="D1566" s="49" t="s">
        <v>4059</v>
      </c>
      <c r="E1566" s="49">
        <v>5250</v>
      </c>
      <c r="F1566" s="49" t="s">
        <v>3992</v>
      </c>
      <c r="G1566" s="49">
        <v>10</v>
      </c>
      <c r="H1566" s="49" t="s">
        <v>3993</v>
      </c>
      <c r="I1566" s="49" t="s">
        <v>3975</v>
      </c>
      <c r="J1566" s="49" t="s">
        <v>3975</v>
      </c>
      <c r="K1566" s="47" t="str">
        <f>_xlfn.XLOOKUP($B1566,ウォッチリスト!$C$3:$C$10000,ウォッチリスト!$C$3:$C$10000,"未反映",0,1)</f>
        <v>3974</v>
      </c>
    </row>
    <row r="1567" spans="1:11">
      <c r="A1567" s="49">
        <v>20250228</v>
      </c>
      <c r="B1567" s="50" t="s">
        <v>1366</v>
      </c>
      <c r="C1567" s="49" t="s">
        <v>5993</v>
      </c>
      <c r="D1567" s="49" t="s">
        <v>3983</v>
      </c>
      <c r="E1567" s="49">
        <v>5250</v>
      </c>
      <c r="F1567" s="49" t="s">
        <v>3992</v>
      </c>
      <c r="G1567" s="49">
        <v>10</v>
      </c>
      <c r="H1567" s="49" t="s">
        <v>3993</v>
      </c>
      <c r="I1567" s="49" t="s">
        <v>3975</v>
      </c>
      <c r="J1567" s="49" t="s">
        <v>3975</v>
      </c>
      <c r="K1567" s="47" t="str">
        <f>_xlfn.XLOOKUP($B1567,ウォッチリスト!$C$3:$C$10000,ウォッチリスト!$C$3:$C$10000,"未反映",0,1)</f>
        <v>3976</v>
      </c>
    </row>
    <row r="1568" spans="1:11">
      <c r="A1568" s="49">
        <v>20250228</v>
      </c>
      <c r="B1568" s="50" t="s">
        <v>1367</v>
      </c>
      <c r="C1568" s="49" t="s">
        <v>5994</v>
      </c>
      <c r="D1568" s="49" t="s">
        <v>3968</v>
      </c>
      <c r="E1568" s="49">
        <v>5250</v>
      </c>
      <c r="F1568" s="49" t="s">
        <v>3992</v>
      </c>
      <c r="G1568" s="49">
        <v>10</v>
      </c>
      <c r="H1568" s="49" t="s">
        <v>3993</v>
      </c>
      <c r="I1568" s="49">
        <v>6</v>
      </c>
      <c r="J1568" s="49" t="s">
        <v>4061</v>
      </c>
      <c r="K1568" s="47" t="str">
        <f>_xlfn.XLOOKUP($B1568,ウォッチリスト!$C$3:$C$10000,ウォッチリスト!$C$3:$C$10000,"未反映",0,1)</f>
        <v>3978</v>
      </c>
    </row>
    <row r="1569" spans="1:11">
      <c r="A1569" s="49">
        <v>20250228</v>
      </c>
      <c r="B1569" s="50" t="s">
        <v>1368</v>
      </c>
      <c r="C1569" s="49" t="s">
        <v>5995</v>
      </c>
      <c r="D1569" s="49" t="s">
        <v>3983</v>
      </c>
      <c r="E1569" s="49">
        <v>5250</v>
      </c>
      <c r="F1569" s="49" t="s">
        <v>3992</v>
      </c>
      <c r="G1569" s="49">
        <v>10</v>
      </c>
      <c r="H1569" s="49" t="s">
        <v>3993</v>
      </c>
      <c r="I1569" s="49" t="s">
        <v>3975</v>
      </c>
      <c r="J1569" s="49" t="s">
        <v>3975</v>
      </c>
      <c r="K1569" s="47" t="str">
        <f>_xlfn.XLOOKUP($B1569,ウォッチリスト!$C$3:$C$10000,ウォッチリスト!$C$3:$C$10000,"未反映",0,1)</f>
        <v>3979</v>
      </c>
    </row>
    <row r="1570" spans="1:11">
      <c r="A1570" s="49">
        <v>20250228</v>
      </c>
      <c r="B1570" s="50" t="s">
        <v>1369</v>
      </c>
      <c r="C1570" s="49" t="s">
        <v>5996</v>
      </c>
      <c r="D1570" s="49" t="s">
        <v>4059</v>
      </c>
      <c r="E1570" s="49">
        <v>5250</v>
      </c>
      <c r="F1570" s="49" t="s">
        <v>3992</v>
      </c>
      <c r="G1570" s="49">
        <v>10</v>
      </c>
      <c r="H1570" s="49" t="s">
        <v>3993</v>
      </c>
      <c r="I1570" s="49" t="s">
        <v>3975</v>
      </c>
      <c r="J1570" s="49" t="s">
        <v>3975</v>
      </c>
      <c r="K1570" s="47" t="str">
        <f>_xlfn.XLOOKUP($B1570,ウォッチリスト!$C$3:$C$10000,ウォッチリスト!$C$3:$C$10000,"未反映",0,1)</f>
        <v>3981</v>
      </c>
    </row>
    <row r="1571" spans="1:11">
      <c r="A1571" s="49">
        <v>20250228</v>
      </c>
      <c r="B1571" s="50" t="s">
        <v>83</v>
      </c>
      <c r="C1571" s="49" t="s">
        <v>5997</v>
      </c>
      <c r="D1571" s="49" t="s">
        <v>3968</v>
      </c>
      <c r="E1571" s="49">
        <v>5250</v>
      </c>
      <c r="F1571" s="49" t="s">
        <v>3992</v>
      </c>
      <c r="G1571" s="49">
        <v>10</v>
      </c>
      <c r="H1571" s="49" t="s">
        <v>3993</v>
      </c>
      <c r="I1571" s="49">
        <v>7</v>
      </c>
      <c r="J1571" s="49" t="s">
        <v>3971</v>
      </c>
      <c r="K1571" s="47" t="str">
        <f>_xlfn.XLOOKUP($B1571,ウォッチリスト!$C$3:$C$10000,ウォッチリスト!$C$3:$C$10000,"未反映",0,1)</f>
        <v>3983</v>
      </c>
    </row>
    <row r="1572" spans="1:11">
      <c r="A1572" s="49">
        <v>20250228</v>
      </c>
      <c r="B1572" s="50" t="s">
        <v>1370</v>
      </c>
      <c r="C1572" s="49" t="s">
        <v>5998</v>
      </c>
      <c r="D1572" s="49" t="s">
        <v>3968</v>
      </c>
      <c r="E1572" s="49">
        <v>5250</v>
      </c>
      <c r="F1572" s="49" t="s">
        <v>3992</v>
      </c>
      <c r="G1572" s="49">
        <v>10</v>
      </c>
      <c r="H1572" s="49" t="s">
        <v>3993</v>
      </c>
      <c r="I1572" s="49">
        <v>7</v>
      </c>
      <c r="J1572" s="49" t="s">
        <v>3971</v>
      </c>
      <c r="K1572" s="47" t="str">
        <f>_xlfn.XLOOKUP($B1572,ウォッチリスト!$C$3:$C$10000,ウォッチリスト!$C$3:$C$10000,"未反映",0,1)</f>
        <v>3984</v>
      </c>
    </row>
    <row r="1573" spans="1:11">
      <c r="A1573" s="49">
        <v>20250228</v>
      </c>
      <c r="B1573" s="50" t="s">
        <v>1371</v>
      </c>
      <c r="C1573" s="49" t="s">
        <v>5999</v>
      </c>
      <c r="D1573" s="49" t="s">
        <v>4059</v>
      </c>
      <c r="E1573" s="49">
        <v>5250</v>
      </c>
      <c r="F1573" s="49" t="s">
        <v>3992</v>
      </c>
      <c r="G1573" s="49">
        <v>10</v>
      </c>
      <c r="H1573" s="49" t="s">
        <v>3993</v>
      </c>
      <c r="I1573" s="49" t="s">
        <v>3975</v>
      </c>
      <c r="J1573" s="49" t="s">
        <v>3975</v>
      </c>
      <c r="K1573" s="47" t="str">
        <f>_xlfn.XLOOKUP($B1573,ウォッチリスト!$C$3:$C$10000,ウォッチリスト!$C$3:$C$10000,"未反映",0,1)</f>
        <v>3985</v>
      </c>
    </row>
    <row r="1574" spans="1:11">
      <c r="A1574" s="49">
        <v>20250228</v>
      </c>
      <c r="B1574" s="50" t="s">
        <v>1372</v>
      </c>
      <c r="C1574" s="49" t="s">
        <v>6000</v>
      </c>
      <c r="D1574" s="49" t="s">
        <v>3983</v>
      </c>
      <c r="E1574" s="49">
        <v>5250</v>
      </c>
      <c r="F1574" s="49" t="s">
        <v>3992</v>
      </c>
      <c r="G1574" s="49">
        <v>10</v>
      </c>
      <c r="H1574" s="49" t="s">
        <v>3993</v>
      </c>
      <c r="I1574" s="49" t="s">
        <v>3975</v>
      </c>
      <c r="J1574" s="49" t="s">
        <v>3975</v>
      </c>
      <c r="K1574" s="47" t="str">
        <f>_xlfn.XLOOKUP($B1574,ウォッチリスト!$C$3:$C$10000,ウォッチリスト!$C$3:$C$10000,"未反映",0,1)</f>
        <v>3986</v>
      </c>
    </row>
    <row r="1575" spans="1:11">
      <c r="A1575" s="49">
        <v>20250228</v>
      </c>
      <c r="B1575" s="50" t="s">
        <v>1373</v>
      </c>
      <c r="C1575" s="49" t="s">
        <v>6001</v>
      </c>
      <c r="D1575" s="49" t="s">
        <v>3983</v>
      </c>
      <c r="E1575" s="49">
        <v>5250</v>
      </c>
      <c r="F1575" s="49" t="s">
        <v>3992</v>
      </c>
      <c r="G1575" s="49">
        <v>10</v>
      </c>
      <c r="H1575" s="49" t="s">
        <v>3993</v>
      </c>
      <c r="I1575" s="49" t="s">
        <v>3975</v>
      </c>
      <c r="J1575" s="49" t="s">
        <v>3975</v>
      </c>
      <c r="K1575" s="47" t="str">
        <f>_xlfn.XLOOKUP($B1575,ウォッチリスト!$C$3:$C$10000,ウォッチリスト!$C$3:$C$10000,"未反映",0,1)</f>
        <v>3987</v>
      </c>
    </row>
    <row r="1576" spans="1:11">
      <c r="A1576" s="49">
        <v>20250228</v>
      </c>
      <c r="B1576" s="50" t="s">
        <v>1374</v>
      </c>
      <c r="C1576" s="49" t="s">
        <v>6002</v>
      </c>
      <c r="D1576" s="49" t="s">
        <v>4059</v>
      </c>
      <c r="E1576" s="49">
        <v>5250</v>
      </c>
      <c r="F1576" s="49" t="s">
        <v>3992</v>
      </c>
      <c r="G1576" s="49">
        <v>10</v>
      </c>
      <c r="H1576" s="49" t="s">
        <v>3993</v>
      </c>
      <c r="I1576" s="49" t="s">
        <v>3975</v>
      </c>
      <c r="J1576" s="49" t="s">
        <v>3975</v>
      </c>
      <c r="K1576" s="47" t="str">
        <f>_xlfn.XLOOKUP($B1576,ウォッチリスト!$C$3:$C$10000,ウォッチリスト!$C$3:$C$10000,"未反映",0,1)</f>
        <v>3988</v>
      </c>
    </row>
    <row r="1577" spans="1:11">
      <c r="A1577" s="49">
        <v>20250228</v>
      </c>
      <c r="B1577" s="50" t="s">
        <v>1375</v>
      </c>
      <c r="C1577" s="49" t="s">
        <v>6003</v>
      </c>
      <c r="D1577" s="49" t="s">
        <v>3983</v>
      </c>
      <c r="E1577" s="49">
        <v>5250</v>
      </c>
      <c r="F1577" s="49" t="s">
        <v>3992</v>
      </c>
      <c r="G1577" s="49">
        <v>10</v>
      </c>
      <c r="H1577" s="49" t="s">
        <v>3993</v>
      </c>
      <c r="I1577" s="49" t="s">
        <v>3975</v>
      </c>
      <c r="J1577" s="49" t="s">
        <v>3975</v>
      </c>
      <c r="K1577" s="47" t="str">
        <f>_xlfn.XLOOKUP($B1577,ウォッチリスト!$C$3:$C$10000,ウォッチリスト!$C$3:$C$10000,"未反映",0,1)</f>
        <v>3989</v>
      </c>
    </row>
    <row r="1578" spans="1:11">
      <c r="A1578" s="49">
        <v>20250228</v>
      </c>
      <c r="B1578" s="50" t="s">
        <v>1377</v>
      </c>
      <c r="C1578" s="49" t="s">
        <v>6004</v>
      </c>
      <c r="D1578" s="49" t="s">
        <v>3983</v>
      </c>
      <c r="E1578" s="49">
        <v>5250</v>
      </c>
      <c r="F1578" s="49" t="s">
        <v>3992</v>
      </c>
      <c r="G1578" s="49">
        <v>10</v>
      </c>
      <c r="H1578" s="49" t="s">
        <v>3993</v>
      </c>
      <c r="I1578" s="49" t="s">
        <v>3975</v>
      </c>
      <c r="J1578" s="49" t="s">
        <v>3975</v>
      </c>
      <c r="K1578" s="47" t="str">
        <f>_xlfn.XLOOKUP($B1578,ウォッチリスト!$C$3:$C$10000,ウォッチリスト!$C$3:$C$10000,"未反映",0,1)</f>
        <v>3991</v>
      </c>
    </row>
    <row r="1579" spans="1:11">
      <c r="A1579" s="49">
        <v>20250228</v>
      </c>
      <c r="B1579" s="50" t="s">
        <v>1378</v>
      </c>
      <c r="C1579" s="49" t="s">
        <v>6005</v>
      </c>
      <c r="D1579" s="49" t="s">
        <v>3968</v>
      </c>
      <c r="E1579" s="49">
        <v>5250</v>
      </c>
      <c r="F1579" s="49" t="s">
        <v>3992</v>
      </c>
      <c r="G1579" s="49">
        <v>10</v>
      </c>
      <c r="H1579" s="49" t="s">
        <v>3993</v>
      </c>
      <c r="I1579" s="49" t="s">
        <v>3975</v>
      </c>
      <c r="J1579" s="49" t="s">
        <v>3975</v>
      </c>
      <c r="K1579" s="47" t="str">
        <f>_xlfn.XLOOKUP($B1579,ウォッチリスト!$C$3:$C$10000,ウォッチリスト!$C$3:$C$10000,"未反映",0,1)</f>
        <v>3992</v>
      </c>
    </row>
    <row r="1580" spans="1:11">
      <c r="A1580" s="49">
        <v>20250228</v>
      </c>
      <c r="B1580" s="50" t="s">
        <v>1379</v>
      </c>
      <c r="C1580" s="49" t="s">
        <v>6006</v>
      </c>
      <c r="D1580" s="49" t="s">
        <v>3968</v>
      </c>
      <c r="E1580" s="49">
        <v>5250</v>
      </c>
      <c r="F1580" s="49" t="s">
        <v>3992</v>
      </c>
      <c r="G1580" s="49">
        <v>10</v>
      </c>
      <c r="H1580" s="49" t="s">
        <v>3993</v>
      </c>
      <c r="I1580" s="49">
        <v>7</v>
      </c>
      <c r="J1580" s="49" t="s">
        <v>3971</v>
      </c>
      <c r="K1580" s="47" t="str">
        <f>_xlfn.XLOOKUP($B1580,ウォッチリスト!$C$3:$C$10000,ウォッチリスト!$C$3:$C$10000,"未反映",0,1)</f>
        <v>3993</v>
      </c>
    </row>
    <row r="1581" spans="1:11">
      <c r="A1581" s="49">
        <v>20250228</v>
      </c>
      <c r="B1581" s="50" t="s">
        <v>1380</v>
      </c>
      <c r="C1581" s="49" t="s">
        <v>6007</v>
      </c>
      <c r="D1581" s="49" t="s">
        <v>3968</v>
      </c>
      <c r="E1581" s="49">
        <v>5250</v>
      </c>
      <c r="F1581" s="49" t="s">
        <v>3992</v>
      </c>
      <c r="G1581" s="49">
        <v>10</v>
      </c>
      <c r="H1581" s="49" t="s">
        <v>3993</v>
      </c>
      <c r="I1581" s="49">
        <v>4</v>
      </c>
      <c r="J1581" s="49" t="s">
        <v>4015</v>
      </c>
      <c r="K1581" s="47" t="str">
        <f>_xlfn.XLOOKUP($B1581,ウォッチリスト!$C$3:$C$10000,ウォッチリスト!$C$3:$C$10000,"未反映",0,1)</f>
        <v>3994</v>
      </c>
    </row>
    <row r="1582" spans="1:11">
      <c r="A1582" s="49">
        <v>20250228</v>
      </c>
      <c r="B1582" s="50" t="s">
        <v>1381</v>
      </c>
      <c r="C1582" s="49" t="s">
        <v>6008</v>
      </c>
      <c r="D1582" s="49" t="s">
        <v>4059</v>
      </c>
      <c r="E1582" s="49">
        <v>5250</v>
      </c>
      <c r="F1582" s="49" t="s">
        <v>3992</v>
      </c>
      <c r="G1582" s="49">
        <v>10</v>
      </c>
      <c r="H1582" s="49" t="s">
        <v>3993</v>
      </c>
      <c r="I1582" s="49" t="s">
        <v>3975</v>
      </c>
      <c r="J1582" s="49" t="s">
        <v>3975</v>
      </c>
      <c r="K1582" s="47" t="str">
        <f>_xlfn.XLOOKUP($B1582,ウォッチリスト!$C$3:$C$10000,ウォッチリスト!$C$3:$C$10000,"未反映",0,1)</f>
        <v>3996</v>
      </c>
    </row>
    <row r="1583" spans="1:11">
      <c r="A1583" s="49">
        <v>20250228</v>
      </c>
      <c r="B1583" s="50" t="s">
        <v>1382</v>
      </c>
      <c r="C1583" s="49" t="s">
        <v>6009</v>
      </c>
      <c r="D1583" s="49" t="s">
        <v>4059</v>
      </c>
      <c r="E1583" s="49">
        <v>5250</v>
      </c>
      <c r="F1583" s="49" t="s">
        <v>3992</v>
      </c>
      <c r="G1583" s="49">
        <v>10</v>
      </c>
      <c r="H1583" s="49" t="s">
        <v>3993</v>
      </c>
      <c r="I1583" s="49" t="s">
        <v>3975</v>
      </c>
      <c r="J1583" s="49" t="s">
        <v>3975</v>
      </c>
      <c r="K1583" s="47" t="str">
        <f>_xlfn.XLOOKUP($B1583,ウォッチリスト!$C$3:$C$10000,ウォッチリスト!$C$3:$C$10000,"未反映",0,1)</f>
        <v>3997</v>
      </c>
    </row>
    <row r="1584" spans="1:11">
      <c r="A1584" s="49">
        <v>20250228</v>
      </c>
      <c r="B1584" s="50" t="s">
        <v>1383</v>
      </c>
      <c r="C1584" s="49" t="s">
        <v>6010</v>
      </c>
      <c r="D1584" s="49" t="s">
        <v>3983</v>
      </c>
      <c r="E1584" s="49">
        <v>5250</v>
      </c>
      <c r="F1584" s="49" t="s">
        <v>3992</v>
      </c>
      <c r="G1584" s="49">
        <v>10</v>
      </c>
      <c r="H1584" s="49" t="s">
        <v>3993</v>
      </c>
      <c r="I1584" s="49" t="s">
        <v>3975</v>
      </c>
      <c r="J1584" s="49" t="s">
        <v>3975</v>
      </c>
      <c r="K1584" s="47" t="str">
        <f>_xlfn.XLOOKUP($B1584,ウォッチリスト!$C$3:$C$10000,ウォッチリスト!$C$3:$C$10000,"未反映",0,1)</f>
        <v>3998</v>
      </c>
    </row>
    <row r="1585" spans="1:11">
      <c r="A1585" s="49">
        <v>20250228</v>
      </c>
      <c r="B1585" s="50" t="s">
        <v>1384</v>
      </c>
      <c r="C1585" s="49" t="s">
        <v>6011</v>
      </c>
      <c r="D1585" s="49" t="s">
        <v>3968</v>
      </c>
      <c r="E1585" s="49">
        <v>3200</v>
      </c>
      <c r="F1585" s="49" t="s">
        <v>4445</v>
      </c>
      <c r="G1585" s="49">
        <v>4</v>
      </c>
      <c r="H1585" s="49" t="s">
        <v>4446</v>
      </c>
      <c r="I1585" s="49">
        <v>4</v>
      </c>
      <c r="J1585" s="49" t="s">
        <v>4015</v>
      </c>
      <c r="K1585" s="47" t="str">
        <f>_xlfn.XLOOKUP($B1585,ウォッチリスト!$C$3:$C$10000,ウォッチリスト!$C$3:$C$10000,"未反映",0,1)</f>
        <v>4004</v>
      </c>
    </row>
    <row r="1586" spans="1:11">
      <c r="A1586" s="49">
        <v>20250228</v>
      </c>
      <c r="B1586" s="50" t="s">
        <v>1385</v>
      </c>
      <c r="C1586" s="49" t="s">
        <v>6012</v>
      </c>
      <c r="D1586" s="49" t="s">
        <v>3968</v>
      </c>
      <c r="E1586" s="49">
        <v>3200</v>
      </c>
      <c r="F1586" s="49" t="s">
        <v>4445</v>
      </c>
      <c r="G1586" s="49">
        <v>4</v>
      </c>
      <c r="H1586" s="49" t="s">
        <v>4446</v>
      </c>
      <c r="I1586" s="49">
        <v>4</v>
      </c>
      <c r="J1586" s="49" t="s">
        <v>4015</v>
      </c>
      <c r="K1586" s="47" t="str">
        <f>_xlfn.XLOOKUP($B1586,ウォッチリスト!$C$3:$C$10000,ウォッチリスト!$C$3:$C$10000,"未反映",0,1)</f>
        <v>4005</v>
      </c>
    </row>
    <row r="1587" spans="1:11">
      <c r="A1587" s="49">
        <v>20250228</v>
      </c>
      <c r="B1587" s="50" t="s">
        <v>1386</v>
      </c>
      <c r="C1587" s="49" t="s">
        <v>6013</v>
      </c>
      <c r="D1587" s="49" t="s">
        <v>3968</v>
      </c>
      <c r="E1587" s="49">
        <v>3200</v>
      </c>
      <c r="F1587" s="49" t="s">
        <v>4445</v>
      </c>
      <c r="G1587" s="49">
        <v>4</v>
      </c>
      <c r="H1587" s="49" t="s">
        <v>4446</v>
      </c>
      <c r="I1587" s="49">
        <v>6</v>
      </c>
      <c r="J1587" s="49" t="s">
        <v>4061</v>
      </c>
      <c r="K1587" s="47" t="str">
        <f>_xlfn.XLOOKUP($B1587,ウォッチリスト!$C$3:$C$10000,ウォッチリスト!$C$3:$C$10000,"未反映",0,1)</f>
        <v>4008</v>
      </c>
    </row>
    <row r="1588" spans="1:11">
      <c r="A1588" s="49">
        <v>20250228</v>
      </c>
      <c r="B1588" s="50" t="s">
        <v>1387</v>
      </c>
      <c r="C1588" s="49" t="s">
        <v>6014</v>
      </c>
      <c r="D1588" s="49" t="s">
        <v>3983</v>
      </c>
      <c r="E1588" s="49">
        <v>5250</v>
      </c>
      <c r="F1588" s="49" t="s">
        <v>3992</v>
      </c>
      <c r="G1588" s="49">
        <v>10</v>
      </c>
      <c r="H1588" s="49" t="s">
        <v>3993</v>
      </c>
      <c r="I1588" s="49" t="s">
        <v>3975</v>
      </c>
      <c r="J1588" s="49" t="s">
        <v>3975</v>
      </c>
      <c r="K1588" s="47" t="str">
        <f>_xlfn.XLOOKUP($B1588,ウォッチリスト!$C$3:$C$10000,ウォッチリスト!$C$3:$C$10000,"未反映",0,1)</f>
        <v>4011</v>
      </c>
    </row>
    <row r="1589" spans="1:11">
      <c r="A1589" s="49">
        <v>20250228</v>
      </c>
      <c r="B1589" s="50" t="s">
        <v>1388</v>
      </c>
      <c r="C1589" s="49" t="s">
        <v>6015</v>
      </c>
      <c r="D1589" s="49" t="s">
        <v>4059</v>
      </c>
      <c r="E1589" s="49">
        <v>5250</v>
      </c>
      <c r="F1589" s="49" t="s">
        <v>3992</v>
      </c>
      <c r="G1589" s="49">
        <v>10</v>
      </c>
      <c r="H1589" s="49" t="s">
        <v>3993</v>
      </c>
      <c r="I1589" s="49" t="s">
        <v>3975</v>
      </c>
      <c r="J1589" s="49" t="s">
        <v>3975</v>
      </c>
      <c r="K1589" s="47" t="str">
        <f>_xlfn.XLOOKUP($B1589,ウォッチリスト!$C$3:$C$10000,ウォッチリスト!$C$3:$C$10000,"未反映",0,1)</f>
        <v>4012</v>
      </c>
    </row>
    <row r="1590" spans="1:11">
      <c r="A1590" s="49">
        <v>20250228</v>
      </c>
      <c r="B1590" s="50" t="s">
        <v>1389</v>
      </c>
      <c r="C1590" s="49" t="s">
        <v>6016</v>
      </c>
      <c r="D1590" s="49" t="s">
        <v>3983</v>
      </c>
      <c r="E1590" s="49">
        <v>5250</v>
      </c>
      <c r="F1590" s="49" t="s">
        <v>3992</v>
      </c>
      <c r="G1590" s="49">
        <v>10</v>
      </c>
      <c r="H1590" s="49" t="s">
        <v>3993</v>
      </c>
      <c r="I1590" s="49" t="s">
        <v>3975</v>
      </c>
      <c r="J1590" s="49" t="s">
        <v>3975</v>
      </c>
      <c r="K1590" s="47" t="str">
        <f>_xlfn.XLOOKUP($B1590,ウォッチリスト!$C$3:$C$10000,ウォッチリスト!$C$3:$C$10000,"未反映",0,1)</f>
        <v>4013</v>
      </c>
    </row>
    <row r="1591" spans="1:11">
      <c r="A1591" s="49">
        <v>20250228</v>
      </c>
      <c r="B1591" s="50" t="s">
        <v>1390</v>
      </c>
      <c r="C1591" s="49" t="s">
        <v>6017</v>
      </c>
      <c r="D1591" s="49" t="s">
        <v>3983</v>
      </c>
      <c r="E1591" s="49">
        <v>5250</v>
      </c>
      <c r="F1591" s="49" t="s">
        <v>3992</v>
      </c>
      <c r="G1591" s="49">
        <v>10</v>
      </c>
      <c r="H1591" s="49" t="s">
        <v>3993</v>
      </c>
      <c r="I1591" s="49" t="s">
        <v>3975</v>
      </c>
      <c r="J1591" s="49" t="s">
        <v>3975</v>
      </c>
      <c r="K1591" s="47" t="str">
        <f>_xlfn.XLOOKUP($B1591,ウォッチリスト!$C$3:$C$10000,ウォッチリスト!$C$3:$C$10000,"未反映",0,1)</f>
        <v>4014</v>
      </c>
    </row>
    <row r="1592" spans="1:11">
      <c r="A1592" s="49">
        <v>20250228</v>
      </c>
      <c r="B1592" s="50" t="s">
        <v>1391</v>
      </c>
      <c r="C1592" s="49" t="s">
        <v>6018</v>
      </c>
      <c r="D1592" s="49" t="s">
        <v>3983</v>
      </c>
      <c r="E1592" s="49">
        <v>5250</v>
      </c>
      <c r="F1592" s="49" t="s">
        <v>3992</v>
      </c>
      <c r="G1592" s="49">
        <v>10</v>
      </c>
      <c r="H1592" s="49" t="s">
        <v>3993</v>
      </c>
      <c r="I1592" s="49" t="s">
        <v>3975</v>
      </c>
      <c r="J1592" s="49" t="s">
        <v>3975</v>
      </c>
      <c r="K1592" s="47" t="str">
        <f>_xlfn.XLOOKUP($B1592,ウォッチリスト!$C$3:$C$10000,ウォッチリスト!$C$3:$C$10000,"未反映",0,1)</f>
        <v>4015</v>
      </c>
    </row>
    <row r="1593" spans="1:11">
      <c r="A1593" s="49">
        <v>20250228</v>
      </c>
      <c r="B1593" s="50" t="s">
        <v>1392</v>
      </c>
      <c r="C1593" s="49" t="s">
        <v>6019</v>
      </c>
      <c r="D1593" s="49" t="s">
        <v>4059</v>
      </c>
      <c r="E1593" s="49">
        <v>5250</v>
      </c>
      <c r="F1593" s="49" t="s">
        <v>3992</v>
      </c>
      <c r="G1593" s="49">
        <v>10</v>
      </c>
      <c r="H1593" s="49" t="s">
        <v>3993</v>
      </c>
      <c r="I1593" s="49" t="s">
        <v>3975</v>
      </c>
      <c r="J1593" s="49" t="s">
        <v>3975</v>
      </c>
      <c r="K1593" s="47" t="str">
        <f>_xlfn.XLOOKUP($B1593,ウォッチリスト!$C$3:$C$10000,ウォッチリスト!$C$3:$C$10000,"未反映",0,1)</f>
        <v>4016</v>
      </c>
    </row>
    <row r="1594" spans="1:11">
      <c r="A1594" s="49">
        <v>20250228</v>
      </c>
      <c r="B1594" s="50" t="s">
        <v>1393</v>
      </c>
      <c r="C1594" s="49" t="s">
        <v>6020</v>
      </c>
      <c r="D1594" s="49" t="s">
        <v>3983</v>
      </c>
      <c r="E1594" s="49">
        <v>5250</v>
      </c>
      <c r="F1594" s="49" t="s">
        <v>3992</v>
      </c>
      <c r="G1594" s="49">
        <v>10</v>
      </c>
      <c r="H1594" s="49" t="s">
        <v>3993</v>
      </c>
      <c r="I1594" s="49" t="s">
        <v>3975</v>
      </c>
      <c r="J1594" s="49" t="s">
        <v>3975</v>
      </c>
      <c r="K1594" s="47" t="str">
        <f>_xlfn.XLOOKUP($B1594,ウォッチリスト!$C$3:$C$10000,ウォッチリスト!$C$3:$C$10000,"未反映",0,1)</f>
        <v>4017</v>
      </c>
    </row>
    <row r="1595" spans="1:11">
      <c r="A1595" s="49">
        <v>20250228</v>
      </c>
      <c r="B1595" s="50" t="s">
        <v>1394</v>
      </c>
      <c r="C1595" s="49" t="s">
        <v>6021</v>
      </c>
      <c r="D1595" s="49" t="s">
        <v>3983</v>
      </c>
      <c r="E1595" s="49">
        <v>5250</v>
      </c>
      <c r="F1595" s="49" t="s">
        <v>3992</v>
      </c>
      <c r="G1595" s="49">
        <v>10</v>
      </c>
      <c r="H1595" s="49" t="s">
        <v>3993</v>
      </c>
      <c r="I1595" s="49" t="s">
        <v>3975</v>
      </c>
      <c r="J1595" s="49" t="s">
        <v>3975</v>
      </c>
      <c r="K1595" s="47" t="str">
        <f>_xlfn.XLOOKUP($B1595,ウォッチリスト!$C$3:$C$10000,ウォッチリスト!$C$3:$C$10000,"未反映",0,1)</f>
        <v>4019</v>
      </c>
    </row>
    <row r="1596" spans="1:11">
      <c r="A1596" s="49">
        <v>20250228</v>
      </c>
      <c r="B1596" s="50" t="s">
        <v>1395</v>
      </c>
      <c r="C1596" s="49" t="s">
        <v>6022</v>
      </c>
      <c r="D1596" s="49" t="s">
        <v>3983</v>
      </c>
      <c r="E1596" s="49">
        <v>5250</v>
      </c>
      <c r="F1596" s="49" t="s">
        <v>3992</v>
      </c>
      <c r="G1596" s="49">
        <v>10</v>
      </c>
      <c r="H1596" s="49" t="s">
        <v>3993</v>
      </c>
      <c r="I1596" s="49" t="s">
        <v>3975</v>
      </c>
      <c r="J1596" s="49" t="s">
        <v>3975</v>
      </c>
      <c r="K1596" s="47" t="str">
        <f>_xlfn.XLOOKUP($B1596,ウォッチリスト!$C$3:$C$10000,ウォッチリスト!$C$3:$C$10000,"未反映",0,1)</f>
        <v>4020</v>
      </c>
    </row>
    <row r="1597" spans="1:11">
      <c r="A1597" s="49">
        <v>20250228</v>
      </c>
      <c r="B1597" s="50" t="s">
        <v>1396</v>
      </c>
      <c r="C1597" s="49" t="s">
        <v>6023</v>
      </c>
      <c r="D1597" s="49" t="s">
        <v>3968</v>
      </c>
      <c r="E1597" s="49">
        <v>3200</v>
      </c>
      <c r="F1597" s="49" t="s">
        <v>4445</v>
      </c>
      <c r="G1597" s="49">
        <v>4</v>
      </c>
      <c r="H1597" s="49" t="s">
        <v>4446</v>
      </c>
      <c r="I1597" s="49">
        <v>4</v>
      </c>
      <c r="J1597" s="49" t="s">
        <v>4015</v>
      </c>
      <c r="K1597" s="47" t="str">
        <f>_xlfn.XLOOKUP($B1597,ウォッチリスト!$C$3:$C$10000,ウォッチリスト!$C$3:$C$10000,"未反映",0,1)</f>
        <v>4021</v>
      </c>
    </row>
    <row r="1598" spans="1:11">
      <c r="A1598" s="49">
        <v>20250228</v>
      </c>
      <c r="B1598" s="50" t="s">
        <v>1397</v>
      </c>
      <c r="C1598" s="49" t="s">
        <v>6024</v>
      </c>
      <c r="D1598" s="49" t="s">
        <v>3968</v>
      </c>
      <c r="E1598" s="49">
        <v>3200</v>
      </c>
      <c r="F1598" s="49" t="s">
        <v>4445</v>
      </c>
      <c r="G1598" s="49">
        <v>4</v>
      </c>
      <c r="H1598" s="49" t="s">
        <v>4446</v>
      </c>
      <c r="I1598" s="49">
        <v>7</v>
      </c>
      <c r="J1598" s="49" t="s">
        <v>3971</v>
      </c>
      <c r="K1598" s="47" t="str">
        <f>_xlfn.XLOOKUP($B1598,ウォッチリスト!$C$3:$C$10000,ウォッチリスト!$C$3:$C$10000,"未反映",0,1)</f>
        <v>4022</v>
      </c>
    </row>
    <row r="1599" spans="1:11">
      <c r="A1599" s="49">
        <v>20250228</v>
      </c>
      <c r="B1599" s="50" t="s">
        <v>1398</v>
      </c>
      <c r="C1599" s="49" t="s">
        <v>6025</v>
      </c>
      <c r="D1599" s="49" t="s">
        <v>3968</v>
      </c>
      <c r="E1599" s="49">
        <v>3200</v>
      </c>
      <c r="F1599" s="49" t="s">
        <v>4445</v>
      </c>
      <c r="G1599" s="49">
        <v>4</v>
      </c>
      <c r="H1599" s="49" t="s">
        <v>4446</v>
      </c>
      <c r="I1599" s="49">
        <v>6</v>
      </c>
      <c r="J1599" s="49" t="s">
        <v>4061</v>
      </c>
      <c r="K1599" s="47" t="str">
        <f>_xlfn.XLOOKUP($B1599,ウォッチリスト!$C$3:$C$10000,ウォッチリスト!$C$3:$C$10000,"未反映",0,1)</f>
        <v>4023</v>
      </c>
    </row>
    <row r="1600" spans="1:11">
      <c r="A1600" s="49">
        <v>20250228</v>
      </c>
      <c r="B1600" s="50" t="s">
        <v>1399</v>
      </c>
      <c r="C1600" s="49" t="s">
        <v>6026</v>
      </c>
      <c r="D1600" s="49" t="s">
        <v>3968</v>
      </c>
      <c r="E1600" s="49">
        <v>3200</v>
      </c>
      <c r="F1600" s="49" t="s">
        <v>4445</v>
      </c>
      <c r="G1600" s="49">
        <v>4</v>
      </c>
      <c r="H1600" s="49" t="s">
        <v>4446</v>
      </c>
      <c r="I1600" s="49">
        <v>7</v>
      </c>
      <c r="J1600" s="49" t="s">
        <v>3971</v>
      </c>
      <c r="K1600" s="47" t="str">
        <f>_xlfn.XLOOKUP($B1600,ウォッチリスト!$C$3:$C$10000,ウォッチリスト!$C$3:$C$10000,"未反映",0,1)</f>
        <v>4025</v>
      </c>
    </row>
    <row r="1601" spans="1:11">
      <c r="A1601" s="49">
        <v>20250228</v>
      </c>
      <c r="B1601" s="50" t="s">
        <v>1400</v>
      </c>
      <c r="C1601" s="49" t="s">
        <v>6027</v>
      </c>
      <c r="D1601" s="49" t="s">
        <v>4059</v>
      </c>
      <c r="E1601" s="49">
        <v>3400</v>
      </c>
      <c r="F1601" s="49" t="s">
        <v>5492</v>
      </c>
      <c r="G1601" s="49">
        <v>3</v>
      </c>
      <c r="H1601" s="49" t="s">
        <v>4056</v>
      </c>
      <c r="I1601" s="49" t="s">
        <v>3975</v>
      </c>
      <c r="J1601" s="49" t="s">
        <v>3975</v>
      </c>
      <c r="K1601" s="47" t="str">
        <f>_xlfn.XLOOKUP($B1601,ウォッチリスト!$C$3:$C$10000,ウォッチリスト!$C$3:$C$10000,"未反映",0,1)</f>
        <v>4026</v>
      </c>
    </row>
    <row r="1602" spans="1:11">
      <c r="A1602" s="49">
        <v>20250228</v>
      </c>
      <c r="B1602" s="50" t="s">
        <v>1401</v>
      </c>
      <c r="C1602" s="49" t="s">
        <v>6028</v>
      </c>
      <c r="D1602" s="49" t="s">
        <v>3968</v>
      </c>
      <c r="E1602" s="49">
        <v>3200</v>
      </c>
      <c r="F1602" s="49" t="s">
        <v>4445</v>
      </c>
      <c r="G1602" s="49">
        <v>4</v>
      </c>
      <c r="H1602" s="49" t="s">
        <v>4446</v>
      </c>
      <c r="I1602" s="49">
        <v>7</v>
      </c>
      <c r="J1602" s="49" t="s">
        <v>3971</v>
      </c>
      <c r="K1602" s="47" t="str">
        <f>_xlfn.XLOOKUP($B1602,ウォッチリスト!$C$3:$C$10000,ウォッチリスト!$C$3:$C$10000,"未反映",0,1)</f>
        <v>4027</v>
      </c>
    </row>
    <row r="1603" spans="1:11">
      <c r="A1603" s="49">
        <v>20250228</v>
      </c>
      <c r="B1603" s="50" t="s">
        <v>1402</v>
      </c>
      <c r="C1603" s="49" t="s">
        <v>6029</v>
      </c>
      <c r="D1603" s="49" t="s">
        <v>3968</v>
      </c>
      <c r="E1603" s="49">
        <v>3200</v>
      </c>
      <c r="F1603" s="49" t="s">
        <v>4445</v>
      </c>
      <c r="G1603" s="49">
        <v>4</v>
      </c>
      <c r="H1603" s="49" t="s">
        <v>4446</v>
      </c>
      <c r="I1603" s="49">
        <v>6</v>
      </c>
      <c r="J1603" s="49" t="s">
        <v>4061</v>
      </c>
      <c r="K1603" s="47" t="str">
        <f>_xlfn.XLOOKUP($B1603,ウォッチリスト!$C$3:$C$10000,ウォッチリスト!$C$3:$C$10000,"未反映",0,1)</f>
        <v>4028</v>
      </c>
    </row>
    <row r="1604" spans="1:11">
      <c r="A1604" s="49">
        <v>20250228</v>
      </c>
      <c r="B1604" s="50" t="s">
        <v>1403</v>
      </c>
      <c r="C1604" s="49" t="s">
        <v>6030</v>
      </c>
      <c r="D1604" s="49" t="s">
        <v>4059</v>
      </c>
      <c r="E1604" s="49">
        <v>3200</v>
      </c>
      <c r="F1604" s="49" t="s">
        <v>4445</v>
      </c>
      <c r="G1604" s="49">
        <v>4</v>
      </c>
      <c r="H1604" s="49" t="s">
        <v>4446</v>
      </c>
      <c r="I1604" s="49" t="s">
        <v>3975</v>
      </c>
      <c r="J1604" s="49" t="s">
        <v>3975</v>
      </c>
      <c r="K1604" s="47" t="str">
        <f>_xlfn.XLOOKUP($B1604,ウォッチリスト!$C$3:$C$10000,ウォッチリスト!$C$3:$C$10000,"未反映",0,1)</f>
        <v>4031</v>
      </c>
    </row>
    <row r="1605" spans="1:11">
      <c r="A1605" s="49">
        <v>20250228</v>
      </c>
      <c r="B1605" s="50" t="s">
        <v>1404</v>
      </c>
      <c r="C1605" s="49" t="s">
        <v>6031</v>
      </c>
      <c r="D1605" s="49" t="s">
        <v>4059</v>
      </c>
      <c r="E1605" s="49">
        <v>3200</v>
      </c>
      <c r="F1605" s="49" t="s">
        <v>4445</v>
      </c>
      <c r="G1605" s="49">
        <v>4</v>
      </c>
      <c r="H1605" s="49" t="s">
        <v>4446</v>
      </c>
      <c r="I1605" s="49" t="s">
        <v>3975</v>
      </c>
      <c r="J1605" s="49" t="s">
        <v>3975</v>
      </c>
      <c r="K1605" s="47" t="str">
        <f>_xlfn.XLOOKUP($B1605,ウォッチリスト!$C$3:$C$10000,ウォッチリスト!$C$3:$C$10000,"未反映",0,1)</f>
        <v>4040</v>
      </c>
    </row>
    <row r="1606" spans="1:11">
      <c r="A1606" s="49">
        <v>20250228</v>
      </c>
      <c r="B1606" s="50" t="s">
        <v>1405</v>
      </c>
      <c r="C1606" s="49" t="s">
        <v>6032</v>
      </c>
      <c r="D1606" s="49" t="s">
        <v>3968</v>
      </c>
      <c r="E1606" s="49">
        <v>3200</v>
      </c>
      <c r="F1606" s="49" t="s">
        <v>4445</v>
      </c>
      <c r="G1606" s="49">
        <v>4</v>
      </c>
      <c r="H1606" s="49" t="s">
        <v>4446</v>
      </c>
      <c r="I1606" s="49">
        <v>6</v>
      </c>
      <c r="J1606" s="49" t="s">
        <v>4061</v>
      </c>
      <c r="K1606" s="47" t="str">
        <f>_xlfn.XLOOKUP($B1606,ウォッチリスト!$C$3:$C$10000,ウォッチリスト!$C$3:$C$10000,"未反映",0,1)</f>
        <v>4041</v>
      </c>
    </row>
    <row r="1607" spans="1:11">
      <c r="A1607" s="49">
        <v>20250228</v>
      </c>
      <c r="B1607" s="50" t="s">
        <v>277</v>
      </c>
      <c r="C1607" s="49" t="s">
        <v>6033</v>
      </c>
      <c r="D1607" s="49" t="s">
        <v>3968</v>
      </c>
      <c r="E1607" s="49">
        <v>3200</v>
      </c>
      <c r="F1607" s="49" t="s">
        <v>4445</v>
      </c>
      <c r="G1607" s="49">
        <v>4</v>
      </c>
      <c r="H1607" s="49" t="s">
        <v>4446</v>
      </c>
      <c r="I1607" s="49">
        <v>4</v>
      </c>
      <c r="J1607" s="49" t="s">
        <v>4015</v>
      </c>
      <c r="K1607" s="47" t="str">
        <f>_xlfn.XLOOKUP($B1607,ウォッチリスト!$C$3:$C$10000,ウォッチリスト!$C$3:$C$10000,"未反映",0,1)</f>
        <v>4042</v>
      </c>
    </row>
    <row r="1608" spans="1:11">
      <c r="A1608" s="49">
        <v>20250228</v>
      </c>
      <c r="B1608" s="50" t="s">
        <v>1406</v>
      </c>
      <c r="C1608" s="49" t="s">
        <v>6034</v>
      </c>
      <c r="D1608" s="49" t="s">
        <v>3968</v>
      </c>
      <c r="E1608" s="49">
        <v>3200</v>
      </c>
      <c r="F1608" s="49" t="s">
        <v>4445</v>
      </c>
      <c r="G1608" s="49">
        <v>4</v>
      </c>
      <c r="H1608" s="49" t="s">
        <v>4446</v>
      </c>
      <c r="I1608" s="49">
        <v>4</v>
      </c>
      <c r="J1608" s="49" t="s">
        <v>4015</v>
      </c>
      <c r="K1608" s="47" t="str">
        <f>_xlfn.XLOOKUP($B1608,ウォッチリスト!$C$3:$C$10000,ウォッチリスト!$C$3:$C$10000,"未反映",0,1)</f>
        <v>4043</v>
      </c>
    </row>
    <row r="1609" spans="1:11">
      <c r="A1609" s="49">
        <v>20250228</v>
      </c>
      <c r="B1609" s="50" t="s">
        <v>1407</v>
      </c>
      <c r="C1609" s="49" t="s">
        <v>6035</v>
      </c>
      <c r="D1609" s="49" t="s">
        <v>3968</v>
      </c>
      <c r="E1609" s="49">
        <v>3200</v>
      </c>
      <c r="F1609" s="49" t="s">
        <v>4445</v>
      </c>
      <c r="G1609" s="49">
        <v>4</v>
      </c>
      <c r="H1609" s="49" t="s">
        <v>4446</v>
      </c>
      <c r="I1609" s="49">
        <v>6</v>
      </c>
      <c r="J1609" s="49" t="s">
        <v>4061</v>
      </c>
      <c r="K1609" s="47" t="str">
        <f>_xlfn.XLOOKUP($B1609,ウォッチリスト!$C$3:$C$10000,ウォッチリスト!$C$3:$C$10000,"未反映",0,1)</f>
        <v>4044</v>
      </c>
    </row>
    <row r="1610" spans="1:11">
      <c r="A1610" s="49">
        <v>20250228</v>
      </c>
      <c r="B1610" s="50" t="s">
        <v>1408</v>
      </c>
      <c r="C1610" s="49" t="s">
        <v>6036</v>
      </c>
      <c r="D1610" s="49" t="s">
        <v>3968</v>
      </c>
      <c r="E1610" s="49">
        <v>3200</v>
      </c>
      <c r="F1610" s="49" t="s">
        <v>4445</v>
      </c>
      <c r="G1610" s="49">
        <v>4</v>
      </c>
      <c r="H1610" s="49" t="s">
        <v>4446</v>
      </c>
      <c r="I1610" s="49">
        <v>4</v>
      </c>
      <c r="J1610" s="49" t="s">
        <v>4015</v>
      </c>
      <c r="K1610" s="47" t="str">
        <f>_xlfn.XLOOKUP($B1610,ウォッチリスト!$C$3:$C$10000,ウォッチリスト!$C$3:$C$10000,"未反映",0,1)</f>
        <v>4045</v>
      </c>
    </row>
    <row r="1611" spans="1:11">
      <c r="A1611" s="49">
        <v>20250228</v>
      </c>
      <c r="B1611" s="50" t="s">
        <v>1409</v>
      </c>
      <c r="C1611" s="49" t="s">
        <v>6037</v>
      </c>
      <c r="D1611" s="49" t="s">
        <v>3968</v>
      </c>
      <c r="E1611" s="49">
        <v>3200</v>
      </c>
      <c r="F1611" s="49" t="s">
        <v>4445</v>
      </c>
      <c r="G1611" s="49">
        <v>4</v>
      </c>
      <c r="H1611" s="49" t="s">
        <v>4446</v>
      </c>
      <c r="I1611" s="49">
        <v>6</v>
      </c>
      <c r="J1611" s="49" t="s">
        <v>4061</v>
      </c>
      <c r="K1611" s="47" t="str">
        <f>_xlfn.XLOOKUP($B1611,ウォッチリスト!$C$3:$C$10000,ウォッチリスト!$C$3:$C$10000,"未反映",0,1)</f>
        <v>4046</v>
      </c>
    </row>
    <row r="1612" spans="1:11">
      <c r="A1612" s="49">
        <v>20250228</v>
      </c>
      <c r="B1612" s="50" t="s">
        <v>1410</v>
      </c>
      <c r="C1612" s="49" t="s">
        <v>6038</v>
      </c>
      <c r="D1612" s="49" t="s">
        <v>3968</v>
      </c>
      <c r="E1612" s="49">
        <v>3200</v>
      </c>
      <c r="F1612" s="49" t="s">
        <v>4445</v>
      </c>
      <c r="G1612" s="49">
        <v>4</v>
      </c>
      <c r="H1612" s="49" t="s">
        <v>4446</v>
      </c>
      <c r="I1612" s="49">
        <v>6</v>
      </c>
      <c r="J1612" s="49" t="s">
        <v>4061</v>
      </c>
      <c r="K1612" s="47" t="str">
        <f>_xlfn.XLOOKUP($B1612,ウォッチリスト!$C$3:$C$10000,ウォッチリスト!$C$3:$C$10000,"未反映",0,1)</f>
        <v>4047</v>
      </c>
    </row>
    <row r="1613" spans="1:11">
      <c r="A1613" s="49">
        <v>20250228</v>
      </c>
      <c r="B1613" s="50" t="s">
        <v>1411</v>
      </c>
      <c r="C1613" s="49" t="s">
        <v>6039</v>
      </c>
      <c r="D1613" s="49" t="s">
        <v>3983</v>
      </c>
      <c r="E1613" s="49">
        <v>5250</v>
      </c>
      <c r="F1613" s="49" t="s">
        <v>3992</v>
      </c>
      <c r="G1613" s="49">
        <v>10</v>
      </c>
      <c r="H1613" s="49" t="s">
        <v>3993</v>
      </c>
      <c r="I1613" s="49" t="s">
        <v>3975</v>
      </c>
      <c r="J1613" s="49" t="s">
        <v>3975</v>
      </c>
      <c r="K1613" s="47" t="str">
        <f>_xlfn.XLOOKUP($B1613,ウォッチリスト!$C$3:$C$10000,ウォッチリスト!$C$3:$C$10000,"未反映",0,1)</f>
        <v>4051</v>
      </c>
    </row>
    <row r="1614" spans="1:11">
      <c r="A1614" s="49">
        <v>20250228</v>
      </c>
      <c r="B1614" s="50" t="s">
        <v>1412</v>
      </c>
      <c r="C1614" s="49" t="s">
        <v>6040</v>
      </c>
      <c r="D1614" s="49" t="s">
        <v>3983</v>
      </c>
      <c r="E1614" s="49">
        <v>5250</v>
      </c>
      <c r="F1614" s="49" t="s">
        <v>3992</v>
      </c>
      <c r="G1614" s="49">
        <v>10</v>
      </c>
      <c r="H1614" s="49" t="s">
        <v>3993</v>
      </c>
      <c r="I1614" s="49" t="s">
        <v>3975</v>
      </c>
      <c r="J1614" s="49" t="s">
        <v>3975</v>
      </c>
      <c r="K1614" s="47" t="str">
        <f>_xlfn.XLOOKUP($B1614,ウォッチリスト!$C$3:$C$10000,ウォッチリスト!$C$3:$C$10000,"未反映",0,1)</f>
        <v>4052</v>
      </c>
    </row>
    <row r="1615" spans="1:11">
      <c r="A1615" s="49">
        <v>20250228</v>
      </c>
      <c r="B1615" s="50" t="s">
        <v>1413</v>
      </c>
      <c r="C1615" s="49" t="s">
        <v>6041</v>
      </c>
      <c r="D1615" s="49" t="s">
        <v>3968</v>
      </c>
      <c r="E1615" s="49">
        <v>5250</v>
      </c>
      <c r="F1615" s="49" t="s">
        <v>3992</v>
      </c>
      <c r="G1615" s="49">
        <v>10</v>
      </c>
      <c r="H1615" s="49" t="s">
        <v>3993</v>
      </c>
      <c r="I1615" s="49">
        <v>7</v>
      </c>
      <c r="J1615" s="49" t="s">
        <v>3971</v>
      </c>
      <c r="K1615" s="47" t="str">
        <f>_xlfn.XLOOKUP($B1615,ウォッチリスト!$C$3:$C$10000,ウォッチリスト!$C$3:$C$10000,"未反映",0,1)</f>
        <v>4053</v>
      </c>
    </row>
    <row r="1616" spans="1:11">
      <c r="A1616" s="49">
        <v>20250228</v>
      </c>
      <c r="B1616" s="50" t="s">
        <v>1414</v>
      </c>
      <c r="C1616" s="49" t="s">
        <v>6042</v>
      </c>
      <c r="D1616" s="49" t="s">
        <v>3983</v>
      </c>
      <c r="E1616" s="49">
        <v>5250</v>
      </c>
      <c r="F1616" s="49" t="s">
        <v>3992</v>
      </c>
      <c r="G1616" s="49">
        <v>10</v>
      </c>
      <c r="H1616" s="49" t="s">
        <v>3993</v>
      </c>
      <c r="I1616" s="49" t="s">
        <v>3975</v>
      </c>
      <c r="J1616" s="49" t="s">
        <v>3975</v>
      </c>
      <c r="K1616" s="47" t="str">
        <f>_xlfn.XLOOKUP($B1616,ウォッチリスト!$C$3:$C$10000,ウォッチリスト!$C$3:$C$10000,"未反映",0,1)</f>
        <v>4054</v>
      </c>
    </row>
    <row r="1617" spans="1:11">
      <c r="A1617" s="49">
        <v>20250228</v>
      </c>
      <c r="B1617" s="50" t="s">
        <v>1415</v>
      </c>
      <c r="C1617" s="49" t="s">
        <v>6043</v>
      </c>
      <c r="D1617" s="49" t="s">
        <v>3983</v>
      </c>
      <c r="E1617" s="49">
        <v>5250</v>
      </c>
      <c r="F1617" s="49" t="s">
        <v>3992</v>
      </c>
      <c r="G1617" s="49">
        <v>10</v>
      </c>
      <c r="H1617" s="49" t="s">
        <v>3993</v>
      </c>
      <c r="I1617" s="49" t="s">
        <v>3975</v>
      </c>
      <c r="J1617" s="49" t="s">
        <v>3975</v>
      </c>
      <c r="K1617" s="47" t="str">
        <f>_xlfn.XLOOKUP($B1617,ウォッチリスト!$C$3:$C$10000,ウォッチリスト!$C$3:$C$10000,"未反映",0,1)</f>
        <v>4055</v>
      </c>
    </row>
    <row r="1618" spans="1:11">
      <c r="A1618" s="49">
        <v>20250228</v>
      </c>
      <c r="B1618" s="50" t="s">
        <v>1416</v>
      </c>
      <c r="C1618" s="49" t="s">
        <v>6044</v>
      </c>
      <c r="D1618" s="49" t="s">
        <v>3983</v>
      </c>
      <c r="E1618" s="49">
        <v>5250</v>
      </c>
      <c r="F1618" s="49" t="s">
        <v>3992</v>
      </c>
      <c r="G1618" s="49">
        <v>10</v>
      </c>
      <c r="H1618" s="49" t="s">
        <v>3993</v>
      </c>
      <c r="I1618" s="49" t="s">
        <v>3975</v>
      </c>
      <c r="J1618" s="49" t="s">
        <v>3975</v>
      </c>
      <c r="K1618" s="47" t="str">
        <f>_xlfn.XLOOKUP($B1618,ウォッチリスト!$C$3:$C$10000,ウォッチリスト!$C$3:$C$10000,"未反映",0,1)</f>
        <v>4056</v>
      </c>
    </row>
    <row r="1619" spans="1:11">
      <c r="A1619" s="49">
        <v>20250228</v>
      </c>
      <c r="B1619" s="50" t="s">
        <v>1417</v>
      </c>
      <c r="C1619" s="49" t="s">
        <v>6045</v>
      </c>
      <c r="D1619" s="49" t="s">
        <v>3983</v>
      </c>
      <c r="E1619" s="49">
        <v>5250</v>
      </c>
      <c r="F1619" s="49" t="s">
        <v>3992</v>
      </c>
      <c r="G1619" s="49">
        <v>10</v>
      </c>
      <c r="H1619" s="49" t="s">
        <v>3993</v>
      </c>
      <c r="I1619" s="49" t="s">
        <v>3975</v>
      </c>
      <c r="J1619" s="49" t="s">
        <v>3975</v>
      </c>
      <c r="K1619" s="47" t="str">
        <f>_xlfn.XLOOKUP($B1619,ウォッチリスト!$C$3:$C$10000,ウォッチリスト!$C$3:$C$10000,"未反映",0,1)</f>
        <v>4057</v>
      </c>
    </row>
    <row r="1620" spans="1:11">
      <c r="A1620" s="49">
        <v>20250228</v>
      </c>
      <c r="B1620" s="50" t="s">
        <v>1418</v>
      </c>
      <c r="C1620" s="49" t="s">
        <v>6046</v>
      </c>
      <c r="D1620" s="49" t="s">
        <v>3983</v>
      </c>
      <c r="E1620" s="49">
        <v>5250</v>
      </c>
      <c r="F1620" s="49" t="s">
        <v>3992</v>
      </c>
      <c r="G1620" s="49">
        <v>10</v>
      </c>
      <c r="H1620" s="49" t="s">
        <v>3993</v>
      </c>
      <c r="I1620" s="49" t="s">
        <v>3975</v>
      </c>
      <c r="J1620" s="49" t="s">
        <v>3975</v>
      </c>
      <c r="K1620" s="47" t="str">
        <f>_xlfn.XLOOKUP($B1620,ウォッチリスト!$C$3:$C$10000,ウォッチリスト!$C$3:$C$10000,"未反映",0,1)</f>
        <v>4058</v>
      </c>
    </row>
    <row r="1621" spans="1:11">
      <c r="A1621" s="49">
        <v>20250228</v>
      </c>
      <c r="B1621" s="50" t="s">
        <v>1419</v>
      </c>
      <c r="C1621" s="49" t="s">
        <v>6047</v>
      </c>
      <c r="D1621" s="49" t="s">
        <v>4059</v>
      </c>
      <c r="E1621" s="49">
        <v>5250</v>
      </c>
      <c r="F1621" s="49" t="s">
        <v>3992</v>
      </c>
      <c r="G1621" s="49">
        <v>10</v>
      </c>
      <c r="H1621" s="49" t="s">
        <v>3993</v>
      </c>
      <c r="I1621" s="49" t="s">
        <v>3975</v>
      </c>
      <c r="J1621" s="49" t="s">
        <v>3975</v>
      </c>
      <c r="K1621" s="47" t="str">
        <f>_xlfn.XLOOKUP($B1621,ウォッチリスト!$C$3:$C$10000,ウォッチリスト!$C$3:$C$10000,"未反映",0,1)</f>
        <v>4059</v>
      </c>
    </row>
    <row r="1622" spans="1:11">
      <c r="A1622" s="49">
        <v>20250228</v>
      </c>
      <c r="B1622" s="50" t="s">
        <v>1420</v>
      </c>
      <c r="C1622" s="49" t="s">
        <v>6048</v>
      </c>
      <c r="D1622" s="49" t="s">
        <v>3983</v>
      </c>
      <c r="E1622" s="49">
        <v>5250</v>
      </c>
      <c r="F1622" s="49" t="s">
        <v>3992</v>
      </c>
      <c r="G1622" s="49">
        <v>10</v>
      </c>
      <c r="H1622" s="49" t="s">
        <v>3993</v>
      </c>
      <c r="I1622" s="49" t="s">
        <v>3975</v>
      </c>
      <c r="J1622" s="49" t="s">
        <v>3975</v>
      </c>
      <c r="K1622" s="47" t="str">
        <f>_xlfn.XLOOKUP($B1622,ウォッチリスト!$C$3:$C$10000,ウォッチリスト!$C$3:$C$10000,"未反映",0,1)</f>
        <v>4060</v>
      </c>
    </row>
    <row r="1623" spans="1:11">
      <c r="A1623" s="49">
        <v>20250228</v>
      </c>
      <c r="B1623" s="50" t="s">
        <v>283</v>
      </c>
      <c r="C1623" s="49" t="s">
        <v>6049</v>
      </c>
      <c r="D1623" s="49" t="s">
        <v>3968</v>
      </c>
      <c r="E1623" s="49">
        <v>3200</v>
      </c>
      <c r="F1623" s="49" t="s">
        <v>4445</v>
      </c>
      <c r="G1623" s="49">
        <v>4</v>
      </c>
      <c r="H1623" s="49" t="s">
        <v>4446</v>
      </c>
      <c r="I1623" s="49">
        <v>4</v>
      </c>
      <c r="J1623" s="49" t="s">
        <v>4015</v>
      </c>
      <c r="K1623" s="47" t="str">
        <f>_xlfn.XLOOKUP($B1623,ウォッチリスト!$C$3:$C$10000,ウォッチリスト!$C$3:$C$10000,"未反映",0,1)</f>
        <v>4061</v>
      </c>
    </row>
    <row r="1624" spans="1:11">
      <c r="A1624" s="49">
        <v>20250228</v>
      </c>
      <c r="B1624" s="50" t="s">
        <v>1421</v>
      </c>
      <c r="C1624" s="49" t="s">
        <v>6050</v>
      </c>
      <c r="D1624" s="49" t="s">
        <v>3968</v>
      </c>
      <c r="E1624" s="49">
        <v>3650</v>
      </c>
      <c r="F1624" s="49" t="s">
        <v>5487</v>
      </c>
      <c r="G1624" s="49">
        <v>9</v>
      </c>
      <c r="H1624" s="49" t="s">
        <v>4770</v>
      </c>
      <c r="I1624" s="49">
        <v>4</v>
      </c>
      <c r="J1624" s="49" t="s">
        <v>4015</v>
      </c>
      <c r="K1624" s="47" t="str">
        <f>_xlfn.XLOOKUP($B1624,ウォッチリスト!$C$3:$C$10000,ウォッチリスト!$C$3:$C$10000,"未反映",0,1)</f>
        <v>4062</v>
      </c>
    </row>
    <row r="1625" spans="1:11">
      <c r="A1625" s="49">
        <v>20250228</v>
      </c>
      <c r="B1625" s="50" t="s">
        <v>1422</v>
      </c>
      <c r="C1625" s="49" t="s">
        <v>6051</v>
      </c>
      <c r="D1625" s="49" t="s">
        <v>3968</v>
      </c>
      <c r="E1625" s="49">
        <v>3200</v>
      </c>
      <c r="F1625" s="49" t="s">
        <v>4445</v>
      </c>
      <c r="G1625" s="49">
        <v>4</v>
      </c>
      <c r="H1625" s="49" t="s">
        <v>4446</v>
      </c>
      <c r="I1625" s="49">
        <v>1</v>
      </c>
      <c r="J1625" s="49" t="s">
        <v>5369</v>
      </c>
      <c r="K1625" s="47" t="str">
        <f>_xlfn.XLOOKUP($B1625,ウォッチリスト!$C$3:$C$10000,ウォッチリスト!$C$3:$C$10000,"未反映",0,1)</f>
        <v>4063</v>
      </c>
    </row>
    <row r="1626" spans="1:11">
      <c r="A1626" s="49">
        <v>20250228</v>
      </c>
      <c r="B1626" s="50" t="s">
        <v>1423</v>
      </c>
      <c r="C1626" s="49" t="s">
        <v>6052</v>
      </c>
      <c r="D1626" s="49" t="s">
        <v>3968</v>
      </c>
      <c r="E1626" s="49">
        <v>3200</v>
      </c>
      <c r="F1626" s="49" t="s">
        <v>4445</v>
      </c>
      <c r="G1626" s="49">
        <v>4</v>
      </c>
      <c r="H1626" s="49" t="s">
        <v>4446</v>
      </c>
      <c r="I1626" s="49">
        <v>7</v>
      </c>
      <c r="J1626" s="49" t="s">
        <v>3971</v>
      </c>
      <c r="K1626" s="47" t="str">
        <f>_xlfn.XLOOKUP($B1626,ウォッチリスト!$C$3:$C$10000,ウォッチリスト!$C$3:$C$10000,"未反映",0,1)</f>
        <v>4064</v>
      </c>
    </row>
    <row r="1627" spans="1:11">
      <c r="A1627" s="49">
        <v>20250228</v>
      </c>
      <c r="B1627" s="50" t="s">
        <v>1424</v>
      </c>
      <c r="C1627" s="49" t="s">
        <v>6053</v>
      </c>
      <c r="D1627" s="49" t="s">
        <v>3983</v>
      </c>
      <c r="E1627" s="49">
        <v>5250</v>
      </c>
      <c r="F1627" s="49" t="s">
        <v>3992</v>
      </c>
      <c r="G1627" s="49">
        <v>10</v>
      </c>
      <c r="H1627" s="49" t="s">
        <v>3993</v>
      </c>
      <c r="I1627" s="49" t="s">
        <v>3975</v>
      </c>
      <c r="J1627" s="49" t="s">
        <v>3975</v>
      </c>
      <c r="K1627" s="47" t="str">
        <f>_xlfn.XLOOKUP($B1627,ウォッチリスト!$C$3:$C$10000,ウォッチリスト!$C$3:$C$10000,"未反映",0,1)</f>
        <v>4068</v>
      </c>
    </row>
    <row r="1628" spans="1:11">
      <c r="A1628" s="49">
        <v>20250228</v>
      </c>
      <c r="B1628" s="50" t="s">
        <v>1425</v>
      </c>
      <c r="C1628" s="49" t="s">
        <v>6054</v>
      </c>
      <c r="D1628" s="49" t="s">
        <v>3983</v>
      </c>
      <c r="E1628" s="49">
        <v>5250</v>
      </c>
      <c r="F1628" s="49" t="s">
        <v>3992</v>
      </c>
      <c r="G1628" s="49">
        <v>10</v>
      </c>
      <c r="H1628" s="49" t="s">
        <v>3993</v>
      </c>
      <c r="I1628" s="49" t="s">
        <v>3975</v>
      </c>
      <c r="J1628" s="49" t="s">
        <v>3975</v>
      </c>
      <c r="K1628" s="47" t="str">
        <f>_xlfn.XLOOKUP($B1628,ウォッチリスト!$C$3:$C$10000,ウォッチリスト!$C$3:$C$10000,"未反映",0,1)</f>
        <v>4069</v>
      </c>
    </row>
    <row r="1629" spans="1:11">
      <c r="A1629" s="49">
        <v>20250228</v>
      </c>
      <c r="B1629" s="50" t="s">
        <v>1426</v>
      </c>
      <c r="C1629" s="49" t="s">
        <v>6055</v>
      </c>
      <c r="D1629" s="49" t="s">
        <v>3968</v>
      </c>
      <c r="E1629" s="49">
        <v>5250</v>
      </c>
      <c r="F1629" s="49" t="s">
        <v>3992</v>
      </c>
      <c r="G1629" s="49">
        <v>10</v>
      </c>
      <c r="H1629" s="49" t="s">
        <v>3993</v>
      </c>
      <c r="I1629" s="49">
        <v>6</v>
      </c>
      <c r="J1629" s="49" t="s">
        <v>4061</v>
      </c>
      <c r="K1629" s="47" t="str">
        <f>_xlfn.XLOOKUP($B1629,ウォッチリスト!$C$3:$C$10000,ウォッチリスト!$C$3:$C$10000,"未反映",0,1)</f>
        <v>4071</v>
      </c>
    </row>
    <row r="1630" spans="1:11">
      <c r="A1630" s="49">
        <v>20250228</v>
      </c>
      <c r="B1630" s="50" t="s">
        <v>1427</v>
      </c>
      <c r="C1630" s="49" t="s">
        <v>6056</v>
      </c>
      <c r="D1630" s="49" t="s">
        <v>3968</v>
      </c>
      <c r="E1630" s="49">
        <v>5250</v>
      </c>
      <c r="F1630" s="49" t="s">
        <v>3992</v>
      </c>
      <c r="G1630" s="49">
        <v>10</v>
      </c>
      <c r="H1630" s="49" t="s">
        <v>3993</v>
      </c>
      <c r="I1630" s="49">
        <v>7</v>
      </c>
      <c r="J1630" s="49" t="s">
        <v>3971</v>
      </c>
      <c r="K1630" s="47" t="str">
        <f>_xlfn.XLOOKUP($B1630,ウォッチリスト!$C$3:$C$10000,ウォッチリスト!$C$3:$C$10000,"未反映",0,1)</f>
        <v>4072</v>
      </c>
    </row>
    <row r="1631" spans="1:11">
      <c r="A1631" s="49">
        <v>20250228</v>
      </c>
      <c r="B1631" s="50" t="s">
        <v>1428</v>
      </c>
      <c r="C1631" s="49" t="s">
        <v>6057</v>
      </c>
      <c r="D1631" s="49" t="s">
        <v>3983</v>
      </c>
      <c r="E1631" s="49">
        <v>5250</v>
      </c>
      <c r="F1631" s="49" t="s">
        <v>3992</v>
      </c>
      <c r="G1631" s="49">
        <v>10</v>
      </c>
      <c r="H1631" s="49" t="s">
        <v>3993</v>
      </c>
      <c r="I1631" s="49" t="s">
        <v>3975</v>
      </c>
      <c r="J1631" s="49" t="s">
        <v>3975</v>
      </c>
      <c r="K1631" s="47" t="str">
        <f>_xlfn.XLOOKUP($B1631,ウォッチリスト!$C$3:$C$10000,ウォッチリスト!$C$3:$C$10000,"未反映",0,1)</f>
        <v>4073</v>
      </c>
    </row>
    <row r="1632" spans="1:11">
      <c r="A1632" s="49">
        <v>20250228</v>
      </c>
      <c r="B1632" s="50" t="s">
        <v>1429</v>
      </c>
      <c r="C1632" s="49" t="s">
        <v>6058</v>
      </c>
      <c r="D1632" s="49" t="s">
        <v>3983</v>
      </c>
      <c r="E1632" s="49">
        <v>5250</v>
      </c>
      <c r="F1632" s="49" t="s">
        <v>3992</v>
      </c>
      <c r="G1632" s="49">
        <v>10</v>
      </c>
      <c r="H1632" s="49" t="s">
        <v>3993</v>
      </c>
      <c r="I1632" s="49" t="s">
        <v>3975</v>
      </c>
      <c r="J1632" s="49" t="s">
        <v>3975</v>
      </c>
      <c r="K1632" s="47" t="str">
        <f>_xlfn.XLOOKUP($B1632,ウォッチリスト!$C$3:$C$10000,ウォッチリスト!$C$3:$C$10000,"未反映",0,1)</f>
        <v>4074</v>
      </c>
    </row>
    <row r="1633" spans="1:11">
      <c r="A1633" s="49">
        <v>20250228</v>
      </c>
      <c r="B1633" s="50" t="s">
        <v>1430</v>
      </c>
      <c r="C1633" s="49" t="s">
        <v>6059</v>
      </c>
      <c r="D1633" s="49" t="s">
        <v>3983</v>
      </c>
      <c r="E1633" s="49">
        <v>5250</v>
      </c>
      <c r="F1633" s="49" t="s">
        <v>3992</v>
      </c>
      <c r="G1633" s="49">
        <v>10</v>
      </c>
      <c r="H1633" s="49" t="s">
        <v>3993</v>
      </c>
      <c r="I1633" s="49" t="s">
        <v>3975</v>
      </c>
      <c r="J1633" s="49" t="s">
        <v>3975</v>
      </c>
      <c r="K1633" s="47" t="str">
        <f>_xlfn.XLOOKUP($B1633,ウォッチリスト!$C$3:$C$10000,ウォッチリスト!$C$3:$C$10000,"未反映",0,1)</f>
        <v>4075</v>
      </c>
    </row>
    <row r="1634" spans="1:11">
      <c r="A1634" s="49">
        <v>20250228</v>
      </c>
      <c r="B1634" s="50" t="s">
        <v>1431</v>
      </c>
      <c r="C1634" s="49" t="s">
        <v>6060</v>
      </c>
      <c r="D1634" s="49" t="s">
        <v>3983</v>
      </c>
      <c r="E1634" s="49">
        <v>5250</v>
      </c>
      <c r="F1634" s="49" t="s">
        <v>3992</v>
      </c>
      <c r="G1634" s="49">
        <v>10</v>
      </c>
      <c r="H1634" s="49" t="s">
        <v>3993</v>
      </c>
      <c r="I1634" s="49" t="s">
        <v>3975</v>
      </c>
      <c r="J1634" s="49" t="s">
        <v>3975</v>
      </c>
      <c r="K1634" s="47" t="str">
        <f>_xlfn.XLOOKUP($B1634,ウォッチリスト!$C$3:$C$10000,ウォッチリスト!$C$3:$C$10000,"未反映",0,1)</f>
        <v>4076</v>
      </c>
    </row>
    <row r="1635" spans="1:11">
      <c r="A1635" s="49">
        <v>20250228</v>
      </c>
      <c r="B1635" s="50" t="s">
        <v>1432</v>
      </c>
      <c r="C1635" s="49" t="s">
        <v>6061</v>
      </c>
      <c r="D1635" s="49" t="s">
        <v>3968</v>
      </c>
      <c r="E1635" s="49">
        <v>3200</v>
      </c>
      <c r="F1635" s="49" t="s">
        <v>4445</v>
      </c>
      <c r="G1635" s="49">
        <v>4</v>
      </c>
      <c r="H1635" s="49" t="s">
        <v>4446</v>
      </c>
      <c r="I1635" s="49">
        <v>6</v>
      </c>
      <c r="J1635" s="49" t="s">
        <v>4061</v>
      </c>
      <c r="K1635" s="47" t="str">
        <f>_xlfn.XLOOKUP($B1635,ウォッチリスト!$C$3:$C$10000,ウォッチリスト!$C$3:$C$10000,"未反映",0,1)</f>
        <v>4078</v>
      </c>
    </row>
    <row r="1636" spans="1:11">
      <c r="A1636" s="49">
        <v>20250228</v>
      </c>
      <c r="B1636" s="50" t="s">
        <v>1433</v>
      </c>
      <c r="C1636" s="49" t="s">
        <v>6062</v>
      </c>
      <c r="D1636" s="49" t="s">
        <v>4059</v>
      </c>
      <c r="E1636" s="49">
        <v>3200</v>
      </c>
      <c r="F1636" s="49" t="s">
        <v>4445</v>
      </c>
      <c r="G1636" s="49">
        <v>4</v>
      </c>
      <c r="H1636" s="49" t="s">
        <v>4446</v>
      </c>
      <c r="I1636" s="49" t="s">
        <v>3975</v>
      </c>
      <c r="J1636" s="49" t="s">
        <v>3975</v>
      </c>
      <c r="K1636" s="47" t="str">
        <f>_xlfn.XLOOKUP($B1636,ウォッチリスト!$C$3:$C$10000,ウォッチリスト!$C$3:$C$10000,"未反映",0,1)</f>
        <v>4080</v>
      </c>
    </row>
    <row r="1637" spans="1:11">
      <c r="A1637" s="49">
        <v>20250228</v>
      </c>
      <c r="B1637" s="50" t="s">
        <v>1434</v>
      </c>
      <c r="C1637" s="49" t="s">
        <v>6063</v>
      </c>
      <c r="D1637" s="49" t="s">
        <v>3968</v>
      </c>
      <c r="E1637" s="49">
        <v>3200</v>
      </c>
      <c r="F1637" s="49" t="s">
        <v>4445</v>
      </c>
      <c r="G1637" s="49">
        <v>4</v>
      </c>
      <c r="H1637" s="49" t="s">
        <v>4446</v>
      </c>
      <c r="I1637" s="49">
        <v>7</v>
      </c>
      <c r="J1637" s="49" t="s">
        <v>3971</v>
      </c>
      <c r="K1637" s="47" t="str">
        <f>_xlfn.XLOOKUP($B1637,ウォッチリスト!$C$3:$C$10000,ウォッチリスト!$C$3:$C$10000,"未反映",0,1)</f>
        <v>4082</v>
      </c>
    </row>
    <row r="1638" spans="1:11">
      <c r="A1638" s="49">
        <v>20250228</v>
      </c>
      <c r="B1638" s="50" t="s">
        <v>1435</v>
      </c>
      <c r="C1638" s="49" t="s">
        <v>6064</v>
      </c>
      <c r="D1638" s="49" t="s">
        <v>3968</v>
      </c>
      <c r="E1638" s="49">
        <v>3200</v>
      </c>
      <c r="F1638" s="49" t="s">
        <v>4445</v>
      </c>
      <c r="G1638" s="49">
        <v>4</v>
      </c>
      <c r="H1638" s="49" t="s">
        <v>4446</v>
      </c>
      <c r="I1638" s="49">
        <v>4</v>
      </c>
      <c r="J1638" s="49" t="s">
        <v>4015</v>
      </c>
      <c r="K1638" s="47" t="str">
        <f>_xlfn.XLOOKUP($B1638,ウォッチリスト!$C$3:$C$10000,ウォッチリスト!$C$3:$C$10000,"未反映",0,1)</f>
        <v>4088</v>
      </c>
    </row>
    <row r="1639" spans="1:11">
      <c r="A1639" s="49">
        <v>20250228</v>
      </c>
      <c r="B1639" s="50" t="s">
        <v>1436</v>
      </c>
      <c r="C1639" s="49" t="s">
        <v>6065</v>
      </c>
      <c r="D1639" s="49" t="s">
        <v>3968</v>
      </c>
      <c r="E1639" s="49">
        <v>3200</v>
      </c>
      <c r="F1639" s="49" t="s">
        <v>4445</v>
      </c>
      <c r="G1639" s="49">
        <v>4</v>
      </c>
      <c r="H1639" s="49" t="s">
        <v>4446</v>
      </c>
      <c r="I1639" s="49">
        <v>4</v>
      </c>
      <c r="J1639" s="49" t="s">
        <v>4015</v>
      </c>
      <c r="K1639" s="47" t="str">
        <f>_xlfn.XLOOKUP($B1639,ウォッチリスト!$C$3:$C$10000,ウォッチリスト!$C$3:$C$10000,"未反映",0,1)</f>
        <v>4091</v>
      </c>
    </row>
    <row r="1640" spans="1:11">
      <c r="A1640" s="49">
        <v>20250228</v>
      </c>
      <c r="B1640" s="50" t="s">
        <v>1437</v>
      </c>
      <c r="C1640" s="49" t="s">
        <v>6066</v>
      </c>
      <c r="D1640" s="49" t="s">
        <v>3968</v>
      </c>
      <c r="E1640" s="49">
        <v>3200</v>
      </c>
      <c r="F1640" s="49" t="s">
        <v>4445</v>
      </c>
      <c r="G1640" s="49">
        <v>4</v>
      </c>
      <c r="H1640" s="49" t="s">
        <v>4446</v>
      </c>
      <c r="I1640" s="49">
        <v>7</v>
      </c>
      <c r="J1640" s="49" t="s">
        <v>3971</v>
      </c>
      <c r="K1640" s="47" t="str">
        <f>_xlfn.XLOOKUP($B1640,ウォッチリスト!$C$3:$C$10000,ウォッチリスト!$C$3:$C$10000,"未反映",0,1)</f>
        <v>4092</v>
      </c>
    </row>
    <row r="1641" spans="1:11">
      <c r="A1641" s="49">
        <v>20250228</v>
      </c>
      <c r="B1641" s="50" t="s">
        <v>1438</v>
      </c>
      <c r="C1641" s="49" t="s">
        <v>6067</v>
      </c>
      <c r="D1641" s="49" t="s">
        <v>3968</v>
      </c>
      <c r="E1641" s="49">
        <v>3200</v>
      </c>
      <c r="F1641" s="49" t="s">
        <v>4445</v>
      </c>
      <c r="G1641" s="49">
        <v>4</v>
      </c>
      <c r="H1641" s="49" t="s">
        <v>4446</v>
      </c>
      <c r="I1641" s="49" t="s">
        <v>3975</v>
      </c>
      <c r="J1641" s="49" t="s">
        <v>3975</v>
      </c>
      <c r="K1641" s="47" t="str">
        <f>_xlfn.XLOOKUP($B1641,ウォッチリスト!$C$3:$C$10000,ウォッチリスト!$C$3:$C$10000,"未反映",0,1)</f>
        <v>4093</v>
      </c>
    </row>
    <row r="1642" spans="1:11">
      <c r="A1642" s="49">
        <v>20250228</v>
      </c>
      <c r="B1642" s="50" t="s">
        <v>1439</v>
      </c>
      <c r="C1642" s="49" t="s">
        <v>6068</v>
      </c>
      <c r="D1642" s="49" t="s">
        <v>4059</v>
      </c>
      <c r="E1642" s="49">
        <v>3200</v>
      </c>
      <c r="F1642" s="49" t="s">
        <v>4445</v>
      </c>
      <c r="G1642" s="49">
        <v>4</v>
      </c>
      <c r="H1642" s="49" t="s">
        <v>4446</v>
      </c>
      <c r="I1642" s="49" t="s">
        <v>3975</v>
      </c>
      <c r="J1642" s="49" t="s">
        <v>3975</v>
      </c>
      <c r="K1642" s="47" t="str">
        <f>_xlfn.XLOOKUP($B1642,ウォッチリスト!$C$3:$C$10000,ウォッチリスト!$C$3:$C$10000,"未反映",0,1)</f>
        <v>4094</v>
      </c>
    </row>
    <row r="1643" spans="1:11">
      <c r="A1643" s="49">
        <v>20250228</v>
      </c>
      <c r="B1643" s="50" t="s">
        <v>1440</v>
      </c>
      <c r="C1643" s="49" t="s">
        <v>6069</v>
      </c>
      <c r="D1643" s="49" t="s">
        <v>3968</v>
      </c>
      <c r="E1643" s="49">
        <v>3200</v>
      </c>
      <c r="F1643" s="49" t="s">
        <v>4445</v>
      </c>
      <c r="G1643" s="49">
        <v>4</v>
      </c>
      <c r="H1643" s="49" t="s">
        <v>4446</v>
      </c>
      <c r="I1643" s="49">
        <v>6</v>
      </c>
      <c r="J1643" s="49" t="s">
        <v>4061</v>
      </c>
      <c r="K1643" s="47" t="str">
        <f>_xlfn.XLOOKUP($B1643,ウォッチリスト!$C$3:$C$10000,ウォッチリスト!$C$3:$C$10000,"未反映",0,1)</f>
        <v>4095</v>
      </c>
    </row>
    <row r="1644" spans="1:11">
      <c r="A1644" s="49">
        <v>20250228</v>
      </c>
      <c r="B1644" s="50" t="s">
        <v>1441</v>
      </c>
      <c r="C1644" s="49" t="s">
        <v>6070</v>
      </c>
      <c r="D1644" s="49" t="s">
        <v>3968</v>
      </c>
      <c r="E1644" s="49">
        <v>3200</v>
      </c>
      <c r="F1644" s="49" t="s">
        <v>4445</v>
      </c>
      <c r="G1644" s="49">
        <v>4</v>
      </c>
      <c r="H1644" s="49" t="s">
        <v>4446</v>
      </c>
      <c r="I1644" s="49">
        <v>7</v>
      </c>
      <c r="J1644" s="49" t="s">
        <v>3971</v>
      </c>
      <c r="K1644" s="47" t="str">
        <f>_xlfn.XLOOKUP($B1644,ウォッチリスト!$C$3:$C$10000,ウォッチリスト!$C$3:$C$10000,"未反映",0,1)</f>
        <v>4097</v>
      </c>
    </row>
    <row r="1645" spans="1:11">
      <c r="A1645" s="49">
        <v>20250228</v>
      </c>
      <c r="B1645" s="50" t="s">
        <v>1442</v>
      </c>
      <c r="C1645" s="49" t="s">
        <v>6071</v>
      </c>
      <c r="D1645" s="49" t="s">
        <v>4059</v>
      </c>
      <c r="E1645" s="49">
        <v>3200</v>
      </c>
      <c r="F1645" s="49" t="s">
        <v>4445</v>
      </c>
      <c r="G1645" s="49">
        <v>4</v>
      </c>
      <c r="H1645" s="49" t="s">
        <v>4446</v>
      </c>
      <c r="I1645" s="49" t="s">
        <v>3975</v>
      </c>
      <c r="J1645" s="49" t="s">
        <v>3975</v>
      </c>
      <c r="K1645" s="47" t="str">
        <f>_xlfn.XLOOKUP($B1645,ウォッチリスト!$C$3:$C$10000,ウォッチリスト!$C$3:$C$10000,"未反映",0,1)</f>
        <v>4098</v>
      </c>
    </row>
    <row r="1646" spans="1:11">
      <c r="A1646" s="49">
        <v>20250228</v>
      </c>
      <c r="B1646" s="50" t="s">
        <v>1443</v>
      </c>
      <c r="C1646" s="49" t="s">
        <v>6072</v>
      </c>
      <c r="D1646" s="49" t="s">
        <v>3968</v>
      </c>
      <c r="E1646" s="49">
        <v>3200</v>
      </c>
      <c r="F1646" s="49" t="s">
        <v>4445</v>
      </c>
      <c r="G1646" s="49">
        <v>4</v>
      </c>
      <c r="H1646" s="49" t="s">
        <v>4446</v>
      </c>
      <c r="I1646" s="49">
        <v>7</v>
      </c>
      <c r="J1646" s="49" t="s">
        <v>3971</v>
      </c>
      <c r="K1646" s="47" t="str">
        <f>_xlfn.XLOOKUP($B1646,ウォッチリスト!$C$3:$C$10000,ウォッチリスト!$C$3:$C$10000,"未反映",0,1)</f>
        <v>4099</v>
      </c>
    </row>
    <row r="1647" spans="1:11">
      <c r="A1647" s="49">
        <v>20250228</v>
      </c>
      <c r="B1647" s="50" t="s">
        <v>1444</v>
      </c>
      <c r="C1647" s="49" t="s">
        <v>6073</v>
      </c>
      <c r="D1647" s="49" t="s">
        <v>4059</v>
      </c>
      <c r="E1647" s="49">
        <v>3200</v>
      </c>
      <c r="F1647" s="49" t="s">
        <v>4445</v>
      </c>
      <c r="G1647" s="49">
        <v>4</v>
      </c>
      <c r="H1647" s="49" t="s">
        <v>4446</v>
      </c>
      <c r="I1647" s="49">
        <v>7</v>
      </c>
      <c r="J1647" s="49" t="s">
        <v>3971</v>
      </c>
      <c r="K1647" s="47" t="str">
        <f>_xlfn.XLOOKUP($B1647,ウォッチリスト!$C$3:$C$10000,ウォッチリスト!$C$3:$C$10000,"未反映",0,1)</f>
        <v>4100</v>
      </c>
    </row>
    <row r="1648" spans="1:11">
      <c r="A1648" s="49">
        <v>20250228</v>
      </c>
      <c r="B1648" s="50" t="s">
        <v>1445</v>
      </c>
      <c r="C1648" s="49" t="s">
        <v>6074</v>
      </c>
      <c r="D1648" s="49" t="s">
        <v>4059</v>
      </c>
      <c r="E1648" s="49">
        <v>3200</v>
      </c>
      <c r="F1648" s="49" t="s">
        <v>4445</v>
      </c>
      <c r="G1648" s="49">
        <v>4</v>
      </c>
      <c r="H1648" s="49" t="s">
        <v>4446</v>
      </c>
      <c r="I1648" s="49" t="s">
        <v>3975</v>
      </c>
      <c r="J1648" s="49" t="s">
        <v>3975</v>
      </c>
      <c r="K1648" s="47" t="str">
        <f>_xlfn.XLOOKUP($B1648,ウォッチリスト!$C$3:$C$10000,ウォッチリスト!$C$3:$C$10000,"未反映",0,1)</f>
        <v>4102</v>
      </c>
    </row>
    <row r="1649" spans="1:11">
      <c r="A1649" s="49">
        <v>20250228</v>
      </c>
      <c r="B1649" s="50" t="s">
        <v>1446</v>
      </c>
      <c r="C1649" s="49" t="s">
        <v>6075</v>
      </c>
      <c r="D1649" s="49" t="s">
        <v>4059</v>
      </c>
      <c r="E1649" s="49">
        <v>3200</v>
      </c>
      <c r="F1649" s="49" t="s">
        <v>4445</v>
      </c>
      <c r="G1649" s="49">
        <v>4</v>
      </c>
      <c r="H1649" s="49" t="s">
        <v>4446</v>
      </c>
      <c r="I1649" s="49" t="s">
        <v>3975</v>
      </c>
      <c r="J1649" s="49" t="s">
        <v>3975</v>
      </c>
      <c r="K1649" s="47" t="str">
        <f>_xlfn.XLOOKUP($B1649,ウォッチリスト!$C$3:$C$10000,ウォッチリスト!$C$3:$C$10000,"未反映",0,1)</f>
        <v>4107</v>
      </c>
    </row>
    <row r="1650" spans="1:11">
      <c r="A1650" s="49">
        <v>20250228</v>
      </c>
      <c r="B1650" s="50" t="s">
        <v>1447</v>
      </c>
      <c r="C1650" s="49" t="s">
        <v>6076</v>
      </c>
      <c r="D1650" s="49" t="s">
        <v>3968</v>
      </c>
      <c r="E1650" s="49">
        <v>3200</v>
      </c>
      <c r="F1650" s="49" t="s">
        <v>4445</v>
      </c>
      <c r="G1650" s="49">
        <v>4</v>
      </c>
      <c r="H1650" s="49" t="s">
        <v>4446</v>
      </c>
      <c r="I1650" s="49">
        <v>6</v>
      </c>
      <c r="J1650" s="49" t="s">
        <v>4061</v>
      </c>
      <c r="K1650" s="47" t="str">
        <f>_xlfn.XLOOKUP($B1650,ウォッチリスト!$C$3:$C$10000,ウォッチリスト!$C$3:$C$10000,"未反映",0,1)</f>
        <v>4109</v>
      </c>
    </row>
    <row r="1651" spans="1:11">
      <c r="A1651" s="49">
        <v>20250228</v>
      </c>
      <c r="B1651" s="50" t="s">
        <v>1448</v>
      </c>
      <c r="C1651" s="49" t="s">
        <v>6077</v>
      </c>
      <c r="D1651" s="49" t="s">
        <v>3968</v>
      </c>
      <c r="E1651" s="49">
        <v>3200</v>
      </c>
      <c r="F1651" s="49" t="s">
        <v>4445</v>
      </c>
      <c r="G1651" s="49">
        <v>4</v>
      </c>
      <c r="H1651" s="49" t="s">
        <v>4446</v>
      </c>
      <c r="I1651" s="49">
        <v>7</v>
      </c>
      <c r="J1651" s="49" t="s">
        <v>3971</v>
      </c>
      <c r="K1651" s="47" t="str">
        <f>_xlfn.XLOOKUP($B1651,ウォッチリスト!$C$3:$C$10000,ウォッチリスト!$C$3:$C$10000,"未反映",0,1)</f>
        <v>4112</v>
      </c>
    </row>
    <row r="1652" spans="1:11">
      <c r="A1652" s="49">
        <v>20250228</v>
      </c>
      <c r="B1652" s="50" t="s">
        <v>1449</v>
      </c>
      <c r="C1652" s="49" t="s">
        <v>6078</v>
      </c>
      <c r="D1652" s="49" t="s">
        <v>4059</v>
      </c>
      <c r="E1652" s="49">
        <v>3200</v>
      </c>
      <c r="F1652" s="49" t="s">
        <v>4445</v>
      </c>
      <c r="G1652" s="49">
        <v>4</v>
      </c>
      <c r="H1652" s="49" t="s">
        <v>4446</v>
      </c>
      <c r="I1652" s="49" t="s">
        <v>3975</v>
      </c>
      <c r="J1652" s="49" t="s">
        <v>3975</v>
      </c>
      <c r="K1652" s="47" t="str">
        <f>_xlfn.XLOOKUP($B1652,ウォッチリスト!$C$3:$C$10000,ウォッチリスト!$C$3:$C$10000,"未反映",0,1)</f>
        <v>4113</v>
      </c>
    </row>
    <row r="1653" spans="1:11">
      <c r="A1653" s="49">
        <v>20250228</v>
      </c>
      <c r="B1653" s="50" t="s">
        <v>1450</v>
      </c>
      <c r="C1653" s="49" t="s">
        <v>6079</v>
      </c>
      <c r="D1653" s="49" t="s">
        <v>3968</v>
      </c>
      <c r="E1653" s="49">
        <v>3200</v>
      </c>
      <c r="F1653" s="49" t="s">
        <v>4445</v>
      </c>
      <c r="G1653" s="49">
        <v>4</v>
      </c>
      <c r="H1653" s="49" t="s">
        <v>4446</v>
      </c>
      <c r="I1653" s="49">
        <v>4</v>
      </c>
      <c r="J1653" s="49" t="s">
        <v>4015</v>
      </c>
      <c r="K1653" s="47" t="str">
        <f>_xlfn.XLOOKUP($B1653,ウォッチリスト!$C$3:$C$10000,ウォッチリスト!$C$3:$C$10000,"未反映",0,1)</f>
        <v>4114</v>
      </c>
    </row>
    <row r="1654" spans="1:11">
      <c r="A1654" s="49">
        <v>20250228</v>
      </c>
      <c r="B1654" s="50" t="s">
        <v>1451</v>
      </c>
      <c r="C1654" s="49" t="s">
        <v>6080</v>
      </c>
      <c r="D1654" s="49" t="s">
        <v>3968</v>
      </c>
      <c r="E1654" s="49">
        <v>3200</v>
      </c>
      <c r="F1654" s="49" t="s">
        <v>4445</v>
      </c>
      <c r="G1654" s="49">
        <v>4</v>
      </c>
      <c r="H1654" s="49" t="s">
        <v>4446</v>
      </c>
      <c r="I1654" s="49">
        <v>7</v>
      </c>
      <c r="J1654" s="49" t="s">
        <v>3971</v>
      </c>
      <c r="K1654" s="47" t="str">
        <f>_xlfn.XLOOKUP($B1654,ウォッチリスト!$C$3:$C$10000,ウォッチリスト!$C$3:$C$10000,"未反映",0,1)</f>
        <v>4116</v>
      </c>
    </row>
    <row r="1655" spans="1:11">
      <c r="A1655" s="49">
        <v>20250228</v>
      </c>
      <c r="B1655" s="50" t="s">
        <v>1452</v>
      </c>
      <c r="C1655" s="49" t="s">
        <v>6081</v>
      </c>
      <c r="D1655" s="49" t="s">
        <v>3968</v>
      </c>
      <c r="E1655" s="49">
        <v>3200</v>
      </c>
      <c r="F1655" s="49" t="s">
        <v>4445</v>
      </c>
      <c r="G1655" s="49">
        <v>4</v>
      </c>
      <c r="H1655" s="49" t="s">
        <v>4446</v>
      </c>
      <c r="I1655" s="49">
        <v>4</v>
      </c>
      <c r="J1655" s="49" t="s">
        <v>4015</v>
      </c>
      <c r="K1655" s="47" t="str">
        <f>_xlfn.XLOOKUP($B1655,ウォッチリスト!$C$3:$C$10000,ウォッチリスト!$C$3:$C$10000,"未反映",0,1)</f>
        <v>4118</v>
      </c>
    </row>
    <row r="1656" spans="1:11">
      <c r="A1656" s="49">
        <v>20250228</v>
      </c>
      <c r="B1656" s="50" t="s">
        <v>1453</v>
      </c>
      <c r="C1656" s="49" t="s">
        <v>6082</v>
      </c>
      <c r="D1656" s="49" t="s">
        <v>4059</v>
      </c>
      <c r="E1656" s="49">
        <v>3200</v>
      </c>
      <c r="F1656" s="49" t="s">
        <v>4445</v>
      </c>
      <c r="G1656" s="49">
        <v>4</v>
      </c>
      <c r="H1656" s="49" t="s">
        <v>4446</v>
      </c>
      <c r="I1656" s="49" t="s">
        <v>3975</v>
      </c>
      <c r="J1656" s="49" t="s">
        <v>3975</v>
      </c>
      <c r="K1656" s="47" t="str">
        <f>_xlfn.XLOOKUP($B1656,ウォッチリスト!$C$3:$C$10000,ウォッチリスト!$C$3:$C$10000,"未反映",0,1)</f>
        <v>4119</v>
      </c>
    </row>
    <row r="1657" spans="1:11">
      <c r="A1657" s="49">
        <v>20250228</v>
      </c>
      <c r="B1657" s="50" t="s">
        <v>1454</v>
      </c>
      <c r="C1657" s="49" t="s">
        <v>6083</v>
      </c>
      <c r="D1657" s="49" t="s">
        <v>4059</v>
      </c>
      <c r="E1657" s="49">
        <v>3200</v>
      </c>
      <c r="F1657" s="49" t="s">
        <v>4445</v>
      </c>
      <c r="G1657" s="49">
        <v>4</v>
      </c>
      <c r="H1657" s="49" t="s">
        <v>4446</v>
      </c>
      <c r="I1657" s="49" t="s">
        <v>3975</v>
      </c>
      <c r="J1657" s="49" t="s">
        <v>3975</v>
      </c>
      <c r="K1657" s="47" t="str">
        <f>_xlfn.XLOOKUP($B1657,ウォッチリスト!$C$3:$C$10000,ウォッチリスト!$C$3:$C$10000,"未反映",0,1)</f>
        <v>4120</v>
      </c>
    </row>
    <row r="1658" spans="1:11">
      <c r="A1658" s="49">
        <v>20250228</v>
      </c>
      <c r="B1658" s="50" t="s">
        <v>1455</v>
      </c>
      <c r="C1658" s="49" t="s">
        <v>6084</v>
      </c>
      <c r="D1658" s="49" t="s">
        <v>4059</v>
      </c>
      <c r="E1658" s="49">
        <v>3200</v>
      </c>
      <c r="F1658" s="49" t="s">
        <v>4445</v>
      </c>
      <c r="G1658" s="49">
        <v>4</v>
      </c>
      <c r="H1658" s="49" t="s">
        <v>4446</v>
      </c>
      <c r="I1658" s="49" t="s">
        <v>3975</v>
      </c>
      <c r="J1658" s="49" t="s">
        <v>3975</v>
      </c>
      <c r="K1658" s="47" t="str">
        <f>_xlfn.XLOOKUP($B1658,ウォッチリスト!$C$3:$C$10000,ウォッチリスト!$C$3:$C$10000,"未反映",0,1)</f>
        <v>4124</v>
      </c>
    </row>
    <row r="1659" spans="1:11">
      <c r="A1659" s="49">
        <v>20250228</v>
      </c>
      <c r="B1659" s="50" t="s">
        <v>1456</v>
      </c>
      <c r="C1659" s="49" t="s">
        <v>6085</v>
      </c>
      <c r="D1659" s="49" t="s">
        <v>4059</v>
      </c>
      <c r="E1659" s="49">
        <v>3200</v>
      </c>
      <c r="F1659" s="49" t="s">
        <v>4445</v>
      </c>
      <c r="G1659" s="49">
        <v>4</v>
      </c>
      <c r="H1659" s="49" t="s">
        <v>4446</v>
      </c>
      <c r="I1659" s="49" t="s">
        <v>3975</v>
      </c>
      <c r="J1659" s="49" t="s">
        <v>3975</v>
      </c>
      <c r="K1659" s="47" t="str">
        <f>_xlfn.XLOOKUP($B1659,ウォッチリスト!$C$3:$C$10000,ウォッチリスト!$C$3:$C$10000,"未反映",0,1)</f>
        <v>4125</v>
      </c>
    </row>
    <row r="1660" spans="1:11">
      <c r="A1660" s="49">
        <v>20250228</v>
      </c>
      <c r="B1660" s="50" t="s">
        <v>1457</v>
      </c>
      <c r="C1660" s="49" t="s">
        <v>6086</v>
      </c>
      <c r="D1660" s="49" t="s">
        <v>3968</v>
      </c>
      <c r="E1660" s="49">
        <v>3250</v>
      </c>
      <c r="F1660" s="49" t="s">
        <v>3984</v>
      </c>
      <c r="G1660" s="49">
        <v>5</v>
      </c>
      <c r="H1660" s="49" t="s">
        <v>3984</v>
      </c>
      <c r="I1660" s="49">
        <v>4</v>
      </c>
      <c r="J1660" s="49" t="s">
        <v>4015</v>
      </c>
      <c r="K1660" s="47" t="str">
        <f>_xlfn.XLOOKUP($B1660,ウォッチリスト!$C$3:$C$10000,ウォッチリスト!$C$3:$C$10000,"未反映",0,1)</f>
        <v>4151</v>
      </c>
    </row>
    <row r="1661" spans="1:11">
      <c r="A1661" s="49">
        <v>20250228</v>
      </c>
      <c r="B1661" s="50" t="s">
        <v>1458</v>
      </c>
      <c r="C1661" s="49" t="s">
        <v>6087</v>
      </c>
      <c r="D1661" s="49" t="s">
        <v>3983</v>
      </c>
      <c r="E1661" s="49">
        <v>5250</v>
      </c>
      <c r="F1661" s="49" t="s">
        <v>3992</v>
      </c>
      <c r="G1661" s="49">
        <v>10</v>
      </c>
      <c r="H1661" s="49" t="s">
        <v>3993</v>
      </c>
      <c r="I1661" s="49" t="s">
        <v>3975</v>
      </c>
      <c r="J1661" s="49" t="s">
        <v>3975</v>
      </c>
      <c r="K1661" s="47" t="str">
        <f>_xlfn.XLOOKUP($B1661,ウォッチリスト!$C$3:$C$10000,ウォッチリスト!$C$3:$C$10000,"未反映",0,1)</f>
        <v>4165</v>
      </c>
    </row>
    <row r="1662" spans="1:11">
      <c r="A1662" s="49">
        <v>20250228</v>
      </c>
      <c r="B1662" s="50" t="s">
        <v>1459</v>
      </c>
      <c r="C1662" s="49" t="s">
        <v>6088</v>
      </c>
      <c r="D1662" s="49" t="s">
        <v>3983</v>
      </c>
      <c r="E1662" s="49">
        <v>5250</v>
      </c>
      <c r="F1662" s="49" t="s">
        <v>3992</v>
      </c>
      <c r="G1662" s="49">
        <v>10</v>
      </c>
      <c r="H1662" s="49" t="s">
        <v>3993</v>
      </c>
      <c r="I1662" s="49" t="s">
        <v>3975</v>
      </c>
      <c r="J1662" s="49" t="s">
        <v>3975</v>
      </c>
      <c r="K1662" s="47" t="str">
        <f>_xlfn.XLOOKUP($B1662,ウォッチリスト!$C$3:$C$10000,ウォッチリスト!$C$3:$C$10000,"未反映",0,1)</f>
        <v>4166</v>
      </c>
    </row>
    <row r="1663" spans="1:11">
      <c r="A1663" s="49">
        <v>20250228</v>
      </c>
      <c r="B1663" s="50" t="s">
        <v>1460</v>
      </c>
      <c r="C1663" s="49" t="s">
        <v>6089</v>
      </c>
      <c r="D1663" s="49" t="s">
        <v>3983</v>
      </c>
      <c r="E1663" s="49">
        <v>5250</v>
      </c>
      <c r="F1663" s="49" t="s">
        <v>3992</v>
      </c>
      <c r="G1663" s="49">
        <v>10</v>
      </c>
      <c r="H1663" s="49" t="s">
        <v>3993</v>
      </c>
      <c r="I1663" s="49" t="s">
        <v>3975</v>
      </c>
      <c r="J1663" s="49" t="s">
        <v>3975</v>
      </c>
      <c r="K1663" s="47" t="str">
        <f>_xlfn.XLOOKUP($B1663,ウォッチリスト!$C$3:$C$10000,ウォッチリスト!$C$3:$C$10000,"未反映",0,1)</f>
        <v>4167</v>
      </c>
    </row>
    <row r="1664" spans="1:11">
      <c r="A1664" s="49">
        <v>20250228</v>
      </c>
      <c r="B1664" s="50" t="s">
        <v>1461</v>
      </c>
      <c r="C1664" s="49" t="s">
        <v>6090</v>
      </c>
      <c r="D1664" s="49" t="s">
        <v>3983</v>
      </c>
      <c r="E1664" s="49">
        <v>5250</v>
      </c>
      <c r="F1664" s="49" t="s">
        <v>3992</v>
      </c>
      <c r="G1664" s="49">
        <v>10</v>
      </c>
      <c r="H1664" s="49" t="s">
        <v>3993</v>
      </c>
      <c r="I1664" s="49" t="s">
        <v>3975</v>
      </c>
      <c r="J1664" s="49" t="s">
        <v>3975</v>
      </c>
      <c r="K1664" s="47" t="str">
        <f>_xlfn.XLOOKUP($B1664,ウォッチリスト!$C$3:$C$10000,ウォッチリスト!$C$3:$C$10000,"未反映",0,1)</f>
        <v>4168</v>
      </c>
    </row>
    <row r="1665" spans="1:11">
      <c r="A1665" s="49">
        <v>20250228</v>
      </c>
      <c r="B1665" s="50" t="s">
        <v>1462</v>
      </c>
      <c r="C1665" s="49" t="s">
        <v>6091</v>
      </c>
      <c r="D1665" s="49" t="s">
        <v>3983</v>
      </c>
      <c r="E1665" s="49">
        <v>5250</v>
      </c>
      <c r="F1665" s="49" t="s">
        <v>3992</v>
      </c>
      <c r="G1665" s="49">
        <v>10</v>
      </c>
      <c r="H1665" s="49" t="s">
        <v>3993</v>
      </c>
      <c r="I1665" s="49" t="s">
        <v>3975</v>
      </c>
      <c r="J1665" s="49" t="s">
        <v>3975</v>
      </c>
      <c r="K1665" s="47" t="str">
        <f>_xlfn.XLOOKUP($B1665,ウォッチリスト!$C$3:$C$10000,ウォッチリスト!$C$3:$C$10000,"未反映",0,1)</f>
        <v>4169</v>
      </c>
    </row>
    <row r="1666" spans="1:11">
      <c r="A1666" s="49">
        <v>20250228</v>
      </c>
      <c r="B1666" s="50" t="s">
        <v>1463</v>
      </c>
      <c r="C1666" s="49" t="s">
        <v>6092</v>
      </c>
      <c r="D1666" s="49" t="s">
        <v>3983</v>
      </c>
      <c r="E1666" s="49">
        <v>5250</v>
      </c>
      <c r="F1666" s="49" t="s">
        <v>3992</v>
      </c>
      <c r="G1666" s="49">
        <v>10</v>
      </c>
      <c r="H1666" s="49" t="s">
        <v>3993</v>
      </c>
      <c r="I1666" s="49" t="s">
        <v>3975</v>
      </c>
      <c r="J1666" s="49" t="s">
        <v>3975</v>
      </c>
      <c r="K1666" s="47" t="str">
        <f>_xlfn.XLOOKUP($B1666,ウォッチリスト!$C$3:$C$10000,ウォッチリスト!$C$3:$C$10000,"未反映",0,1)</f>
        <v>4170</v>
      </c>
    </row>
    <row r="1667" spans="1:11">
      <c r="A1667" s="49">
        <v>20250228</v>
      </c>
      <c r="B1667" s="50" t="s">
        <v>1464</v>
      </c>
      <c r="C1667" s="49" t="s">
        <v>6093</v>
      </c>
      <c r="D1667" s="49" t="s">
        <v>4059</v>
      </c>
      <c r="E1667" s="49">
        <v>5250</v>
      </c>
      <c r="F1667" s="49" t="s">
        <v>3992</v>
      </c>
      <c r="G1667" s="49">
        <v>10</v>
      </c>
      <c r="H1667" s="49" t="s">
        <v>3993</v>
      </c>
      <c r="I1667" s="49" t="s">
        <v>3975</v>
      </c>
      <c r="J1667" s="49" t="s">
        <v>3975</v>
      </c>
      <c r="K1667" s="47" t="str">
        <f>_xlfn.XLOOKUP($B1667,ウォッチリスト!$C$3:$C$10000,ウォッチリスト!$C$3:$C$10000,"未反映",0,1)</f>
        <v>4171</v>
      </c>
    </row>
    <row r="1668" spans="1:11">
      <c r="A1668" s="49">
        <v>20250228</v>
      </c>
      <c r="B1668" s="50" t="s">
        <v>1465</v>
      </c>
      <c r="C1668" s="49" t="s">
        <v>6094</v>
      </c>
      <c r="D1668" s="49" t="s">
        <v>4059</v>
      </c>
      <c r="E1668" s="49">
        <v>5250</v>
      </c>
      <c r="F1668" s="49" t="s">
        <v>3992</v>
      </c>
      <c r="G1668" s="49">
        <v>10</v>
      </c>
      <c r="H1668" s="49" t="s">
        <v>3993</v>
      </c>
      <c r="I1668" s="49" t="s">
        <v>3975</v>
      </c>
      <c r="J1668" s="49" t="s">
        <v>3975</v>
      </c>
      <c r="K1668" s="47" t="str">
        <f>_xlfn.XLOOKUP($B1668,ウォッチリスト!$C$3:$C$10000,ウォッチリスト!$C$3:$C$10000,"未反映",0,1)</f>
        <v>4172</v>
      </c>
    </row>
    <row r="1669" spans="1:11">
      <c r="A1669" s="49">
        <v>20250228</v>
      </c>
      <c r="B1669" s="50" t="s">
        <v>1466</v>
      </c>
      <c r="C1669" s="49" t="s">
        <v>6095</v>
      </c>
      <c r="D1669" s="49" t="s">
        <v>3983</v>
      </c>
      <c r="E1669" s="49">
        <v>5250</v>
      </c>
      <c r="F1669" s="49" t="s">
        <v>3992</v>
      </c>
      <c r="G1669" s="49">
        <v>10</v>
      </c>
      <c r="H1669" s="49" t="s">
        <v>3993</v>
      </c>
      <c r="I1669" s="49" t="s">
        <v>3975</v>
      </c>
      <c r="J1669" s="49" t="s">
        <v>3975</v>
      </c>
      <c r="K1669" s="47" t="str">
        <f>_xlfn.XLOOKUP($B1669,ウォッチリスト!$C$3:$C$10000,ウォッチリスト!$C$3:$C$10000,"未反映",0,1)</f>
        <v>4173</v>
      </c>
    </row>
    <row r="1670" spans="1:11">
      <c r="A1670" s="49">
        <v>20250228</v>
      </c>
      <c r="B1670" s="50" t="s">
        <v>1467</v>
      </c>
      <c r="C1670" s="49" t="s">
        <v>6096</v>
      </c>
      <c r="D1670" s="49" t="s">
        <v>4059</v>
      </c>
      <c r="E1670" s="49">
        <v>5250</v>
      </c>
      <c r="F1670" s="49" t="s">
        <v>3992</v>
      </c>
      <c r="G1670" s="49">
        <v>10</v>
      </c>
      <c r="H1670" s="49" t="s">
        <v>3993</v>
      </c>
      <c r="I1670" s="49" t="s">
        <v>3975</v>
      </c>
      <c r="J1670" s="49" t="s">
        <v>3975</v>
      </c>
      <c r="K1670" s="47" t="str">
        <f>_xlfn.XLOOKUP($B1670,ウォッチリスト!$C$3:$C$10000,ウォッチリスト!$C$3:$C$10000,"未反映",0,1)</f>
        <v>4174</v>
      </c>
    </row>
    <row r="1671" spans="1:11">
      <c r="A1671" s="49">
        <v>20250228</v>
      </c>
      <c r="B1671" s="50" t="s">
        <v>1468</v>
      </c>
      <c r="C1671" s="49" t="s">
        <v>6097</v>
      </c>
      <c r="D1671" s="49" t="s">
        <v>3983</v>
      </c>
      <c r="E1671" s="49">
        <v>5250</v>
      </c>
      <c r="F1671" s="49" t="s">
        <v>3992</v>
      </c>
      <c r="G1671" s="49">
        <v>10</v>
      </c>
      <c r="H1671" s="49" t="s">
        <v>3993</v>
      </c>
      <c r="I1671" s="49" t="s">
        <v>3975</v>
      </c>
      <c r="J1671" s="49" t="s">
        <v>3975</v>
      </c>
      <c r="K1671" s="47" t="str">
        <f>_xlfn.XLOOKUP($B1671,ウォッチリスト!$C$3:$C$10000,ウォッチリスト!$C$3:$C$10000,"未反映",0,1)</f>
        <v>4175</v>
      </c>
    </row>
    <row r="1672" spans="1:11">
      <c r="A1672" s="49">
        <v>20250228</v>
      </c>
      <c r="B1672" s="50" t="s">
        <v>1469</v>
      </c>
      <c r="C1672" s="49" t="s">
        <v>6098</v>
      </c>
      <c r="D1672" s="49" t="s">
        <v>3983</v>
      </c>
      <c r="E1672" s="49">
        <v>5250</v>
      </c>
      <c r="F1672" s="49" t="s">
        <v>3992</v>
      </c>
      <c r="G1672" s="49">
        <v>10</v>
      </c>
      <c r="H1672" s="49" t="s">
        <v>3993</v>
      </c>
      <c r="I1672" s="49" t="s">
        <v>3975</v>
      </c>
      <c r="J1672" s="49" t="s">
        <v>3975</v>
      </c>
      <c r="K1672" s="47" t="str">
        <f>_xlfn.XLOOKUP($B1672,ウォッチリスト!$C$3:$C$10000,ウォッチリスト!$C$3:$C$10000,"未反映",0,1)</f>
        <v>4176</v>
      </c>
    </row>
    <row r="1673" spans="1:11">
      <c r="A1673" s="49">
        <v>20250228</v>
      </c>
      <c r="B1673" s="50" t="s">
        <v>1470</v>
      </c>
      <c r="C1673" s="49" t="s">
        <v>6099</v>
      </c>
      <c r="D1673" s="49" t="s">
        <v>3983</v>
      </c>
      <c r="E1673" s="49">
        <v>5250</v>
      </c>
      <c r="F1673" s="49" t="s">
        <v>3992</v>
      </c>
      <c r="G1673" s="49">
        <v>10</v>
      </c>
      <c r="H1673" s="49" t="s">
        <v>3993</v>
      </c>
      <c r="I1673" s="49" t="s">
        <v>3975</v>
      </c>
      <c r="J1673" s="49" t="s">
        <v>3975</v>
      </c>
      <c r="K1673" s="47" t="str">
        <f>_xlfn.XLOOKUP($B1673,ウォッチリスト!$C$3:$C$10000,ウォッチリスト!$C$3:$C$10000,"未反映",0,1)</f>
        <v>4177</v>
      </c>
    </row>
    <row r="1674" spans="1:11">
      <c r="A1674" s="49">
        <v>20250228</v>
      </c>
      <c r="B1674" s="50" t="s">
        <v>1471</v>
      </c>
      <c r="C1674" s="49" t="s">
        <v>6100</v>
      </c>
      <c r="D1674" s="49" t="s">
        <v>3983</v>
      </c>
      <c r="E1674" s="49">
        <v>5250</v>
      </c>
      <c r="F1674" s="49" t="s">
        <v>3992</v>
      </c>
      <c r="G1674" s="49">
        <v>10</v>
      </c>
      <c r="H1674" s="49" t="s">
        <v>3993</v>
      </c>
      <c r="I1674" s="49" t="s">
        <v>3975</v>
      </c>
      <c r="J1674" s="49" t="s">
        <v>3975</v>
      </c>
      <c r="K1674" s="47" t="str">
        <f>_xlfn.XLOOKUP($B1674,ウォッチリスト!$C$3:$C$10000,ウォッチリスト!$C$3:$C$10000,"未反映",0,1)</f>
        <v>4178</v>
      </c>
    </row>
    <row r="1675" spans="1:11">
      <c r="A1675" s="49">
        <v>20250228</v>
      </c>
      <c r="B1675" s="50" t="s">
        <v>1472</v>
      </c>
      <c r="C1675" s="49" t="s">
        <v>6101</v>
      </c>
      <c r="D1675" s="49" t="s">
        <v>3983</v>
      </c>
      <c r="E1675" s="49">
        <v>5250</v>
      </c>
      <c r="F1675" s="49" t="s">
        <v>3992</v>
      </c>
      <c r="G1675" s="49">
        <v>10</v>
      </c>
      <c r="H1675" s="49" t="s">
        <v>3993</v>
      </c>
      <c r="I1675" s="49" t="s">
        <v>3975</v>
      </c>
      <c r="J1675" s="49" t="s">
        <v>3975</v>
      </c>
      <c r="K1675" s="47" t="str">
        <f>_xlfn.XLOOKUP($B1675,ウォッチリスト!$C$3:$C$10000,ウォッチリスト!$C$3:$C$10000,"未反映",0,1)</f>
        <v>4179</v>
      </c>
    </row>
    <row r="1676" spans="1:11">
      <c r="A1676" s="49">
        <v>20250228</v>
      </c>
      <c r="B1676" s="50" t="s">
        <v>1473</v>
      </c>
      <c r="C1676" s="49" t="s">
        <v>6102</v>
      </c>
      <c r="D1676" s="49" t="s">
        <v>3968</v>
      </c>
      <c r="E1676" s="49">
        <v>5250</v>
      </c>
      <c r="F1676" s="49" t="s">
        <v>3992</v>
      </c>
      <c r="G1676" s="49">
        <v>10</v>
      </c>
      <c r="H1676" s="49" t="s">
        <v>3993</v>
      </c>
      <c r="I1676" s="49">
        <v>6</v>
      </c>
      <c r="J1676" s="49" t="s">
        <v>4061</v>
      </c>
      <c r="K1676" s="47" t="str">
        <f>_xlfn.XLOOKUP($B1676,ウォッチリスト!$C$3:$C$10000,ウォッチリスト!$C$3:$C$10000,"未反映",0,1)</f>
        <v>4180</v>
      </c>
    </row>
    <row r="1677" spans="1:11">
      <c r="A1677" s="49">
        <v>20250228</v>
      </c>
      <c r="B1677" s="50" t="s">
        <v>1474</v>
      </c>
      <c r="C1677" s="49" t="s">
        <v>6103</v>
      </c>
      <c r="D1677" s="49" t="s">
        <v>3968</v>
      </c>
      <c r="E1677" s="49">
        <v>3200</v>
      </c>
      <c r="F1677" s="49" t="s">
        <v>4445</v>
      </c>
      <c r="G1677" s="49">
        <v>4</v>
      </c>
      <c r="H1677" s="49" t="s">
        <v>4446</v>
      </c>
      <c r="I1677" s="49">
        <v>4</v>
      </c>
      <c r="J1677" s="49" t="s">
        <v>4015</v>
      </c>
      <c r="K1677" s="47" t="str">
        <f>_xlfn.XLOOKUP($B1677,ウォッチリスト!$C$3:$C$10000,ウォッチリスト!$C$3:$C$10000,"未反映",0,1)</f>
        <v>4182</v>
      </c>
    </row>
    <row r="1678" spans="1:11">
      <c r="A1678" s="49">
        <v>20250228</v>
      </c>
      <c r="B1678" s="50" t="s">
        <v>282</v>
      </c>
      <c r="C1678" s="49" t="s">
        <v>6104</v>
      </c>
      <c r="D1678" s="49" t="s">
        <v>3968</v>
      </c>
      <c r="E1678" s="49">
        <v>3200</v>
      </c>
      <c r="F1678" s="49" t="s">
        <v>4445</v>
      </c>
      <c r="G1678" s="49">
        <v>4</v>
      </c>
      <c r="H1678" s="49" t="s">
        <v>4446</v>
      </c>
      <c r="I1678" s="49">
        <v>4</v>
      </c>
      <c r="J1678" s="49" t="s">
        <v>4015</v>
      </c>
      <c r="K1678" s="47" t="str">
        <f>_xlfn.XLOOKUP($B1678,ウォッチリスト!$C$3:$C$10000,ウォッチリスト!$C$3:$C$10000,"未反映",0,1)</f>
        <v>4183</v>
      </c>
    </row>
    <row r="1679" spans="1:11">
      <c r="A1679" s="49">
        <v>20250228</v>
      </c>
      <c r="B1679" s="50" t="s">
        <v>1475</v>
      </c>
      <c r="C1679" s="49" t="s">
        <v>6105</v>
      </c>
      <c r="D1679" s="49" t="s">
        <v>3968</v>
      </c>
      <c r="E1679" s="49">
        <v>3200</v>
      </c>
      <c r="F1679" s="49" t="s">
        <v>4445</v>
      </c>
      <c r="G1679" s="49">
        <v>4</v>
      </c>
      <c r="H1679" s="49" t="s">
        <v>4446</v>
      </c>
      <c r="I1679" s="49">
        <v>4</v>
      </c>
      <c r="J1679" s="49" t="s">
        <v>4015</v>
      </c>
      <c r="K1679" s="47" t="str">
        <f>_xlfn.XLOOKUP($B1679,ウォッチリスト!$C$3:$C$10000,ウォッチリスト!$C$3:$C$10000,"未反映",0,1)</f>
        <v>4186</v>
      </c>
    </row>
    <row r="1680" spans="1:11">
      <c r="A1680" s="49">
        <v>20250228</v>
      </c>
      <c r="B1680" s="50" t="s">
        <v>1476</v>
      </c>
      <c r="C1680" s="49" t="s">
        <v>6106</v>
      </c>
      <c r="D1680" s="49" t="s">
        <v>3968</v>
      </c>
      <c r="E1680" s="49">
        <v>3200</v>
      </c>
      <c r="F1680" s="49" t="s">
        <v>4445</v>
      </c>
      <c r="G1680" s="49">
        <v>4</v>
      </c>
      <c r="H1680" s="49" t="s">
        <v>4446</v>
      </c>
      <c r="I1680" s="49">
        <v>6</v>
      </c>
      <c r="J1680" s="49" t="s">
        <v>4061</v>
      </c>
      <c r="K1680" s="47" t="str">
        <f>_xlfn.XLOOKUP($B1680,ウォッチリスト!$C$3:$C$10000,ウォッチリスト!$C$3:$C$10000,"未反映",0,1)</f>
        <v>4187</v>
      </c>
    </row>
    <row r="1681" spans="1:11">
      <c r="A1681" s="49">
        <v>20250228</v>
      </c>
      <c r="B1681" s="50" t="s">
        <v>278</v>
      </c>
      <c r="C1681" s="49" t="s">
        <v>6107</v>
      </c>
      <c r="D1681" s="49" t="s">
        <v>3968</v>
      </c>
      <c r="E1681" s="49">
        <v>3200</v>
      </c>
      <c r="F1681" s="49" t="s">
        <v>4445</v>
      </c>
      <c r="G1681" s="49">
        <v>4</v>
      </c>
      <c r="H1681" s="49" t="s">
        <v>4446</v>
      </c>
      <c r="I1681" s="49">
        <v>2</v>
      </c>
      <c r="J1681" s="49" t="s">
        <v>4532</v>
      </c>
      <c r="K1681" s="47" t="str">
        <f>_xlfn.XLOOKUP($B1681,ウォッチリスト!$C$3:$C$10000,ウォッチリスト!$C$3:$C$10000,"未反映",0,1)</f>
        <v>4188</v>
      </c>
    </row>
    <row r="1682" spans="1:11">
      <c r="A1682" s="49">
        <v>20250228</v>
      </c>
      <c r="B1682" s="50" t="s">
        <v>1477</v>
      </c>
      <c r="C1682" s="49" t="s">
        <v>6108</v>
      </c>
      <c r="D1682" s="49" t="s">
        <v>3968</v>
      </c>
      <c r="E1682" s="49">
        <v>3200</v>
      </c>
      <c r="F1682" s="49" t="s">
        <v>4445</v>
      </c>
      <c r="G1682" s="49">
        <v>4</v>
      </c>
      <c r="H1682" s="49" t="s">
        <v>4446</v>
      </c>
      <c r="I1682" s="49">
        <v>6</v>
      </c>
      <c r="J1682" s="49" t="s">
        <v>4061</v>
      </c>
      <c r="K1682" s="47" t="str">
        <f>_xlfn.XLOOKUP($B1682,ウォッチリスト!$C$3:$C$10000,ウォッチリスト!$C$3:$C$10000,"未反映",0,1)</f>
        <v>4189</v>
      </c>
    </row>
    <row r="1683" spans="1:11">
      <c r="A1683" s="49">
        <v>20250228</v>
      </c>
      <c r="B1683" s="50" t="s">
        <v>1478</v>
      </c>
      <c r="C1683" s="49" t="s">
        <v>6109</v>
      </c>
      <c r="D1683" s="49" t="s">
        <v>3983</v>
      </c>
      <c r="E1683" s="49">
        <v>5250</v>
      </c>
      <c r="F1683" s="49" t="s">
        <v>3992</v>
      </c>
      <c r="G1683" s="49">
        <v>10</v>
      </c>
      <c r="H1683" s="49" t="s">
        <v>3993</v>
      </c>
      <c r="I1683" s="49" t="s">
        <v>3975</v>
      </c>
      <c r="J1683" s="49" t="s">
        <v>3975</v>
      </c>
      <c r="K1683" s="47" t="str">
        <f>_xlfn.XLOOKUP($B1683,ウォッチリスト!$C$3:$C$10000,ウォッチリスト!$C$3:$C$10000,"未反映",0,1)</f>
        <v>4192</v>
      </c>
    </row>
    <row r="1684" spans="1:11">
      <c r="A1684" s="49">
        <v>20250228</v>
      </c>
      <c r="B1684" s="50" t="s">
        <v>1479</v>
      </c>
      <c r="C1684" s="49" t="s">
        <v>6110</v>
      </c>
      <c r="D1684" s="49" t="s">
        <v>4059</v>
      </c>
      <c r="E1684" s="49">
        <v>5250</v>
      </c>
      <c r="F1684" s="49" t="s">
        <v>3992</v>
      </c>
      <c r="G1684" s="49">
        <v>10</v>
      </c>
      <c r="H1684" s="49" t="s">
        <v>3993</v>
      </c>
      <c r="I1684" s="49" t="s">
        <v>3975</v>
      </c>
      <c r="J1684" s="49" t="s">
        <v>3975</v>
      </c>
      <c r="K1684" s="47" t="str">
        <f>_xlfn.XLOOKUP($B1684,ウォッチリスト!$C$3:$C$10000,ウォッチリスト!$C$3:$C$10000,"未反映",0,1)</f>
        <v>4193</v>
      </c>
    </row>
    <row r="1685" spans="1:11">
      <c r="A1685" s="49">
        <v>20250228</v>
      </c>
      <c r="B1685" s="50" t="s">
        <v>1480</v>
      </c>
      <c r="C1685" s="49" t="s">
        <v>6111</v>
      </c>
      <c r="D1685" s="49" t="s">
        <v>3968</v>
      </c>
      <c r="E1685" s="49">
        <v>5250</v>
      </c>
      <c r="F1685" s="49" t="s">
        <v>3992</v>
      </c>
      <c r="G1685" s="49">
        <v>10</v>
      </c>
      <c r="H1685" s="49" t="s">
        <v>3993</v>
      </c>
      <c r="I1685" s="49">
        <v>4</v>
      </c>
      <c r="J1685" s="49" t="s">
        <v>4015</v>
      </c>
      <c r="K1685" s="47" t="str">
        <f>_xlfn.XLOOKUP($B1685,ウォッチリスト!$C$3:$C$10000,ウォッチリスト!$C$3:$C$10000,"未反映",0,1)</f>
        <v>4194</v>
      </c>
    </row>
    <row r="1686" spans="1:11">
      <c r="A1686" s="49">
        <v>20250228</v>
      </c>
      <c r="B1686" s="50" t="s">
        <v>1481</v>
      </c>
      <c r="C1686" s="49" t="s">
        <v>6112</v>
      </c>
      <c r="D1686" s="49" t="s">
        <v>4059</v>
      </c>
      <c r="E1686" s="49">
        <v>5250</v>
      </c>
      <c r="F1686" s="49" t="s">
        <v>3992</v>
      </c>
      <c r="G1686" s="49">
        <v>10</v>
      </c>
      <c r="H1686" s="49" t="s">
        <v>3993</v>
      </c>
      <c r="I1686" s="49" t="s">
        <v>3975</v>
      </c>
      <c r="J1686" s="49" t="s">
        <v>3975</v>
      </c>
      <c r="K1686" s="47" t="str">
        <f>_xlfn.XLOOKUP($B1686,ウォッチリスト!$C$3:$C$10000,ウォッチリスト!$C$3:$C$10000,"未反映",0,1)</f>
        <v>4196</v>
      </c>
    </row>
    <row r="1687" spans="1:11">
      <c r="A1687" s="49">
        <v>20250228</v>
      </c>
      <c r="B1687" s="50" t="s">
        <v>1482</v>
      </c>
      <c r="C1687" s="49" t="s">
        <v>6113</v>
      </c>
      <c r="D1687" s="49" t="s">
        <v>4059</v>
      </c>
      <c r="E1687" s="49">
        <v>5250</v>
      </c>
      <c r="F1687" s="49" t="s">
        <v>3992</v>
      </c>
      <c r="G1687" s="49">
        <v>10</v>
      </c>
      <c r="H1687" s="49" t="s">
        <v>3993</v>
      </c>
      <c r="I1687" s="49" t="s">
        <v>3975</v>
      </c>
      <c r="J1687" s="49" t="s">
        <v>3975</v>
      </c>
      <c r="K1687" s="47" t="str">
        <f>_xlfn.XLOOKUP($B1687,ウォッチリスト!$C$3:$C$10000,ウォッチリスト!$C$3:$C$10000,"未反映",0,1)</f>
        <v>4197</v>
      </c>
    </row>
    <row r="1688" spans="1:11">
      <c r="A1688" s="49">
        <v>20250228</v>
      </c>
      <c r="B1688" s="50" t="s">
        <v>1483</v>
      </c>
      <c r="C1688" s="49" t="s">
        <v>6114</v>
      </c>
      <c r="D1688" s="49" t="s">
        <v>4059</v>
      </c>
      <c r="E1688" s="49">
        <v>5250</v>
      </c>
      <c r="F1688" s="49" t="s">
        <v>3992</v>
      </c>
      <c r="G1688" s="49">
        <v>10</v>
      </c>
      <c r="H1688" s="49" t="s">
        <v>3993</v>
      </c>
      <c r="I1688" s="49" t="s">
        <v>3975</v>
      </c>
      <c r="J1688" s="49" t="s">
        <v>3975</v>
      </c>
      <c r="K1688" s="47" t="str">
        <f>_xlfn.XLOOKUP($B1688,ウォッチリスト!$C$3:$C$10000,ウォッチリスト!$C$3:$C$10000,"未反映",0,1)</f>
        <v>4198</v>
      </c>
    </row>
    <row r="1689" spans="1:11">
      <c r="A1689" s="49">
        <v>20250228</v>
      </c>
      <c r="B1689" s="50" t="s">
        <v>1484</v>
      </c>
      <c r="C1689" s="49" t="s">
        <v>6115</v>
      </c>
      <c r="D1689" s="49" t="s">
        <v>3983</v>
      </c>
      <c r="E1689" s="49">
        <v>5250</v>
      </c>
      <c r="F1689" s="49" t="s">
        <v>3992</v>
      </c>
      <c r="G1689" s="49">
        <v>10</v>
      </c>
      <c r="H1689" s="49" t="s">
        <v>3993</v>
      </c>
      <c r="I1689" s="49" t="s">
        <v>3975</v>
      </c>
      <c r="J1689" s="49" t="s">
        <v>3975</v>
      </c>
      <c r="K1689" s="47" t="str">
        <f>_xlfn.XLOOKUP($B1689,ウォッチリスト!$C$3:$C$10000,ウォッチリスト!$C$3:$C$10000,"未反映",0,1)</f>
        <v>4199</v>
      </c>
    </row>
    <row r="1690" spans="1:11">
      <c r="A1690" s="49">
        <v>20250228</v>
      </c>
      <c r="B1690" s="50" t="s">
        <v>1485</v>
      </c>
      <c r="C1690" s="49" t="s">
        <v>6116</v>
      </c>
      <c r="D1690" s="49" t="s">
        <v>3968</v>
      </c>
      <c r="E1690" s="49">
        <v>3200</v>
      </c>
      <c r="F1690" s="49" t="s">
        <v>4445</v>
      </c>
      <c r="G1690" s="49">
        <v>4</v>
      </c>
      <c r="H1690" s="49" t="s">
        <v>4446</v>
      </c>
      <c r="I1690" s="49">
        <v>4</v>
      </c>
      <c r="J1690" s="49" t="s">
        <v>4015</v>
      </c>
      <c r="K1690" s="47" t="str">
        <f>_xlfn.XLOOKUP($B1690,ウォッチリスト!$C$3:$C$10000,ウォッチリスト!$C$3:$C$10000,"未反映",0,1)</f>
        <v>4202</v>
      </c>
    </row>
    <row r="1691" spans="1:11">
      <c r="A1691" s="49">
        <v>20250228</v>
      </c>
      <c r="B1691" s="50" t="s">
        <v>1486</v>
      </c>
      <c r="C1691" s="49" t="s">
        <v>6117</v>
      </c>
      <c r="D1691" s="49" t="s">
        <v>3968</v>
      </c>
      <c r="E1691" s="49">
        <v>3200</v>
      </c>
      <c r="F1691" s="49" t="s">
        <v>4445</v>
      </c>
      <c r="G1691" s="49">
        <v>4</v>
      </c>
      <c r="H1691" s="49" t="s">
        <v>4446</v>
      </c>
      <c r="I1691" s="49">
        <v>4</v>
      </c>
      <c r="J1691" s="49" t="s">
        <v>4015</v>
      </c>
      <c r="K1691" s="47" t="str">
        <f>_xlfn.XLOOKUP($B1691,ウォッチリスト!$C$3:$C$10000,ウォッチリスト!$C$3:$C$10000,"未反映",0,1)</f>
        <v>4203</v>
      </c>
    </row>
    <row r="1692" spans="1:11">
      <c r="A1692" s="49">
        <v>20250228</v>
      </c>
      <c r="B1692" s="50" t="s">
        <v>1487</v>
      </c>
      <c r="C1692" s="49" t="s">
        <v>6118</v>
      </c>
      <c r="D1692" s="49" t="s">
        <v>3968</v>
      </c>
      <c r="E1692" s="49">
        <v>3200</v>
      </c>
      <c r="F1692" s="49" t="s">
        <v>4445</v>
      </c>
      <c r="G1692" s="49">
        <v>4</v>
      </c>
      <c r="H1692" s="49" t="s">
        <v>4446</v>
      </c>
      <c r="I1692" s="49">
        <v>4</v>
      </c>
      <c r="J1692" s="49" t="s">
        <v>4015</v>
      </c>
      <c r="K1692" s="47" t="str">
        <f>_xlfn.XLOOKUP($B1692,ウォッチリスト!$C$3:$C$10000,ウォッチリスト!$C$3:$C$10000,"未反映",0,1)</f>
        <v>4204</v>
      </c>
    </row>
    <row r="1693" spans="1:11">
      <c r="A1693" s="49">
        <v>20250228</v>
      </c>
      <c r="B1693" s="50" t="s">
        <v>1488</v>
      </c>
      <c r="C1693" s="49" t="s">
        <v>6119</v>
      </c>
      <c r="D1693" s="49" t="s">
        <v>3968</v>
      </c>
      <c r="E1693" s="49">
        <v>3200</v>
      </c>
      <c r="F1693" s="49" t="s">
        <v>4445</v>
      </c>
      <c r="G1693" s="49">
        <v>4</v>
      </c>
      <c r="H1693" s="49" t="s">
        <v>4446</v>
      </c>
      <c r="I1693" s="49">
        <v>4</v>
      </c>
      <c r="J1693" s="49" t="s">
        <v>4015</v>
      </c>
      <c r="K1693" s="47" t="str">
        <f>_xlfn.XLOOKUP($B1693,ウォッチリスト!$C$3:$C$10000,ウォッチリスト!$C$3:$C$10000,"未反映",0,1)</f>
        <v>4205</v>
      </c>
    </row>
    <row r="1694" spans="1:11">
      <c r="A1694" s="49">
        <v>20250228</v>
      </c>
      <c r="B1694" s="50" t="s">
        <v>1489</v>
      </c>
      <c r="C1694" s="49" t="s">
        <v>6120</v>
      </c>
      <c r="D1694" s="49" t="s">
        <v>3968</v>
      </c>
      <c r="E1694" s="49">
        <v>3200</v>
      </c>
      <c r="F1694" s="49" t="s">
        <v>4445</v>
      </c>
      <c r="G1694" s="49">
        <v>4</v>
      </c>
      <c r="H1694" s="49" t="s">
        <v>4446</v>
      </c>
      <c r="I1694" s="49">
        <v>4</v>
      </c>
      <c r="J1694" s="49" t="s">
        <v>4015</v>
      </c>
      <c r="K1694" s="47" t="str">
        <f>_xlfn.XLOOKUP($B1694,ウォッチリスト!$C$3:$C$10000,ウォッチリスト!$C$3:$C$10000,"未反映",0,1)</f>
        <v>4206</v>
      </c>
    </row>
    <row r="1695" spans="1:11">
      <c r="A1695" s="49">
        <v>20250228</v>
      </c>
      <c r="B1695" s="50" t="s">
        <v>289</v>
      </c>
      <c r="C1695" s="49" t="s">
        <v>6121</v>
      </c>
      <c r="D1695" s="49" t="s">
        <v>3968</v>
      </c>
      <c r="E1695" s="49">
        <v>3200</v>
      </c>
      <c r="F1695" s="49" t="s">
        <v>4445</v>
      </c>
      <c r="G1695" s="49">
        <v>4</v>
      </c>
      <c r="H1695" s="49" t="s">
        <v>4446</v>
      </c>
      <c r="I1695" s="49">
        <v>4</v>
      </c>
      <c r="J1695" s="49" t="s">
        <v>4015</v>
      </c>
      <c r="K1695" s="47" t="str">
        <f>_xlfn.XLOOKUP($B1695,ウォッチリスト!$C$3:$C$10000,ウォッチリスト!$C$3:$C$10000,"未反映",0,1)</f>
        <v>4208</v>
      </c>
    </row>
    <row r="1696" spans="1:11">
      <c r="A1696" s="49">
        <v>20250228</v>
      </c>
      <c r="B1696" s="50" t="s">
        <v>1490</v>
      </c>
      <c r="C1696" s="49" t="s">
        <v>6122</v>
      </c>
      <c r="D1696" s="49" t="s">
        <v>3968</v>
      </c>
      <c r="E1696" s="49">
        <v>3200</v>
      </c>
      <c r="F1696" s="49" t="s">
        <v>4445</v>
      </c>
      <c r="G1696" s="49">
        <v>4</v>
      </c>
      <c r="H1696" s="49" t="s">
        <v>4446</v>
      </c>
      <c r="I1696" s="49">
        <v>6</v>
      </c>
      <c r="J1696" s="49" t="s">
        <v>4061</v>
      </c>
      <c r="K1696" s="47" t="str">
        <f>_xlfn.XLOOKUP($B1696,ウォッチリスト!$C$3:$C$10000,ウォッチリスト!$C$3:$C$10000,"未反映",0,1)</f>
        <v>4212</v>
      </c>
    </row>
    <row r="1697" spans="1:11">
      <c r="A1697" s="49">
        <v>20250228</v>
      </c>
      <c r="B1697" s="50" t="s">
        <v>1491</v>
      </c>
      <c r="C1697" s="49" t="s">
        <v>6123</v>
      </c>
      <c r="D1697" s="49" t="s">
        <v>3968</v>
      </c>
      <c r="E1697" s="49">
        <v>3200</v>
      </c>
      <c r="F1697" s="49" t="s">
        <v>4445</v>
      </c>
      <c r="G1697" s="49">
        <v>4</v>
      </c>
      <c r="H1697" s="49" t="s">
        <v>4446</v>
      </c>
      <c r="I1697" s="49">
        <v>6</v>
      </c>
      <c r="J1697" s="49" t="s">
        <v>4061</v>
      </c>
      <c r="K1697" s="47" t="str">
        <f>_xlfn.XLOOKUP($B1697,ウォッチリスト!$C$3:$C$10000,ウォッチリスト!$C$3:$C$10000,"未反映",0,1)</f>
        <v>4216</v>
      </c>
    </row>
    <row r="1698" spans="1:11">
      <c r="A1698" s="49">
        <v>20250228</v>
      </c>
      <c r="B1698" s="50" t="s">
        <v>1492</v>
      </c>
      <c r="C1698" s="49" t="s">
        <v>6124</v>
      </c>
      <c r="D1698" s="49" t="s">
        <v>3968</v>
      </c>
      <c r="E1698" s="49">
        <v>3200</v>
      </c>
      <c r="F1698" s="49" t="s">
        <v>4445</v>
      </c>
      <c r="G1698" s="49">
        <v>4</v>
      </c>
      <c r="H1698" s="49" t="s">
        <v>4446</v>
      </c>
      <c r="I1698" s="49">
        <v>7</v>
      </c>
      <c r="J1698" s="49" t="s">
        <v>3971</v>
      </c>
      <c r="K1698" s="47" t="str">
        <f>_xlfn.XLOOKUP($B1698,ウォッチリスト!$C$3:$C$10000,ウォッチリスト!$C$3:$C$10000,"未反映",0,1)</f>
        <v>4218</v>
      </c>
    </row>
    <row r="1699" spans="1:11">
      <c r="A1699" s="49">
        <v>20250228</v>
      </c>
      <c r="B1699" s="50" t="s">
        <v>1493</v>
      </c>
      <c r="C1699" s="49" t="s">
        <v>6125</v>
      </c>
      <c r="D1699" s="49" t="s">
        <v>3968</v>
      </c>
      <c r="E1699" s="49">
        <v>3200</v>
      </c>
      <c r="F1699" s="49" t="s">
        <v>4445</v>
      </c>
      <c r="G1699" s="49">
        <v>4</v>
      </c>
      <c r="H1699" s="49" t="s">
        <v>4446</v>
      </c>
      <c r="I1699" s="49">
        <v>7</v>
      </c>
      <c r="J1699" s="49" t="s">
        <v>3971</v>
      </c>
      <c r="K1699" s="47" t="str">
        <f>_xlfn.XLOOKUP($B1699,ウォッチリスト!$C$3:$C$10000,ウォッチリスト!$C$3:$C$10000,"未反映",0,1)</f>
        <v>4220</v>
      </c>
    </row>
    <row r="1700" spans="1:11">
      <c r="A1700" s="49">
        <v>20250228</v>
      </c>
      <c r="B1700" s="50" t="s">
        <v>1494</v>
      </c>
      <c r="C1700" s="49" t="s">
        <v>6126</v>
      </c>
      <c r="D1700" s="49" t="s">
        <v>3968</v>
      </c>
      <c r="E1700" s="49">
        <v>3200</v>
      </c>
      <c r="F1700" s="49" t="s">
        <v>4445</v>
      </c>
      <c r="G1700" s="49">
        <v>4</v>
      </c>
      <c r="H1700" s="49" t="s">
        <v>4446</v>
      </c>
      <c r="I1700" s="49">
        <v>7</v>
      </c>
      <c r="J1700" s="49" t="s">
        <v>3971</v>
      </c>
      <c r="K1700" s="47" t="str">
        <f>_xlfn.XLOOKUP($B1700,ウォッチリスト!$C$3:$C$10000,ウォッチリスト!$C$3:$C$10000,"未反映",0,1)</f>
        <v>4221</v>
      </c>
    </row>
    <row r="1701" spans="1:11">
      <c r="A1701" s="49">
        <v>20250228</v>
      </c>
      <c r="B1701" s="50" t="s">
        <v>1495</v>
      </c>
      <c r="C1701" s="49" t="s">
        <v>6127</v>
      </c>
      <c r="D1701" s="49" t="s">
        <v>4059</v>
      </c>
      <c r="E1701" s="49">
        <v>3200</v>
      </c>
      <c r="F1701" s="49" t="s">
        <v>4445</v>
      </c>
      <c r="G1701" s="49">
        <v>4</v>
      </c>
      <c r="H1701" s="49" t="s">
        <v>4446</v>
      </c>
      <c r="I1701" s="49" t="s">
        <v>3975</v>
      </c>
      <c r="J1701" s="49" t="s">
        <v>3975</v>
      </c>
      <c r="K1701" s="47" t="str">
        <f>_xlfn.XLOOKUP($B1701,ウォッチリスト!$C$3:$C$10000,ウォッチリスト!$C$3:$C$10000,"未反映",0,1)</f>
        <v>4222</v>
      </c>
    </row>
    <row r="1702" spans="1:11">
      <c r="A1702" s="49">
        <v>20250228</v>
      </c>
      <c r="B1702" s="50" t="s">
        <v>1496</v>
      </c>
      <c r="C1702" s="49" t="s">
        <v>6128</v>
      </c>
      <c r="D1702" s="49" t="s">
        <v>4059</v>
      </c>
      <c r="E1702" s="49">
        <v>3200</v>
      </c>
      <c r="F1702" s="49" t="s">
        <v>4445</v>
      </c>
      <c r="G1702" s="49">
        <v>4</v>
      </c>
      <c r="H1702" s="49" t="s">
        <v>4446</v>
      </c>
      <c r="I1702" s="49" t="s">
        <v>3975</v>
      </c>
      <c r="J1702" s="49" t="s">
        <v>3975</v>
      </c>
      <c r="K1702" s="47" t="str">
        <f>_xlfn.XLOOKUP($B1702,ウォッチリスト!$C$3:$C$10000,ウォッチリスト!$C$3:$C$10000,"未反映",0,1)</f>
        <v>4224</v>
      </c>
    </row>
    <row r="1703" spans="1:11">
      <c r="A1703" s="49">
        <v>20250228</v>
      </c>
      <c r="B1703" s="50" t="s">
        <v>1497</v>
      </c>
      <c r="C1703" s="49" t="s">
        <v>6129</v>
      </c>
      <c r="D1703" s="49" t="s">
        <v>3968</v>
      </c>
      <c r="E1703" s="49">
        <v>3200</v>
      </c>
      <c r="F1703" s="49" t="s">
        <v>4445</v>
      </c>
      <c r="G1703" s="49">
        <v>4</v>
      </c>
      <c r="H1703" s="49" t="s">
        <v>4446</v>
      </c>
      <c r="I1703" s="49">
        <v>7</v>
      </c>
      <c r="J1703" s="49" t="s">
        <v>3971</v>
      </c>
      <c r="K1703" s="47" t="str">
        <f>_xlfn.XLOOKUP($B1703,ウォッチリスト!$C$3:$C$10000,ウォッチリスト!$C$3:$C$10000,"未反映",0,1)</f>
        <v>4228</v>
      </c>
    </row>
    <row r="1704" spans="1:11">
      <c r="A1704" s="49">
        <v>20250228</v>
      </c>
      <c r="B1704" s="50" t="s">
        <v>1498</v>
      </c>
      <c r="C1704" s="49" t="s">
        <v>6130</v>
      </c>
      <c r="D1704" s="49" t="s">
        <v>3968</v>
      </c>
      <c r="E1704" s="49">
        <v>3200</v>
      </c>
      <c r="F1704" s="49" t="s">
        <v>4445</v>
      </c>
      <c r="G1704" s="49">
        <v>4</v>
      </c>
      <c r="H1704" s="49" t="s">
        <v>4446</v>
      </c>
      <c r="I1704" s="49">
        <v>7</v>
      </c>
      <c r="J1704" s="49" t="s">
        <v>3971</v>
      </c>
      <c r="K1704" s="47" t="str">
        <f>_xlfn.XLOOKUP($B1704,ウォッチリスト!$C$3:$C$10000,ウォッチリスト!$C$3:$C$10000,"未反映",0,1)</f>
        <v>4229</v>
      </c>
    </row>
    <row r="1705" spans="1:11">
      <c r="A1705" s="49">
        <v>20250228</v>
      </c>
      <c r="B1705" s="50" t="s">
        <v>1499</v>
      </c>
      <c r="C1705" s="49" t="s">
        <v>6131</v>
      </c>
      <c r="D1705" s="49" t="s">
        <v>4059</v>
      </c>
      <c r="E1705" s="49">
        <v>3200</v>
      </c>
      <c r="F1705" s="49" t="s">
        <v>4445</v>
      </c>
      <c r="G1705" s="49">
        <v>4</v>
      </c>
      <c r="H1705" s="49" t="s">
        <v>4446</v>
      </c>
      <c r="I1705" s="49" t="s">
        <v>3975</v>
      </c>
      <c r="J1705" s="49" t="s">
        <v>3975</v>
      </c>
      <c r="K1705" s="47" t="str">
        <f>_xlfn.XLOOKUP($B1705,ウォッチリスト!$C$3:$C$10000,ウォッチリスト!$C$3:$C$10000,"未反映",0,1)</f>
        <v>4231</v>
      </c>
    </row>
    <row r="1706" spans="1:11">
      <c r="A1706" s="49">
        <v>20250228</v>
      </c>
      <c r="B1706" s="50" t="s">
        <v>1500</v>
      </c>
      <c r="C1706" s="49" t="s">
        <v>6132</v>
      </c>
      <c r="D1706" s="49" t="s">
        <v>4059</v>
      </c>
      <c r="E1706" s="49">
        <v>3200</v>
      </c>
      <c r="F1706" s="49" t="s">
        <v>4445</v>
      </c>
      <c r="G1706" s="49">
        <v>4</v>
      </c>
      <c r="H1706" s="49" t="s">
        <v>4446</v>
      </c>
      <c r="I1706" s="49" t="s">
        <v>3975</v>
      </c>
      <c r="J1706" s="49" t="s">
        <v>3975</v>
      </c>
      <c r="K1706" s="47" t="str">
        <f>_xlfn.XLOOKUP($B1706,ウォッチリスト!$C$3:$C$10000,ウォッチリスト!$C$3:$C$10000,"未反映",0,1)</f>
        <v>4234</v>
      </c>
    </row>
    <row r="1707" spans="1:11">
      <c r="A1707" s="49">
        <v>20250228</v>
      </c>
      <c r="B1707" s="50" t="s">
        <v>1501</v>
      </c>
      <c r="C1707" s="49" t="s">
        <v>6133</v>
      </c>
      <c r="D1707" s="49" t="s">
        <v>4059</v>
      </c>
      <c r="E1707" s="49">
        <v>3200</v>
      </c>
      <c r="F1707" s="49" t="s">
        <v>4445</v>
      </c>
      <c r="G1707" s="49">
        <v>4</v>
      </c>
      <c r="H1707" s="49" t="s">
        <v>4446</v>
      </c>
      <c r="I1707" s="49" t="s">
        <v>3975</v>
      </c>
      <c r="J1707" s="49" t="s">
        <v>3975</v>
      </c>
      <c r="K1707" s="47" t="str">
        <f>_xlfn.XLOOKUP($B1707,ウォッチリスト!$C$3:$C$10000,ウォッチリスト!$C$3:$C$10000,"未反映",0,1)</f>
        <v>4235</v>
      </c>
    </row>
    <row r="1708" spans="1:11">
      <c r="A1708" s="49">
        <v>20250228</v>
      </c>
      <c r="B1708" s="50" t="s">
        <v>34</v>
      </c>
      <c r="C1708" s="49" t="s">
        <v>6134</v>
      </c>
      <c r="D1708" s="49" t="s">
        <v>4059</v>
      </c>
      <c r="E1708" s="49">
        <v>3200</v>
      </c>
      <c r="F1708" s="49" t="s">
        <v>4445</v>
      </c>
      <c r="G1708" s="49">
        <v>4</v>
      </c>
      <c r="H1708" s="49" t="s">
        <v>4446</v>
      </c>
      <c r="I1708" s="49" t="s">
        <v>3975</v>
      </c>
      <c r="J1708" s="49" t="s">
        <v>3975</v>
      </c>
      <c r="K1708" s="47" t="str">
        <f>_xlfn.XLOOKUP($B1708,ウォッチリスト!$C$3:$C$10000,ウォッチリスト!$C$3:$C$10000,"未反映",0,1)</f>
        <v>4237</v>
      </c>
    </row>
    <row r="1709" spans="1:11">
      <c r="A1709" s="49">
        <v>20250228</v>
      </c>
      <c r="B1709" s="50" t="s">
        <v>1502</v>
      </c>
      <c r="C1709" s="49" t="s">
        <v>6135</v>
      </c>
      <c r="D1709" s="49" t="s">
        <v>4059</v>
      </c>
      <c r="E1709" s="49">
        <v>3200</v>
      </c>
      <c r="F1709" s="49" t="s">
        <v>4445</v>
      </c>
      <c r="G1709" s="49">
        <v>4</v>
      </c>
      <c r="H1709" s="49" t="s">
        <v>4446</v>
      </c>
      <c r="I1709" s="49" t="s">
        <v>3975</v>
      </c>
      <c r="J1709" s="49" t="s">
        <v>3975</v>
      </c>
      <c r="K1709" s="47" t="str">
        <f>_xlfn.XLOOKUP($B1709,ウォッチリスト!$C$3:$C$10000,ウォッチリスト!$C$3:$C$10000,"未反映",0,1)</f>
        <v>4238</v>
      </c>
    </row>
    <row r="1710" spans="1:11">
      <c r="A1710" s="49">
        <v>20250228</v>
      </c>
      <c r="B1710" s="50" t="s">
        <v>1503</v>
      </c>
      <c r="C1710" s="49" t="s">
        <v>6136</v>
      </c>
      <c r="D1710" s="49" t="s">
        <v>3983</v>
      </c>
      <c r="E1710" s="49">
        <v>3200</v>
      </c>
      <c r="F1710" s="49" t="s">
        <v>4445</v>
      </c>
      <c r="G1710" s="49">
        <v>4</v>
      </c>
      <c r="H1710" s="49" t="s">
        <v>4446</v>
      </c>
      <c r="I1710" s="49" t="s">
        <v>3975</v>
      </c>
      <c r="J1710" s="49" t="s">
        <v>3975</v>
      </c>
      <c r="K1710" s="47" t="str">
        <f>_xlfn.XLOOKUP($B1710,ウォッチリスト!$C$3:$C$10000,ウォッチリスト!$C$3:$C$10000,"未反映",0,1)</f>
        <v>4240</v>
      </c>
    </row>
    <row r="1711" spans="1:11">
      <c r="A1711" s="49">
        <v>20250228</v>
      </c>
      <c r="B1711" s="50" t="s">
        <v>1504</v>
      </c>
      <c r="C1711" s="49" t="s">
        <v>6137</v>
      </c>
      <c r="D1711" s="49" t="s">
        <v>4059</v>
      </c>
      <c r="E1711" s="49">
        <v>3200</v>
      </c>
      <c r="F1711" s="49" t="s">
        <v>4445</v>
      </c>
      <c r="G1711" s="49">
        <v>4</v>
      </c>
      <c r="H1711" s="49" t="s">
        <v>4446</v>
      </c>
      <c r="I1711" s="49" t="s">
        <v>3975</v>
      </c>
      <c r="J1711" s="49" t="s">
        <v>3975</v>
      </c>
      <c r="K1711" s="47" t="str">
        <f>_xlfn.XLOOKUP($B1711,ウォッチリスト!$C$3:$C$10000,ウォッチリスト!$C$3:$C$10000,"未反映",0,1)</f>
        <v>4241</v>
      </c>
    </row>
    <row r="1712" spans="1:11">
      <c r="A1712" s="49">
        <v>20250228</v>
      </c>
      <c r="B1712" s="50" t="s">
        <v>1505</v>
      </c>
      <c r="C1712" s="49" t="s">
        <v>6138</v>
      </c>
      <c r="D1712" s="49" t="s">
        <v>4059</v>
      </c>
      <c r="E1712" s="49">
        <v>3200</v>
      </c>
      <c r="F1712" s="49" t="s">
        <v>4445</v>
      </c>
      <c r="G1712" s="49">
        <v>4</v>
      </c>
      <c r="H1712" s="49" t="s">
        <v>4446</v>
      </c>
      <c r="I1712" s="49" t="s">
        <v>3975</v>
      </c>
      <c r="J1712" s="49" t="s">
        <v>3975</v>
      </c>
      <c r="K1712" s="47" t="str">
        <f>_xlfn.XLOOKUP($B1712,ウォッチリスト!$C$3:$C$10000,ウォッチリスト!$C$3:$C$10000,"未反映",0,1)</f>
        <v>4242</v>
      </c>
    </row>
    <row r="1713" spans="1:11">
      <c r="A1713" s="49">
        <v>20250228</v>
      </c>
      <c r="B1713" s="50" t="s">
        <v>1506</v>
      </c>
      <c r="C1713" s="49" t="s">
        <v>6139</v>
      </c>
      <c r="D1713" s="49" t="s">
        <v>4059</v>
      </c>
      <c r="E1713" s="49">
        <v>3200</v>
      </c>
      <c r="F1713" s="49" t="s">
        <v>4445</v>
      </c>
      <c r="G1713" s="49">
        <v>4</v>
      </c>
      <c r="H1713" s="49" t="s">
        <v>4446</v>
      </c>
      <c r="I1713" s="49" t="s">
        <v>3975</v>
      </c>
      <c r="J1713" s="49" t="s">
        <v>3975</v>
      </c>
      <c r="K1713" s="47" t="str">
        <f>_xlfn.XLOOKUP($B1713,ウォッチリスト!$C$3:$C$10000,ウォッチリスト!$C$3:$C$10000,"未反映",0,1)</f>
        <v>4243</v>
      </c>
    </row>
    <row r="1714" spans="1:11">
      <c r="A1714" s="49">
        <v>20250228</v>
      </c>
      <c r="B1714" s="50" t="s">
        <v>1507</v>
      </c>
      <c r="C1714" s="49" t="s">
        <v>6140</v>
      </c>
      <c r="D1714" s="49" t="s">
        <v>4059</v>
      </c>
      <c r="E1714" s="49">
        <v>3200</v>
      </c>
      <c r="F1714" s="49" t="s">
        <v>4445</v>
      </c>
      <c r="G1714" s="49">
        <v>4</v>
      </c>
      <c r="H1714" s="49" t="s">
        <v>4446</v>
      </c>
      <c r="I1714" s="49" t="s">
        <v>3975</v>
      </c>
      <c r="J1714" s="49" t="s">
        <v>3975</v>
      </c>
      <c r="K1714" s="47" t="str">
        <f>_xlfn.XLOOKUP($B1714,ウォッチリスト!$C$3:$C$10000,ウォッチリスト!$C$3:$C$10000,"未反映",0,1)</f>
        <v>4245</v>
      </c>
    </row>
    <row r="1715" spans="1:11">
      <c r="A1715" s="49">
        <v>20250228</v>
      </c>
      <c r="B1715" s="50" t="s">
        <v>120</v>
      </c>
      <c r="C1715" s="49" t="s">
        <v>6141</v>
      </c>
      <c r="D1715" s="49" t="s">
        <v>3968</v>
      </c>
      <c r="E1715" s="49">
        <v>3200</v>
      </c>
      <c r="F1715" s="49" t="s">
        <v>4445</v>
      </c>
      <c r="G1715" s="49">
        <v>4</v>
      </c>
      <c r="H1715" s="49" t="s">
        <v>4446</v>
      </c>
      <c r="I1715" s="49">
        <v>7</v>
      </c>
      <c r="J1715" s="49" t="s">
        <v>3971</v>
      </c>
      <c r="K1715" s="47" t="str">
        <f>_xlfn.XLOOKUP($B1715,ウォッチリスト!$C$3:$C$10000,ウォッチリスト!$C$3:$C$10000,"未反映",0,1)</f>
        <v>4246</v>
      </c>
    </row>
    <row r="1716" spans="1:11">
      <c r="A1716" s="49">
        <v>20250228</v>
      </c>
      <c r="B1716" s="50" t="s">
        <v>1508</v>
      </c>
      <c r="C1716" s="49" t="s">
        <v>6142</v>
      </c>
      <c r="D1716" s="49" t="s">
        <v>4059</v>
      </c>
      <c r="E1716" s="49">
        <v>3200</v>
      </c>
      <c r="F1716" s="49" t="s">
        <v>4445</v>
      </c>
      <c r="G1716" s="49">
        <v>4</v>
      </c>
      <c r="H1716" s="49" t="s">
        <v>4446</v>
      </c>
      <c r="I1716" s="49" t="s">
        <v>3975</v>
      </c>
      <c r="J1716" s="49" t="s">
        <v>3975</v>
      </c>
      <c r="K1716" s="47" t="str">
        <f>_xlfn.XLOOKUP($B1716,ウォッチリスト!$C$3:$C$10000,ウォッチリスト!$C$3:$C$10000,"未反映",0,1)</f>
        <v>4247</v>
      </c>
    </row>
    <row r="1717" spans="1:11">
      <c r="A1717" s="49">
        <v>20250228</v>
      </c>
      <c r="B1717" s="50" t="s">
        <v>1509</v>
      </c>
      <c r="C1717" s="49" t="s">
        <v>6143</v>
      </c>
      <c r="D1717" s="49" t="s">
        <v>4059</v>
      </c>
      <c r="E1717" s="49">
        <v>3200</v>
      </c>
      <c r="F1717" s="49" t="s">
        <v>4445</v>
      </c>
      <c r="G1717" s="49">
        <v>4</v>
      </c>
      <c r="H1717" s="49" t="s">
        <v>4446</v>
      </c>
      <c r="I1717" s="49" t="s">
        <v>3975</v>
      </c>
      <c r="J1717" s="49" t="s">
        <v>3975</v>
      </c>
      <c r="K1717" s="47" t="str">
        <f>_xlfn.XLOOKUP($B1717,ウォッチリスト!$C$3:$C$10000,ウォッチリスト!$C$3:$C$10000,"未反映",0,1)</f>
        <v>4248</v>
      </c>
    </row>
    <row r="1718" spans="1:11">
      <c r="A1718" s="49">
        <v>20250228</v>
      </c>
      <c r="B1718" s="50" t="s">
        <v>1510</v>
      </c>
      <c r="C1718" s="49" t="s">
        <v>6144</v>
      </c>
      <c r="D1718" s="49" t="s">
        <v>3968</v>
      </c>
      <c r="E1718" s="49">
        <v>3200</v>
      </c>
      <c r="F1718" s="49" t="s">
        <v>4445</v>
      </c>
      <c r="G1718" s="49">
        <v>4</v>
      </c>
      <c r="H1718" s="49" t="s">
        <v>4446</v>
      </c>
      <c r="I1718" s="49">
        <v>7</v>
      </c>
      <c r="J1718" s="49" t="s">
        <v>3971</v>
      </c>
      <c r="K1718" s="47" t="str">
        <f>_xlfn.XLOOKUP($B1718,ウォッチリスト!$C$3:$C$10000,ウォッチリスト!$C$3:$C$10000,"未反映",0,1)</f>
        <v>4249</v>
      </c>
    </row>
    <row r="1719" spans="1:11">
      <c r="A1719" s="49">
        <v>20250228</v>
      </c>
      <c r="B1719" s="50" t="s">
        <v>1511</v>
      </c>
      <c r="C1719" s="49" t="s">
        <v>6145</v>
      </c>
      <c r="D1719" s="49" t="s">
        <v>3968</v>
      </c>
      <c r="E1719" s="49">
        <v>3200</v>
      </c>
      <c r="F1719" s="49" t="s">
        <v>4445</v>
      </c>
      <c r="G1719" s="49">
        <v>4</v>
      </c>
      <c r="H1719" s="49" t="s">
        <v>4446</v>
      </c>
      <c r="I1719" s="49">
        <v>7</v>
      </c>
      <c r="J1719" s="49" t="s">
        <v>3971</v>
      </c>
      <c r="K1719" s="47" t="str">
        <f>_xlfn.XLOOKUP($B1719,ウォッチリスト!$C$3:$C$10000,ウォッチリスト!$C$3:$C$10000,"未反映",0,1)</f>
        <v>4251</v>
      </c>
    </row>
    <row r="1720" spans="1:11">
      <c r="A1720" s="49">
        <v>20250228</v>
      </c>
      <c r="B1720" s="50" t="s">
        <v>1512</v>
      </c>
      <c r="C1720" s="49" t="s">
        <v>6146</v>
      </c>
      <c r="D1720" s="49" t="s">
        <v>3983</v>
      </c>
      <c r="E1720" s="49">
        <v>5250</v>
      </c>
      <c r="F1720" s="49" t="s">
        <v>3992</v>
      </c>
      <c r="G1720" s="49">
        <v>10</v>
      </c>
      <c r="H1720" s="49" t="s">
        <v>3993</v>
      </c>
      <c r="I1720" s="49" t="s">
        <v>3975</v>
      </c>
      <c r="J1720" s="49" t="s">
        <v>3975</v>
      </c>
      <c r="K1720" s="47" t="str">
        <f>_xlfn.XLOOKUP($B1720,ウォッチリスト!$C$3:$C$10000,ウォッチリスト!$C$3:$C$10000,"未反映",0,1)</f>
        <v>4255</v>
      </c>
    </row>
    <row r="1721" spans="1:11">
      <c r="A1721" s="49">
        <v>20250228</v>
      </c>
      <c r="B1721" s="50" t="s">
        <v>1513</v>
      </c>
      <c r="C1721" s="49" t="s">
        <v>6147</v>
      </c>
      <c r="D1721" s="49" t="s">
        <v>3983</v>
      </c>
      <c r="E1721" s="49">
        <v>5250</v>
      </c>
      <c r="F1721" s="49" t="s">
        <v>3992</v>
      </c>
      <c r="G1721" s="49">
        <v>10</v>
      </c>
      <c r="H1721" s="49" t="s">
        <v>3993</v>
      </c>
      <c r="I1721" s="49" t="s">
        <v>3975</v>
      </c>
      <c r="J1721" s="49" t="s">
        <v>3975</v>
      </c>
      <c r="K1721" s="47" t="str">
        <f>_xlfn.XLOOKUP($B1721,ウォッチリスト!$C$3:$C$10000,ウォッチリスト!$C$3:$C$10000,"未反映",0,1)</f>
        <v>4256</v>
      </c>
    </row>
    <row r="1722" spans="1:11">
      <c r="A1722" s="49">
        <v>20250228</v>
      </c>
      <c r="B1722" s="50" t="s">
        <v>6148</v>
      </c>
      <c r="C1722" s="49" t="s">
        <v>6149</v>
      </c>
      <c r="D1722" s="49" t="s">
        <v>3991</v>
      </c>
      <c r="E1722" s="49">
        <v>5250</v>
      </c>
      <c r="F1722" s="49" t="s">
        <v>3992</v>
      </c>
      <c r="G1722" s="49">
        <v>10</v>
      </c>
      <c r="H1722" s="49" t="s">
        <v>3993</v>
      </c>
      <c r="I1722" s="49" t="s">
        <v>3975</v>
      </c>
      <c r="J1722" s="49" t="s">
        <v>3975</v>
      </c>
      <c r="K1722" s="47" t="str">
        <f>_xlfn.XLOOKUP($B1722,ウォッチリスト!$C$3:$C$10000,ウォッチリスト!$C$3:$C$10000,"未反映",0,1)</f>
        <v>未反映</v>
      </c>
    </row>
    <row r="1723" spans="1:11">
      <c r="A1723" s="49">
        <v>20250228</v>
      </c>
      <c r="B1723" s="50" t="s">
        <v>1514</v>
      </c>
      <c r="C1723" s="49" t="s">
        <v>6150</v>
      </c>
      <c r="D1723" s="49" t="s">
        <v>3983</v>
      </c>
      <c r="E1723" s="49">
        <v>5250</v>
      </c>
      <c r="F1723" s="49" t="s">
        <v>3992</v>
      </c>
      <c r="G1723" s="49">
        <v>10</v>
      </c>
      <c r="H1723" s="49" t="s">
        <v>3993</v>
      </c>
      <c r="I1723" s="49" t="s">
        <v>3975</v>
      </c>
      <c r="J1723" s="49" t="s">
        <v>3975</v>
      </c>
      <c r="K1723" s="47" t="str">
        <f>_xlfn.XLOOKUP($B1723,ウォッチリスト!$C$3:$C$10000,ウォッチリスト!$C$3:$C$10000,"未反映",0,1)</f>
        <v>4258</v>
      </c>
    </row>
    <row r="1724" spans="1:11">
      <c r="A1724" s="49">
        <v>20250228</v>
      </c>
      <c r="B1724" s="50" t="s">
        <v>1515</v>
      </c>
      <c r="C1724" s="49" t="s">
        <v>6151</v>
      </c>
      <c r="D1724" s="49" t="s">
        <v>3983</v>
      </c>
      <c r="E1724" s="49">
        <v>5250</v>
      </c>
      <c r="F1724" s="49" t="s">
        <v>3992</v>
      </c>
      <c r="G1724" s="49">
        <v>10</v>
      </c>
      <c r="H1724" s="49" t="s">
        <v>3993</v>
      </c>
      <c r="I1724" s="49" t="s">
        <v>3975</v>
      </c>
      <c r="J1724" s="49" t="s">
        <v>3975</v>
      </c>
      <c r="K1724" s="47" t="str">
        <f>_xlfn.XLOOKUP($B1724,ウォッチリスト!$C$3:$C$10000,ウォッチリスト!$C$3:$C$10000,"未反映",0,1)</f>
        <v>4259</v>
      </c>
    </row>
    <row r="1725" spans="1:11">
      <c r="A1725" s="49">
        <v>20250228</v>
      </c>
      <c r="B1725" s="50" t="s">
        <v>1516</v>
      </c>
      <c r="C1725" s="49" t="s">
        <v>6152</v>
      </c>
      <c r="D1725" s="49" t="s">
        <v>3983</v>
      </c>
      <c r="E1725" s="49">
        <v>5250</v>
      </c>
      <c r="F1725" s="49" t="s">
        <v>3992</v>
      </c>
      <c r="G1725" s="49">
        <v>10</v>
      </c>
      <c r="H1725" s="49" t="s">
        <v>3993</v>
      </c>
      <c r="I1725" s="49" t="s">
        <v>3975</v>
      </c>
      <c r="J1725" s="49" t="s">
        <v>3975</v>
      </c>
      <c r="K1725" s="47" t="str">
        <f>_xlfn.XLOOKUP($B1725,ウォッチリスト!$C$3:$C$10000,ウォッチリスト!$C$3:$C$10000,"未反映",0,1)</f>
        <v>4260</v>
      </c>
    </row>
    <row r="1726" spans="1:11">
      <c r="A1726" s="49">
        <v>20250228</v>
      </c>
      <c r="B1726" s="50" t="s">
        <v>1517</v>
      </c>
      <c r="C1726" s="49" t="s">
        <v>6153</v>
      </c>
      <c r="D1726" s="49" t="s">
        <v>3983</v>
      </c>
      <c r="E1726" s="49">
        <v>5250</v>
      </c>
      <c r="F1726" s="49" t="s">
        <v>3992</v>
      </c>
      <c r="G1726" s="49">
        <v>10</v>
      </c>
      <c r="H1726" s="49" t="s">
        <v>3993</v>
      </c>
      <c r="I1726" s="49" t="s">
        <v>3975</v>
      </c>
      <c r="J1726" s="49" t="s">
        <v>3975</v>
      </c>
      <c r="K1726" s="47" t="str">
        <f>_xlfn.XLOOKUP($B1726,ウォッチリスト!$C$3:$C$10000,ウォッチリスト!$C$3:$C$10000,"未反映",0,1)</f>
        <v>4261</v>
      </c>
    </row>
    <row r="1727" spans="1:11">
      <c r="A1727" s="49">
        <v>20250228</v>
      </c>
      <c r="B1727" s="50" t="s">
        <v>1518</v>
      </c>
      <c r="C1727" s="49" t="s">
        <v>6154</v>
      </c>
      <c r="D1727" s="49" t="s">
        <v>3983</v>
      </c>
      <c r="E1727" s="49">
        <v>5250</v>
      </c>
      <c r="F1727" s="49" t="s">
        <v>3992</v>
      </c>
      <c r="G1727" s="49">
        <v>10</v>
      </c>
      <c r="H1727" s="49" t="s">
        <v>3993</v>
      </c>
      <c r="I1727" s="49" t="s">
        <v>3975</v>
      </c>
      <c r="J1727" s="49" t="s">
        <v>3975</v>
      </c>
      <c r="K1727" s="47" t="str">
        <f>_xlfn.XLOOKUP($B1727,ウォッチリスト!$C$3:$C$10000,ウォッチリスト!$C$3:$C$10000,"未反映",0,1)</f>
        <v>4262</v>
      </c>
    </row>
    <row r="1728" spans="1:11">
      <c r="A1728" s="49">
        <v>20250228</v>
      </c>
      <c r="B1728" s="50" t="s">
        <v>1519</v>
      </c>
      <c r="C1728" s="49" t="s">
        <v>6155</v>
      </c>
      <c r="D1728" s="49" t="s">
        <v>3983</v>
      </c>
      <c r="E1728" s="49">
        <v>5250</v>
      </c>
      <c r="F1728" s="49" t="s">
        <v>3992</v>
      </c>
      <c r="G1728" s="49">
        <v>10</v>
      </c>
      <c r="H1728" s="49" t="s">
        <v>3993</v>
      </c>
      <c r="I1728" s="49" t="s">
        <v>3975</v>
      </c>
      <c r="J1728" s="49" t="s">
        <v>3975</v>
      </c>
      <c r="K1728" s="47" t="str">
        <f>_xlfn.XLOOKUP($B1728,ウォッチリスト!$C$3:$C$10000,ウォッチリスト!$C$3:$C$10000,"未反映",0,1)</f>
        <v>4263</v>
      </c>
    </row>
    <row r="1729" spans="1:11">
      <c r="A1729" s="49">
        <v>20250228</v>
      </c>
      <c r="B1729" s="50" t="s">
        <v>1520</v>
      </c>
      <c r="C1729" s="49" t="s">
        <v>6156</v>
      </c>
      <c r="D1729" s="49" t="s">
        <v>3983</v>
      </c>
      <c r="E1729" s="49">
        <v>5250</v>
      </c>
      <c r="F1729" s="49" t="s">
        <v>3992</v>
      </c>
      <c r="G1729" s="49">
        <v>10</v>
      </c>
      <c r="H1729" s="49" t="s">
        <v>3993</v>
      </c>
      <c r="I1729" s="49" t="s">
        <v>3975</v>
      </c>
      <c r="J1729" s="49" t="s">
        <v>3975</v>
      </c>
      <c r="K1729" s="47" t="str">
        <f>_xlfn.XLOOKUP($B1729,ウォッチリスト!$C$3:$C$10000,ウォッチリスト!$C$3:$C$10000,"未反映",0,1)</f>
        <v>4264</v>
      </c>
    </row>
    <row r="1730" spans="1:11">
      <c r="A1730" s="49">
        <v>20250228</v>
      </c>
      <c r="B1730" s="50" t="s">
        <v>1521</v>
      </c>
      <c r="C1730" s="49" t="s">
        <v>6157</v>
      </c>
      <c r="D1730" s="49" t="s">
        <v>3983</v>
      </c>
      <c r="E1730" s="49">
        <v>5250</v>
      </c>
      <c r="F1730" s="49" t="s">
        <v>3992</v>
      </c>
      <c r="G1730" s="49">
        <v>10</v>
      </c>
      <c r="H1730" s="49" t="s">
        <v>3993</v>
      </c>
      <c r="I1730" s="49" t="s">
        <v>3975</v>
      </c>
      <c r="J1730" s="49" t="s">
        <v>3975</v>
      </c>
      <c r="K1730" s="47" t="str">
        <f>_xlfn.XLOOKUP($B1730,ウォッチリスト!$C$3:$C$10000,ウォッチリスト!$C$3:$C$10000,"未反映",0,1)</f>
        <v>4265</v>
      </c>
    </row>
    <row r="1731" spans="1:11">
      <c r="A1731" s="49">
        <v>20250228</v>
      </c>
      <c r="B1731" s="50" t="s">
        <v>1522</v>
      </c>
      <c r="C1731" s="49" t="s">
        <v>6158</v>
      </c>
      <c r="D1731" s="49" t="s">
        <v>3983</v>
      </c>
      <c r="E1731" s="49">
        <v>5250</v>
      </c>
      <c r="F1731" s="49" t="s">
        <v>3992</v>
      </c>
      <c r="G1731" s="49">
        <v>10</v>
      </c>
      <c r="H1731" s="49" t="s">
        <v>3993</v>
      </c>
      <c r="I1731" s="49" t="s">
        <v>3975</v>
      </c>
      <c r="J1731" s="49" t="s">
        <v>3975</v>
      </c>
      <c r="K1731" s="47" t="str">
        <f>_xlfn.XLOOKUP($B1731,ウォッチリスト!$C$3:$C$10000,ウォッチリスト!$C$3:$C$10000,"未反映",0,1)</f>
        <v>4267</v>
      </c>
    </row>
    <row r="1732" spans="1:11">
      <c r="A1732" s="49">
        <v>20250228</v>
      </c>
      <c r="B1732" s="50" t="s">
        <v>1524</v>
      </c>
      <c r="C1732" s="49" t="s">
        <v>6159</v>
      </c>
      <c r="D1732" s="49" t="s">
        <v>3983</v>
      </c>
      <c r="E1732" s="49">
        <v>5250</v>
      </c>
      <c r="F1732" s="49" t="s">
        <v>3992</v>
      </c>
      <c r="G1732" s="49">
        <v>10</v>
      </c>
      <c r="H1732" s="49" t="s">
        <v>3993</v>
      </c>
      <c r="I1732" s="49" t="s">
        <v>3975</v>
      </c>
      <c r="J1732" s="49" t="s">
        <v>3975</v>
      </c>
      <c r="K1732" s="47" t="str">
        <f>_xlfn.XLOOKUP($B1732,ウォッチリスト!$C$3:$C$10000,ウォッチリスト!$C$3:$C$10000,"未反映",0,1)</f>
        <v>4270</v>
      </c>
    </row>
    <row r="1733" spans="1:11">
      <c r="A1733" s="49">
        <v>20250228</v>
      </c>
      <c r="B1733" s="50" t="s">
        <v>236</v>
      </c>
      <c r="C1733" s="49" t="s">
        <v>6160</v>
      </c>
      <c r="D1733" s="49" t="s">
        <v>3968</v>
      </c>
      <c r="E1733" s="49">
        <v>3200</v>
      </c>
      <c r="F1733" s="49" t="s">
        <v>4445</v>
      </c>
      <c r="G1733" s="49">
        <v>4</v>
      </c>
      <c r="H1733" s="49" t="s">
        <v>4446</v>
      </c>
      <c r="I1733" s="49">
        <v>4</v>
      </c>
      <c r="J1733" s="49" t="s">
        <v>4015</v>
      </c>
      <c r="K1733" s="47" t="str">
        <f>_xlfn.XLOOKUP($B1733,ウォッチリスト!$C$3:$C$10000,ウォッチリスト!$C$3:$C$10000,"未反映",0,1)</f>
        <v>4272</v>
      </c>
    </row>
    <row r="1734" spans="1:11">
      <c r="A1734" s="49">
        <v>20250228</v>
      </c>
      <c r="B1734" s="50" t="s">
        <v>1525</v>
      </c>
      <c r="C1734" s="49" t="s">
        <v>6161</v>
      </c>
      <c r="D1734" s="49" t="s">
        <v>4059</v>
      </c>
      <c r="E1734" s="49">
        <v>3200</v>
      </c>
      <c r="F1734" s="49" t="s">
        <v>4445</v>
      </c>
      <c r="G1734" s="49">
        <v>4</v>
      </c>
      <c r="H1734" s="49" t="s">
        <v>4446</v>
      </c>
      <c r="I1734" s="49" t="s">
        <v>3975</v>
      </c>
      <c r="J1734" s="49" t="s">
        <v>3975</v>
      </c>
      <c r="K1734" s="47" t="str">
        <f>_xlfn.XLOOKUP($B1734,ウォッチリスト!$C$3:$C$10000,ウォッチリスト!$C$3:$C$10000,"未反映",0,1)</f>
        <v>4274</v>
      </c>
    </row>
    <row r="1735" spans="1:11">
      <c r="A1735" s="49">
        <v>20250228</v>
      </c>
      <c r="B1735" s="50" t="s">
        <v>1526</v>
      </c>
      <c r="C1735" s="49" t="s">
        <v>6162</v>
      </c>
      <c r="D1735" s="49" t="s">
        <v>3968</v>
      </c>
      <c r="E1735" s="49">
        <v>3200</v>
      </c>
      <c r="F1735" s="49" t="s">
        <v>4445</v>
      </c>
      <c r="G1735" s="49">
        <v>4</v>
      </c>
      <c r="H1735" s="49" t="s">
        <v>4446</v>
      </c>
      <c r="I1735" s="49">
        <v>7</v>
      </c>
      <c r="J1735" s="49" t="s">
        <v>3971</v>
      </c>
      <c r="K1735" s="47" t="str">
        <f>_xlfn.XLOOKUP($B1735,ウォッチリスト!$C$3:$C$10000,ウォッチリスト!$C$3:$C$10000,"未反映",0,1)</f>
        <v>4275</v>
      </c>
    </row>
    <row r="1736" spans="1:11">
      <c r="A1736" s="49">
        <v>20250228</v>
      </c>
      <c r="B1736" s="50" t="s">
        <v>1527</v>
      </c>
      <c r="C1736" s="49" t="s">
        <v>6163</v>
      </c>
      <c r="D1736" s="49" t="s">
        <v>4059</v>
      </c>
      <c r="E1736" s="49">
        <v>5250</v>
      </c>
      <c r="F1736" s="49" t="s">
        <v>3992</v>
      </c>
      <c r="G1736" s="49">
        <v>10</v>
      </c>
      <c r="H1736" s="49" t="s">
        <v>3993</v>
      </c>
      <c r="I1736" s="49" t="s">
        <v>3975</v>
      </c>
      <c r="J1736" s="49" t="s">
        <v>3975</v>
      </c>
      <c r="K1736" s="47" t="str">
        <f>_xlfn.XLOOKUP($B1736,ウォッチリスト!$C$3:$C$10000,ウォッチリスト!$C$3:$C$10000,"未反映",0,1)</f>
        <v>4284</v>
      </c>
    </row>
    <row r="1737" spans="1:11">
      <c r="A1737" s="49">
        <v>20250228</v>
      </c>
      <c r="B1737" s="50" t="s">
        <v>1528</v>
      </c>
      <c r="C1737" s="49" t="s">
        <v>6164</v>
      </c>
      <c r="D1737" s="49" t="s">
        <v>4059</v>
      </c>
      <c r="E1737" s="49">
        <v>9050</v>
      </c>
      <c r="F1737" s="49" t="s">
        <v>4031</v>
      </c>
      <c r="G1737" s="49">
        <v>10</v>
      </c>
      <c r="H1737" s="49" t="s">
        <v>3993</v>
      </c>
      <c r="I1737" s="49">
        <v>7</v>
      </c>
      <c r="J1737" s="49" t="s">
        <v>3971</v>
      </c>
      <c r="K1737" s="47" t="str">
        <f>_xlfn.XLOOKUP($B1737,ウォッチリスト!$C$3:$C$10000,ウォッチリスト!$C$3:$C$10000,"未反映",0,1)</f>
        <v>4286</v>
      </c>
    </row>
    <row r="1738" spans="1:11">
      <c r="A1738" s="49">
        <v>20250228</v>
      </c>
      <c r="B1738" s="50" t="s">
        <v>1529</v>
      </c>
      <c r="C1738" s="49" t="s">
        <v>6165</v>
      </c>
      <c r="D1738" s="49" t="s">
        <v>4059</v>
      </c>
      <c r="E1738" s="49">
        <v>5250</v>
      </c>
      <c r="F1738" s="49" t="s">
        <v>3992</v>
      </c>
      <c r="G1738" s="49">
        <v>10</v>
      </c>
      <c r="H1738" s="49" t="s">
        <v>3993</v>
      </c>
      <c r="I1738" s="49" t="s">
        <v>3975</v>
      </c>
      <c r="J1738" s="49" t="s">
        <v>3975</v>
      </c>
      <c r="K1738" s="47" t="str">
        <f>_xlfn.XLOOKUP($B1738,ウォッチリスト!$C$3:$C$10000,ウォッチリスト!$C$3:$C$10000,"未反映",0,1)</f>
        <v>4287</v>
      </c>
    </row>
    <row r="1739" spans="1:11">
      <c r="A1739" s="49">
        <v>20250228</v>
      </c>
      <c r="B1739" s="50" t="s">
        <v>1530</v>
      </c>
      <c r="C1739" s="49" t="s">
        <v>6166</v>
      </c>
      <c r="D1739" s="49" t="s">
        <v>4059</v>
      </c>
      <c r="E1739" s="49">
        <v>5250</v>
      </c>
      <c r="F1739" s="49" t="s">
        <v>3992</v>
      </c>
      <c r="G1739" s="49">
        <v>10</v>
      </c>
      <c r="H1739" s="49" t="s">
        <v>3993</v>
      </c>
      <c r="I1739" s="49" t="s">
        <v>3975</v>
      </c>
      <c r="J1739" s="49" t="s">
        <v>3975</v>
      </c>
      <c r="K1739" s="47" t="str">
        <f>_xlfn.XLOOKUP($B1739,ウォッチリスト!$C$3:$C$10000,ウォッチリスト!$C$3:$C$10000,"未反映",0,1)</f>
        <v>4288</v>
      </c>
    </row>
    <row r="1740" spans="1:11">
      <c r="A1740" s="49">
        <v>20250228</v>
      </c>
      <c r="B1740" s="50" t="s">
        <v>12</v>
      </c>
      <c r="C1740" s="49" t="s">
        <v>6167</v>
      </c>
      <c r="D1740" s="49" t="s">
        <v>3968</v>
      </c>
      <c r="E1740" s="49">
        <v>9050</v>
      </c>
      <c r="F1740" s="49" t="s">
        <v>4031</v>
      </c>
      <c r="G1740" s="49">
        <v>10</v>
      </c>
      <c r="H1740" s="49" t="s">
        <v>3993</v>
      </c>
      <c r="I1740" s="49">
        <v>6</v>
      </c>
      <c r="J1740" s="49" t="s">
        <v>4061</v>
      </c>
      <c r="K1740" s="47" t="str">
        <f>_xlfn.XLOOKUP($B1740,ウォッチリスト!$C$3:$C$10000,ウォッチリスト!$C$3:$C$10000,"未反映",0,1)</f>
        <v>4290</v>
      </c>
    </row>
    <row r="1741" spans="1:11">
      <c r="A1741" s="49">
        <v>20250228</v>
      </c>
      <c r="B1741" s="50" t="s">
        <v>1531</v>
      </c>
      <c r="C1741" s="49" t="s">
        <v>6168</v>
      </c>
      <c r="D1741" s="49" t="s">
        <v>4059</v>
      </c>
      <c r="E1741" s="49">
        <v>9050</v>
      </c>
      <c r="F1741" s="49" t="s">
        <v>4031</v>
      </c>
      <c r="G1741" s="49">
        <v>10</v>
      </c>
      <c r="H1741" s="49" t="s">
        <v>3993</v>
      </c>
      <c r="I1741" s="49" t="s">
        <v>3975</v>
      </c>
      <c r="J1741" s="49" t="s">
        <v>3975</v>
      </c>
      <c r="K1741" s="47" t="str">
        <f>_xlfn.XLOOKUP($B1741,ウォッチリスト!$C$3:$C$10000,ウォッチリスト!$C$3:$C$10000,"未反映",0,1)</f>
        <v>4293</v>
      </c>
    </row>
    <row r="1742" spans="1:11">
      <c r="A1742" s="49">
        <v>20250228</v>
      </c>
      <c r="B1742" s="50" t="s">
        <v>1533</v>
      </c>
      <c r="C1742" s="49" t="s">
        <v>6169</v>
      </c>
      <c r="D1742" s="49" t="s">
        <v>3968</v>
      </c>
      <c r="E1742" s="49">
        <v>9050</v>
      </c>
      <c r="F1742" s="49" t="s">
        <v>4031</v>
      </c>
      <c r="G1742" s="49">
        <v>10</v>
      </c>
      <c r="H1742" s="49" t="s">
        <v>3993</v>
      </c>
      <c r="I1742" s="49">
        <v>7</v>
      </c>
      <c r="J1742" s="49" t="s">
        <v>3971</v>
      </c>
      <c r="K1742" s="47" t="str">
        <f>_xlfn.XLOOKUP($B1742,ウォッチリスト!$C$3:$C$10000,ウォッチリスト!$C$3:$C$10000,"未反映",0,1)</f>
        <v>4298</v>
      </c>
    </row>
    <row r="1743" spans="1:11">
      <c r="A1743" s="49">
        <v>20250228</v>
      </c>
      <c r="B1743" s="50" t="s">
        <v>1534</v>
      </c>
      <c r="C1743" s="49" t="s">
        <v>6170</v>
      </c>
      <c r="D1743" s="49" t="s">
        <v>4059</v>
      </c>
      <c r="E1743" s="49">
        <v>5250</v>
      </c>
      <c r="F1743" s="49" t="s">
        <v>3992</v>
      </c>
      <c r="G1743" s="49">
        <v>10</v>
      </c>
      <c r="H1743" s="49" t="s">
        <v>3993</v>
      </c>
      <c r="I1743" s="49">
        <v>7</v>
      </c>
      <c r="J1743" s="49" t="s">
        <v>3971</v>
      </c>
      <c r="K1743" s="47" t="str">
        <f>_xlfn.XLOOKUP($B1743,ウォッチリスト!$C$3:$C$10000,ウォッチリスト!$C$3:$C$10000,"未反映",0,1)</f>
        <v>4299</v>
      </c>
    </row>
    <row r="1744" spans="1:11">
      <c r="A1744" s="49">
        <v>20250228</v>
      </c>
      <c r="B1744" s="50" t="s">
        <v>1535</v>
      </c>
      <c r="C1744" s="49" t="s">
        <v>6171</v>
      </c>
      <c r="D1744" s="49" t="s">
        <v>3968</v>
      </c>
      <c r="E1744" s="49">
        <v>9050</v>
      </c>
      <c r="F1744" s="49" t="s">
        <v>4031</v>
      </c>
      <c r="G1744" s="49">
        <v>10</v>
      </c>
      <c r="H1744" s="49" t="s">
        <v>3993</v>
      </c>
      <c r="I1744" s="49">
        <v>7</v>
      </c>
      <c r="J1744" s="49" t="s">
        <v>3971</v>
      </c>
      <c r="K1744" s="47" t="str">
        <f>_xlfn.XLOOKUP($B1744,ウォッチリスト!$C$3:$C$10000,ウォッチリスト!$C$3:$C$10000,"未反映",0,1)</f>
        <v>4301</v>
      </c>
    </row>
    <row r="1745" spans="1:11">
      <c r="A1745" s="49">
        <v>20250228</v>
      </c>
      <c r="B1745" s="50" t="s">
        <v>1536</v>
      </c>
      <c r="C1745" s="49" t="s">
        <v>6172</v>
      </c>
      <c r="D1745" s="49" t="s">
        <v>4059</v>
      </c>
      <c r="E1745" s="49">
        <v>5250</v>
      </c>
      <c r="F1745" s="49" t="s">
        <v>3992</v>
      </c>
      <c r="G1745" s="49">
        <v>10</v>
      </c>
      <c r="H1745" s="49" t="s">
        <v>3993</v>
      </c>
      <c r="I1745" s="49" t="s">
        <v>3975</v>
      </c>
      <c r="J1745" s="49" t="s">
        <v>3975</v>
      </c>
      <c r="K1745" s="47" t="str">
        <f>_xlfn.XLOOKUP($B1745,ウォッチリスト!$C$3:$C$10000,ウォッチリスト!$C$3:$C$10000,"未反映",0,1)</f>
        <v>4304</v>
      </c>
    </row>
    <row r="1746" spans="1:11">
      <c r="A1746" s="49">
        <v>20250228</v>
      </c>
      <c r="B1746" s="50" t="s">
        <v>1537</v>
      </c>
      <c r="C1746" s="49" t="s">
        <v>6173</v>
      </c>
      <c r="D1746" s="49" t="s">
        <v>3968</v>
      </c>
      <c r="E1746" s="49">
        <v>5250</v>
      </c>
      <c r="F1746" s="49" t="s">
        <v>3992</v>
      </c>
      <c r="G1746" s="49">
        <v>10</v>
      </c>
      <c r="H1746" s="49" t="s">
        <v>3993</v>
      </c>
      <c r="I1746" s="49">
        <v>4</v>
      </c>
      <c r="J1746" s="49" t="s">
        <v>4015</v>
      </c>
      <c r="K1746" s="47" t="str">
        <f>_xlfn.XLOOKUP($B1746,ウォッチリスト!$C$3:$C$10000,ウォッチリスト!$C$3:$C$10000,"未反映",0,1)</f>
        <v>4307</v>
      </c>
    </row>
    <row r="1747" spans="1:11">
      <c r="A1747" s="49">
        <v>20250228</v>
      </c>
      <c r="B1747" s="50" t="s">
        <v>1538</v>
      </c>
      <c r="C1747" s="49" t="s">
        <v>6174</v>
      </c>
      <c r="D1747" s="49" t="s">
        <v>3983</v>
      </c>
      <c r="E1747" s="49">
        <v>5250</v>
      </c>
      <c r="F1747" s="49" t="s">
        <v>3992</v>
      </c>
      <c r="G1747" s="49">
        <v>10</v>
      </c>
      <c r="H1747" s="49" t="s">
        <v>3993</v>
      </c>
      <c r="I1747" s="49" t="s">
        <v>3975</v>
      </c>
      <c r="J1747" s="49" t="s">
        <v>3975</v>
      </c>
      <c r="K1747" s="47" t="str">
        <f>_xlfn.XLOOKUP($B1747,ウォッチリスト!$C$3:$C$10000,ウォッチリスト!$C$3:$C$10000,"未反映",0,1)</f>
        <v>4308</v>
      </c>
    </row>
    <row r="1748" spans="1:11">
      <c r="A1748" s="49">
        <v>20250228</v>
      </c>
      <c r="B1748" s="50" t="s">
        <v>1539</v>
      </c>
      <c r="C1748" s="49" t="s">
        <v>6175</v>
      </c>
      <c r="D1748" s="49" t="s">
        <v>3968</v>
      </c>
      <c r="E1748" s="49">
        <v>9050</v>
      </c>
      <c r="F1748" s="49" t="s">
        <v>4031</v>
      </c>
      <c r="G1748" s="49">
        <v>10</v>
      </c>
      <c r="H1748" s="49" t="s">
        <v>3993</v>
      </c>
      <c r="I1748" s="49">
        <v>7</v>
      </c>
      <c r="J1748" s="49" t="s">
        <v>3971</v>
      </c>
      <c r="K1748" s="47" t="str">
        <f>_xlfn.XLOOKUP($B1748,ウォッチリスト!$C$3:$C$10000,ウォッチリスト!$C$3:$C$10000,"未反映",0,1)</f>
        <v>4310</v>
      </c>
    </row>
    <row r="1749" spans="1:11">
      <c r="A1749" s="49">
        <v>20250228</v>
      </c>
      <c r="B1749" s="50" t="s">
        <v>1540</v>
      </c>
      <c r="C1749" s="49" t="s">
        <v>6176</v>
      </c>
      <c r="D1749" s="49" t="s">
        <v>3983</v>
      </c>
      <c r="E1749" s="49">
        <v>5250</v>
      </c>
      <c r="F1749" s="49" t="s">
        <v>3992</v>
      </c>
      <c r="G1749" s="49">
        <v>10</v>
      </c>
      <c r="H1749" s="49" t="s">
        <v>3993</v>
      </c>
      <c r="I1749" s="49" t="s">
        <v>3975</v>
      </c>
      <c r="J1749" s="49" t="s">
        <v>3975</v>
      </c>
      <c r="K1749" s="47" t="str">
        <f>_xlfn.XLOOKUP($B1749,ウォッチリスト!$C$3:$C$10000,ウォッチリスト!$C$3:$C$10000,"未反映",0,1)</f>
        <v>4316</v>
      </c>
    </row>
    <row r="1750" spans="1:11">
      <c r="A1750" s="49">
        <v>20250228</v>
      </c>
      <c r="B1750" s="50" t="s">
        <v>1541</v>
      </c>
      <c r="C1750" s="49" t="s">
        <v>6177</v>
      </c>
      <c r="D1750" s="49" t="s">
        <v>4059</v>
      </c>
      <c r="E1750" s="49">
        <v>9050</v>
      </c>
      <c r="F1750" s="49" t="s">
        <v>4031</v>
      </c>
      <c r="G1750" s="49">
        <v>10</v>
      </c>
      <c r="H1750" s="49" t="s">
        <v>3993</v>
      </c>
      <c r="I1750" s="49" t="s">
        <v>3975</v>
      </c>
      <c r="J1750" s="49" t="s">
        <v>3975</v>
      </c>
      <c r="K1750" s="47" t="str">
        <f>_xlfn.XLOOKUP($B1750,ウォッチリスト!$C$3:$C$10000,ウォッチリスト!$C$3:$C$10000,"未反映",0,1)</f>
        <v>4317</v>
      </c>
    </row>
    <row r="1751" spans="1:11">
      <c r="A1751" s="49">
        <v>20250228</v>
      </c>
      <c r="B1751" s="50" t="s">
        <v>1542</v>
      </c>
      <c r="C1751" s="49" t="s">
        <v>6178</v>
      </c>
      <c r="D1751" s="49" t="s">
        <v>3968</v>
      </c>
      <c r="E1751" s="49">
        <v>9050</v>
      </c>
      <c r="F1751" s="49" t="s">
        <v>4031</v>
      </c>
      <c r="G1751" s="49">
        <v>10</v>
      </c>
      <c r="H1751" s="49" t="s">
        <v>3993</v>
      </c>
      <c r="I1751" s="49">
        <v>7</v>
      </c>
      <c r="J1751" s="49" t="s">
        <v>3971</v>
      </c>
      <c r="K1751" s="47" t="str">
        <f>_xlfn.XLOOKUP($B1751,ウォッチリスト!$C$3:$C$10000,ウォッチリスト!$C$3:$C$10000,"未反映",0,1)</f>
        <v>4318</v>
      </c>
    </row>
    <row r="1752" spans="1:11">
      <c r="A1752" s="49">
        <v>20250228</v>
      </c>
      <c r="B1752" s="50" t="s">
        <v>1543</v>
      </c>
      <c r="C1752" s="49" t="s">
        <v>6179</v>
      </c>
      <c r="D1752" s="49" t="s">
        <v>4059</v>
      </c>
      <c r="E1752" s="49">
        <v>9050</v>
      </c>
      <c r="F1752" s="49" t="s">
        <v>4031</v>
      </c>
      <c r="G1752" s="49">
        <v>10</v>
      </c>
      <c r="H1752" s="49" t="s">
        <v>3993</v>
      </c>
      <c r="I1752" s="49" t="s">
        <v>3975</v>
      </c>
      <c r="J1752" s="49" t="s">
        <v>3975</v>
      </c>
      <c r="K1752" s="47" t="str">
        <f>_xlfn.XLOOKUP($B1752,ウォッチリスト!$C$3:$C$10000,ウォッチリスト!$C$3:$C$10000,"未反映",0,1)</f>
        <v>4319</v>
      </c>
    </row>
    <row r="1753" spans="1:11">
      <c r="A1753" s="49">
        <v>20250228</v>
      </c>
      <c r="B1753" s="50" t="s">
        <v>1544</v>
      </c>
      <c r="C1753" s="49" t="s">
        <v>6180</v>
      </c>
      <c r="D1753" s="49" t="s">
        <v>4059</v>
      </c>
      <c r="E1753" s="49">
        <v>5250</v>
      </c>
      <c r="F1753" s="49" t="s">
        <v>3992</v>
      </c>
      <c r="G1753" s="49">
        <v>10</v>
      </c>
      <c r="H1753" s="49" t="s">
        <v>3993</v>
      </c>
      <c r="I1753" s="49" t="s">
        <v>3975</v>
      </c>
      <c r="J1753" s="49" t="s">
        <v>3975</v>
      </c>
      <c r="K1753" s="47" t="str">
        <f>_xlfn.XLOOKUP($B1753,ウォッチリスト!$C$3:$C$10000,ウォッチリスト!$C$3:$C$10000,"未反映",0,1)</f>
        <v>4320</v>
      </c>
    </row>
    <row r="1754" spans="1:11">
      <c r="A1754" s="49">
        <v>20250228</v>
      </c>
      <c r="B1754" s="50" t="s">
        <v>1545</v>
      </c>
      <c r="C1754" s="49" t="s">
        <v>6181</v>
      </c>
      <c r="D1754" s="49" t="s">
        <v>3968</v>
      </c>
      <c r="E1754" s="49">
        <v>5250</v>
      </c>
      <c r="F1754" s="49" t="s">
        <v>3992</v>
      </c>
      <c r="G1754" s="49">
        <v>10</v>
      </c>
      <c r="H1754" s="49" t="s">
        <v>3993</v>
      </c>
      <c r="I1754" s="49">
        <v>7</v>
      </c>
      <c r="J1754" s="49" t="s">
        <v>3971</v>
      </c>
      <c r="K1754" s="47" t="str">
        <f>_xlfn.XLOOKUP($B1754,ウォッチリスト!$C$3:$C$10000,ウォッチリスト!$C$3:$C$10000,"未反映",0,1)</f>
        <v>4323</v>
      </c>
    </row>
    <row r="1755" spans="1:11">
      <c r="A1755" s="49">
        <v>20250228</v>
      </c>
      <c r="B1755" s="50" t="s">
        <v>1546</v>
      </c>
      <c r="C1755" s="49" t="s">
        <v>6182</v>
      </c>
      <c r="D1755" s="49" t="s">
        <v>3968</v>
      </c>
      <c r="E1755" s="49">
        <v>9050</v>
      </c>
      <c r="F1755" s="49" t="s">
        <v>4031</v>
      </c>
      <c r="G1755" s="49">
        <v>10</v>
      </c>
      <c r="H1755" s="49" t="s">
        <v>3993</v>
      </c>
      <c r="I1755" s="49">
        <v>4</v>
      </c>
      <c r="J1755" s="49" t="s">
        <v>4015</v>
      </c>
      <c r="K1755" s="47" t="str">
        <f>_xlfn.XLOOKUP($B1755,ウォッチリスト!$C$3:$C$10000,ウォッチリスト!$C$3:$C$10000,"未反映",0,1)</f>
        <v>4324</v>
      </c>
    </row>
    <row r="1756" spans="1:11">
      <c r="A1756" s="49">
        <v>20250228</v>
      </c>
      <c r="B1756" s="50" t="s">
        <v>1547</v>
      </c>
      <c r="C1756" s="49" t="s">
        <v>6183</v>
      </c>
      <c r="D1756" s="49" t="s">
        <v>3968</v>
      </c>
      <c r="E1756" s="49">
        <v>5250</v>
      </c>
      <c r="F1756" s="49" t="s">
        <v>3992</v>
      </c>
      <c r="G1756" s="49">
        <v>10</v>
      </c>
      <c r="H1756" s="49" t="s">
        <v>3993</v>
      </c>
      <c r="I1756" s="49">
        <v>7</v>
      </c>
      <c r="J1756" s="49" t="s">
        <v>3971</v>
      </c>
      <c r="K1756" s="47" t="str">
        <f>_xlfn.XLOOKUP($B1756,ウォッチリスト!$C$3:$C$10000,ウォッチリスト!$C$3:$C$10000,"未反映",0,1)</f>
        <v>4326</v>
      </c>
    </row>
    <row r="1757" spans="1:11">
      <c r="A1757" s="49">
        <v>20250228</v>
      </c>
      <c r="B1757" s="50" t="s">
        <v>1548</v>
      </c>
      <c r="C1757" s="49" t="s">
        <v>6184</v>
      </c>
      <c r="D1757" s="49" t="s">
        <v>3968</v>
      </c>
      <c r="E1757" s="49">
        <v>9050</v>
      </c>
      <c r="F1757" s="49" t="s">
        <v>4031</v>
      </c>
      <c r="G1757" s="49">
        <v>10</v>
      </c>
      <c r="H1757" s="49" t="s">
        <v>3993</v>
      </c>
      <c r="I1757" s="49">
        <v>7</v>
      </c>
      <c r="J1757" s="49" t="s">
        <v>3971</v>
      </c>
      <c r="K1757" s="47" t="str">
        <f>_xlfn.XLOOKUP($B1757,ウォッチリスト!$C$3:$C$10000,ウォッチリスト!$C$3:$C$10000,"未反映",0,1)</f>
        <v>4331</v>
      </c>
    </row>
    <row r="1758" spans="1:11">
      <c r="A1758" s="49">
        <v>20250228</v>
      </c>
      <c r="B1758" s="50" t="s">
        <v>1549</v>
      </c>
      <c r="C1758" s="49" t="s">
        <v>6185</v>
      </c>
      <c r="D1758" s="49" t="s">
        <v>3968</v>
      </c>
      <c r="E1758" s="49">
        <v>5250</v>
      </c>
      <c r="F1758" s="49" t="s">
        <v>3992</v>
      </c>
      <c r="G1758" s="49">
        <v>10</v>
      </c>
      <c r="H1758" s="49" t="s">
        <v>3993</v>
      </c>
      <c r="I1758" s="49">
        <v>7</v>
      </c>
      <c r="J1758" s="49" t="s">
        <v>3971</v>
      </c>
      <c r="K1758" s="47" t="str">
        <f>_xlfn.XLOOKUP($B1758,ウォッチリスト!$C$3:$C$10000,ウォッチリスト!$C$3:$C$10000,"未反映",0,1)</f>
        <v>4333</v>
      </c>
    </row>
    <row r="1759" spans="1:11">
      <c r="A1759" s="49">
        <v>20250228</v>
      </c>
      <c r="B1759" s="50" t="s">
        <v>1550</v>
      </c>
      <c r="C1759" s="49" t="s">
        <v>6186</v>
      </c>
      <c r="D1759" s="49" t="s">
        <v>4059</v>
      </c>
      <c r="E1759" s="49">
        <v>5250</v>
      </c>
      <c r="F1759" s="49" t="s">
        <v>3992</v>
      </c>
      <c r="G1759" s="49">
        <v>10</v>
      </c>
      <c r="H1759" s="49" t="s">
        <v>3993</v>
      </c>
      <c r="I1759" s="49" t="s">
        <v>3975</v>
      </c>
      <c r="J1759" s="49" t="s">
        <v>3975</v>
      </c>
      <c r="K1759" s="47" t="str">
        <f>_xlfn.XLOOKUP($B1759,ウォッチリスト!$C$3:$C$10000,ウォッチリスト!$C$3:$C$10000,"未反映",0,1)</f>
        <v>4334</v>
      </c>
    </row>
    <row r="1760" spans="1:11">
      <c r="A1760" s="49">
        <v>20250228</v>
      </c>
      <c r="B1760" s="50" t="s">
        <v>1551</v>
      </c>
      <c r="C1760" s="49" t="s">
        <v>6187</v>
      </c>
      <c r="D1760" s="49" t="s">
        <v>4059</v>
      </c>
      <c r="E1760" s="49">
        <v>5250</v>
      </c>
      <c r="F1760" s="49" t="s">
        <v>3992</v>
      </c>
      <c r="G1760" s="49">
        <v>10</v>
      </c>
      <c r="H1760" s="49" t="s">
        <v>3993</v>
      </c>
      <c r="I1760" s="49" t="s">
        <v>3975</v>
      </c>
      <c r="J1760" s="49" t="s">
        <v>3975</v>
      </c>
      <c r="K1760" s="47" t="str">
        <f>_xlfn.XLOOKUP($B1760,ウォッチリスト!$C$3:$C$10000,ウォッチリスト!$C$3:$C$10000,"未反映",0,1)</f>
        <v>4335</v>
      </c>
    </row>
    <row r="1761" spans="1:11">
      <c r="A1761" s="49">
        <v>20250228</v>
      </c>
      <c r="B1761" s="50" t="s">
        <v>1552</v>
      </c>
      <c r="C1761" s="49" t="s">
        <v>6188</v>
      </c>
      <c r="D1761" s="49" t="s">
        <v>3968</v>
      </c>
      <c r="E1761" s="49">
        <v>9050</v>
      </c>
      <c r="F1761" s="49" t="s">
        <v>4031</v>
      </c>
      <c r="G1761" s="49">
        <v>10</v>
      </c>
      <c r="H1761" s="49" t="s">
        <v>3993</v>
      </c>
      <c r="I1761" s="49">
        <v>7</v>
      </c>
      <c r="J1761" s="49" t="s">
        <v>3971</v>
      </c>
      <c r="K1761" s="47" t="str">
        <f>_xlfn.XLOOKUP($B1761,ウォッチリスト!$C$3:$C$10000,ウォッチリスト!$C$3:$C$10000,"未反映",0,1)</f>
        <v>4337</v>
      </c>
    </row>
    <row r="1762" spans="1:11">
      <c r="A1762" s="49">
        <v>20250228</v>
      </c>
      <c r="B1762" s="50" t="s">
        <v>1553</v>
      </c>
      <c r="C1762" s="49" t="s">
        <v>6189</v>
      </c>
      <c r="D1762" s="49" t="s">
        <v>4059</v>
      </c>
      <c r="E1762" s="49">
        <v>9050</v>
      </c>
      <c r="F1762" s="49" t="s">
        <v>4031</v>
      </c>
      <c r="G1762" s="49">
        <v>10</v>
      </c>
      <c r="H1762" s="49" t="s">
        <v>3993</v>
      </c>
      <c r="I1762" s="49" t="s">
        <v>3975</v>
      </c>
      <c r="J1762" s="49" t="s">
        <v>3975</v>
      </c>
      <c r="K1762" s="47" t="str">
        <f>_xlfn.XLOOKUP($B1762,ウォッチリスト!$C$3:$C$10000,ウォッチリスト!$C$3:$C$10000,"未反映",0,1)</f>
        <v>4341</v>
      </c>
    </row>
    <row r="1763" spans="1:11">
      <c r="A1763" s="49">
        <v>20250228</v>
      </c>
      <c r="B1763" s="50" t="s">
        <v>1554</v>
      </c>
      <c r="C1763" s="49" t="s">
        <v>6190</v>
      </c>
      <c r="D1763" s="49" t="s">
        <v>3968</v>
      </c>
      <c r="E1763" s="49">
        <v>9050</v>
      </c>
      <c r="F1763" s="49" t="s">
        <v>4031</v>
      </c>
      <c r="G1763" s="49">
        <v>10</v>
      </c>
      <c r="H1763" s="49" t="s">
        <v>3993</v>
      </c>
      <c r="I1763" s="49">
        <v>7</v>
      </c>
      <c r="J1763" s="49" t="s">
        <v>3971</v>
      </c>
      <c r="K1763" s="47" t="str">
        <f>_xlfn.XLOOKUP($B1763,ウォッチリスト!$C$3:$C$10000,ウォッチリスト!$C$3:$C$10000,"未反映",0,1)</f>
        <v>4343</v>
      </c>
    </row>
    <row r="1764" spans="1:11">
      <c r="A1764" s="49">
        <v>20250228</v>
      </c>
      <c r="B1764" s="50" t="s">
        <v>1555</v>
      </c>
      <c r="C1764" s="49" t="s">
        <v>6191</v>
      </c>
      <c r="D1764" s="49" t="s">
        <v>3968</v>
      </c>
      <c r="E1764" s="49">
        <v>5250</v>
      </c>
      <c r="F1764" s="49" t="s">
        <v>3992</v>
      </c>
      <c r="G1764" s="49">
        <v>10</v>
      </c>
      <c r="H1764" s="49" t="s">
        <v>3993</v>
      </c>
      <c r="I1764" s="49">
        <v>7</v>
      </c>
      <c r="J1764" s="49" t="s">
        <v>3971</v>
      </c>
      <c r="K1764" s="47" t="str">
        <f>_xlfn.XLOOKUP($B1764,ウォッチリスト!$C$3:$C$10000,ウォッチリスト!$C$3:$C$10000,"未反映",0,1)</f>
        <v>4344</v>
      </c>
    </row>
    <row r="1765" spans="1:11">
      <c r="A1765" s="49">
        <v>20250228</v>
      </c>
      <c r="B1765" s="50" t="s">
        <v>1557</v>
      </c>
      <c r="C1765" s="49" t="s">
        <v>6192</v>
      </c>
      <c r="D1765" s="49" t="s">
        <v>3968</v>
      </c>
      <c r="E1765" s="49">
        <v>9050</v>
      </c>
      <c r="F1765" s="49" t="s">
        <v>4031</v>
      </c>
      <c r="G1765" s="49">
        <v>10</v>
      </c>
      <c r="H1765" s="49" t="s">
        <v>3993</v>
      </c>
      <c r="I1765" s="49">
        <v>7</v>
      </c>
      <c r="J1765" s="49" t="s">
        <v>3971</v>
      </c>
      <c r="K1765" s="47" t="str">
        <f>_xlfn.XLOOKUP($B1765,ウォッチリスト!$C$3:$C$10000,ウォッチリスト!$C$3:$C$10000,"未反映",0,1)</f>
        <v>4345</v>
      </c>
    </row>
    <row r="1766" spans="1:11">
      <c r="A1766" s="49">
        <v>20250228</v>
      </c>
      <c r="B1766" s="50" t="s">
        <v>1558</v>
      </c>
      <c r="C1766" s="49" t="s">
        <v>6193</v>
      </c>
      <c r="D1766" s="49" t="s">
        <v>4059</v>
      </c>
      <c r="E1766" s="49">
        <v>7200</v>
      </c>
      <c r="F1766" s="49" t="s">
        <v>4215</v>
      </c>
      <c r="G1766" s="49">
        <v>16</v>
      </c>
      <c r="H1766" s="49" t="s">
        <v>4216</v>
      </c>
      <c r="I1766" s="49" t="s">
        <v>3975</v>
      </c>
      <c r="J1766" s="49" t="s">
        <v>3975</v>
      </c>
      <c r="K1766" s="47" t="str">
        <f>_xlfn.XLOOKUP($B1766,ウォッチリスト!$C$3:$C$10000,ウォッチリスト!$C$3:$C$10000,"未反映",0,1)</f>
        <v>4346</v>
      </c>
    </row>
    <row r="1767" spans="1:11">
      <c r="A1767" s="49">
        <v>20250228</v>
      </c>
      <c r="B1767" s="50" t="s">
        <v>1559</v>
      </c>
      <c r="C1767" s="49" t="s">
        <v>6194</v>
      </c>
      <c r="D1767" s="49" t="s">
        <v>4059</v>
      </c>
      <c r="E1767" s="49">
        <v>9050</v>
      </c>
      <c r="F1767" s="49" t="s">
        <v>4031</v>
      </c>
      <c r="G1767" s="49">
        <v>10</v>
      </c>
      <c r="H1767" s="49" t="s">
        <v>3993</v>
      </c>
      <c r="I1767" s="49" t="s">
        <v>3975</v>
      </c>
      <c r="J1767" s="49" t="s">
        <v>3975</v>
      </c>
      <c r="K1767" s="47" t="str">
        <f>_xlfn.XLOOKUP($B1767,ウォッチリスト!$C$3:$C$10000,ウォッチリスト!$C$3:$C$10000,"未反映",0,1)</f>
        <v>4347</v>
      </c>
    </row>
    <row r="1768" spans="1:11">
      <c r="A1768" s="49">
        <v>20250228</v>
      </c>
      <c r="B1768" s="50" t="s">
        <v>1560</v>
      </c>
      <c r="C1768" s="49" t="s">
        <v>6195</v>
      </c>
      <c r="D1768" s="49" t="s">
        <v>4059</v>
      </c>
      <c r="E1768" s="49">
        <v>6100</v>
      </c>
      <c r="F1768" s="49" t="s">
        <v>4070</v>
      </c>
      <c r="G1768" s="49">
        <v>14</v>
      </c>
      <c r="H1768" s="49" t="s">
        <v>4071</v>
      </c>
      <c r="I1768" s="49">
        <v>7</v>
      </c>
      <c r="J1768" s="49" t="s">
        <v>3971</v>
      </c>
      <c r="K1768" s="47" t="str">
        <f>_xlfn.XLOOKUP($B1768,ウォッチリスト!$C$3:$C$10000,ウォッチリスト!$C$3:$C$10000,"未反映",0,1)</f>
        <v>4350</v>
      </c>
    </row>
    <row r="1769" spans="1:11">
      <c r="A1769" s="49">
        <v>20250228</v>
      </c>
      <c r="B1769" s="50" t="s">
        <v>1561</v>
      </c>
      <c r="C1769" s="49" t="s">
        <v>6196</v>
      </c>
      <c r="D1769" s="49" t="s">
        <v>4059</v>
      </c>
      <c r="E1769" s="49">
        <v>7200</v>
      </c>
      <c r="F1769" s="49" t="s">
        <v>4215</v>
      </c>
      <c r="G1769" s="49">
        <v>16</v>
      </c>
      <c r="H1769" s="49" t="s">
        <v>4216</v>
      </c>
      <c r="I1769" s="49" t="s">
        <v>3975</v>
      </c>
      <c r="J1769" s="49" t="s">
        <v>3975</v>
      </c>
      <c r="K1769" s="47" t="str">
        <f>_xlfn.XLOOKUP($B1769,ウォッチリスト!$C$3:$C$10000,ウォッチリスト!$C$3:$C$10000,"未反映",0,1)</f>
        <v>4351</v>
      </c>
    </row>
    <row r="1770" spans="1:11">
      <c r="A1770" s="49">
        <v>20250228</v>
      </c>
      <c r="B1770" s="50" t="s">
        <v>1562</v>
      </c>
      <c r="C1770" s="49" t="s">
        <v>6197</v>
      </c>
      <c r="D1770" s="49" t="s">
        <v>4059</v>
      </c>
      <c r="E1770" s="49">
        <v>5250</v>
      </c>
      <c r="F1770" s="49" t="s">
        <v>3992</v>
      </c>
      <c r="G1770" s="49">
        <v>10</v>
      </c>
      <c r="H1770" s="49" t="s">
        <v>3993</v>
      </c>
      <c r="I1770" s="49" t="s">
        <v>3975</v>
      </c>
      <c r="J1770" s="49" t="s">
        <v>3975</v>
      </c>
      <c r="K1770" s="47" t="str">
        <f>_xlfn.XLOOKUP($B1770,ウォッチリスト!$C$3:$C$10000,ウォッチリスト!$C$3:$C$10000,"未反映",0,1)</f>
        <v>4356</v>
      </c>
    </row>
    <row r="1771" spans="1:11">
      <c r="A1771" s="49">
        <v>20250228</v>
      </c>
      <c r="B1771" s="50" t="s">
        <v>1563</v>
      </c>
      <c r="C1771" s="49" t="s">
        <v>6198</v>
      </c>
      <c r="D1771" s="49" t="s">
        <v>4059</v>
      </c>
      <c r="E1771" s="49">
        <v>3200</v>
      </c>
      <c r="F1771" s="49" t="s">
        <v>4445</v>
      </c>
      <c r="G1771" s="49">
        <v>4</v>
      </c>
      <c r="H1771" s="49" t="s">
        <v>4446</v>
      </c>
      <c r="I1771" s="49" t="s">
        <v>3975</v>
      </c>
      <c r="J1771" s="49" t="s">
        <v>3975</v>
      </c>
      <c r="K1771" s="47" t="str">
        <f>_xlfn.XLOOKUP($B1771,ウォッチリスト!$C$3:$C$10000,ウォッチリスト!$C$3:$C$10000,"未反映",0,1)</f>
        <v>4360</v>
      </c>
    </row>
    <row r="1772" spans="1:11">
      <c r="A1772" s="49">
        <v>20250228</v>
      </c>
      <c r="B1772" s="50" t="s">
        <v>1564</v>
      </c>
      <c r="C1772" s="49" t="s">
        <v>6199</v>
      </c>
      <c r="D1772" s="49" t="s">
        <v>4059</v>
      </c>
      <c r="E1772" s="49">
        <v>3200</v>
      </c>
      <c r="F1772" s="49" t="s">
        <v>4445</v>
      </c>
      <c r="G1772" s="49">
        <v>4</v>
      </c>
      <c r="H1772" s="49" t="s">
        <v>4446</v>
      </c>
      <c r="I1772" s="49" t="s">
        <v>3975</v>
      </c>
      <c r="J1772" s="49" t="s">
        <v>3975</v>
      </c>
      <c r="K1772" s="47" t="str">
        <f>_xlfn.XLOOKUP($B1772,ウォッチリスト!$C$3:$C$10000,ウォッチリスト!$C$3:$C$10000,"未反映",0,1)</f>
        <v>4361</v>
      </c>
    </row>
    <row r="1773" spans="1:11">
      <c r="A1773" s="49">
        <v>20250228</v>
      </c>
      <c r="B1773" s="50" t="s">
        <v>1565</v>
      </c>
      <c r="C1773" s="49" t="s">
        <v>6200</v>
      </c>
      <c r="D1773" s="49" t="s">
        <v>3968</v>
      </c>
      <c r="E1773" s="49">
        <v>3200</v>
      </c>
      <c r="F1773" s="49" t="s">
        <v>4445</v>
      </c>
      <c r="G1773" s="49">
        <v>4</v>
      </c>
      <c r="H1773" s="49" t="s">
        <v>4446</v>
      </c>
      <c r="I1773" s="49">
        <v>7</v>
      </c>
      <c r="J1773" s="49" t="s">
        <v>3971</v>
      </c>
      <c r="K1773" s="47" t="str">
        <f>_xlfn.XLOOKUP($B1773,ウォッチリスト!$C$3:$C$10000,ウォッチリスト!$C$3:$C$10000,"未反映",0,1)</f>
        <v>4362</v>
      </c>
    </row>
    <row r="1774" spans="1:11">
      <c r="A1774" s="49">
        <v>20250228</v>
      </c>
      <c r="B1774" s="50" t="s">
        <v>1566</v>
      </c>
      <c r="C1774" s="49" t="s">
        <v>6201</v>
      </c>
      <c r="D1774" s="49" t="s">
        <v>4059</v>
      </c>
      <c r="E1774" s="49">
        <v>3200</v>
      </c>
      <c r="F1774" s="49" t="s">
        <v>4445</v>
      </c>
      <c r="G1774" s="49">
        <v>4</v>
      </c>
      <c r="H1774" s="49" t="s">
        <v>4446</v>
      </c>
      <c r="I1774" s="49" t="s">
        <v>3975</v>
      </c>
      <c r="J1774" s="49" t="s">
        <v>3975</v>
      </c>
      <c r="K1774" s="47" t="str">
        <f>_xlfn.XLOOKUP($B1774,ウォッチリスト!$C$3:$C$10000,ウォッチリスト!$C$3:$C$10000,"未反映",0,1)</f>
        <v>4365</v>
      </c>
    </row>
    <row r="1775" spans="1:11">
      <c r="A1775" s="49">
        <v>20250228</v>
      </c>
      <c r="B1775" s="50" t="s">
        <v>1567</v>
      </c>
      <c r="C1775" s="49" t="s">
        <v>6202</v>
      </c>
      <c r="D1775" s="49" t="s">
        <v>4059</v>
      </c>
      <c r="E1775" s="49">
        <v>3200</v>
      </c>
      <c r="F1775" s="49" t="s">
        <v>4445</v>
      </c>
      <c r="G1775" s="49">
        <v>4</v>
      </c>
      <c r="H1775" s="49" t="s">
        <v>4446</v>
      </c>
      <c r="I1775" s="49" t="s">
        <v>3975</v>
      </c>
      <c r="J1775" s="49" t="s">
        <v>3975</v>
      </c>
      <c r="K1775" s="47" t="str">
        <f>_xlfn.XLOOKUP($B1775,ウォッチリスト!$C$3:$C$10000,ウォッチリスト!$C$3:$C$10000,"未反映",0,1)</f>
        <v>4366</v>
      </c>
    </row>
    <row r="1776" spans="1:11">
      <c r="A1776" s="49">
        <v>20250228</v>
      </c>
      <c r="B1776" s="50" t="s">
        <v>1568</v>
      </c>
      <c r="C1776" s="49" t="s">
        <v>6203</v>
      </c>
      <c r="D1776" s="49" t="s">
        <v>4059</v>
      </c>
      <c r="E1776" s="49">
        <v>3200</v>
      </c>
      <c r="F1776" s="49" t="s">
        <v>4445</v>
      </c>
      <c r="G1776" s="49">
        <v>4</v>
      </c>
      <c r="H1776" s="49" t="s">
        <v>4446</v>
      </c>
      <c r="I1776" s="49" t="s">
        <v>3975</v>
      </c>
      <c r="J1776" s="49" t="s">
        <v>3975</v>
      </c>
      <c r="K1776" s="47" t="str">
        <f>_xlfn.XLOOKUP($B1776,ウォッチリスト!$C$3:$C$10000,ウォッチリスト!$C$3:$C$10000,"未反映",0,1)</f>
        <v>4367</v>
      </c>
    </row>
    <row r="1777" spans="1:11">
      <c r="A1777" s="49">
        <v>20250228</v>
      </c>
      <c r="B1777" s="50" t="s">
        <v>1569</v>
      </c>
      <c r="C1777" s="49" t="s">
        <v>6204</v>
      </c>
      <c r="D1777" s="49" t="s">
        <v>3968</v>
      </c>
      <c r="E1777" s="49">
        <v>3200</v>
      </c>
      <c r="F1777" s="49" t="s">
        <v>4445</v>
      </c>
      <c r="G1777" s="49">
        <v>4</v>
      </c>
      <c r="H1777" s="49" t="s">
        <v>4446</v>
      </c>
      <c r="I1777" s="49">
        <v>6</v>
      </c>
      <c r="J1777" s="49" t="s">
        <v>4061</v>
      </c>
      <c r="K1777" s="47" t="str">
        <f>_xlfn.XLOOKUP($B1777,ウォッチリスト!$C$3:$C$10000,ウォッチリスト!$C$3:$C$10000,"未反映",0,1)</f>
        <v>4368</v>
      </c>
    </row>
    <row r="1778" spans="1:11">
      <c r="A1778" s="49">
        <v>20250228</v>
      </c>
      <c r="B1778" s="50" t="s">
        <v>1570</v>
      </c>
      <c r="C1778" s="49" t="s">
        <v>6205</v>
      </c>
      <c r="D1778" s="49" t="s">
        <v>3968</v>
      </c>
      <c r="E1778" s="49">
        <v>3200</v>
      </c>
      <c r="F1778" s="49" t="s">
        <v>4445</v>
      </c>
      <c r="G1778" s="49">
        <v>4</v>
      </c>
      <c r="H1778" s="49" t="s">
        <v>4446</v>
      </c>
      <c r="I1778" s="49">
        <v>6</v>
      </c>
      <c r="J1778" s="49" t="s">
        <v>4061</v>
      </c>
      <c r="K1778" s="47" t="str">
        <f>_xlfn.XLOOKUP($B1778,ウォッチリスト!$C$3:$C$10000,ウォッチリスト!$C$3:$C$10000,"未反映",0,1)</f>
        <v>4369</v>
      </c>
    </row>
    <row r="1779" spans="1:11">
      <c r="A1779" s="49">
        <v>20250228</v>
      </c>
      <c r="B1779" s="50" t="s">
        <v>1571</v>
      </c>
      <c r="C1779" s="49" t="s">
        <v>6206</v>
      </c>
      <c r="D1779" s="49" t="s">
        <v>3983</v>
      </c>
      <c r="E1779" s="49">
        <v>5250</v>
      </c>
      <c r="F1779" s="49" t="s">
        <v>3992</v>
      </c>
      <c r="G1779" s="49">
        <v>10</v>
      </c>
      <c r="H1779" s="49" t="s">
        <v>3993</v>
      </c>
      <c r="I1779" s="49" t="s">
        <v>3975</v>
      </c>
      <c r="J1779" s="49" t="s">
        <v>3975</v>
      </c>
      <c r="K1779" s="47" t="str">
        <f>_xlfn.XLOOKUP($B1779,ウォッチリスト!$C$3:$C$10000,ウォッチリスト!$C$3:$C$10000,"未反映",0,1)</f>
        <v>4370</v>
      </c>
    </row>
    <row r="1780" spans="1:11">
      <c r="A1780" s="49">
        <v>20250228</v>
      </c>
      <c r="B1780" s="50" t="s">
        <v>1572</v>
      </c>
      <c r="C1780" s="49" t="s">
        <v>6207</v>
      </c>
      <c r="D1780" s="49" t="s">
        <v>3983</v>
      </c>
      <c r="E1780" s="49">
        <v>5250</v>
      </c>
      <c r="F1780" s="49" t="s">
        <v>3992</v>
      </c>
      <c r="G1780" s="49">
        <v>10</v>
      </c>
      <c r="H1780" s="49" t="s">
        <v>3993</v>
      </c>
      <c r="I1780" s="49" t="s">
        <v>3975</v>
      </c>
      <c r="J1780" s="49" t="s">
        <v>3975</v>
      </c>
      <c r="K1780" s="47" t="str">
        <f>_xlfn.XLOOKUP($B1780,ウォッチリスト!$C$3:$C$10000,ウォッチリスト!$C$3:$C$10000,"未反映",0,1)</f>
        <v>4371</v>
      </c>
    </row>
    <row r="1781" spans="1:11">
      <c r="A1781" s="49">
        <v>20250228</v>
      </c>
      <c r="B1781" s="50" t="s">
        <v>1573</v>
      </c>
      <c r="C1781" s="49" t="s">
        <v>6208</v>
      </c>
      <c r="D1781" s="49" t="s">
        <v>3983</v>
      </c>
      <c r="E1781" s="49">
        <v>5250</v>
      </c>
      <c r="F1781" s="49" t="s">
        <v>3992</v>
      </c>
      <c r="G1781" s="49">
        <v>10</v>
      </c>
      <c r="H1781" s="49" t="s">
        <v>3993</v>
      </c>
      <c r="I1781" s="49" t="s">
        <v>3975</v>
      </c>
      <c r="J1781" s="49" t="s">
        <v>3975</v>
      </c>
      <c r="K1781" s="47" t="str">
        <f>_xlfn.XLOOKUP($B1781,ウォッチリスト!$C$3:$C$10000,ウォッチリスト!$C$3:$C$10000,"未反映",0,1)</f>
        <v>4372</v>
      </c>
    </row>
    <row r="1782" spans="1:11">
      <c r="A1782" s="49">
        <v>20250228</v>
      </c>
      <c r="B1782" s="50" t="s">
        <v>1574</v>
      </c>
      <c r="C1782" s="49" t="s">
        <v>6209</v>
      </c>
      <c r="D1782" s="49" t="s">
        <v>3968</v>
      </c>
      <c r="E1782" s="49">
        <v>5250</v>
      </c>
      <c r="F1782" s="49" t="s">
        <v>3992</v>
      </c>
      <c r="G1782" s="49">
        <v>10</v>
      </c>
      <c r="H1782" s="49" t="s">
        <v>3993</v>
      </c>
      <c r="I1782" s="49">
        <v>6</v>
      </c>
      <c r="J1782" s="49" t="s">
        <v>4061</v>
      </c>
      <c r="K1782" s="47" t="str">
        <f>_xlfn.XLOOKUP($B1782,ウォッチリスト!$C$3:$C$10000,ウォッチリスト!$C$3:$C$10000,"未反映",0,1)</f>
        <v>4373</v>
      </c>
    </row>
    <row r="1783" spans="1:11">
      <c r="A1783" s="49">
        <v>20250228</v>
      </c>
      <c r="B1783" s="50" t="s">
        <v>1575</v>
      </c>
      <c r="C1783" s="49" t="s">
        <v>6210</v>
      </c>
      <c r="D1783" s="49" t="s">
        <v>3983</v>
      </c>
      <c r="E1783" s="49">
        <v>5250</v>
      </c>
      <c r="F1783" s="49" t="s">
        <v>3992</v>
      </c>
      <c r="G1783" s="49">
        <v>10</v>
      </c>
      <c r="H1783" s="49" t="s">
        <v>3993</v>
      </c>
      <c r="I1783" s="49" t="s">
        <v>3975</v>
      </c>
      <c r="J1783" s="49" t="s">
        <v>3975</v>
      </c>
      <c r="K1783" s="47" t="str">
        <f>_xlfn.XLOOKUP($B1783,ウォッチリスト!$C$3:$C$10000,ウォッチリスト!$C$3:$C$10000,"未反映",0,1)</f>
        <v>4374</v>
      </c>
    </row>
    <row r="1784" spans="1:11">
      <c r="A1784" s="49">
        <v>20250228</v>
      </c>
      <c r="B1784" s="50" t="s">
        <v>1576</v>
      </c>
      <c r="C1784" s="49" t="s">
        <v>6211</v>
      </c>
      <c r="D1784" s="49" t="s">
        <v>3983</v>
      </c>
      <c r="E1784" s="49">
        <v>5250</v>
      </c>
      <c r="F1784" s="49" t="s">
        <v>3992</v>
      </c>
      <c r="G1784" s="49">
        <v>10</v>
      </c>
      <c r="H1784" s="49" t="s">
        <v>3993</v>
      </c>
      <c r="I1784" s="49" t="s">
        <v>3975</v>
      </c>
      <c r="J1784" s="49" t="s">
        <v>3975</v>
      </c>
      <c r="K1784" s="47" t="str">
        <f>_xlfn.XLOOKUP($B1784,ウォッチリスト!$C$3:$C$10000,ウォッチリスト!$C$3:$C$10000,"未反映",0,1)</f>
        <v>4375</v>
      </c>
    </row>
    <row r="1785" spans="1:11">
      <c r="A1785" s="49">
        <v>20250228</v>
      </c>
      <c r="B1785" s="50" t="s">
        <v>1577</v>
      </c>
      <c r="C1785" s="49" t="s">
        <v>9052</v>
      </c>
      <c r="D1785" s="49" t="s">
        <v>3983</v>
      </c>
      <c r="E1785" s="49">
        <v>5250</v>
      </c>
      <c r="F1785" s="49" t="s">
        <v>3992</v>
      </c>
      <c r="G1785" s="49">
        <v>10</v>
      </c>
      <c r="H1785" s="49" t="s">
        <v>3993</v>
      </c>
      <c r="I1785" s="49" t="s">
        <v>3975</v>
      </c>
      <c r="J1785" s="49" t="s">
        <v>3975</v>
      </c>
      <c r="K1785" s="47" t="str">
        <f>_xlfn.XLOOKUP($B1785,ウォッチリスト!$C$3:$C$10000,ウォッチリスト!$C$3:$C$10000,"未反映",0,1)</f>
        <v>4376</v>
      </c>
    </row>
    <row r="1786" spans="1:11">
      <c r="A1786" s="49">
        <v>20250228</v>
      </c>
      <c r="B1786" s="50" t="s">
        <v>1578</v>
      </c>
      <c r="C1786" s="49" t="s">
        <v>6212</v>
      </c>
      <c r="D1786" s="49" t="s">
        <v>3983</v>
      </c>
      <c r="E1786" s="49">
        <v>5250</v>
      </c>
      <c r="F1786" s="49" t="s">
        <v>3992</v>
      </c>
      <c r="G1786" s="49">
        <v>10</v>
      </c>
      <c r="H1786" s="49" t="s">
        <v>3993</v>
      </c>
      <c r="I1786" s="49" t="s">
        <v>3975</v>
      </c>
      <c r="J1786" s="49" t="s">
        <v>3975</v>
      </c>
      <c r="K1786" s="47" t="str">
        <f>_xlfn.XLOOKUP($B1786,ウォッチリスト!$C$3:$C$10000,ウォッチリスト!$C$3:$C$10000,"未反映",0,1)</f>
        <v>4377</v>
      </c>
    </row>
    <row r="1787" spans="1:11">
      <c r="A1787" s="49">
        <v>20250228</v>
      </c>
      <c r="B1787" s="50" t="s">
        <v>1579</v>
      </c>
      <c r="C1787" s="49" t="s">
        <v>6213</v>
      </c>
      <c r="D1787" s="49" t="s">
        <v>3983</v>
      </c>
      <c r="E1787" s="49">
        <v>5250</v>
      </c>
      <c r="F1787" s="49" t="s">
        <v>3992</v>
      </c>
      <c r="G1787" s="49">
        <v>10</v>
      </c>
      <c r="H1787" s="49" t="s">
        <v>3993</v>
      </c>
      <c r="I1787" s="49" t="s">
        <v>3975</v>
      </c>
      <c r="J1787" s="49" t="s">
        <v>3975</v>
      </c>
      <c r="K1787" s="47" t="str">
        <f>_xlfn.XLOOKUP($B1787,ウォッチリスト!$C$3:$C$10000,ウォッチリスト!$C$3:$C$10000,"未反映",0,1)</f>
        <v>4378</v>
      </c>
    </row>
    <row r="1788" spans="1:11">
      <c r="A1788" s="49">
        <v>20250228</v>
      </c>
      <c r="B1788" s="50" t="s">
        <v>1580</v>
      </c>
      <c r="C1788" s="49" t="s">
        <v>6214</v>
      </c>
      <c r="D1788" s="49" t="s">
        <v>3983</v>
      </c>
      <c r="E1788" s="49">
        <v>5250</v>
      </c>
      <c r="F1788" s="49" t="s">
        <v>3992</v>
      </c>
      <c r="G1788" s="49">
        <v>10</v>
      </c>
      <c r="H1788" s="49" t="s">
        <v>3993</v>
      </c>
      <c r="I1788" s="49" t="s">
        <v>3975</v>
      </c>
      <c r="J1788" s="49" t="s">
        <v>3975</v>
      </c>
      <c r="K1788" s="47" t="str">
        <f>_xlfn.XLOOKUP($B1788,ウォッチリスト!$C$3:$C$10000,ウォッチリスト!$C$3:$C$10000,"未反映",0,1)</f>
        <v>4379</v>
      </c>
    </row>
    <row r="1789" spans="1:11">
      <c r="A1789" s="49">
        <v>20250228</v>
      </c>
      <c r="B1789" s="50" t="s">
        <v>1581</v>
      </c>
      <c r="C1789" s="49" t="s">
        <v>6215</v>
      </c>
      <c r="D1789" s="49" t="s">
        <v>3983</v>
      </c>
      <c r="E1789" s="49">
        <v>5250</v>
      </c>
      <c r="F1789" s="49" t="s">
        <v>3992</v>
      </c>
      <c r="G1789" s="49">
        <v>10</v>
      </c>
      <c r="H1789" s="49" t="s">
        <v>3993</v>
      </c>
      <c r="I1789" s="49" t="s">
        <v>3975</v>
      </c>
      <c r="J1789" s="49" t="s">
        <v>3975</v>
      </c>
      <c r="K1789" s="47" t="str">
        <f>_xlfn.XLOOKUP($B1789,ウォッチリスト!$C$3:$C$10000,ウォッチリスト!$C$3:$C$10000,"未反映",0,1)</f>
        <v>4380</v>
      </c>
    </row>
    <row r="1790" spans="1:11">
      <c r="A1790" s="49">
        <v>20250228</v>
      </c>
      <c r="B1790" s="50" t="s">
        <v>1582</v>
      </c>
      <c r="C1790" s="49" t="s">
        <v>6216</v>
      </c>
      <c r="D1790" s="49" t="s">
        <v>3983</v>
      </c>
      <c r="E1790" s="49">
        <v>5250</v>
      </c>
      <c r="F1790" s="49" t="s">
        <v>3992</v>
      </c>
      <c r="G1790" s="49">
        <v>10</v>
      </c>
      <c r="H1790" s="49" t="s">
        <v>3993</v>
      </c>
      <c r="I1790" s="49" t="s">
        <v>3975</v>
      </c>
      <c r="J1790" s="49" t="s">
        <v>3975</v>
      </c>
      <c r="K1790" s="47" t="str">
        <f>_xlfn.XLOOKUP($B1790,ウォッチリスト!$C$3:$C$10000,ウォッチリスト!$C$3:$C$10000,"未反映",0,1)</f>
        <v>4381</v>
      </c>
    </row>
    <row r="1791" spans="1:11">
      <c r="A1791" s="49">
        <v>20250228</v>
      </c>
      <c r="B1791" s="50" t="s">
        <v>1583</v>
      </c>
      <c r="C1791" s="49" t="s">
        <v>6217</v>
      </c>
      <c r="D1791" s="49" t="s">
        <v>4059</v>
      </c>
      <c r="E1791" s="49">
        <v>5250</v>
      </c>
      <c r="F1791" s="49" t="s">
        <v>3992</v>
      </c>
      <c r="G1791" s="49">
        <v>10</v>
      </c>
      <c r="H1791" s="49" t="s">
        <v>3993</v>
      </c>
      <c r="I1791" s="49">
        <v>7</v>
      </c>
      <c r="J1791" s="49" t="s">
        <v>3971</v>
      </c>
      <c r="K1791" s="47" t="str">
        <f>_xlfn.XLOOKUP($B1791,ウォッチリスト!$C$3:$C$10000,ウォッチリスト!$C$3:$C$10000,"未反映",0,1)</f>
        <v>4382</v>
      </c>
    </row>
    <row r="1792" spans="1:11">
      <c r="A1792" s="49">
        <v>20250228</v>
      </c>
      <c r="B1792" s="50" t="s">
        <v>1584</v>
      </c>
      <c r="C1792" s="49" t="s">
        <v>6218</v>
      </c>
      <c r="D1792" s="49" t="s">
        <v>3968</v>
      </c>
      <c r="E1792" s="49">
        <v>5250</v>
      </c>
      <c r="F1792" s="49" t="s">
        <v>3992</v>
      </c>
      <c r="G1792" s="49">
        <v>10</v>
      </c>
      <c r="H1792" s="49" t="s">
        <v>3993</v>
      </c>
      <c r="I1792" s="49">
        <v>6</v>
      </c>
      <c r="J1792" s="49" t="s">
        <v>4061</v>
      </c>
      <c r="K1792" s="47" t="str">
        <f>_xlfn.XLOOKUP($B1792,ウォッチリスト!$C$3:$C$10000,ウォッチリスト!$C$3:$C$10000,"未反映",0,1)</f>
        <v>4384</v>
      </c>
    </row>
    <row r="1793" spans="1:11">
      <c r="A1793" s="49">
        <v>20250228</v>
      </c>
      <c r="B1793" s="50" t="s">
        <v>1585</v>
      </c>
      <c r="C1793" s="49" t="s">
        <v>6219</v>
      </c>
      <c r="D1793" s="49" t="s">
        <v>3968</v>
      </c>
      <c r="E1793" s="49">
        <v>5250</v>
      </c>
      <c r="F1793" s="49" t="s">
        <v>3992</v>
      </c>
      <c r="G1793" s="49">
        <v>10</v>
      </c>
      <c r="H1793" s="49" t="s">
        <v>3993</v>
      </c>
      <c r="I1793" s="49">
        <v>4</v>
      </c>
      <c r="J1793" s="49" t="s">
        <v>4015</v>
      </c>
      <c r="K1793" s="47" t="str">
        <f>_xlfn.XLOOKUP($B1793,ウォッチリスト!$C$3:$C$10000,ウォッチリスト!$C$3:$C$10000,"未反映",0,1)</f>
        <v>4385</v>
      </c>
    </row>
    <row r="1794" spans="1:11">
      <c r="A1794" s="49">
        <v>20250228</v>
      </c>
      <c r="B1794" s="50" t="s">
        <v>1587</v>
      </c>
      <c r="C1794" s="49" t="s">
        <v>6220</v>
      </c>
      <c r="D1794" s="49" t="s">
        <v>4059</v>
      </c>
      <c r="E1794" s="49">
        <v>5250</v>
      </c>
      <c r="F1794" s="49" t="s">
        <v>3992</v>
      </c>
      <c r="G1794" s="49">
        <v>10</v>
      </c>
      <c r="H1794" s="49" t="s">
        <v>3993</v>
      </c>
      <c r="I1794" s="49" t="s">
        <v>3975</v>
      </c>
      <c r="J1794" s="49" t="s">
        <v>3975</v>
      </c>
      <c r="K1794" s="47" t="str">
        <f>_xlfn.XLOOKUP($B1794,ウォッチリスト!$C$3:$C$10000,ウォッチリスト!$C$3:$C$10000,"未反映",0,1)</f>
        <v>4386</v>
      </c>
    </row>
    <row r="1795" spans="1:11">
      <c r="A1795" s="49">
        <v>20250228</v>
      </c>
      <c r="B1795" s="50" t="s">
        <v>1588</v>
      </c>
      <c r="C1795" s="49" t="s">
        <v>6221</v>
      </c>
      <c r="D1795" s="49" t="s">
        <v>3983</v>
      </c>
      <c r="E1795" s="49">
        <v>5250</v>
      </c>
      <c r="F1795" s="49" t="s">
        <v>3992</v>
      </c>
      <c r="G1795" s="49">
        <v>10</v>
      </c>
      <c r="H1795" s="49" t="s">
        <v>3993</v>
      </c>
      <c r="I1795" s="49" t="s">
        <v>3975</v>
      </c>
      <c r="J1795" s="49" t="s">
        <v>3975</v>
      </c>
      <c r="K1795" s="47" t="str">
        <f>_xlfn.XLOOKUP($B1795,ウォッチリスト!$C$3:$C$10000,ウォッチリスト!$C$3:$C$10000,"未反映",0,1)</f>
        <v>4387</v>
      </c>
    </row>
    <row r="1796" spans="1:11">
      <c r="A1796" s="49">
        <v>20250228</v>
      </c>
      <c r="B1796" s="50" t="s">
        <v>1589</v>
      </c>
      <c r="C1796" s="49" t="s">
        <v>6222</v>
      </c>
      <c r="D1796" s="49" t="s">
        <v>3983</v>
      </c>
      <c r="E1796" s="49">
        <v>5250</v>
      </c>
      <c r="F1796" s="49" t="s">
        <v>3992</v>
      </c>
      <c r="G1796" s="49">
        <v>10</v>
      </c>
      <c r="H1796" s="49" t="s">
        <v>3993</v>
      </c>
      <c r="I1796" s="49" t="s">
        <v>3975</v>
      </c>
      <c r="J1796" s="49" t="s">
        <v>3975</v>
      </c>
      <c r="K1796" s="47" t="str">
        <f>_xlfn.XLOOKUP($B1796,ウォッチリスト!$C$3:$C$10000,ウォッチリスト!$C$3:$C$10000,"未反映",0,1)</f>
        <v>4388</v>
      </c>
    </row>
    <row r="1797" spans="1:11">
      <c r="A1797" s="49">
        <v>20250228</v>
      </c>
      <c r="B1797" s="50" t="s">
        <v>1590</v>
      </c>
      <c r="C1797" s="49" t="s">
        <v>6223</v>
      </c>
      <c r="D1797" s="49" t="s">
        <v>3983</v>
      </c>
      <c r="E1797" s="49">
        <v>5250</v>
      </c>
      <c r="F1797" s="49" t="s">
        <v>3992</v>
      </c>
      <c r="G1797" s="49">
        <v>10</v>
      </c>
      <c r="H1797" s="49" t="s">
        <v>3993</v>
      </c>
      <c r="I1797" s="49" t="s">
        <v>3975</v>
      </c>
      <c r="J1797" s="49" t="s">
        <v>3975</v>
      </c>
      <c r="K1797" s="47" t="str">
        <f>_xlfn.XLOOKUP($B1797,ウォッチリスト!$C$3:$C$10000,ウォッチリスト!$C$3:$C$10000,"未反映",0,1)</f>
        <v>4389</v>
      </c>
    </row>
    <row r="1798" spans="1:11">
      <c r="A1798" s="49">
        <v>20250228</v>
      </c>
      <c r="B1798" s="50" t="s">
        <v>1591</v>
      </c>
      <c r="C1798" s="49" t="s">
        <v>6224</v>
      </c>
      <c r="D1798" s="49" t="s">
        <v>3968</v>
      </c>
      <c r="E1798" s="49">
        <v>5250</v>
      </c>
      <c r="F1798" s="49" t="s">
        <v>3992</v>
      </c>
      <c r="G1798" s="49">
        <v>10</v>
      </c>
      <c r="H1798" s="49" t="s">
        <v>3993</v>
      </c>
      <c r="I1798" s="49">
        <v>7</v>
      </c>
      <c r="J1798" s="49" t="s">
        <v>3971</v>
      </c>
      <c r="K1798" s="47" t="str">
        <f>_xlfn.XLOOKUP($B1798,ウォッチリスト!$C$3:$C$10000,ウォッチリスト!$C$3:$C$10000,"未反映",0,1)</f>
        <v>4390</v>
      </c>
    </row>
    <row r="1799" spans="1:11">
      <c r="A1799" s="49">
        <v>20250228</v>
      </c>
      <c r="B1799" s="50" t="s">
        <v>1592</v>
      </c>
      <c r="C1799" s="49" t="s">
        <v>6225</v>
      </c>
      <c r="D1799" s="49" t="s">
        <v>3983</v>
      </c>
      <c r="E1799" s="49">
        <v>5250</v>
      </c>
      <c r="F1799" s="49" t="s">
        <v>3992</v>
      </c>
      <c r="G1799" s="49">
        <v>10</v>
      </c>
      <c r="H1799" s="49" t="s">
        <v>3993</v>
      </c>
      <c r="I1799" s="49" t="s">
        <v>3975</v>
      </c>
      <c r="J1799" s="49" t="s">
        <v>3975</v>
      </c>
      <c r="K1799" s="47" t="str">
        <f>_xlfn.XLOOKUP($B1799,ウォッチリスト!$C$3:$C$10000,ウォッチリスト!$C$3:$C$10000,"未反映",0,1)</f>
        <v>4391</v>
      </c>
    </row>
    <row r="1800" spans="1:11">
      <c r="A1800" s="49">
        <v>20250228</v>
      </c>
      <c r="B1800" s="50" t="s">
        <v>1593</v>
      </c>
      <c r="C1800" s="49" t="s">
        <v>6226</v>
      </c>
      <c r="D1800" s="49" t="s">
        <v>3968</v>
      </c>
      <c r="E1800" s="49">
        <v>5250</v>
      </c>
      <c r="F1800" s="49" t="s">
        <v>3992</v>
      </c>
      <c r="G1800" s="49">
        <v>10</v>
      </c>
      <c r="H1800" s="49" t="s">
        <v>3993</v>
      </c>
      <c r="I1800" s="49" t="s">
        <v>3975</v>
      </c>
      <c r="J1800" s="49" t="s">
        <v>3975</v>
      </c>
      <c r="K1800" s="47" t="str">
        <f>_xlfn.XLOOKUP($B1800,ウォッチリスト!$C$3:$C$10000,ウォッチリスト!$C$3:$C$10000,"未反映",0,1)</f>
        <v>4392</v>
      </c>
    </row>
    <row r="1801" spans="1:11">
      <c r="A1801" s="49">
        <v>20250228</v>
      </c>
      <c r="B1801" s="50" t="s">
        <v>1594</v>
      </c>
      <c r="C1801" s="49" t="s">
        <v>6227</v>
      </c>
      <c r="D1801" s="49" t="s">
        <v>3983</v>
      </c>
      <c r="E1801" s="49">
        <v>5250</v>
      </c>
      <c r="F1801" s="49" t="s">
        <v>3992</v>
      </c>
      <c r="G1801" s="49">
        <v>10</v>
      </c>
      <c r="H1801" s="49" t="s">
        <v>3993</v>
      </c>
      <c r="I1801" s="49" t="s">
        <v>3975</v>
      </c>
      <c r="J1801" s="49" t="s">
        <v>3975</v>
      </c>
      <c r="K1801" s="47" t="str">
        <f>_xlfn.XLOOKUP($B1801,ウォッチリスト!$C$3:$C$10000,ウォッチリスト!$C$3:$C$10000,"未反映",0,1)</f>
        <v>4393</v>
      </c>
    </row>
    <row r="1802" spans="1:11">
      <c r="A1802" s="49">
        <v>20250228</v>
      </c>
      <c r="B1802" s="50" t="s">
        <v>1595</v>
      </c>
      <c r="C1802" s="49" t="s">
        <v>6228</v>
      </c>
      <c r="D1802" s="49" t="s">
        <v>3983</v>
      </c>
      <c r="E1802" s="49">
        <v>5250</v>
      </c>
      <c r="F1802" s="49" t="s">
        <v>3992</v>
      </c>
      <c r="G1802" s="49">
        <v>10</v>
      </c>
      <c r="H1802" s="49" t="s">
        <v>3993</v>
      </c>
      <c r="I1802" s="49" t="s">
        <v>3975</v>
      </c>
      <c r="J1802" s="49" t="s">
        <v>3975</v>
      </c>
      <c r="K1802" s="47" t="str">
        <f>_xlfn.XLOOKUP($B1802,ウォッチリスト!$C$3:$C$10000,ウォッチリスト!$C$3:$C$10000,"未反映",0,1)</f>
        <v>4394</v>
      </c>
    </row>
    <row r="1803" spans="1:11">
      <c r="A1803" s="49">
        <v>20250228</v>
      </c>
      <c r="B1803" s="50" t="s">
        <v>1596</v>
      </c>
      <c r="C1803" s="49" t="s">
        <v>6229</v>
      </c>
      <c r="D1803" s="49" t="s">
        <v>3983</v>
      </c>
      <c r="E1803" s="49">
        <v>5250</v>
      </c>
      <c r="F1803" s="49" t="s">
        <v>3992</v>
      </c>
      <c r="G1803" s="49">
        <v>10</v>
      </c>
      <c r="H1803" s="49" t="s">
        <v>3993</v>
      </c>
      <c r="I1803" s="49" t="s">
        <v>3975</v>
      </c>
      <c r="J1803" s="49" t="s">
        <v>3975</v>
      </c>
      <c r="K1803" s="47" t="str">
        <f>_xlfn.XLOOKUP($B1803,ウォッチリスト!$C$3:$C$10000,ウォッチリスト!$C$3:$C$10000,"未反映",0,1)</f>
        <v>4395</v>
      </c>
    </row>
    <row r="1804" spans="1:11">
      <c r="A1804" s="49">
        <v>20250228</v>
      </c>
      <c r="B1804" s="50" t="s">
        <v>303</v>
      </c>
      <c r="C1804" s="49" t="s">
        <v>9053</v>
      </c>
      <c r="D1804" s="49" t="s">
        <v>3968</v>
      </c>
      <c r="E1804" s="49">
        <v>5250</v>
      </c>
      <c r="F1804" s="49" t="s">
        <v>3992</v>
      </c>
      <c r="G1804" s="49">
        <v>10</v>
      </c>
      <c r="H1804" s="49" t="s">
        <v>3993</v>
      </c>
      <c r="I1804" s="49">
        <v>7</v>
      </c>
      <c r="J1804" s="49" t="s">
        <v>3971</v>
      </c>
      <c r="K1804" s="47" t="str">
        <f>_xlfn.XLOOKUP($B1804,ウォッチリスト!$C$3:$C$10000,ウォッチリスト!$C$3:$C$10000,"未反映",0,1)</f>
        <v>4396</v>
      </c>
    </row>
    <row r="1805" spans="1:11">
      <c r="A1805" s="49">
        <v>20250228</v>
      </c>
      <c r="B1805" s="50" t="s">
        <v>1597</v>
      </c>
      <c r="C1805" s="49" t="s">
        <v>6230</v>
      </c>
      <c r="D1805" s="49" t="s">
        <v>3983</v>
      </c>
      <c r="E1805" s="49">
        <v>5250</v>
      </c>
      <c r="F1805" s="49" t="s">
        <v>3992</v>
      </c>
      <c r="G1805" s="49">
        <v>10</v>
      </c>
      <c r="H1805" s="49" t="s">
        <v>3993</v>
      </c>
      <c r="I1805" s="49" t="s">
        <v>3975</v>
      </c>
      <c r="J1805" s="49" t="s">
        <v>3975</v>
      </c>
      <c r="K1805" s="47" t="str">
        <f>_xlfn.XLOOKUP($B1805,ウォッチリスト!$C$3:$C$10000,ウォッチリスト!$C$3:$C$10000,"未反映",0,1)</f>
        <v>4397</v>
      </c>
    </row>
    <row r="1806" spans="1:11">
      <c r="A1806" s="49">
        <v>20250228</v>
      </c>
      <c r="B1806" s="50" t="s">
        <v>1598</v>
      </c>
      <c r="C1806" s="49" t="s">
        <v>6231</v>
      </c>
      <c r="D1806" s="49" t="s">
        <v>4059</v>
      </c>
      <c r="E1806" s="49">
        <v>5250</v>
      </c>
      <c r="F1806" s="49" t="s">
        <v>3992</v>
      </c>
      <c r="G1806" s="49">
        <v>10</v>
      </c>
      <c r="H1806" s="49" t="s">
        <v>3993</v>
      </c>
      <c r="I1806" s="49" t="s">
        <v>3975</v>
      </c>
      <c r="J1806" s="49" t="s">
        <v>3975</v>
      </c>
      <c r="K1806" s="47" t="str">
        <f>_xlfn.XLOOKUP($B1806,ウォッチリスト!$C$3:$C$10000,ウォッチリスト!$C$3:$C$10000,"未反映",0,1)</f>
        <v>4398</v>
      </c>
    </row>
    <row r="1807" spans="1:11">
      <c r="A1807" s="49">
        <v>20250228</v>
      </c>
      <c r="B1807" s="50" t="s">
        <v>1599</v>
      </c>
      <c r="C1807" s="49" t="s">
        <v>6232</v>
      </c>
      <c r="D1807" s="49" t="s">
        <v>3968</v>
      </c>
      <c r="E1807" s="49">
        <v>3200</v>
      </c>
      <c r="F1807" s="49" t="s">
        <v>4445</v>
      </c>
      <c r="G1807" s="49">
        <v>4</v>
      </c>
      <c r="H1807" s="49" t="s">
        <v>4446</v>
      </c>
      <c r="I1807" s="49">
        <v>4</v>
      </c>
      <c r="J1807" s="49" t="s">
        <v>4015</v>
      </c>
      <c r="K1807" s="47" t="str">
        <f>_xlfn.XLOOKUP($B1807,ウォッチリスト!$C$3:$C$10000,ウォッチリスト!$C$3:$C$10000,"未反映",0,1)</f>
        <v>4401</v>
      </c>
    </row>
    <row r="1808" spans="1:11">
      <c r="A1808" s="49">
        <v>20250228</v>
      </c>
      <c r="B1808" s="50" t="s">
        <v>1600</v>
      </c>
      <c r="C1808" s="49" t="s">
        <v>6233</v>
      </c>
      <c r="D1808" s="49" t="s">
        <v>3968</v>
      </c>
      <c r="E1808" s="49">
        <v>3200</v>
      </c>
      <c r="F1808" s="49" t="s">
        <v>4445</v>
      </c>
      <c r="G1808" s="49">
        <v>4</v>
      </c>
      <c r="H1808" s="49" t="s">
        <v>4446</v>
      </c>
      <c r="I1808" s="49">
        <v>4</v>
      </c>
      <c r="J1808" s="49" t="s">
        <v>4015</v>
      </c>
      <c r="K1808" s="47" t="str">
        <f>_xlfn.XLOOKUP($B1808,ウォッチリスト!$C$3:$C$10000,ウォッチリスト!$C$3:$C$10000,"未反映",0,1)</f>
        <v>4403</v>
      </c>
    </row>
    <row r="1809" spans="1:11">
      <c r="A1809" s="49">
        <v>20250228</v>
      </c>
      <c r="B1809" s="50" t="s">
        <v>1601</v>
      </c>
      <c r="C1809" s="49" t="s">
        <v>6234</v>
      </c>
      <c r="D1809" s="49" t="s">
        <v>4059</v>
      </c>
      <c r="E1809" s="49">
        <v>3050</v>
      </c>
      <c r="F1809" s="49" t="s">
        <v>4582</v>
      </c>
      <c r="G1809" s="49">
        <v>1</v>
      </c>
      <c r="H1809" s="49" t="s">
        <v>3970</v>
      </c>
      <c r="I1809" s="49" t="s">
        <v>3975</v>
      </c>
      <c r="J1809" s="49" t="s">
        <v>3975</v>
      </c>
      <c r="K1809" s="47" t="str">
        <f>_xlfn.XLOOKUP($B1809,ウォッチリスト!$C$3:$C$10000,ウォッチリスト!$C$3:$C$10000,"未反映",0,1)</f>
        <v>4404</v>
      </c>
    </row>
    <row r="1810" spans="1:11">
      <c r="A1810" s="49">
        <v>20250228</v>
      </c>
      <c r="B1810" s="50" t="s">
        <v>1602</v>
      </c>
      <c r="C1810" s="49" t="s">
        <v>6235</v>
      </c>
      <c r="D1810" s="49" t="s">
        <v>4059</v>
      </c>
      <c r="E1810" s="49">
        <v>3200</v>
      </c>
      <c r="F1810" s="49" t="s">
        <v>4445</v>
      </c>
      <c r="G1810" s="49">
        <v>4</v>
      </c>
      <c r="H1810" s="49" t="s">
        <v>4446</v>
      </c>
      <c r="I1810" s="49" t="s">
        <v>3975</v>
      </c>
      <c r="J1810" s="49" t="s">
        <v>3975</v>
      </c>
      <c r="K1810" s="47" t="str">
        <f>_xlfn.XLOOKUP($B1810,ウォッチリスト!$C$3:$C$10000,ウォッチリスト!$C$3:$C$10000,"未反映",0,1)</f>
        <v>4406</v>
      </c>
    </row>
    <row r="1811" spans="1:11">
      <c r="A1811" s="49">
        <v>20250228</v>
      </c>
      <c r="B1811" s="50" t="s">
        <v>1603</v>
      </c>
      <c r="C1811" s="49" t="s">
        <v>6236</v>
      </c>
      <c r="D1811" s="49" t="s">
        <v>4059</v>
      </c>
      <c r="E1811" s="49">
        <v>3200</v>
      </c>
      <c r="F1811" s="49" t="s">
        <v>4445</v>
      </c>
      <c r="G1811" s="49">
        <v>4</v>
      </c>
      <c r="H1811" s="49" t="s">
        <v>4446</v>
      </c>
      <c r="I1811" s="49" t="s">
        <v>3975</v>
      </c>
      <c r="J1811" s="49" t="s">
        <v>3975</v>
      </c>
      <c r="K1811" s="47" t="str">
        <f>_xlfn.XLOOKUP($B1811,ウォッチリスト!$C$3:$C$10000,ウォッチリスト!$C$3:$C$10000,"未反映",0,1)</f>
        <v>4409</v>
      </c>
    </row>
    <row r="1812" spans="1:11">
      <c r="A1812" s="49">
        <v>20250228</v>
      </c>
      <c r="B1812" s="50" t="s">
        <v>1604</v>
      </c>
      <c r="C1812" s="49" t="s">
        <v>6237</v>
      </c>
      <c r="D1812" s="49" t="s">
        <v>3968</v>
      </c>
      <c r="E1812" s="49">
        <v>3200</v>
      </c>
      <c r="F1812" s="49" t="s">
        <v>4445</v>
      </c>
      <c r="G1812" s="49">
        <v>4</v>
      </c>
      <c r="H1812" s="49" t="s">
        <v>4446</v>
      </c>
      <c r="I1812" s="49">
        <v>7</v>
      </c>
      <c r="J1812" s="49" t="s">
        <v>3971</v>
      </c>
      <c r="K1812" s="47" t="str">
        <f>_xlfn.XLOOKUP($B1812,ウォッチリスト!$C$3:$C$10000,ウォッチリスト!$C$3:$C$10000,"未反映",0,1)</f>
        <v>4410</v>
      </c>
    </row>
    <row r="1813" spans="1:11">
      <c r="A1813" s="49">
        <v>20250228</v>
      </c>
      <c r="B1813" s="50" t="s">
        <v>1605</v>
      </c>
      <c r="C1813" s="49" t="s">
        <v>6238</v>
      </c>
      <c r="D1813" s="49" t="s">
        <v>3983</v>
      </c>
      <c r="E1813" s="49">
        <v>5250</v>
      </c>
      <c r="F1813" s="49" t="s">
        <v>3992</v>
      </c>
      <c r="G1813" s="49">
        <v>10</v>
      </c>
      <c r="H1813" s="49" t="s">
        <v>3993</v>
      </c>
      <c r="I1813" s="49" t="s">
        <v>3975</v>
      </c>
      <c r="J1813" s="49" t="s">
        <v>3975</v>
      </c>
      <c r="K1813" s="47" t="str">
        <f>_xlfn.XLOOKUP($B1813,ウォッチリスト!$C$3:$C$10000,ウォッチリスト!$C$3:$C$10000,"未反映",0,1)</f>
        <v>4412</v>
      </c>
    </row>
    <row r="1814" spans="1:11">
      <c r="A1814" s="49">
        <v>20250228</v>
      </c>
      <c r="B1814" s="50" t="s">
        <v>1606</v>
      </c>
      <c r="C1814" s="49" t="s">
        <v>6239</v>
      </c>
      <c r="D1814" s="49" t="s">
        <v>3983</v>
      </c>
      <c r="E1814" s="49">
        <v>5250</v>
      </c>
      <c r="F1814" s="49" t="s">
        <v>3992</v>
      </c>
      <c r="G1814" s="49">
        <v>10</v>
      </c>
      <c r="H1814" s="49" t="s">
        <v>3993</v>
      </c>
      <c r="I1814" s="49" t="s">
        <v>3975</v>
      </c>
      <c r="J1814" s="49" t="s">
        <v>3975</v>
      </c>
      <c r="K1814" s="47" t="str">
        <f>_xlfn.XLOOKUP($B1814,ウォッチリスト!$C$3:$C$10000,ウォッチリスト!$C$3:$C$10000,"未反映",0,1)</f>
        <v>4413</v>
      </c>
    </row>
    <row r="1815" spans="1:11">
      <c r="A1815" s="49">
        <v>20250228</v>
      </c>
      <c r="B1815" s="50" t="s">
        <v>1607</v>
      </c>
      <c r="C1815" s="49" t="s">
        <v>6240</v>
      </c>
      <c r="D1815" s="49" t="s">
        <v>3983</v>
      </c>
      <c r="E1815" s="49">
        <v>5250</v>
      </c>
      <c r="F1815" s="49" t="s">
        <v>3992</v>
      </c>
      <c r="G1815" s="49">
        <v>10</v>
      </c>
      <c r="H1815" s="49" t="s">
        <v>3993</v>
      </c>
      <c r="I1815" s="49" t="s">
        <v>3975</v>
      </c>
      <c r="J1815" s="49" t="s">
        <v>3975</v>
      </c>
      <c r="K1815" s="47" t="str">
        <f>_xlfn.XLOOKUP($B1815,ウォッチリスト!$C$3:$C$10000,ウォッチリスト!$C$3:$C$10000,"未反映",0,1)</f>
        <v>4414</v>
      </c>
    </row>
    <row r="1816" spans="1:11">
      <c r="A1816" s="49">
        <v>20250228</v>
      </c>
      <c r="B1816" s="50" t="s">
        <v>1608</v>
      </c>
      <c r="C1816" s="49" t="s">
        <v>6241</v>
      </c>
      <c r="D1816" s="49" t="s">
        <v>3983</v>
      </c>
      <c r="E1816" s="49">
        <v>5250</v>
      </c>
      <c r="F1816" s="49" t="s">
        <v>3992</v>
      </c>
      <c r="G1816" s="49">
        <v>10</v>
      </c>
      <c r="H1816" s="49" t="s">
        <v>3993</v>
      </c>
      <c r="I1816" s="49" t="s">
        <v>3975</v>
      </c>
      <c r="J1816" s="49" t="s">
        <v>3975</v>
      </c>
      <c r="K1816" s="47" t="str">
        <f>_xlfn.XLOOKUP($B1816,ウォッチリスト!$C$3:$C$10000,ウォッチリスト!$C$3:$C$10000,"未反映",0,1)</f>
        <v>4415</v>
      </c>
    </row>
    <row r="1817" spans="1:11">
      <c r="A1817" s="49">
        <v>20250228</v>
      </c>
      <c r="B1817" s="50" t="s">
        <v>1609</v>
      </c>
      <c r="C1817" s="49" t="s">
        <v>6242</v>
      </c>
      <c r="D1817" s="49" t="s">
        <v>3983</v>
      </c>
      <c r="E1817" s="49">
        <v>5250</v>
      </c>
      <c r="F1817" s="49" t="s">
        <v>3992</v>
      </c>
      <c r="G1817" s="49">
        <v>10</v>
      </c>
      <c r="H1817" s="49" t="s">
        <v>3993</v>
      </c>
      <c r="I1817" s="49" t="s">
        <v>3975</v>
      </c>
      <c r="J1817" s="49" t="s">
        <v>3975</v>
      </c>
      <c r="K1817" s="47" t="str">
        <f>_xlfn.XLOOKUP($B1817,ウォッチリスト!$C$3:$C$10000,ウォッチリスト!$C$3:$C$10000,"未反映",0,1)</f>
        <v>4416</v>
      </c>
    </row>
    <row r="1818" spans="1:11">
      <c r="A1818" s="49">
        <v>20250228</v>
      </c>
      <c r="B1818" s="50" t="s">
        <v>1610</v>
      </c>
      <c r="C1818" s="49" t="s">
        <v>6243</v>
      </c>
      <c r="D1818" s="49" t="s">
        <v>3983</v>
      </c>
      <c r="E1818" s="49">
        <v>5250</v>
      </c>
      <c r="F1818" s="49" t="s">
        <v>3992</v>
      </c>
      <c r="G1818" s="49">
        <v>10</v>
      </c>
      <c r="H1818" s="49" t="s">
        <v>3993</v>
      </c>
      <c r="I1818" s="49" t="s">
        <v>3975</v>
      </c>
      <c r="J1818" s="49" t="s">
        <v>3975</v>
      </c>
      <c r="K1818" s="47" t="str">
        <f>_xlfn.XLOOKUP($B1818,ウォッチリスト!$C$3:$C$10000,ウォッチリスト!$C$3:$C$10000,"未反映",0,1)</f>
        <v>4417</v>
      </c>
    </row>
    <row r="1819" spans="1:11">
      <c r="A1819" s="49">
        <v>20250228</v>
      </c>
      <c r="B1819" s="50" t="s">
        <v>1611</v>
      </c>
      <c r="C1819" s="49" t="s">
        <v>6244</v>
      </c>
      <c r="D1819" s="49" t="s">
        <v>3983</v>
      </c>
      <c r="E1819" s="49">
        <v>5250</v>
      </c>
      <c r="F1819" s="49" t="s">
        <v>3992</v>
      </c>
      <c r="G1819" s="49">
        <v>10</v>
      </c>
      <c r="H1819" s="49" t="s">
        <v>3993</v>
      </c>
      <c r="I1819" s="49" t="s">
        <v>3975</v>
      </c>
      <c r="J1819" s="49" t="s">
        <v>3975</v>
      </c>
      <c r="K1819" s="47" t="str">
        <f>_xlfn.XLOOKUP($B1819,ウォッチリスト!$C$3:$C$10000,ウォッチリスト!$C$3:$C$10000,"未反映",0,1)</f>
        <v>4418</v>
      </c>
    </row>
    <row r="1820" spans="1:11">
      <c r="A1820" s="49">
        <v>20250228</v>
      </c>
      <c r="B1820" s="50" t="s">
        <v>1612</v>
      </c>
      <c r="C1820" s="49" t="s">
        <v>6245</v>
      </c>
      <c r="D1820" s="49" t="s">
        <v>3983</v>
      </c>
      <c r="E1820" s="49">
        <v>5250</v>
      </c>
      <c r="F1820" s="49" t="s">
        <v>3992</v>
      </c>
      <c r="G1820" s="49">
        <v>10</v>
      </c>
      <c r="H1820" s="49" t="s">
        <v>3993</v>
      </c>
      <c r="I1820" s="49" t="s">
        <v>3975</v>
      </c>
      <c r="J1820" s="49" t="s">
        <v>3975</v>
      </c>
      <c r="K1820" s="47" t="str">
        <f>_xlfn.XLOOKUP($B1820,ウォッチリスト!$C$3:$C$10000,ウォッチリスト!$C$3:$C$10000,"未反映",0,1)</f>
        <v>4419</v>
      </c>
    </row>
    <row r="1821" spans="1:11">
      <c r="A1821" s="49">
        <v>20250228</v>
      </c>
      <c r="B1821" s="50" t="s">
        <v>1613</v>
      </c>
      <c r="C1821" s="49" t="s">
        <v>6246</v>
      </c>
      <c r="D1821" s="49" t="s">
        <v>4059</v>
      </c>
      <c r="E1821" s="49">
        <v>5250</v>
      </c>
      <c r="F1821" s="49" t="s">
        <v>3992</v>
      </c>
      <c r="G1821" s="49">
        <v>10</v>
      </c>
      <c r="H1821" s="49" t="s">
        <v>3993</v>
      </c>
      <c r="I1821" s="49">
        <v>7</v>
      </c>
      <c r="J1821" s="49" t="s">
        <v>3971</v>
      </c>
      <c r="K1821" s="47" t="str">
        <f>_xlfn.XLOOKUP($B1821,ウォッチリスト!$C$3:$C$10000,ウォッチリスト!$C$3:$C$10000,"未反映",0,1)</f>
        <v>4420</v>
      </c>
    </row>
    <row r="1822" spans="1:11">
      <c r="A1822" s="49">
        <v>20250228</v>
      </c>
      <c r="B1822" s="50" t="s">
        <v>1614</v>
      </c>
      <c r="C1822" s="49" t="s">
        <v>6247</v>
      </c>
      <c r="D1822" s="49" t="s">
        <v>4059</v>
      </c>
      <c r="E1822" s="49">
        <v>5250</v>
      </c>
      <c r="F1822" s="49" t="s">
        <v>3992</v>
      </c>
      <c r="G1822" s="49">
        <v>10</v>
      </c>
      <c r="H1822" s="49" t="s">
        <v>3993</v>
      </c>
      <c r="I1822" s="49" t="s">
        <v>3975</v>
      </c>
      <c r="J1822" s="49" t="s">
        <v>3975</v>
      </c>
      <c r="K1822" s="47" t="str">
        <f>_xlfn.XLOOKUP($B1822,ウォッチリスト!$C$3:$C$10000,ウォッチリスト!$C$3:$C$10000,"未反映",0,1)</f>
        <v>4421</v>
      </c>
    </row>
    <row r="1823" spans="1:11">
      <c r="A1823" s="49">
        <v>20250228</v>
      </c>
      <c r="B1823" s="50" t="s">
        <v>1615</v>
      </c>
      <c r="C1823" s="49" t="s">
        <v>6248</v>
      </c>
      <c r="D1823" s="49" t="s">
        <v>3983</v>
      </c>
      <c r="E1823" s="49">
        <v>5250</v>
      </c>
      <c r="F1823" s="49" t="s">
        <v>3992</v>
      </c>
      <c r="G1823" s="49">
        <v>10</v>
      </c>
      <c r="H1823" s="49" t="s">
        <v>3993</v>
      </c>
      <c r="I1823" s="49" t="s">
        <v>3975</v>
      </c>
      <c r="J1823" s="49" t="s">
        <v>3975</v>
      </c>
      <c r="K1823" s="47" t="str">
        <f>_xlfn.XLOOKUP($B1823,ウォッチリスト!$C$3:$C$10000,ウォッチリスト!$C$3:$C$10000,"未反映",0,1)</f>
        <v>4422</v>
      </c>
    </row>
    <row r="1824" spans="1:11">
      <c r="A1824" s="49">
        <v>20250228</v>
      </c>
      <c r="B1824" s="50" t="s">
        <v>1616</v>
      </c>
      <c r="C1824" s="49" t="s">
        <v>6249</v>
      </c>
      <c r="D1824" s="49" t="s">
        <v>3983</v>
      </c>
      <c r="E1824" s="49">
        <v>5250</v>
      </c>
      <c r="F1824" s="49" t="s">
        <v>3992</v>
      </c>
      <c r="G1824" s="49">
        <v>10</v>
      </c>
      <c r="H1824" s="49" t="s">
        <v>3993</v>
      </c>
      <c r="I1824" s="49" t="s">
        <v>3975</v>
      </c>
      <c r="J1824" s="49" t="s">
        <v>3975</v>
      </c>
      <c r="K1824" s="47" t="str">
        <f>_xlfn.XLOOKUP($B1824,ウォッチリスト!$C$3:$C$10000,ウォッチリスト!$C$3:$C$10000,"未反映",0,1)</f>
        <v>4424</v>
      </c>
    </row>
    <row r="1825" spans="1:11">
      <c r="A1825" s="49">
        <v>20250228</v>
      </c>
      <c r="B1825" s="50" t="s">
        <v>1617</v>
      </c>
      <c r="C1825" s="49" t="s">
        <v>6250</v>
      </c>
      <c r="D1825" s="49" t="s">
        <v>3983</v>
      </c>
      <c r="E1825" s="49">
        <v>5250</v>
      </c>
      <c r="F1825" s="49" t="s">
        <v>3992</v>
      </c>
      <c r="G1825" s="49">
        <v>10</v>
      </c>
      <c r="H1825" s="49" t="s">
        <v>3993</v>
      </c>
      <c r="I1825" s="49" t="s">
        <v>3975</v>
      </c>
      <c r="J1825" s="49" t="s">
        <v>3975</v>
      </c>
      <c r="K1825" s="47" t="str">
        <f>_xlfn.XLOOKUP($B1825,ウォッチリスト!$C$3:$C$10000,ウォッチリスト!$C$3:$C$10000,"未反映",0,1)</f>
        <v>4425</v>
      </c>
    </row>
    <row r="1826" spans="1:11">
      <c r="A1826" s="49">
        <v>20250228</v>
      </c>
      <c r="B1826" s="50" t="s">
        <v>6251</v>
      </c>
      <c r="C1826" s="49" t="s">
        <v>6252</v>
      </c>
      <c r="D1826" s="49" t="s">
        <v>3991</v>
      </c>
      <c r="E1826" s="49">
        <v>5250</v>
      </c>
      <c r="F1826" s="49" t="s">
        <v>3992</v>
      </c>
      <c r="G1826" s="49">
        <v>10</v>
      </c>
      <c r="H1826" s="49" t="s">
        <v>3993</v>
      </c>
      <c r="I1826" s="49" t="s">
        <v>3975</v>
      </c>
      <c r="J1826" s="49" t="s">
        <v>3975</v>
      </c>
      <c r="K1826" s="47" t="str">
        <f>_xlfn.XLOOKUP($B1826,ウォッチリスト!$C$3:$C$10000,ウォッチリスト!$C$3:$C$10000,"未反映",0,1)</f>
        <v>未反映</v>
      </c>
    </row>
    <row r="1827" spans="1:11">
      <c r="A1827" s="49">
        <v>20250228</v>
      </c>
      <c r="B1827" s="50" t="s">
        <v>1618</v>
      </c>
      <c r="C1827" s="49" t="s">
        <v>6253</v>
      </c>
      <c r="D1827" s="49" t="s">
        <v>3983</v>
      </c>
      <c r="E1827" s="49">
        <v>5250</v>
      </c>
      <c r="F1827" s="49" t="s">
        <v>3992</v>
      </c>
      <c r="G1827" s="49">
        <v>10</v>
      </c>
      <c r="H1827" s="49" t="s">
        <v>3993</v>
      </c>
      <c r="I1827" s="49" t="s">
        <v>3975</v>
      </c>
      <c r="J1827" s="49" t="s">
        <v>3975</v>
      </c>
      <c r="K1827" s="47" t="str">
        <f>_xlfn.XLOOKUP($B1827,ウォッチリスト!$C$3:$C$10000,ウォッチリスト!$C$3:$C$10000,"未反映",0,1)</f>
        <v>4427</v>
      </c>
    </row>
    <row r="1828" spans="1:11">
      <c r="A1828" s="49">
        <v>20250228</v>
      </c>
      <c r="B1828" s="50" t="s">
        <v>1619</v>
      </c>
      <c r="C1828" s="49" t="s">
        <v>6254</v>
      </c>
      <c r="D1828" s="49" t="s">
        <v>3983</v>
      </c>
      <c r="E1828" s="49">
        <v>5250</v>
      </c>
      <c r="F1828" s="49" t="s">
        <v>3992</v>
      </c>
      <c r="G1828" s="49">
        <v>10</v>
      </c>
      <c r="H1828" s="49" t="s">
        <v>3993</v>
      </c>
      <c r="I1828" s="49" t="s">
        <v>3975</v>
      </c>
      <c r="J1828" s="49" t="s">
        <v>3975</v>
      </c>
      <c r="K1828" s="47" t="str">
        <f>_xlfn.XLOOKUP($B1828,ウォッチリスト!$C$3:$C$10000,ウォッチリスト!$C$3:$C$10000,"未反映",0,1)</f>
        <v>4428</v>
      </c>
    </row>
    <row r="1829" spans="1:11">
      <c r="A1829" s="49">
        <v>20250228</v>
      </c>
      <c r="B1829" s="50" t="s">
        <v>1620</v>
      </c>
      <c r="C1829" s="49" t="s">
        <v>6255</v>
      </c>
      <c r="D1829" s="49" t="s">
        <v>3983</v>
      </c>
      <c r="E1829" s="49">
        <v>5250</v>
      </c>
      <c r="F1829" s="49" t="s">
        <v>3992</v>
      </c>
      <c r="G1829" s="49">
        <v>10</v>
      </c>
      <c r="H1829" s="49" t="s">
        <v>3993</v>
      </c>
      <c r="I1829" s="49" t="s">
        <v>3975</v>
      </c>
      <c r="J1829" s="49" t="s">
        <v>3975</v>
      </c>
      <c r="K1829" s="47" t="str">
        <f>_xlfn.XLOOKUP($B1829,ウォッチリスト!$C$3:$C$10000,ウォッチリスト!$C$3:$C$10000,"未反映",0,1)</f>
        <v>4429</v>
      </c>
    </row>
    <row r="1830" spans="1:11">
      <c r="A1830" s="49">
        <v>20250228</v>
      </c>
      <c r="B1830" s="50" t="s">
        <v>1621</v>
      </c>
      <c r="C1830" s="49" t="s">
        <v>6256</v>
      </c>
      <c r="D1830" s="49" t="s">
        <v>4059</v>
      </c>
      <c r="E1830" s="49">
        <v>5250</v>
      </c>
      <c r="F1830" s="49" t="s">
        <v>3992</v>
      </c>
      <c r="G1830" s="49">
        <v>10</v>
      </c>
      <c r="H1830" s="49" t="s">
        <v>3993</v>
      </c>
      <c r="I1830" s="49" t="s">
        <v>3975</v>
      </c>
      <c r="J1830" s="49" t="s">
        <v>3975</v>
      </c>
      <c r="K1830" s="47" t="str">
        <f>_xlfn.XLOOKUP($B1830,ウォッチリスト!$C$3:$C$10000,ウォッチリスト!$C$3:$C$10000,"未反映",0,1)</f>
        <v>4430</v>
      </c>
    </row>
    <row r="1831" spans="1:11">
      <c r="A1831" s="49">
        <v>20250228</v>
      </c>
      <c r="B1831" s="50" t="s">
        <v>1622</v>
      </c>
      <c r="C1831" s="49" t="s">
        <v>6257</v>
      </c>
      <c r="D1831" s="49" t="s">
        <v>3983</v>
      </c>
      <c r="E1831" s="49">
        <v>5250</v>
      </c>
      <c r="F1831" s="49" t="s">
        <v>3992</v>
      </c>
      <c r="G1831" s="49">
        <v>10</v>
      </c>
      <c r="H1831" s="49" t="s">
        <v>3993</v>
      </c>
      <c r="I1831" s="49" t="s">
        <v>3975</v>
      </c>
      <c r="J1831" s="49" t="s">
        <v>3975</v>
      </c>
      <c r="K1831" s="47" t="str">
        <f>_xlfn.XLOOKUP($B1831,ウォッチリスト!$C$3:$C$10000,ウォッチリスト!$C$3:$C$10000,"未反映",0,1)</f>
        <v>4431</v>
      </c>
    </row>
    <row r="1832" spans="1:11">
      <c r="A1832" s="49">
        <v>20250228</v>
      </c>
      <c r="B1832" s="50" t="s">
        <v>1623</v>
      </c>
      <c r="C1832" s="49" t="s">
        <v>6258</v>
      </c>
      <c r="D1832" s="49" t="s">
        <v>3968</v>
      </c>
      <c r="E1832" s="49">
        <v>5250</v>
      </c>
      <c r="F1832" s="49" t="s">
        <v>3992</v>
      </c>
      <c r="G1832" s="49">
        <v>10</v>
      </c>
      <c r="H1832" s="49" t="s">
        <v>3993</v>
      </c>
      <c r="I1832" s="49">
        <v>6</v>
      </c>
      <c r="J1832" s="49" t="s">
        <v>4061</v>
      </c>
      <c r="K1832" s="47" t="str">
        <f>_xlfn.XLOOKUP($B1832,ウォッチリスト!$C$3:$C$10000,ウォッチリスト!$C$3:$C$10000,"未反映",0,1)</f>
        <v>4432</v>
      </c>
    </row>
    <row r="1833" spans="1:11">
      <c r="A1833" s="49">
        <v>20250228</v>
      </c>
      <c r="B1833" s="50" t="s">
        <v>1624</v>
      </c>
      <c r="C1833" s="49" t="s">
        <v>6259</v>
      </c>
      <c r="D1833" s="49" t="s">
        <v>3968</v>
      </c>
      <c r="E1833" s="49">
        <v>5250</v>
      </c>
      <c r="F1833" s="49" t="s">
        <v>3992</v>
      </c>
      <c r="G1833" s="49">
        <v>10</v>
      </c>
      <c r="H1833" s="49" t="s">
        <v>3993</v>
      </c>
      <c r="I1833" s="49">
        <v>7</v>
      </c>
      <c r="J1833" s="49" t="s">
        <v>3971</v>
      </c>
      <c r="K1833" s="47" t="str">
        <f>_xlfn.XLOOKUP($B1833,ウォッチリスト!$C$3:$C$10000,ウォッチリスト!$C$3:$C$10000,"未反映",0,1)</f>
        <v>4433</v>
      </c>
    </row>
    <row r="1834" spans="1:11">
      <c r="A1834" s="49">
        <v>20250228</v>
      </c>
      <c r="B1834" s="50" t="s">
        <v>1625</v>
      </c>
      <c r="C1834" s="49" t="s">
        <v>6260</v>
      </c>
      <c r="D1834" s="49" t="s">
        <v>4059</v>
      </c>
      <c r="E1834" s="49">
        <v>5250</v>
      </c>
      <c r="F1834" s="49" t="s">
        <v>3992</v>
      </c>
      <c r="G1834" s="49">
        <v>10</v>
      </c>
      <c r="H1834" s="49" t="s">
        <v>3993</v>
      </c>
      <c r="I1834" s="49">
        <v>7</v>
      </c>
      <c r="J1834" s="49" t="s">
        <v>3971</v>
      </c>
      <c r="K1834" s="47" t="str">
        <f>_xlfn.XLOOKUP($B1834,ウォッチリスト!$C$3:$C$10000,ウォッチリスト!$C$3:$C$10000,"未反映",0,1)</f>
        <v>4434</v>
      </c>
    </row>
    <row r="1835" spans="1:11">
      <c r="A1835" s="49">
        <v>20250228</v>
      </c>
      <c r="B1835" s="50" t="s">
        <v>1626</v>
      </c>
      <c r="C1835" s="49" t="s">
        <v>6261</v>
      </c>
      <c r="D1835" s="49" t="s">
        <v>3983</v>
      </c>
      <c r="E1835" s="49">
        <v>5250</v>
      </c>
      <c r="F1835" s="49" t="s">
        <v>3992</v>
      </c>
      <c r="G1835" s="49">
        <v>10</v>
      </c>
      <c r="H1835" s="49" t="s">
        <v>3993</v>
      </c>
      <c r="I1835" s="49" t="s">
        <v>3975</v>
      </c>
      <c r="J1835" s="49" t="s">
        <v>3975</v>
      </c>
      <c r="K1835" s="47" t="str">
        <f>_xlfn.XLOOKUP($B1835,ウォッチリスト!$C$3:$C$10000,ウォッチリスト!$C$3:$C$10000,"未反映",0,1)</f>
        <v>4435</v>
      </c>
    </row>
    <row r="1836" spans="1:11">
      <c r="A1836" s="49">
        <v>20250228</v>
      </c>
      <c r="B1836" s="50" t="s">
        <v>1627</v>
      </c>
      <c r="C1836" s="49" t="s">
        <v>6262</v>
      </c>
      <c r="D1836" s="49" t="s">
        <v>3983</v>
      </c>
      <c r="E1836" s="49">
        <v>5250</v>
      </c>
      <c r="F1836" s="49" t="s">
        <v>3992</v>
      </c>
      <c r="G1836" s="49">
        <v>10</v>
      </c>
      <c r="H1836" s="49" t="s">
        <v>3993</v>
      </c>
      <c r="I1836" s="49" t="s">
        <v>3975</v>
      </c>
      <c r="J1836" s="49" t="s">
        <v>3975</v>
      </c>
      <c r="K1836" s="47" t="str">
        <f>_xlfn.XLOOKUP($B1836,ウォッチリスト!$C$3:$C$10000,ウォッチリスト!$C$3:$C$10000,"未反映",0,1)</f>
        <v>4436</v>
      </c>
    </row>
    <row r="1837" spans="1:11">
      <c r="A1837" s="49">
        <v>20250228</v>
      </c>
      <c r="B1837" s="50" t="s">
        <v>1628</v>
      </c>
      <c r="C1837" s="49" t="s">
        <v>6263</v>
      </c>
      <c r="D1837" s="49" t="s">
        <v>3983</v>
      </c>
      <c r="E1837" s="49">
        <v>5250</v>
      </c>
      <c r="F1837" s="49" t="s">
        <v>3992</v>
      </c>
      <c r="G1837" s="49">
        <v>10</v>
      </c>
      <c r="H1837" s="49" t="s">
        <v>3993</v>
      </c>
      <c r="I1837" s="49" t="s">
        <v>3975</v>
      </c>
      <c r="J1837" s="49" t="s">
        <v>3975</v>
      </c>
      <c r="K1837" s="47" t="str">
        <f>_xlfn.XLOOKUP($B1837,ウォッチリスト!$C$3:$C$10000,ウォッチリスト!$C$3:$C$10000,"未反映",0,1)</f>
        <v>4437</v>
      </c>
    </row>
    <row r="1838" spans="1:11">
      <c r="A1838" s="49">
        <v>20250228</v>
      </c>
      <c r="B1838" s="50" t="s">
        <v>1629</v>
      </c>
      <c r="C1838" s="49" t="s">
        <v>6264</v>
      </c>
      <c r="D1838" s="49" t="s">
        <v>3983</v>
      </c>
      <c r="E1838" s="49">
        <v>5250</v>
      </c>
      <c r="F1838" s="49" t="s">
        <v>3992</v>
      </c>
      <c r="G1838" s="49">
        <v>10</v>
      </c>
      <c r="H1838" s="49" t="s">
        <v>3993</v>
      </c>
      <c r="I1838" s="49" t="s">
        <v>3975</v>
      </c>
      <c r="J1838" s="49" t="s">
        <v>3975</v>
      </c>
      <c r="K1838" s="47" t="str">
        <f>_xlfn.XLOOKUP($B1838,ウォッチリスト!$C$3:$C$10000,ウォッチリスト!$C$3:$C$10000,"未反映",0,1)</f>
        <v>4438</v>
      </c>
    </row>
    <row r="1839" spans="1:11">
      <c r="A1839" s="49">
        <v>20250228</v>
      </c>
      <c r="B1839" s="50" t="s">
        <v>1630</v>
      </c>
      <c r="C1839" s="49" t="s">
        <v>6265</v>
      </c>
      <c r="D1839" s="49" t="s">
        <v>4059</v>
      </c>
      <c r="E1839" s="49">
        <v>5250</v>
      </c>
      <c r="F1839" s="49" t="s">
        <v>3992</v>
      </c>
      <c r="G1839" s="49">
        <v>10</v>
      </c>
      <c r="H1839" s="49" t="s">
        <v>3993</v>
      </c>
      <c r="I1839" s="49" t="s">
        <v>3975</v>
      </c>
      <c r="J1839" s="49" t="s">
        <v>3975</v>
      </c>
      <c r="K1839" s="47" t="str">
        <f>_xlfn.XLOOKUP($B1839,ウォッチリスト!$C$3:$C$10000,ウォッチリスト!$C$3:$C$10000,"未反映",0,1)</f>
        <v>4439</v>
      </c>
    </row>
    <row r="1840" spans="1:11">
      <c r="A1840" s="49">
        <v>20250228</v>
      </c>
      <c r="B1840" s="50" t="s">
        <v>1631</v>
      </c>
      <c r="C1840" s="49" t="s">
        <v>6266</v>
      </c>
      <c r="D1840" s="49" t="s">
        <v>4059</v>
      </c>
      <c r="E1840" s="49">
        <v>5250</v>
      </c>
      <c r="F1840" s="49" t="s">
        <v>3992</v>
      </c>
      <c r="G1840" s="49">
        <v>10</v>
      </c>
      <c r="H1840" s="49" t="s">
        <v>3993</v>
      </c>
      <c r="I1840" s="49" t="s">
        <v>3975</v>
      </c>
      <c r="J1840" s="49" t="s">
        <v>3975</v>
      </c>
      <c r="K1840" s="47" t="str">
        <f>_xlfn.XLOOKUP($B1840,ウォッチリスト!$C$3:$C$10000,ウォッチリスト!$C$3:$C$10000,"未反映",0,1)</f>
        <v>4440</v>
      </c>
    </row>
    <row r="1841" spans="1:11">
      <c r="A1841" s="49">
        <v>20250228</v>
      </c>
      <c r="B1841" s="50" t="s">
        <v>1632</v>
      </c>
      <c r="C1841" s="49" t="s">
        <v>6267</v>
      </c>
      <c r="D1841" s="49" t="s">
        <v>4059</v>
      </c>
      <c r="E1841" s="49">
        <v>5250</v>
      </c>
      <c r="F1841" s="49" t="s">
        <v>3992</v>
      </c>
      <c r="G1841" s="49">
        <v>10</v>
      </c>
      <c r="H1841" s="49" t="s">
        <v>3993</v>
      </c>
      <c r="I1841" s="49" t="s">
        <v>3975</v>
      </c>
      <c r="J1841" s="49" t="s">
        <v>3975</v>
      </c>
      <c r="K1841" s="47" t="str">
        <f>_xlfn.XLOOKUP($B1841,ウォッチリスト!$C$3:$C$10000,ウォッチリスト!$C$3:$C$10000,"未反映",0,1)</f>
        <v>4441</v>
      </c>
    </row>
    <row r="1842" spans="1:11">
      <c r="A1842" s="49">
        <v>20250228</v>
      </c>
      <c r="B1842" s="50" t="s">
        <v>1633</v>
      </c>
      <c r="C1842" s="49" t="s">
        <v>6268</v>
      </c>
      <c r="D1842" s="49" t="s">
        <v>3983</v>
      </c>
      <c r="E1842" s="49">
        <v>5250</v>
      </c>
      <c r="F1842" s="49" t="s">
        <v>3992</v>
      </c>
      <c r="G1842" s="49">
        <v>10</v>
      </c>
      <c r="H1842" s="49" t="s">
        <v>3993</v>
      </c>
      <c r="I1842" s="49" t="s">
        <v>3975</v>
      </c>
      <c r="J1842" s="49" t="s">
        <v>3975</v>
      </c>
      <c r="K1842" s="47" t="str">
        <f>_xlfn.XLOOKUP($B1842,ウォッチリスト!$C$3:$C$10000,ウォッチリスト!$C$3:$C$10000,"未反映",0,1)</f>
        <v>4442</v>
      </c>
    </row>
    <row r="1843" spans="1:11">
      <c r="A1843" s="49">
        <v>20250228</v>
      </c>
      <c r="B1843" s="50" t="s">
        <v>1634</v>
      </c>
      <c r="C1843" s="49" t="s">
        <v>6269</v>
      </c>
      <c r="D1843" s="49" t="s">
        <v>3968</v>
      </c>
      <c r="E1843" s="49">
        <v>5250</v>
      </c>
      <c r="F1843" s="49" t="s">
        <v>3992</v>
      </c>
      <c r="G1843" s="49">
        <v>10</v>
      </c>
      <c r="H1843" s="49" t="s">
        <v>3993</v>
      </c>
      <c r="I1843" s="49">
        <v>6</v>
      </c>
      <c r="J1843" s="49" t="s">
        <v>4061</v>
      </c>
      <c r="K1843" s="47" t="str">
        <f>_xlfn.XLOOKUP($B1843,ウォッチリスト!$C$3:$C$10000,ウォッチリスト!$C$3:$C$10000,"未反映",0,1)</f>
        <v>4443</v>
      </c>
    </row>
    <row r="1844" spans="1:11">
      <c r="A1844" s="49">
        <v>20250228</v>
      </c>
      <c r="B1844" s="50" t="s">
        <v>1635</v>
      </c>
      <c r="C1844" s="49" t="s">
        <v>6270</v>
      </c>
      <c r="D1844" s="49" t="s">
        <v>3983</v>
      </c>
      <c r="E1844" s="49">
        <v>5250</v>
      </c>
      <c r="F1844" s="49" t="s">
        <v>3992</v>
      </c>
      <c r="G1844" s="49">
        <v>10</v>
      </c>
      <c r="H1844" s="49" t="s">
        <v>3993</v>
      </c>
      <c r="I1844" s="49" t="s">
        <v>3975</v>
      </c>
      <c r="J1844" s="49" t="s">
        <v>3975</v>
      </c>
      <c r="K1844" s="47" t="str">
        <f>_xlfn.XLOOKUP($B1844,ウォッチリスト!$C$3:$C$10000,ウォッチリスト!$C$3:$C$10000,"未反映",0,1)</f>
        <v>4444</v>
      </c>
    </row>
    <row r="1845" spans="1:11">
      <c r="A1845" s="49">
        <v>20250228</v>
      </c>
      <c r="B1845" s="50" t="s">
        <v>1636</v>
      </c>
      <c r="C1845" s="49" t="s">
        <v>6271</v>
      </c>
      <c r="D1845" s="49" t="s">
        <v>3983</v>
      </c>
      <c r="E1845" s="49">
        <v>5250</v>
      </c>
      <c r="F1845" s="49" t="s">
        <v>3992</v>
      </c>
      <c r="G1845" s="49">
        <v>10</v>
      </c>
      <c r="H1845" s="49" t="s">
        <v>3993</v>
      </c>
      <c r="I1845" s="49" t="s">
        <v>3975</v>
      </c>
      <c r="J1845" s="49" t="s">
        <v>3975</v>
      </c>
      <c r="K1845" s="47" t="str">
        <f>_xlfn.XLOOKUP($B1845,ウォッチリスト!$C$3:$C$10000,ウォッチリスト!$C$3:$C$10000,"未反映",0,1)</f>
        <v>4445</v>
      </c>
    </row>
    <row r="1846" spans="1:11">
      <c r="A1846" s="49">
        <v>20250228</v>
      </c>
      <c r="B1846" s="50" t="s">
        <v>1637</v>
      </c>
      <c r="C1846" s="49" t="s">
        <v>6272</v>
      </c>
      <c r="D1846" s="49" t="s">
        <v>3968</v>
      </c>
      <c r="E1846" s="49">
        <v>5250</v>
      </c>
      <c r="F1846" s="49" t="s">
        <v>3992</v>
      </c>
      <c r="G1846" s="49">
        <v>10</v>
      </c>
      <c r="H1846" s="49" t="s">
        <v>3993</v>
      </c>
      <c r="I1846" s="49" t="s">
        <v>3975</v>
      </c>
      <c r="J1846" s="49" t="s">
        <v>3975</v>
      </c>
      <c r="K1846" s="47" t="str">
        <f>_xlfn.XLOOKUP($B1846,ウォッチリスト!$C$3:$C$10000,ウォッチリスト!$C$3:$C$10000,"未反映",0,1)</f>
        <v>4446</v>
      </c>
    </row>
    <row r="1847" spans="1:11">
      <c r="A1847" s="49">
        <v>20250228</v>
      </c>
      <c r="B1847" s="50" t="s">
        <v>1638</v>
      </c>
      <c r="C1847" s="49" t="s">
        <v>6273</v>
      </c>
      <c r="D1847" s="49" t="s">
        <v>3983</v>
      </c>
      <c r="E1847" s="49">
        <v>5250</v>
      </c>
      <c r="F1847" s="49" t="s">
        <v>3992</v>
      </c>
      <c r="G1847" s="49">
        <v>10</v>
      </c>
      <c r="H1847" s="49" t="s">
        <v>3993</v>
      </c>
      <c r="I1847" s="49" t="s">
        <v>3975</v>
      </c>
      <c r="J1847" s="49" t="s">
        <v>3975</v>
      </c>
      <c r="K1847" s="47" t="str">
        <f>_xlfn.XLOOKUP($B1847,ウォッチリスト!$C$3:$C$10000,ウォッチリスト!$C$3:$C$10000,"未反映",0,1)</f>
        <v>4447</v>
      </c>
    </row>
    <row r="1848" spans="1:11">
      <c r="A1848" s="49">
        <v>20250228</v>
      </c>
      <c r="B1848" s="50" t="s">
        <v>1639</v>
      </c>
      <c r="C1848" s="49" t="s">
        <v>6274</v>
      </c>
      <c r="D1848" s="49" t="s">
        <v>3983</v>
      </c>
      <c r="E1848" s="49">
        <v>5250</v>
      </c>
      <c r="F1848" s="49" t="s">
        <v>3992</v>
      </c>
      <c r="G1848" s="49">
        <v>10</v>
      </c>
      <c r="H1848" s="49" t="s">
        <v>3993</v>
      </c>
      <c r="I1848" s="49" t="s">
        <v>3975</v>
      </c>
      <c r="J1848" s="49" t="s">
        <v>3975</v>
      </c>
      <c r="K1848" s="47" t="str">
        <f>_xlfn.XLOOKUP($B1848,ウォッチリスト!$C$3:$C$10000,ウォッチリスト!$C$3:$C$10000,"未反映",0,1)</f>
        <v>4448</v>
      </c>
    </row>
    <row r="1849" spans="1:11">
      <c r="A1849" s="49">
        <v>20250228</v>
      </c>
      <c r="B1849" s="50" t="s">
        <v>1640</v>
      </c>
      <c r="C1849" s="49" t="s">
        <v>6275</v>
      </c>
      <c r="D1849" s="49" t="s">
        <v>3968</v>
      </c>
      <c r="E1849" s="49">
        <v>5250</v>
      </c>
      <c r="F1849" s="49" t="s">
        <v>3992</v>
      </c>
      <c r="G1849" s="49">
        <v>10</v>
      </c>
      <c r="H1849" s="49" t="s">
        <v>3993</v>
      </c>
      <c r="I1849" s="49">
        <v>7</v>
      </c>
      <c r="J1849" s="49" t="s">
        <v>3971</v>
      </c>
      <c r="K1849" s="47" t="str">
        <f>_xlfn.XLOOKUP($B1849,ウォッチリスト!$C$3:$C$10000,ウォッチリスト!$C$3:$C$10000,"未反映",0,1)</f>
        <v>4449</v>
      </c>
    </row>
    <row r="1850" spans="1:11">
      <c r="A1850" s="49">
        <v>20250228</v>
      </c>
      <c r="B1850" s="50" t="s">
        <v>1641</v>
      </c>
      <c r="C1850" s="49" t="s">
        <v>6276</v>
      </c>
      <c r="D1850" s="49" t="s">
        <v>3983</v>
      </c>
      <c r="E1850" s="49">
        <v>5250</v>
      </c>
      <c r="F1850" s="49" t="s">
        <v>3992</v>
      </c>
      <c r="G1850" s="49">
        <v>10</v>
      </c>
      <c r="H1850" s="49" t="s">
        <v>3993</v>
      </c>
      <c r="I1850" s="49" t="s">
        <v>3975</v>
      </c>
      <c r="J1850" s="49" t="s">
        <v>3975</v>
      </c>
      <c r="K1850" s="47" t="str">
        <f>_xlfn.XLOOKUP($B1850,ウォッチリスト!$C$3:$C$10000,ウォッチリスト!$C$3:$C$10000,"未反映",0,1)</f>
        <v>4450</v>
      </c>
    </row>
    <row r="1851" spans="1:11">
      <c r="A1851" s="49">
        <v>20250228</v>
      </c>
      <c r="B1851" s="50" t="s">
        <v>1642</v>
      </c>
      <c r="C1851" s="49" t="s">
        <v>6277</v>
      </c>
      <c r="D1851" s="49" t="s">
        <v>3968</v>
      </c>
      <c r="E1851" s="49">
        <v>3200</v>
      </c>
      <c r="F1851" s="49" t="s">
        <v>4445</v>
      </c>
      <c r="G1851" s="49">
        <v>4</v>
      </c>
      <c r="H1851" s="49" t="s">
        <v>4446</v>
      </c>
      <c r="I1851" s="49">
        <v>2</v>
      </c>
      <c r="J1851" s="49" t="s">
        <v>4532</v>
      </c>
      <c r="K1851" s="47" t="str">
        <f>_xlfn.XLOOKUP($B1851,ウォッチリスト!$C$3:$C$10000,ウォッチリスト!$C$3:$C$10000,"未反映",0,1)</f>
        <v>4452</v>
      </c>
    </row>
    <row r="1852" spans="1:11">
      <c r="A1852" s="49">
        <v>20250228</v>
      </c>
      <c r="B1852" s="50" t="s">
        <v>1643</v>
      </c>
      <c r="C1852" s="49" t="s">
        <v>6278</v>
      </c>
      <c r="D1852" s="49" t="s">
        <v>3968</v>
      </c>
      <c r="E1852" s="49">
        <v>3200</v>
      </c>
      <c r="F1852" s="49" t="s">
        <v>4445</v>
      </c>
      <c r="G1852" s="49">
        <v>4</v>
      </c>
      <c r="H1852" s="49" t="s">
        <v>4446</v>
      </c>
      <c r="I1852" s="49">
        <v>7</v>
      </c>
      <c r="J1852" s="49" t="s">
        <v>3971</v>
      </c>
      <c r="K1852" s="47" t="str">
        <f>_xlfn.XLOOKUP($B1852,ウォッチリスト!$C$3:$C$10000,ウォッチリスト!$C$3:$C$10000,"未反映",0,1)</f>
        <v>4461</v>
      </c>
    </row>
    <row r="1853" spans="1:11">
      <c r="A1853" s="49">
        <v>20250228</v>
      </c>
      <c r="B1853" s="50" t="s">
        <v>1644</v>
      </c>
      <c r="C1853" s="49" t="s">
        <v>6279</v>
      </c>
      <c r="D1853" s="49" t="s">
        <v>3968</v>
      </c>
      <c r="E1853" s="49">
        <v>3200</v>
      </c>
      <c r="F1853" s="49" t="s">
        <v>4445</v>
      </c>
      <c r="G1853" s="49">
        <v>4</v>
      </c>
      <c r="H1853" s="49" t="s">
        <v>4446</v>
      </c>
      <c r="I1853" s="49">
        <v>7</v>
      </c>
      <c r="J1853" s="49" t="s">
        <v>3971</v>
      </c>
      <c r="K1853" s="47" t="str">
        <f>_xlfn.XLOOKUP($B1853,ウォッチリスト!$C$3:$C$10000,ウォッチリスト!$C$3:$C$10000,"未反映",0,1)</f>
        <v>4462</v>
      </c>
    </row>
    <row r="1854" spans="1:11">
      <c r="A1854" s="49">
        <v>20250228</v>
      </c>
      <c r="B1854" s="50" t="s">
        <v>1645</v>
      </c>
      <c r="C1854" s="49" t="s">
        <v>6280</v>
      </c>
      <c r="D1854" s="49" t="s">
        <v>4059</v>
      </c>
      <c r="E1854" s="49">
        <v>3200</v>
      </c>
      <c r="F1854" s="49" t="s">
        <v>4445</v>
      </c>
      <c r="G1854" s="49">
        <v>4</v>
      </c>
      <c r="H1854" s="49" t="s">
        <v>4446</v>
      </c>
      <c r="I1854" s="49" t="s">
        <v>3975</v>
      </c>
      <c r="J1854" s="49" t="s">
        <v>3975</v>
      </c>
      <c r="K1854" s="47" t="str">
        <f>_xlfn.XLOOKUP($B1854,ウォッチリスト!$C$3:$C$10000,ウォッチリスト!$C$3:$C$10000,"未反映",0,1)</f>
        <v>4463</v>
      </c>
    </row>
    <row r="1855" spans="1:11">
      <c r="A1855" s="49">
        <v>20250228</v>
      </c>
      <c r="B1855" s="50" t="s">
        <v>1646</v>
      </c>
      <c r="C1855" s="49" t="s">
        <v>6281</v>
      </c>
      <c r="D1855" s="49" t="s">
        <v>4059</v>
      </c>
      <c r="E1855" s="49">
        <v>3200</v>
      </c>
      <c r="F1855" s="49" t="s">
        <v>4445</v>
      </c>
      <c r="G1855" s="49">
        <v>4</v>
      </c>
      <c r="H1855" s="49" t="s">
        <v>4446</v>
      </c>
      <c r="I1855" s="49" t="s">
        <v>3975</v>
      </c>
      <c r="J1855" s="49" t="s">
        <v>3975</v>
      </c>
      <c r="K1855" s="47" t="str">
        <f>_xlfn.XLOOKUP($B1855,ウォッチリスト!$C$3:$C$10000,ウォッチリスト!$C$3:$C$10000,"未反映",0,1)</f>
        <v>4464</v>
      </c>
    </row>
    <row r="1856" spans="1:11">
      <c r="A1856" s="49">
        <v>20250228</v>
      </c>
      <c r="B1856" s="50" t="s">
        <v>1647</v>
      </c>
      <c r="C1856" s="49" t="s">
        <v>6282</v>
      </c>
      <c r="D1856" s="49" t="s">
        <v>4059</v>
      </c>
      <c r="E1856" s="49">
        <v>3200</v>
      </c>
      <c r="F1856" s="49" t="s">
        <v>4445</v>
      </c>
      <c r="G1856" s="49">
        <v>4</v>
      </c>
      <c r="H1856" s="49" t="s">
        <v>4446</v>
      </c>
      <c r="I1856" s="49" t="s">
        <v>3975</v>
      </c>
      <c r="J1856" s="49" t="s">
        <v>3975</v>
      </c>
      <c r="K1856" s="47" t="str">
        <f>_xlfn.XLOOKUP($B1856,ウォッチリスト!$C$3:$C$10000,ウォッチリスト!$C$3:$C$10000,"未反映",0,1)</f>
        <v>4465</v>
      </c>
    </row>
    <row r="1857" spans="1:11">
      <c r="A1857" s="49">
        <v>20250228</v>
      </c>
      <c r="B1857" s="50" t="s">
        <v>1648</v>
      </c>
      <c r="C1857" s="49" t="s">
        <v>6283</v>
      </c>
      <c r="D1857" s="49" t="s">
        <v>3968</v>
      </c>
      <c r="E1857" s="49">
        <v>3200</v>
      </c>
      <c r="F1857" s="49" t="s">
        <v>4445</v>
      </c>
      <c r="G1857" s="49">
        <v>4</v>
      </c>
      <c r="H1857" s="49" t="s">
        <v>4446</v>
      </c>
      <c r="I1857" s="49">
        <v>6</v>
      </c>
      <c r="J1857" s="49" t="s">
        <v>4061</v>
      </c>
      <c r="K1857" s="47" t="str">
        <f>_xlfn.XLOOKUP($B1857,ウォッチリスト!$C$3:$C$10000,ウォッチリスト!$C$3:$C$10000,"未反映",0,1)</f>
        <v>4471</v>
      </c>
    </row>
    <row r="1858" spans="1:11">
      <c r="A1858" s="49">
        <v>20250228</v>
      </c>
      <c r="B1858" s="50" t="s">
        <v>1649</v>
      </c>
      <c r="C1858" s="49" t="s">
        <v>6284</v>
      </c>
      <c r="D1858" s="49" t="s">
        <v>3983</v>
      </c>
      <c r="E1858" s="49">
        <v>5250</v>
      </c>
      <c r="F1858" s="49" t="s">
        <v>3992</v>
      </c>
      <c r="G1858" s="49">
        <v>10</v>
      </c>
      <c r="H1858" s="49" t="s">
        <v>3993</v>
      </c>
      <c r="I1858" s="49" t="s">
        <v>3975</v>
      </c>
      <c r="J1858" s="49" t="s">
        <v>3975</v>
      </c>
      <c r="K1858" s="47" t="str">
        <f>_xlfn.XLOOKUP($B1858,ウォッチリスト!$C$3:$C$10000,ウォッチリスト!$C$3:$C$10000,"未反映",0,1)</f>
        <v>4475</v>
      </c>
    </row>
    <row r="1859" spans="1:11">
      <c r="A1859" s="49">
        <v>20250228</v>
      </c>
      <c r="B1859" s="50" t="s">
        <v>1650</v>
      </c>
      <c r="C1859" s="49" t="s">
        <v>6285</v>
      </c>
      <c r="D1859" s="49" t="s">
        <v>3983</v>
      </c>
      <c r="E1859" s="49">
        <v>5250</v>
      </c>
      <c r="F1859" s="49" t="s">
        <v>3992</v>
      </c>
      <c r="G1859" s="49">
        <v>10</v>
      </c>
      <c r="H1859" s="49" t="s">
        <v>3993</v>
      </c>
      <c r="I1859" s="49" t="s">
        <v>3975</v>
      </c>
      <c r="J1859" s="49" t="s">
        <v>3975</v>
      </c>
      <c r="K1859" s="47" t="str">
        <f>_xlfn.XLOOKUP($B1859,ウォッチリスト!$C$3:$C$10000,ウォッチリスト!$C$3:$C$10000,"未反映",0,1)</f>
        <v>4476</v>
      </c>
    </row>
    <row r="1860" spans="1:11">
      <c r="A1860" s="49">
        <v>20250228</v>
      </c>
      <c r="B1860" s="50" t="s">
        <v>1651</v>
      </c>
      <c r="C1860" s="49" t="s">
        <v>6286</v>
      </c>
      <c r="D1860" s="49" t="s">
        <v>3983</v>
      </c>
      <c r="E1860" s="49">
        <v>5250</v>
      </c>
      <c r="F1860" s="49" t="s">
        <v>3992</v>
      </c>
      <c r="G1860" s="49">
        <v>10</v>
      </c>
      <c r="H1860" s="49" t="s">
        <v>3993</v>
      </c>
      <c r="I1860" s="49" t="s">
        <v>3975</v>
      </c>
      <c r="J1860" s="49" t="s">
        <v>3975</v>
      </c>
      <c r="K1860" s="47" t="str">
        <f>_xlfn.XLOOKUP($B1860,ウォッチリスト!$C$3:$C$10000,ウォッチリスト!$C$3:$C$10000,"未反映",0,1)</f>
        <v>4477</v>
      </c>
    </row>
    <row r="1861" spans="1:11">
      <c r="A1861" s="49">
        <v>20250228</v>
      </c>
      <c r="B1861" s="50" t="s">
        <v>1652</v>
      </c>
      <c r="C1861" s="49" t="s">
        <v>6287</v>
      </c>
      <c r="D1861" s="49" t="s">
        <v>3983</v>
      </c>
      <c r="E1861" s="49">
        <v>5250</v>
      </c>
      <c r="F1861" s="49" t="s">
        <v>3992</v>
      </c>
      <c r="G1861" s="49">
        <v>10</v>
      </c>
      <c r="H1861" s="49" t="s">
        <v>3993</v>
      </c>
      <c r="I1861" s="49" t="s">
        <v>3975</v>
      </c>
      <c r="J1861" s="49" t="s">
        <v>3975</v>
      </c>
      <c r="K1861" s="47" t="str">
        <f>_xlfn.XLOOKUP($B1861,ウォッチリスト!$C$3:$C$10000,ウォッチリスト!$C$3:$C$10000,"未反映",0,1)</f>
        <v>4478</v>
      </c>
    </row>
    <row r="1862" spans="1:11">
      <c r="A1862" s="49">
        <v>20250228</v>
      </c>
      <c r="B1862" s="50" t="s">
        <v>1653</v>
      </c>
      <c r="C1862" s="49" t="s">
        <v>6288</v>
      </c>
      <c r="D1862" s="49" t="s">
        <v>3983</v>
      </c>
      <c r="E1862" s="49">
        <v>5250</v>
      </c>
      <c r="F1862" s="49" t="s">
        <v>3992</v>
      </c>
      <c r="G1862" s="49">
        <v>10</v>
      </c>
      <c r="H1862" s="49" t="s">
        <v>3993</v>
      </c>
      <c r="I1862" s="49" t="s">
        <v>3975</v>
      </c>
      <c r="J1862" s="49" t="s">
        <v>3975</v>
      </c>
      <c r="K1862" s="47" t="str">
        <f>_xlfn.XLOOKUP($B1862,ウォッチリスト!$C$3:$C$10000,ウォッチリスト!$C$3:$C$10000,"未反映",0,1)</f>
        <v>4479</v>
      </c>
    </row>
    <row r="1863" spans="1:11">
      <c r="A1863" s="49">
        <v>20250228</v>
      </c>
      <c r="B1863" s="50" t="s">
        <v>1654</v>
      </c>
      <c r="C1863" s="49" t="s">
        <v>6289</v>
      </c>
      <c r="D1863" s="49" t="s">
        <v>3968</v>
      </c>
      <c r="E1863" s="49">
        <v>5250</v>
      </c>
      <c r="F1863" s="49" t="s">
        <v>3992</v>
      </c>
      <c r="G1863" s="49">
        <v>10</v>
      </c>
      <c r="H1863" s="49" t="s">
        <v>3993</v>
      </c>
      <c r="I1863" s="49">
        <v>6</v>
      </c>
      <c r="J1863" s="49" t="s">
        <v>4061</v>
      </c>
      <c r="K1863" s="47" t="str">
        <f>_xlfn.XLOOKUP($B1863,ウォッチリスト!$C$3:$C$10000,ウォッチリスト!$C$3:$C$10000,"未反映",0,1)</f>
        <v>4480</v>
      </c>
    </row>
    <row r="1864" spans="1:11">
      <c r="A1864" s="49">
        <v>20250228</v>
      </c>
      <c r="B1864" s="50" t="s">
        <v>1655</v>
      </c>
      <c r="C1864" s="49" t="s">
        <v>6290</v>
      </c>
      <c r="D1864" s="49" t="s">
        <v>3968</v>
      </c>
      <c r="E1864" s="49">
        <v>5250</v>
      </c>
      <c r="F1864" s="49" t="s">
        <v>3992</v>
      </c>
      <c r="G1864" s="49">
        <v>10</v>
      </c>
      <c r="H1864" s="49" t="s">
        <v>3993</v>
      </c>
      <c r="I1864" s="49">
        <v>6</v>
      </c>
      <c r="J1864" s="49" t="s">
        <v>4061</v>
      </c>
      <c r="K1864" s="47" t="str">
        <f>_xlfn.XLOOKUP($B1864,ウォッチリスト!$C$3:$C$10000,ウォッチリスト!$C$3:$C$10000,"未反映",0,1)</f>
        <v>4481</v>
      </c>
    </row>
    <row r="1865" spans="1:11">
      <c r="A1865" s="49">
        <v>20250228</v>
      </c>
      <c r="B1865" s="50" t="s">
        <v>1656</v>
      </c>
      <c r="C1865" s="49" t="s">
        <v>6291</v>
      </c>
      <c r="D1865" s="49" t="s">
        <v>3983</v>
      </c>
      <c r="E1865" s="49">
        <v>5250</v>
      </c>
      <c r="F1865" s="49" t="s">
        <v>3992</v>
      </c>
      <c r="G1865" s="49">
        <v>10</v>
      </c>
      <c r="H1865" s="49" t="s">
        <v>3993</v>
      </c>
      <c r="I1865" s="49" t="s">
        <v>3975</v>
      </c>
      <c r="J1865" s="49" t="s">
        <v>3975</v>
      </c>
      <c r="K1865" s="47" t="str">
        <f>_xlfn.XLOOKUP($B1865,ウォッチリスト!$C$3:$C$10000,ウォッチリスト!$C$3:$C$10000,"未反映",0,1)</f>
        <v>4482</v>
      </c>
    </row>
    <row r="1866" spans="1:11">
      <c r="A1866" s="49">
        <v>20250228</v>
      </c>
      <c r="B1866" s="50" t="s">
        <v>1657</v>
      </c>
      <c r="C1866" s="49" t="s">
        <v>6292</v>
      </c>
      <c r="D1866" s="49" t="s">
        <v>3968</v>
      </c>
      <c r="E1866" s="49">
        <v>5250</v>
      </c>
      <c r="F1866" s="49" t="s">
        <v>3992</v>
      </c>
      <c r="G1866" s="49">
        <v>10</v>
      </c>
      <c r="H1866" s="49" t="s">
        <v>3993</v>
      </c>
      <c r="I1866" s="49">
        <v>4</v>
      </c>
      <c r="J1866" s="49" t="s">
        <v>4015</v>
      </c>
      <c r="K1866" s="47" t="str">
        <f>_xlfn.XLOOKUP($B1866,ウォッチリスト!$C$3:$C$10000,ウォッチリスト!$C$3:$C$10000,"未反映",0,1)</f>
        <v>4483</v>
      </c>
    </row>
    <row r="1867" spans="1:11">
      <c r="A1867" s="49">
        <v>20250228</v>
      </c>
      <c r="B1867" s="50" t="s">
        <v>1658</v>
      </c>
      <c r="C1867" s="49" t="s">
        <v>6293</v>
      </c>
      <c r="D1867" s="49" t="s">
        <v>3983</v>
      </c>
      <c r="E1867" s="49">
        <v>5250</v>
      </c>
      <c r="F1867" s="49" t="s">
        <v>3992</v>
      </c>
      <c r="G1867" s="49">
        <v>10</v>
      </c>
      <c r="H1867" s="49" t="s">
        <v>3993</v>
      </c>
      <c r="I1867" s="49" t="s">
        <v>3975</v>
      </c>
      <c r="J1867" s="49" t="s">
        <v>3975</v>
      </c>
      <c r="K1867" s="47" t="str">
        <f>_xlfn.XLOOKUP($B1867,ウォッチリスト!$C$3:$C$10000,ウォッチリスト!$C$3:$C$10000,"未反映",0,1)</f>
        <v>4484</v>
      </c>
    </row>
    <row r="1868" spans="1:11">
      <c r="A1868" s="49">
        <v>20250228</v>
      </c>
      <c r="B1868" s="50" t="s">
        <v>1660</v>
      </c>
      <c r="C1868" s="49" t="s">
        <v>6294</v>
      </c>
      <c r="D1868" s="49" t="s">
        <v>3983</v>
      </c>
      <c r="E1868" s="49">
        <v>5250</v>
      </c>
      <c r="F1868" s="49" t="s">
        <v>3992</v>
      </c>
      <c r="G1868" s="49">
        <v>10</v>
      </c>
      <c r="H1868" s="49" t="s">
        <v>3993</v>
      </c>
      <c r="I1868" s="49" t="s">
        <v>3975</v>
      </c>
      <c r="J1868" s="49" t="s">
        <v>3975</v>
      </c>
      <c r="K1868" s="47" t="str">
        <f>_xlfn.XLOOKUP($B1868,ウォッチリスト!$C$3:$C$10000,ウォッチリスト!$C$3:$C$10000,"未反映",0,1)</f>
        <v>4486</v>
      </c>
    </row>
    <row r="1869" spans="1:11">
      <c r="A1869" s="49">
        <v>20250228</v>
      </c>
      <c r="B1869" s="50" t="s">
        <v>1661</v>
      </c>
      <c r="C1869" s="49" t="s">
        <v>6295</v>
      </c>
      <c r="D1869" s="49" t="s">
        <v>3983</v>
      </c>
      <c r="E1869" s="49">
        <v>5250</v>
      </c>
      <c r="F1869" s="49" t="s">
        <v>3992</v>
      </c>
      <c r="G1869" s="49">
        <v>10</v>
      </c>
      <c r="H1869" s="49" t="s">
        <v>3993</v>
      </c>
      <c r="I1869" s="49" t="s">
        <v>3975</v>
      </c>
      <c r="J1869" s="49" t="s">
        <v>3975</v>
      </c>
      <c r="K1869" s="47" t="str">
        <f>_xlfn.XLOOKUP($B1869,ウォッチリスト!$C$3:$C$10000,ウォッチリスト!$C$3:$C$10000,"未反映",0,1)</f>
        <v>4487</v>
      </c>
    </row>
    <row r="1870" spans="1:11">
      <c r="A1870" s="49">
        <v>20250228</v>
      </c>
      <c r="B1870" s="50" t="s">
        <v>1662</v>
      </c>
      <c r="C1870" s="49" t="s">
        <v>6296</v>
      </c>
      <c r="D1870" s="49" t="s">
        <v>3983</v>
      </c>
      <c r="E1870" s="49">
        <v>5250</v>
      </c>
      <c r="F1870" s="49" t="s">
        <v>3992</v>
      </c>
      <c r="G1870" s="49">
        <v>10</v>
      </c>
      <c r="H1870" s="49" t="s">
        <v>3993</v>
      </c>
      <c r="I1870" s="49" t="s">
        <v>3975</v>
      </c>
      <c r="J1870" s="49" t="s">
        <v>3975</v>
      </c>
      <c r="K1870" s="47" t="str">
        <f>_xlfn.XLOOKUP($B1870,ウォッチリスト!$C$3:$C$10000,ウォッチリスト!$C$3:$C$10000,"未反映",0,1)</f>
        <v>4488</v>
      </c>
    </row>
    <row r="1871" spans="1:11">
      <c r="A1871" s="49">
        <v>20250228</v>
      </c>
      <c r="B1871" s="50" t="s">
        <v>1663</v>
      </c>
      <c r="C1871" s="49" t="s">
        <v>6297</v>
      </c>
      <c r="D1871" s="49" t="s">
        <v>3983</v>
      </c>
      <c r="E1871" s="49">
        <v>5250</v>
      </c>
      <c r="F1871" s="49" t="s">
        <v>3992</v>
      </c>
      <c r="G1871" s="49">
        <v>10</v>
      </c>
      <c r="H1871" s="49" t="s">
        <v>3993</v>
      </c>
      <c r="I1871" s="49" t="s">
        <v>3975</v>
      </c>
      <c r="J1871" s="49" t="s">
        <v>3975</v>
      </c>
      <c r="K1871" s="47" t="str">
        <f>_xlfn.XLOOKUP($B1871,ウォッチリスト!$C$3:$C$10000,ウォッチリスト!$C$3:$C$10000,"未反映",0,1)</f>
        <v>4490</v>
      </c>
    </row>
    <row r="1872" spans="1:11">
      <c r="A1872" s="49">
        <v>20250228</v>
      </c>
      <c r="B1872" s="50" t="s">
        <v>1664</v>
      </c>
      <c r="C1872" s="49" t="s">
        <v>6298</v>
      </c>
      <c r="D1872" s="49" t="s">
        <v>4059</v>
      </c>
      <c r="E1872" s="49">
        <v>5250</v>
      </c>
      <c r="F1872" s="49" t="s">
        <v>3992</v>
      </c>
      <c r="G1872" s="49">
        <v>10</v>
      </c>
      <c r="H1872" s="49" t="s">
        <v>3993</v>
      </c>
      <c r="I1872" s="49" t="s">
        <v>3975</v>
      </c>
      <c r="J1872" s="49" t="s">
        <v>3975</v>
      </c>
      <c r="K1872" s="47" t="str">
        <f>_xlfn.XLOOKUP($B1872,ウォッチリスト!$C$3:$C$10000,ウォッチリスト!$C$3:$C$10000,"未反映",0,1)</f>
        <v>4491</v>
      </c>
    </row>
    <row r="1873" spans="1:11">
      <c r="A1873" s="49">
        <v>20250228</v>
      </c>
      <c r="B1873" s="50" t="s">
        <v>1665</v>
      </c>
      <c r="C1873" s="49" t="s">
        <v>6299</v>
      </c>
      <c r="D1873" s="49" t="s">
        <v>4059</v>
      </c>
      <c r="E1873" s="49">
        <v>5250</v>
      </c>
      <c r="F1873" s="49" t="s">
        <v>3992</v>
      </c>
      <c r="G1873" s="49">
        <v>10</v>
      </c>
      <c r="H1873" s="49" t="s">
        <v>3993</v>
      </c>
      <c r="I1873" s="49" t="s">
        <v>3975</v>
      </c>
      <c r="J1873" s="49" t="s">
        <v>3975</v>
      </c>
      <c r="K1873" s="47" t="str">
        <f>_xlfn.XLOOKUP($B1873,ウォッチリスト!$C$3:$C$10000,ウォッチリスト!$C$3:$C$10000,"未反映",0,1)</f>
        <v>4492</v>
      </c>
    </row>
    <row r="1874" spans="1:11">
      <c r="A1874" s="49">
        <v>20250228</v>
      </c>
      <c r="B1874" s="50" t="s">
        <v>1666</v>
      </c>
      <c r="C1874" s="49" t="s">
        <v>6300</v>
      </c>
      <c r="D1874" s="49" t="s">
        <v>3983</v>
      </c>
      <c r="E1874" s="49">
        <v>5250</v>
      </c>
      <c r="F1874" s="49" t="s">
        <v>3992</v>
      </c>
      <c r="G1874" s="49">
        <v>10</v>
      </c>
      <c r="H1874" s="49" t="s">
        <v>3993</v>
      </c>
      <c r="I1874" s="49" t="s">
        <v>3975</v>
      </c>
      <c r="J1874" s="49" t="s">
        <v>3975</v>
      </c>
      <c r="K1874" s="47" t="str">
        <f>_xlfn.XLOOKUP($B1874,ウォッチリスト!$C$3:$C$10000,ウォッチリスト!$C$3:$C$10000,"未反映",0,1)</f>
        <v>4493</v>
      </c>
    </row>
    <row r="1875" spans="1:11">
      <c r="A1875" s="49">
        <v>20250228</v>
      </c>
      <c r="B1875" s="50" t="s">
        <v>1667</v>
      </c>
      <c r="C1875" s="49" t="s">
        <v>6301</v>
      </c>
      <c r="D1875" s="49" t="s">
        <v>4059</v>
      </c>
      <c r="E1875" s="49">
        <v>5250</v>
      </c>
      <c r="F1875" s="49" t="s">
        <v>3992</v>
      </c>
      <c r="G1875" s="49">
        <v>10</v>
      </c>
      <c r="H1875" s="49" t="s">
        <v>3993</v>
      </c>
      <c r="I1875" s="49" t="s">
        <v>3975</v>
      </c>
      <c r="J1875" s="49" t="s">
        <v>3975</v>
      </c>
      <c r="K1875" s="47" t="str">
        <f>_xlfn.XLOOKUP($B1875,ウォッチリスト!$C$3:$C$10000,ウォッチリスト!$C$3:$C$10000,"未反映",0,1)</f>
        <v>4494</v>
      </c>
    </row>
    <row r="1876" spans="1:11">
      <c r="A1876" s="49">
        <v>20250228</v>
      </c>
      <c r="B1876" s="50" t="s">
        <v>1668</v>
      </c>
      <c r="C1876" s="49" t="s">
        <v>6302</v>
      </c>
      <c r="D1876" s="49" t="s">
        <v>3983</v>
      </c>
      <c r="E1876" s="49">
        <v>5250</v>
      </c>
      <c r="F1876" s="49" t="s">
        <v>3992</v>
      </c>
      <c r="G1876" s="49">
        <v>10</v>
      </c>
      <c r="H1876" s="49" t="s">
        <v>3993</v>
      </c>
      <c r="I1876" s="49" t="s">
        <v>3975</v>
      </c>
      <c r="J1876" s="49" t="s">
        <v>3975</v>
      </c>
      <c r="K1876" s="47" t="str">
        <f>_xlfn.XLOOKUP($B1876,ウォッチリスト!$C$3:$C$10000,ウォッチリスト!$C$3:$C$10000,"未反映",0,1)</f>
        <v>4495</v>
      </c>
    </row>
    <row r="1877" spans="1:11">
      <c r="A1877" s="49">
        <v>20250228</v>
      </c>
      <c r="B1877" s="50" t="s">
        <v>1669</v>
      </c>
      <c r="C1877" s="49" t="s">
        <v>6303</v>
      </c>
      <c r="D1877" s="49" t="s">
        <v>3983</v>
      </c>
      <c r="E1877" s="49">
        <v>5250</v>
      </c>
      <c r="F1877" s="49" t="s">
        <v>3992</v>
      </c>
      <c r="G1877" s="49">
        <v>10</v>
      </c>
      <c r="H1877" s="49" t="s">
        <v>3993</v>
      </c>
      <c r="I1877" s="49" t="s">
        <v>3975</v>
      </c>
      <c r="J1877" s="49" t="s">
        <v>3975</v>
      </c>
      <c r="K1877" s="47" t="str">
        <f>_xlfn.XLOOKUP($B1877,ウォッチリスト!$C$3:$C$10000,ウォッチリスト!$C$3:$C$10000,"未反映",0,1)</f>
        <v>4496</v>
      </c>
    </row>
    <row r="1878" spans="1:11">
      <c r="A1878" s="49">
        <v>20250228</v>
      </c>
      <c r="B1878" s="50" t="s">
        <v>1670</v>
      </c>
      <c r="C1878" s="49" t="s">
        <v>6304</v>
      </c>
      <c r="D1878" s="49" t="s">
        <v>3983</v>
      </c>
      <c r="E1878" s="49">
        <v>5250</v>
      </c>
      <c r="F1878" s="49" t="s">
        <v>3992</v>
      </c>
      <c r="G1878" s="49">
        <v>10</v>
      </c>
      <c r="H1878" s="49" t="s">
        <v>3993</v>
      </c>
      <c r="I1878" s="49" t="s">
        <v>3975</v>
      </c>
      <c r="J1878" s="49" t="s">
        <v>3975</v>
      </c>
      <c r="K1878" s="47" t="str">
        <f>_xlfn.XLOOKUP($B1878,ウォッチリスト!$C$3:$C$10000,ウォッチリスト!$C$3:$C$10000,"未反映",0,1)</f>
        <v>4498</v>
      </c>
    </row>
    <row r="1879" spans="1:11">
      <c r="A1879" s="49">
        <v>20250228</v>
      </c>
      <c r="B1879" s="50" t="s">
        <v>1671</v>
      </c>
      <c r="C1879" s="49" t="s">
        <v>6305</v>
      </c>
      <c r="D1879" s="49" t="s">
        <v>4059</v>
      </c>
      <c r="E1879" s="49">
        <v>5250</v>
      </c>
      <c r="F1879" s="49" t="s">
        <v>3992</v>
      </c>
      <c r="G1879" s="49">
        <v>10</v>
      </c>
      <c r="H1879" s="49" t="s">
        <v>3993</v>
      </c>
      <c r="I1879" s="49" t="s">
        <v>3975</v>
      </c>
      <c r="J1879" s="49" t="s">
        <v>3975</v>
      </c>
      <c r="K1879" s="47" t="str">
        <f>_xlfn.XLOOKUP($B1879,ウォッチリスト!$C$3:$C$10000,ウォッチリスト!$C$3:$C$10000,"未反映",0,1)</f>
        <v>4499</v>
      </c>
    </row>
    <row r="1880" spans="1:11">
      <c r="A1880" s="49">
        <v>20250228</v>
      </c>
      <c r="B1880" s="50" t="s">
        <v>254</v>
      </c>
      <c r="C1880" s="49" t="s">
        <v>6306</v>
      </c>
      <c r="D1880" s="49" t="s">
        <v>3968</v>
      </c>
      <c r="E1880" s="49">
        <v>3250</v>
      </c>
      <c r="F1880" s="49" t="s">
        <v>3984</v>
      </c>
      <c r="G1880" s="49">
        <v>5</v>
      </c>
      <c r="H1880" s="49" t="s">
        <v>3984</v>
      </c>
      <c r="I1880" s="49">
        <v>1</v>
      </c>
      <c r="J1880" s="49" t="s">
        <v>5369</v>
      </c>
      <c r="K1880" s="47" t="str">
        <f>_xlfn.XLOOKUP($B1880,ウォッチリスト!$C$3:$C$10000,ウォッチリスト!$C$3:$C$10000,"未反映",0,1)</f>
        <v>4502</v>
      </c>
    </row>
    <row r="1881" spans="1:11">
      <c r="A1881" s="49">
        <v>20250228</v>
      </c>
      <c r="B1881" s="50" t="s">
        <v>256</v>
      </c>
      <c r="C1881" s="49" t="s">
        <v>6307</v>
      </c>
      <c r="D1881" s="49" t="s">
        <v>3968</v>
      </c>
      <c r="E1881" s="49">
        <v>3250</v>
      </c>
      <c r="F1881" s="49" t="s">
        <v>3984</v>
      </c>
      <c r="G1881" s="49">
        <v>5</v>
      </c>
      <c r="H1881" s="49" t="s">
        <v>3984</v>
      </c>
      <c r="I1881" s="49">
        <v>2</v>
      </c>
      <c r="J1881" s="49" t="s">
        <v>4532</v>
      </c>
      <c r="K1881" s="47" t="str">
        <f>_xlfn.XLOOKUP($B1881,ウォッチリスト!$C$3:$C$10000,ウォッチリスト!$C$3:$C$10000,"未反映",0,1)</f>
        <v>4503</v>
      </c>
    </row>
    <row r="1882" spans="1:11">
      <c r="A1882" s="49">
        <v>20250228</v>
      </c>
      <c r="B1882" s="50" t="s">
        <v>10</v>
      </c>
      <c r="C1882" s="49" t="s">
        <v>6308</v>
      </c>
      <c r="D1882" s="49" t="s">
        <v>3968</v>
      </c>
      <c r="E1882" s="49">
        <v>3250</v>
      </c>
      <c r="F1882" s="49" t="s">
        <v>3984</v>
      </c>
      <c r="G1882" s="49">
        <v>5</v>
      </c>
      <c r="H1882" s="49" t="s">
        <v>3984</v>
      </c>
      <c r="I1882" s="49">
        <v>6</v>
      </c>
      <c r="J1882" s="49" t="s">
        <v>4061</v>
      </c>
      <c r="K1882" s="47" t="str">
        <f>_xlfn.XLOOKUP($B1882,ウォッチリスト!$C$3:$C$10000,ウォッチリスト!$C$3:$C$10000,"未反映",0,1)</f>
        <v>4506</v>
      </c>
    </row>
    <row r="1883" spans="1:11">
      <c r="A1883" s="49">
        <v>20250228</v>
      </c>
      <c r="B1883" s="50" t="s">
        <v>1672</v>
      </c>
      <c r="C1883" s="49" t="s">
        <v>6309</v>
      </c>
      <c r="D1883" s="49" t="s">
        <v>3968</v>
      </c>
      <c r="E1883" s="49">
        <v>3250</v>
      </c>
      <c r="F1883" s="49" t="s">
        <v>3984</v>
      </c>
      <c r="G1883" s="49">
        <v>5</v>
      </c>
      <c r="H1883" s="49" t="s">
        <v>3984</v>
      </c>
      <c r="I1883" s="49">
        <v>2</v>
      </c>
      <c r="J1883" s="49" t="s">
        <v>4532</v>
      </c>
      <c r="K1883" s="47" t="str">
        <f>_xlfn.XLOOKUP($B1883,ウォッチリスト!$C$3:$C$10000,ウォッチリスト!$C$3:$C$10000,"未反映",0,1)</f>
        <v>4507</v>
      </c>
    </row>
    <row r="1884" spans="1:11">
      <c r="A1884" s="49">
        <v>20250228</v>
      </c>
      <c r="B1884" s="50" t="s">
        <v>1673</v>
      </c>
      <c r="C1884" s="49" t="s">
        <v>6310</v>
      </c>
      <c r="D1884" s="49" t="s">
        <v>4059</v>
      </c>
      <c r="E1884" s="49">
        <v>3250</v>
      </c>
      <c r="F1884" s="49" t="s">
        <v>3984</v>
      </c>
      <c r="G1884" s="49">
        <v>5</v>
      </c>
      <c r="H1884" s="49" t="s">
        <v>3984</v>
      </c>
      <c r="I1884" s="49" t="s">
        <v>3975</v>
      </c>
      <c r="J1884" s="49" t="s">
        <v>3975</v>
      </c>
      <c r="K1884" s="47" t="str">
        <f>_xlfn.XLOOKUP($B1884,ウォッチリスト!$C$3:$C$10000,ウォッチリスト!$C$3:$C$10000,"未反映",0,1)</f>
        <v>4512</v>
      </c>
    </row>
    <row r="1885" spans="1:11">
      <c r="A1885" s="49">
        <v>20250228</v>
      </c>
      <c r="B1885" s="50" t="s">
        <v>1674</v>
      </c>
      <c r="C1885" s="49" t="s">
        <v>6311</v>
      </c>
      <c r="D1885" s="49" t="s">
        <v>3968</v>
      </c>
      <c r="E1885" s="49">
        <v>3250</v>
      </c>
      <c r="F1885" s="49" t="s">
        <v>3984</v>
      </c>
      <c r="G1885" s="49">
        <v>5</v>
      </c>
      <c r="H1885" s="49" t="s">
        <v>3984</v>
      </c>
      <c r="I1885" s="49">
        <v>4</v>
      </c>
      <c r="J1885" s="49" t="s">
        <v>4015</v>
      </c>
      <c r="K1885" s="47" t="str">
        <f>_xlfn.XLOOKUP($B1885,ウォッチリスト!$C$3:$C$10000,ウォッチリスト!$C$3:$C$10000,"未反映",0,1)</f>
        <v>4516</v>
      </c>
    </row>
    <row r="1886" spans="1:11">
      <c r="A1886" s="49">
        <v>20250228</v>
      </c>
      <c r="B1886" s="50" t="s">
        <v>1675</v>
      </c>
      <c r="C1886" s="49" t="s">
        <v>6312</v>
      </c>
      <c r="D1886" s="49" t="s">
        <v>3968</v>
      </c>
      <c r="E1886" s="49">
        <v>3250</v>
      </c>
      <c r="F1886" s="49" t="s">
        <v>3984</v>
      </c>
      <c r="G1886" s="49">
        <v>5</v>
      </c>
      <c r="H1886" s="49" t="s">
        <v>3984</v>
      </c>
      <c r="I1886" s="49">
        <v>2</v>
      </c>
      <c r="J1886" s="49" t="s">
        <v>4532</v>
      </c>
      <c r="K1886" s="47" t="str">
        <f>_xlfn.XLOOKUP($B1886,ウォッチリスト!$C$3:$C$10000,ウォッチリスト!$C$3:$C$10000,"未反映",0,1)</f>
        <v>4519</v>
      </c>
    </row>
    <row r="1887" spans="1:11">
      <c r="A1887" s="49">
        <v>20250228</v>
      </c>
      <c r="B1887" s="50" t="s">
        <v>176</v>
      </c>
      <c r="C1887" s="49" t="s">
        <v>6313</v>
      </c>
      <c r="D1887" s="49" t="s">
        <v>3968</v>
      </c>
      <c r="E1887" s="49">
        <v>3250</v>
      </c>
      <c r="F1887" s="49" t="s">
        <v>3984</v>
      </c>
      <c r="G1887" s="49">
        <v>5</v>
      </c>
      <c r="H1887" s="49" t="s">
        <v>3984</v>
      </c>
      <c r="I1887" s="49">
        <v>4</v>
      </c>
      <c r="J1887" s="49" t="s">
        <v>4015</v>
      </c>
      <c r="K1887" s="47" t="str">
        <f>_xlfn.XLOOKUP($B1887,ウォッチリスト!$C$3:$C$10000,ウォッチリスト!$C$3:$C$10000,"未反映",0,1)</f>
        <v>4521</v>
      </c>
    </row>
    <row r="1888" spans="1:11">
      <c r="A1888" s="49">
        <v>20250228</v>
      </c>
      <c r="B1888" s="50" t="s">
        <v>355</v>
      </c>
      <c r="C1888" s="49" t="s">
        <v>6314</v>
      </c>
      <c r="D1888" s="49" t="s">
        <v>3968</v>
      </c>
      <c r="E1888" s="49">
        <v>3250</v>
      </c>
      <c r="F1888" s="49" t="s">
        <v>3984</v>
      </c>
      <c r="G1888" s="49">
        <v>5</v>
      </c>
      <c r="H1888" s="49" t="s">
        <v>3984</v>
      </c>
      <c r="I1888" s="49">
        <v>2</v>
      </c>
      <c r="J1888" s="49" t="s">
        <v>4532</v>
      </c>
      <c r="K1888" s="47" t="str">
        <f>_xlfn.XLOOKUP($B1888,ウォッチリスト!$C$3:$C$10000,ウォッチリスト!$C$3:$C$10000,"未反映",0,1)</f>
        <v>4523</v>
      </c>
    </row>
    <row r="1889" spans="1:11">
      <c r="A1889" s="49">
        <v>20250228</v>
      </c>
      <c r="B1889" s="50" t="s">
        <v>1676</v>
      </c>
      <c r="C1889" s="49" t="s">
        <v>6315</v>
      </c>
      <c r="D1889" s="49" t="s">
        <v>4059</v>
      </c>
      <c r="E1889" s="49">
        <v>3250</v>
      </c>
      <c r="F1889" s="49" t="s">
        <v>3984</v>
      </c>
      <c r="G1889" s="49">
        <v>5</v>
      </c>
      <c r="H1889" s="49" t="s">
        <v>3984</v>
      </c>
      <c r="I1889" s="49" t="s">
        <v>3975</v>
      </c>
      <c r="J1889" s="49" t="s">
        <v>3975</v>
      </c>
      <c r="K1889" s="47" t="str">
        <f>_xlfn.XLOOKUP($B1889,ウォッチリスト!$C$3:$C$10000,ウォッチリスト!$C$3:$C$10000,"未反映",0,1)</f>
        <v>4524</v>
      </c>
    </row>
    <row r="1890" spans="1:11">
      <c r="A1890" s="49">
        <v>20250228</v>
      </c>
      <c r="B1890" s="50" t="s">
        <v>1677</v>
      </c>
      <c r="C1890" s="49" t="s">
        <v>6316</v>
      </c>
      <c r="D1890" s="49" t="s">
        <v>3968</v>
      </c>
      <c r="E1890" s="49">
        <v>3050</v>
      </c>
      <c r="F1890" s="49" t="s">
        <v>4582</v>
      </c>
      <c r="G1890" s="49">
        <v>1</v>
      </c>
      <c r="H1890" s="49" t="s">
        <v>3970</v>
      </c>
      <c r="I1890" s="49">
        <v>7</v>
      </c>
      <c r="J1890" s="49" t="s">
        <v>3971</v>
      </c>
      <c r="K1890" s="47" t="str">
        <f>_xlfn.XLOOKUP($B1890,ウォッチリスト!$C$3:$C$10000,ウォッチリスト!$C$3:$C$10000,"未反映",0,1)</f>
        <v>4526</v>
      </c>
    </row>
    <row r="1891" spans="1:11">
      <c r="A1891" s="49">
        <v>20250228</v>
      </c>
      <c r="B1891" s="50" t="s">
        <v>1678</v>
      </c>
      <c r="C1891" s="49" t="s">
        <v>6317</v>
      </c>
      <c r="D1891" s="49" t="s">
        <v>3968</v>
      </c>
      <c r="E1891" s="49">
        <v>3250</v>
      </c>
      <c r="F1891" s="49" t="s">
        <v>3984</v>
      </c>
      <c r="G1891" s="49">
        <v>5</v>
      </c>
      <c r="H1891" s="49" t="s">
        <v>3984</v>
      </c>
      <c r="I1891" s="49">
        <v>4</v>
      </c>
      <c r="J1891" s="49" t="s">
        <v>4015</v>
      </c>
      <c r="K1891" s="47" t="str">
        <f>_xlfn.XLOOKUP($B1891,ウォッチリスト!$C$3:$C$10000,ウォッチリスト!$C$3:$C$10000,"未反映",0,1)</f>
        <v>4527</v>
      </c>
    </row>
    <row r="1892" spans="1:11">
      <c r="A1892" s="49">
        <v>20250228</v>
      </c>
      <c r="B1892" s="50" t="s">
        <v>1679</v>
      </c>
      <c r="C1892" s="49" t="s">
        <v>6318</v>
      </c>
      <c r="D1892" s="49" t="s">
        <v>3968</v>
      </c>
      <c r="E1892" s="49">
        <v>3250</v>
      </c>
      <c r="F1892" s="49" t="s">
        <v>3984</v>
      </c>
      <c r="G1892" s="49">
        <v>5</v>
      </c>
      <c r="H1892" s="49" t="s">
        <v>3984</v>
      </c>
      <c r="I1892" s="49">
        <v>4</v>
      </c>
      <c r="J1892" s="49" t="s">
        <v>4015</v>
      </c>
      <c r="K1892" s="47" t="str">
        <f>_xlfn.XLOOKUP($B1892,ウォッチリスト!$C$3:$C$10000,ウォッチリスト!$C$3:$C$10000,"未反映",0,1)</f>
        <v>4528</v>
      </c>
    </row>
    <row r="1893" spans="1:11">
      <c r="A1893" s="49">
        <v>20250228</v>
      </c>
      <c r="B1893" s="50" t="s">
        <v>1680</v>
      </c>
      <c r="C1893" s="49" t="s">
        <v>6319</v>
      </c>
      <c r="D1893" s="49" t="s">
        <v>3968</v>
      </c>
      <c r="E1893" s="49">
        <v>3250</v>
      </c>
      <c r="F1893" s="49" t="s">
        <v>3984</v>
      </c>
      <c r="G1893" s="49">
        <v>5</v>
      </c>
      <c r="H1893" s="49" t="s">
        <v>3984</v>
      </c>
      <c r="I1893" s="49">
        <v>4</v>
      </c>
      <c r="J1893" s="49" t="s">
        <v>4015</v>
      </c>
      <c r="K1893" s="47" t="str">
        <f>_xlfn.XLOOKUP($B1893,ウォッチリスト!$C$3:$C$10000,ウォッチリスト!$C$3:$C$10000,"未反映",0,1)</f>
        <v>4530</v>
      </c>
    </row>
    <row r="1894" spans="1:11">
      <c r="A1894" s="49">
        <v>20250228</v>
      </c>
      <c r="B1894" s="50" t="s">
        <v>1681</v>
      </c>
      <c r="C1894" s="49" t="s">
        <v>6320</v>
      </c>
      <c r="D1894" s="49" t="s">
        <v>4059</v>
      </c>
      <c r="E1894" s="49">
        <v>3200</v>
      </c>
      <c r="F1894" s="49" t="s">
        <v>4445</v>
      </c>
      <c r="G1894" s="49">
        <v>4</v>
      </c>
      <c r="H1894" s="49" t="s">
        <v>4446</v>
      </c>
      <c r="I1894" s="49" t="s">
        <v>3975</v>
      </c>
      <c r="J1894" s="49" t="s">
        <v>3975</v>
      </c>
      <c r="K1894" s="47" t="str">
        <f>_xlfn.XLOOKUP($B1894,ウォッチリスト!$C$3:$C$10000,ウォッチリスト!$C$3:$C$10000,"未反映",0,1)</f>
        <v>4531</v>
      </c>
    </row>
    <row r="1895" spans="1:11">
      <c r="A1895" s="49">
        <v>20250228</v>
      </c>
      <c r="B1895" s="50" t="s">
        <v>1682</v>
      </c>
      <c r="C1895" s="49" t="s">
        <v>6321</v>
      </c>
      <c r="D1895" s="49" t="s">
        <v>3968</v>
      </c>
      <c r="E1895" s="49">
        <v>3250</v>
      </c>
      <c r="F1895" s="49" t="s">
        <v>3984</v>
      </c>
      <c r="G1895" s="49">
        <v>5</v>
      </c>
      <c r="H1895" s="49" t="s">
        <v>3984</v>
      </c>
      <c r="I1895" s="49">
        <v>6</v>
      </c>
      <c r="J1895" s="49" t="s">
        <v>4061</v>
      </c>
      <c r="K1895" s="47" t="str">
        <f>_xlfn.XLOOKUP($B1895,ウォッチリスト!$C$3:$C$10000,ウォッチリスト!$C$3:$C$10000,"未反映",0,1)</f>
        <v>4534</v>
      </c>
    </row>
    <row r="1896" spans="1:11">
      <c r="A1896" s="49">
        <v>20250228</v>
      </c>
      <c r="B1896" s="50" t="s">
        <v>1683</v>
      </c>
      <c r="C1896" s="49" t="s">
        <v>6322</v>
      </c>
      <c r="D1896" s="49" t="s">
        <v>3968</v>
      </c>
      <c r="E1896" s="49">
        <v>3250</v>
      </c>
      <c r="F1896" s="49" t="s">
        <v>3984</v>
      </c>
      <c r="G1896" s="49">
        <v>5</v>
      </c>
      <c r="H1896" s="49" t="s">
        <v>3984</v>
      </c>
      <c r="I1896" s="49">
        <v>4</v>
      </c>
      <c r="J1896" s="49" t="s">
        <v>4015</v>
      </c>
      <c r="K1896" s="47" t="str">
        <f>_xlfn.XLOOKUP($B1896,ウォッチリスト!$C$3:$C$10000,ウォッチリスト!$C$3:$C$10000,"未反映",0,1)</f>
        <v>4536</v>
      </c>
    </row>
    <row r="1897" spans="1:11">
      <c r="A1897" s="49">
        <v>20250228</v>
      </c>
      <c r="B1897" s="50" t="s">
        <v>1684</v>
      </c>
      <c r="C1897" s="49" t="s">
        <v>6323</v>
      </c>
      <c r="D1897" s="49" t="s">
        <v>3968</v>
      </c>
      <c r="E1897" s="49">
        <v>3250</v>
      </c>
      <c r="F1897" s="49" t="s">
        <v>3984</v>
      </c>
      <c r="G1897" s="49">
        <v>5</v>
      </c>
      <c r="H1897" s="49" t="s">
        <v>3984</v>
      </c>
      <c r="I1897" s="49">
        <v>7</v>
      </c>
      <c r="J1897" s="49" t="s">
        <v>3971</v>
      </c>
      <c r="K1897" s="47" t="str">
        <f>_xlfn.XLOOKUP($B1897,ウォッチリスト!$C$3:$C$10000,ウォッチリスト!$C$3:$C$10000,"未反映",0,1)</f>
        <v>4538</v>
      </c>
    </row>
    <row r="1898" spans="1:11">
      <c r="A1898" s="49">
        <v>20250228</v>
      </c>
      <c r="B1898" s="50" t="s">
        <v>1685</v>
      </c>
      <c r="C1898" s="49" t="s">
        <v>6324</v>
      </c>
      <c r="D1898" s="49" t="s">
        <v>4059</v>
      </c>
      <c r="E1898" s="49">
        <v>3250</v>
      </c>
      <c r="F1898" s="49" t="s">
        <v>3984</v>
      </c>
      <c r="G1898" s="49">
        <v>5</v>
      </c>
      <c r="H1898" s="49" t="s">
        <v>3984</v>
      </c>
      <c r="I1898" s="49" t="s">
        <v>3975</v>
      </c>
      <c r="J1898" s="49" t="s">
        <v>3975</v>
      </c>
      <c r="K1898" s="47" t="str">
        <f>_xlfn.XLOOKUP($B1898,ウォッチリスト!$C$3:$C$10000,ウォッチリスト!$C$3:$C$10000,"未反映",0,1)</f>
        <v>4539</v>
      </c>
    </row>
    <row r="1899" spans="1:11">
      <c r="A1899" s="49">
        <v>20250228</v>
      </c>
      <c r="B1899" s="50" t="s">
        <v>49</v>
      </c>
      <c r="C1899" s="49" t="s">
        <v>6325</v>
      </c>
      <c r="D1899" s="49" t="s">
        <v>3968</v>
      </c>
      <c r="E1899" s="49">
        <v>3250</v>
      </c>
      <c r="F1899" s="49" t="s">
        <v>3984</v>
      </c>
      <c r="G1899" s="49">
        <v>5</v>
      </c>
      <c r="H1899" s="49" t="s">
        <v>3984</v>
      </c>
      <c r="I1899" s="49">
        <v>4</v>
      </c>
      <c r="J1899" s="49" t="s">
        <v>4015</v>
      </c>
      <c r="K1899" s="47" t="str">
        <f>_xlfn.XLOOKUP($B1899,ウォッチリスト!$C$3:$C$10000,ウォッチリスト!$C$3:$C$10000,"未反映",0,1)</f>
        <v>4540</v>
      </c>
    </row>
    <row r="1900" spans="1:11">
      <c r="A1900" s="49">
        <v>20250228</v>
      </c>
      <c r="B1900" s="50" t="s">
        <v>1686</v>
      </c>
      <c r="C1900" s="49" t="s">
        <v>6326</v>
      </c>
      <c r="D1900" s="49" t="s">
        <v>3968</v>
      </c>
      <c r="E1900" s="49">
        <v>3750</v>
      </c>
      <c r="F1900" s="49" t="s">
        <v>4769</v>
      </c>
      <c r="G1900" s="49">
        <v>9</v>
      </c>
      <c r="H1900" s="49" t="s">
        <v>4770</v>
      </c>
      <c r="I1900" s="49">
        <v>2</v>
      </c>
      <c r="J1900" s="49" t="s">
        <v>4532</v>
      </c>
      <c r="K1900" s="47" t="str">
        <f>_xlfn.XLOOKUP($B1900,ウォッチリスト!$C$3:$C$10000,ウォッチリスト!$C$3:$C$10000,"未反映",0,1)</f>
        <v>4543</v>
      </c>
    </row>
    <row r="1901" spans="1:11">
      <c r="A1901" s="49">
        <v>20250228</v>
      </c>
      <c r="B1901" s="50" t="s">
        <v>1687</v>
      </c>
      <c r="C1901" s="49" t="s">
        <v>6327</v>
      </c>
      <c r="D1901" s="49" t="s">
        <v>3968</v>
      </c>
      <c r="E1901" s="49">
        <v>9050</v>
      </c>
      <c r="F1901" s="49" t="s">
        <v>4031</v>
      </c>
      <c r="G1901" s="49">
        <v>10</v>
      </c>
      <c r="H1901" s="49" t="s">
        <v>3993</v>
      </c>
      <c r="I1901" s="49">
        <v>4</v>
      </c>
      <c r="J1901" s="49" t="s">
        <v>4015</v>
      </c>
      <c r="K1901" s="47" t="str">
        <f>_xlfn.XLOOKUP($B1901,ウォッチリスト!$C$3:$C$10000,ウォッチリスト!$C$3:$C$10000,"未反映",0,1)</f>
        <v>4544</v>
      </c>
    </row>
    <row r="1902" spans="1:11">
      <c r="A1902" s="49">
        <v>20250228</v>
      </c>
      <c r="B1902" s="50" t="s">
        <v>1688</v>
      </c>
      <c r="C1902" s="49" t="s">
        <v>6328</v>
      </c>
      <c r="D1902" s="49" t="s">
        <v>3968</v>
      </c>
      <c r="E1902" s="49">
        <v>3250</v>
      </c>
      <c r="F1902" s="49" t="s">
        <v>3984</v>
      </c>
      <c r="G1902" s="49">
        <v>5</v>
      </c>
      <c r="H1902" s="49" t="s">
        <v>3984</v>
      </c>
      <c r="I1902" s="49">
        <v>6</v>
      </c>
      <c r="J1902" s="49" t="s">
        <v>4061</v>
      </c>
      <c r="K1902" s="47" t="str">
        <f>_xlfn.XLOOKUP($B1902,ウォッチリスト!$C$3:$C$10000,ウォッチリスト!$C$3:$C$10000,"未反映",0,1)</f>
        <v>4547</v>
      </c>
    </row>
    <row r="1903" spans="1:11">
      <c r="A1903" s="49">
        <v>20250228</v>
      </c>
      <c r="B1903" s="50" t="s">
        <v>1689</v>
      </c>
      <c r="C1903" s="49" t="s">
        <v>6329</v>
      </c>
      <c r="D1903" s="49" t="s">
        <v>3968</v>
      </c>
      <c r="E1903" s="49">
        <v>3250</v>
      </c>
      <c r="F1903" s="49" t="s">
        <v>3984</v>
      </c>
      <c r="G1903" s="49">
        <v>5</v>
      </c>
      <c r="H1903" s="49" t="s">
        <v>3984</v>
      </c>
      <c r="I1903" s="49">
        <v>7</v>
      </c>
      <c r="J1903" s="49" t="s">
        <v>3971</v>
      </c>
      <c r="K1903" s="47" t="str">
        <f>_xlfn.XLOOKUP($B1903,ウォッチリスト!$C$3:$C$10000,ウォッチリスト!$C$3:$C$10000,"未反映",0,1)</f>
        <v>4548</v>
      </c>
    </row>
    <row r="1904" spans="1:11">
      <c r="A1904" s="49">
        <v>20250228</v>
      </c>
      <c r="B1904" s="50" t="s">
        <v>1690</v>
      </c>
      <c r="C1904" s="49" t="s">
        <v>6330</v>
      </c>
      <c r="D1904" s="49" t="s">
        <v>3968</v>
      </c>
      <c r="E1904" s="49">
        <v>3250</v>
      </c>
      <c r="F1904" s="49" t="s">
        <v>3984</v>
      </c>
      <c r="G1904" s="49">
        <v>5</v>
      </c>
      <c r="H1904" s="49" t="s">
        <v>3984</v>
      </c>
      <c r="I1904" s="49">
        <v>6</v>
      </c>
      <c r="J1904" s="49" t="s">
        <v>4061</v>
      </c>
      <c r="K1904" s="47" t="str">
        <f>_xlfn.XLOOKUP($B1904,ウォッチリスト!$C$3:$C$10000,ウォッチリスト!$C$3:$C$10000,"未反映",0,1)</f>
        <v>4549</v>
      </c>
    </row>
    <row r="1905" spans="1:11">
      <c r="A1905" s="49">
        <v>20250228</v>
      </c>
      <c r="B1905" s="50" t="s">
        <v>1691</v>
      </c>
      <c r="C1905" s="49" t="s">
        <v>6331</v>
      </c>
      <c r="D1905" s="49" t="s">
        <v>3968</v>
      </c>
      <c r="E1905" s="49">
        <v>3250</v>
      </c>
      <c r="F1905" s="49" t="s">
        <v>3984</v>
      </c>
      <c r="G1905" s="49">
        <v>5</v>
      </c>
      <c r="H1905" s="49" t="s">
        <v>3984</v>
      </c>
      <c r="I1905" s="49">
        <v>7</v>
      </c>
      <c r="J1905" s="49" t="s">
        <v>3971</v>
      </c>
      <c r="K1905" s="47" t="str">
        <f>_xlfn.XLOOKUP($B1905,ウォッチリスト!$C$3:$C$10000,ウォッチリスト!$C$3:$C$10000,"未反映",0,1)</f>
        <v>4551</v>
      </c>
    </row>
    <row r="1906" spans="1:11">
      <c r="A1906" s="49">
        <v>20250228</v>
      </c>
      <c r="B1906" s="50" t="s">
        <v>1692</v>
      </c>
      <c r="C1906" s="49" t="s">
        <v>6332</v>
      </c>
      <c r="D1906" s="49" t="s">
        <v>3968</v>
      </c>
      <c r="E1906" s="49">
        <v>3250</v>
      </c>
      <c r="F1906" s="49" t="s">
        <v>3984</v>
      </c>
      <c r="G1906" s="49">
        <v>5</v>
      </c>
      <c r="H1906" s="49" t="s">
        <v>3984</v>
      </c>
      <c r="I1906" s="49">
        <v>6</v>
      </c>
      <c r="J1906" s="49" t="s">
        <v>4061</v>
      </c>
      <c r="K1906" s="47" t="str">
        <f>_xlfn.XLOOKUP($B1906,ウォッチリスト!$C$3:$C$10000,ウォッチリスト!$C$3:$C$10000,"未反映",0,1)</f>
        <v>4552</v>
      </c>
    </row>
    <row r="1907" spans="1:11">
      <c r="A1907" s="49">
        <v>20250228</v>
      </c>
      <c r="B1907" s="50" t="s">
        <v>1693</v>
      </c>
      <c r="C1907" s="49" t="s">
        <v>6333</v>
      </c>
      <c r="D1907" s="49" t="s">
        <v>3968</v>
      </c>
      <c r="E1907" s="49">
        <v>3250</v>
      </c>
      <c r="F1907" s="49" t="s">
        <v>3984</v>
      </c>
      <c r="G1907" s="49">
        <v>5</v>
      </c>
      <c r="H1907" s="49" t="s">
        <v>3984</v>
      </c>
      <c r="I1907" s="49">
        <v>6</v>
      </c>
      <c r="J1907" s="49" t="s">
        <v>4061</v>
      </c>
      <c r="K1907" s="47" t="str">
        <f>_xlfn.XLOOKUP($B1907,ウォッチリスト!$C$3:$C$10000,ウォッチリスト!$C$3:$C$10000,"未反映",0,1)</f>
        <v>4553</v>
      </c>
    </row>
    <row r="1908" spans="1:11">
      <c r="A1908" s="49">
        <v>20250228</v>
      </c>
      <c r="B1908" s="50" t="s">
        <v>1694</v>
      </c>
      <c r="C1908" s="49" t="s">
        <v>6334</v>
      </c>
      <c r="D1908" s="49" t="s">
        <v>3968</v>
      </c>
      <c r="E1908" s="49">
        <v>3250</v>
      </c>
      <c r="F1908" s="49" t="s">
        <v>3984</v>
      </c>
      <c r="G1908" s="49">
        <v>5</v>
      </c>
      <c r="H1908" s="49" t="s">
        <v>3984</v>
      </c>
      <c r="I1908" s="49">
        <v>7</v>
      </c>
      <c r="J1908" s="49" t="s">
        <v>3971</v>
      </c>
      <c r="K1908" s="47" t="str">
        <f>_xlfn.XLOOKUP($B1908,ウォッチリスト!$C$3:$C$10000,ウォッチリスト!$C$3:$C$10000,"未反映",0,1)</f>
        <v>4554</v>
      </c>
    </row>
    <row r="1909" spans="1:11">
      <c r="A1909" s="49">
        <v>20250228</v>
      </c>
      <c r="B1909" s="50" t="s">
        <v>1695</v>
      </c>
      <c r="C1909" s="49" t="s">
        <v>6335</v>
      </c>
      <c r="D1909" s="49" t="s">
        <v>4059</v>
      </c>
      <c r="E1909" s="49">
        <v>3250</v>
      </c>
      <c r="F1909" s="49" t="s">
        <v>3984</v>
      </c>
      <c r="G1909" s="49">
        <v>5</v>
      </c>
      <c r="H1909" s="49" t="s">
        <v>3984</v>
      </c>
      <c r="I1909" s="49" t="s">
        <v>3975</v>
      </c>
      <c r="J1909" s="49" t="s">
        <v>3975</v>
      </c>
      <c r="K1909" s="47" t="str">
        <f>_xlfn.XLOOKUP($B1909,ウォッチリスト!$C$3:$C$10000,ウォッチリスト!$C$3:$C$10000,"未反映",0,1)</f>
        <v>4556</v>
      </c>
    </row>
    <row r="1910" spans="1:11">
      <c r="A1910" s="49">
        <v>20250228</v>
      </c>
      <c r="B1910" s="50" t="s">
        <v>1696</v>
      </c>
      <c r="C1910" s="49" t="s">
        <v>6336</v>
      </c>
      <c r="D1910" s="49" t="s">
        <v>4059</v>
      </c>
      <c r="E1910" s="49">
        <v>3250</v>
      </c>
      <c r="F1910" s="49" t="s">
        <v>3984</v>
      </c>
      <c r="G1910" s="49">
        <v>5</v>
      </c>
      <c r="H1910" s="49" t="s">
        <v>3984</v>
      </c>
      <c r="I1910" s="49" t="s">
        <v>3975</v>
      </c>
      <c r="J1910" s="49" t="s">
        <v>3975</v>
      </c>
      <c r="K1910" s="47" t="str">
        <f>_xlfn.XLOOKUP($B1910,ウォッチリスト!$C$3:$C$10000,ウォッチリスト!$C$3:$C$10000,"未反映",0,1)</f>
        <v>4558</v>
      </c>
    </row>
    <row r="1911" spans="1:11">
      <c r="A1911" s="49">
        <v>20250228</v>
      </c>
      <c r="B1911" s="50" t="s">
        <v>1697</v>
      </c>
      <c r="C1911" s="49" t="s">
        <v>6337</v>
      </c>
      <c r="D1911" s="49" t="s">
        <v>3968</v>
      </c>
      <c r="E1911" s="49">
        <v>3250</v>
      </c>
      <c r="F1911" s="49" t="s">
        <v>3984</v>
      </c>
      <c r="G1911" s="49">
        <v>5</v>
      </c>
      <c r="H1911" s="49" t="s">
        <v>3984</v>
      </c>
      <c r="I1911" s="49">
        <v>6</v>
      </c>
      <c r="J1911" s="49" t="s">
        <v>4061</v>
      </c>
      <c r="K1911" s="47" t="str">
        <f>_xlfn.XLOOKUP($B1911,ウォッチリスト!$C$3:$C$10000,ウォッチリスト!$C$3:$C$10000,"未反映",0,1)</f>
        <v>4559</v>
      </c>
    </row>
    <row r="1912" spans="1:11">
      <c r="A1912" s="49">
        <v>20250228</v>
      </c>
      <c r="B1912" s="50" t="s">
        <v>1698</v>
      </c>
      <c r="C1912" s="49" t="s">
        <v>6338</v>
      </c>
      <c r="D1912" s="49" t="s">
        <v>3983</v>
      </c>
      <c r="E1912" s="49">
        <v>3250</v>
      </c>
      <c r="F1912" s="49" t="s">
        <v>3984</v>
      </c>
      <c r="G1912" s="49">
        <v>5</v>
      </c>
      <c r="H1912" s="49" t="s">
        <v>3984</v>
      </c>
      <c r="I1912" s="49" t="s">
        <v>3975</v>
      </c>
      <c r="J1912" s="49" t="s">
        <v>3975</v>
      </c>
      <c r="K1912" s="47" t="str">
        <f>_xlfn.XLOOKUP($B1912,ウォッチリスト!$C$3:$C$10000,ウォッチリスト!$C$3:$C$10000,"未反映",0,1)</f>
        <v>4563</v>
      </c>
    </row>
    <row r="1913" spans="1:11">
      <c r="A1913" s="49">
        <v>20250228</v>
      </c>
      <c r="B1913" s="50" t="s">
        <v>1699</v>
      </c>
      <c r="C1913" s="49" t="s">
        <v>6339</v>
      </c>
      <c r="D1913" s="49" t="s">
        <v>3983</v>
      </c>
      <c r="E1913" s="49">
        <v>3250</v>
      </c>
      <c r="F1913" s="49" t="s">
        <v>3984</v>
      </c>
      <c r="G1913" s="49">
        <v>5</v>
      </c>
      <c r="H1913" s="49" t="s">
        <v>3984</v>
      </c>
      <c r="I1913" s="49" t="s">
        <v>3975</v>
      </c>
      <c r="J1913" s="49" t="s">
        <v>3975</v>
      </c>
      <c r="K1913" s="47" t="str">
        <f>_xlfn.XLOOKUP($B1913,ウォッチリスト!$C$3:$C$10000,ウォッチリスト!$C$3:$C$10000,"未反映",0,1)</f>
        <v>4564</v>
      </c>
    </row>
    <row r="1914" spans="1:11">
      <c r="A1914" s="49">
        <v>20250228</v>
      </c>
      <c r="B1914" s="50" t="s">
        <v>1700</v>
      </c>
      <c r="C1914" s="49" t="s">
        <v>6340</v>
      </c>
      <c r="D1914" s="49" t="s">
        <v>3968</v>
      </c>
      <c r="E1914" s="49">
        <v>3250</v>
      </c>
      <c r="F1914" s="49" t="s">
        <v>3984</v>
      </c>
      <c r="G1914" s="49">
        <v>5</v>
      </c>
      <c r="H1914" s="49" t="s">
        <v>3984</v>
      </c>
      <c r="I1914" s="49">
        <v>6</v>
      </c>
      <c r="J1914" s="49" t="s">
        <v>4061</v>
      </c>
      <c r="K1914" s="47" t="str">
        <f>_xlfn.XLOOKUP($B1914,ウォッチリスト!$C$3:$C$10000,ウォッチリスト!$C$3:$C$10000,"未反映",0,1)</f>
        <v>4565</v>
      </c>
    </row>
    <row r="1915" spans="1:11">
      <c r="A1915" s="49">
        <v>20250228</v>
      </c>
      <c r="B1915" s="50" t="s">
        <v>1701</v>
      </c>
      <c r="C1915" s="49" t="s">
        <v>6341</v>
      </c>
      <c r="D1915" s="49" t="s">
        <v>3968</v>
      </c>
      <c r="E1915" s="49">
        <v>3250</v>
      </c>
      <c r="F1915" s="49" t="s">
        <v>3984</v>
      </c>
      <c r="G1915" s="49">
        <v>5</v>
      </c>
      <c r="H1915" s="49" t="s">
        <v>3984</v>
      </c>
      <c r="I1915" s="49">
        <v>1</v>
      </c>
      <c r="J1915" s="49" t="s">
        <v>5369</v>
      </c>
      <c r="K1915" s="47" t="str">
        <f>_xlfn.XLOOKUP($B1915,ウォッチリスト!$C$3:$C$10000,ウォッチリスト!$C$3:$C$10000,"未反映",0,1)</f>
        <v>4568</v>
      </c>
    </row>
    <row r="1916" spans="1:11">
      <c r="A1916" s="49">
        <v>20250228</v>
      </c>
      <c r="B1916" s="50" t="s">
        <v>1702</v>
      </c>
      <c r="C1916" s="49" t="s">
        <v>6342</v>
      </c>
      <c r="D1916" s="49" t="s">
        <v>3968</v>
      </c>
      <c r="E1916" s="49">
        <v>3250</v>
      </c>
      <c r="F1916" s="49" t="s">
        <v>3984</v>
      </c>
      <c r="G1916" s="49">
        <v>5</v>
      </c>
      <c r="H1916" s="49" t="s">
        <v>3984</v>
      </c>
      <c r="I1916" s="49">
        <v>6</v>
      </c>
      <c r="J1916" s="49" t="s">
        <v>4061</v>
      </c>
      <c r="K1916" s="47" t="str">
        <f>_xlfn.XLOOKUP($B1916,ウォッチリスト!$C$3:$C$10000,ウォッチリスト!$C$3:$C$10000,"未反映",0,1)</f>
        <v>4569</v>
      </c>
    </row>
    <row r="1917" spans="1:11">
      <c r="A1917" s="49">
        <v>20250228</v>
      </c>
      <c r="B1917" s="50" t="s">
        <v>1703</v>
      </c>
      <c r="C1917" s="49" t="s">
        <v>6343</v>
      </c>
      <c r="D1917" s="49" t="s">
        <v>3983</v>
      </c>
      <c r="E1917" s="49">
        <v>3250</v>
      </c>
      <c r="F1917" s="49" t="s">
        <v>3984</v>
      </c>
      <c r="G1917" s="49">
        <v>5</v>
      </c>
      <c r="H1917" s="49" t="s">
        <v>3984</v>
      </c>
      <c r="I1917" s="49" t="s">
        <v>3975</v>
      </c>
      <c r="J1917" s="49" t="s">
        <v>3975</v>
      </c>
      <c r="K1917" s="47" t="str">
        <f>_xlfn.XLOOKUP($B1917,ウォッチリスト!$C$3:$C$10000,ウォッチリスト!$C$3:$C$10000,"未反映",0,1)</f>
        <v>4570</v>
      </c>
    </row>
    <row r="1918" spans="1:11">
      <c r="A1918" s="49">
        <v>20250228</v>
      </c>
      <c r="B1918" s="50" t="s">
        <v>1704</v>
      </c>
      <c r="C1918" s="49" t="s">
        <v>6344</v>
      </c>
      <c r="D1918" s="49" t="s">
        <v>3983</v>
      </c>
      <c r="E1918" s="49">
        <v>3250</v>
      </c>
      <c r="F1918" s="49" t="s">
        <v>3984</v>
      </c>
      <c r="G1918" s="49">
        <v>5</v>
      </c>
      <c r="H1918" s="49" t="s">
        <v>3984</v>
      </c>
      <c r="I1918" s="49" t="s">
        <v>3975</v>
      </c>
      <c r="J1918" s="49" t="s">
        <v>3975</v>
      </c>
      <c r="K1918" s="47" t="str">
        <f>_xlfn.XLOOKUP($B1918,ウォッチリスト!$C$3:$C$10000,ウォッチリスト!$C$3:$C$10000,"未反映",0,1)</f>
        <v>4571</v>
      </c>
    </row>
    <row r="1919" spans="1:11">
      <c r="A1919" s="49">
        <v>20250228</v>
      </c>
      <c r="B1919" s="50" t="s">
        <v>1705</v>
      </c>
      <c r="C1919" s="49" t="s">
        <v>6345</v>
      </c>
      <c r="D1919" s="49" t="s">
        <v>3983</v>
      </c>
      <c r="E1919" s="49">
        <v>3250</v>
      </c>
      <c r="F1919" s="49" t="s">
        <v>3984</v>
      </c>
      <c r="G1919" s="49">
        <v>5</v>
      </c>
      <c r="H1919" s="49" t="s">
        <v>3984</v>
      </c>
      <c r="I1919" s="49" t="s">
        <v>3975</v>
      </c>
      <c r="J1919" s="49" t="s">
        <v>3975</v>
      </c>
      <c r="K1919" s="47" t="str">
        <f>_xlfn.XLOOKUP($B1919,ウォッチリスト!$C$3:$C$10000,ウォッチリスト!$C$3:$C$10000,"未反映",0,1)</f>
        <v>4572</v>
      </c>
    </row>
    <row r="1920" spans="1:11">
      <c r="A1920" s="49">
        <v>20250228</v>
      </c>
      <c r="B1920" s="50" t="s">
        <v>1706</v>
      </c>
      <c r="C1920" s="49" t="s">
        <v>6346</v>
      </c>
      <c r="D1920" s="49" t="s">
        <v>3968</v>
      </c>
      <c r="E1920" s="49">
        <v>3250</v>
      </c>
      <c r="F1920" s="49" t="s">
        <v>3984</v>
      </c>
      <c r="G1920" s="49">
        <v>5</v>
      </c>
      <c r="H1920" s="49" t="s">
        <v>3984</v>
      </c>
      <c r="I1920" s="49">
        <v>7</v>
      </c>
      <c r="J1920" s="49" t="s">
        <v>3971</v>
      </c>
      <c r="K1920" s="47" t="str">
        <f>_xlfn.XLOOKUP($B1920,ウォッチリスト!$C$3:$C$10000,ウォッチリスト!$C$3:$C$10000,"未反映",0,1)</f>
        <v>4574</v>
      </c>
    </row>
    <row r="1921" spans="1:11">
      <c r="A1921" s="49">
        <v>20250228</v>
      </c>
      <c r="B1921" s="50" t="s">
        <v>1707</v>
      </c>
      <c r="C1921" s="49" t="s">
        <v>6347</v>
      </c>
      <c r="D1921" s="49" t="s">
        <v>3983</v>
      </c>
      <c r="E1921" s="49">
        <v>3250</v>
      </c>
      <c r="F1921" s="49" t="s">
        <v>3984</v>
      </c>
      <c r="G1921" s="49">
        <v>5</v>
      </c>
      <c r="H1921" s="49" t="s">
        <v>3984</v>
      </c>
      <c r="I1921" s="49" t="s">
        <v>3975</v>
      </c>
      <c r="J1921" s="49" t="s">
        <v>3975</v>
      </c>
      <c r="K1921" s="47" t="str">
        <f>_xlfn.XLOOKUP($B1921,ウォッチリスト!$C$3:$C$10000,ウォッチリスト!$C$3:$C$10000,"未反映",0,1)</f>
        <v>4575</v>
      </c>
    </row>
    <row r="1922" spans="1:11">
      <c r="A1922" s="49">
        <v>20250228</v>
      </c>
      <c r="B1922" s="50" t="s">
        <v>1708</v>
      </c>
      <c r="C1922" s="49" t="s">
        <v>6348</v>
      </c>
      <c r="D1922" s="49" t="s">
        <v>3983</v>
      </c>
      <c r="E1922" s="49">
        <v>3250</v>
      </c>
      <c r="F1922" s="49" t="s">
        <v>3984</v>
      </c>
      <c r="G1922" s="49">
        <v>5</v>
      </c>
      <c r="H1922" s="49" t="s">
        <v>3984</v>
      </c>
      <c r="I1922" s="49" t="s">
        <v>3975</v>
      </c>
      <c r="J1922" s="49" t="s">
        <v>3975</v>
      </c>
      <c r="K1922" s="47" t="str">
        <f>_xlfn.XLOOKUP($B1922,ウォッチリスト!$C$3:$C$10000,ウォッチリスト!$C$3:$C$10000,"未反映",0,1)</f>
        <v>4576</v>
      </c>
    </row>
    <row r="1923" spans="1:11">
      <c r="A1923" s="49">
        <v>20250228</v>
      </c>
      <c r="B1923" s="50" t="s">
        <v>1709</v>
      </c>
      <c r="C1923" s="49" t="s">
        <v>6349</v>
      </c>
      <c r="D1923" s="49" t="s">
        <v>3968</v>
      </c>
      <c r="E1923" s="49">
        <v>3250</v>
      </c>
      <c r="F1923" s="49" t="s">
        <v>3984</v>
      </c>
      <c r="G1923" s="49">
        <v>5</v>
      </c>
      <c r="H1923" s="49" t="s">
        <v>3984</v>
      </c>
      <c r="I1923" s="49">
        <v>7</v>
      </c>
      <c r="J1923" s="49" t="s">
        <v>3971</v>
      </c>
      <c r="K1923" s="47" t="str">
        <f>_xlfn.XLOOKUP($B1923,ウォッチリスト!$C$3:$C$10000,ウォッチリスト!$C$3:$C$10000,"未反映",0,1)</f>
        <v>4577</v>
      </c>
    </row>
    <row r="1924" spans="1:11">
      <c r="A1924" s="49">
        <v>20250228</v>
      </c>
      <c r="B1924" s="50" t="s">
        <v>1710</v>
      </c>
      <c r="C1924" s="49" t="s">
        <v>6350</v>
      </c>
      <c r="D1924" s="49" t="s">
        <v>3968</v>
      </c>
      <c r="E1924" s="49">
        <v>3250</v>
      </c>
      <c r="F1924" s="49" t="s">
        <v>3984</v>
      </c>
      <c r="G1924" s="49">
        <v>5</v>
      </c>
      <c r="H1924" s="49" t="s">
        <v>3984</v>
      </c>
      <c r="I1924" s="49">
        <v>2</v>
      </c>
      <c r="J1924" s="49" t="s">
        <v>4532</v>
      </c>
      <c r="K1924" s="47" t="str">
        <f>_xlfn.XLOOKUP($B1924,ウォッチリスト!$C$3:$C$10000,ウォッチリスト!$C$3:$C$10000,"未反映",0,1)</f>
        <v>4578</v>
      </c>
    </row>
    <row r="1925" spans="1:11">
      <c r="A1925" s="49">
        <v>20250228</v>
      </c>
      <c r="B1925" s="50" t="s">
        <v>1711</v>
      </c>
      <c r="C1925" s="49" t="s">
        <v>6351</v>
      </c>
      <c r="D1925" s="49" t="s">
        <v>3983</v>
      </c>
      <c r="E1925" s="49">
        <v>3250</v>
      </c>
      <c r="F1925" s="49" t="s">
        <v>3984</v>
      </c>
      <c r="G1925" s="49">
        <v>5</v>
      </c>
      <c r="H1925" s="49" t="s">
        <v>3984</v>
      </c>
      <c r="I1925" s="49" t="s">
        <v>3975</v>
      </c>
      <c r="J1925" s="49" t="s">
        <v>3975</v>
      </c>
      <c r="K1925" s="47" t="str">
        <f>_xlfn.XLOOKUP($B1925,ウォッチリスト!$C$3:$C$10000,ウォッチリスト!$C$3:$C$10000,"未反映",0,1)</f>
        <v>4579</v>
      </c>
    </row>
    <row r="1926" spans="1:11">
      <c r="A1926" s="49">
        <v>20250228</v>
      </c>
      <c r="B1926" s="50" t="s">
        <v>1712</v>
      </c>
      <c r="C1926" s="49" t="s">
        <v>6352</v>
      </c>
      <c r="D1926" s="49" t="s">
        <v>3983</v>
      </c>
      <c r="E1926" s="49">
        <v>3250</v>
      </c>
      <c r="F1926" s="49" t="s">
        <v>3984</v>
      </c>
      <c r="G1926" s="49">
        <v>5</v>
      </c>
      <c r="H1926" s="49" t="s">
        <v>3984</v>
      </c>
      <c r="I1926" s="49" t="s">
        <v>3975</v>
      </c>
      <c r="J1926" s="49" t="s">
        <v>3975</v>
      </c>
      <c r="K1926" s="47" t="str">
        <f>_xlfn.XLOOKUP($B1926,ウォッチリスト!$C$3:$C$10000,ウォッチリスト!$C$3:$C$10000,"未反映",0,1)</f>
        <v>4582</v>
      </c>
    </row>
    <row r="1927" spans="1:11">
      <c r="A1927" s="49">
        <v>20250228</v>
      </c>
      <c r="B1927" s="50" t="s">
        <v>1713</v>
      </c>
      <c r="C1927" s="49" t="s">
        <v>6353</v>
      </c>
      <c r="D1927" s="49" t="s">
        <v>3983</v>
      </c>
      <c r="E1927" s="49">
        <v>3250</v>
      </c>
      <c r="F1927" s="49" t="s">
        <v>3984</v>
      </c>
      <c r="G1927" s="49">
        <v>5</v>
      </c>
      <c r="H1927" s="49" t="s">
        <v>3984</v>
      </c>
      <c r="I1927" s="49" t="s">
        <v>3975</v>
      </c>
      <c r="J1927" s="49" t="s">
        <v>3975</v>
      </c>
      <c r="K1927" s="47" t="str">
        <f>_xlfn.XLOOKUP($B1927,ウォッチリスト!$C$3:$C$10000,ウォッチリスト!$C$3:$C$10000,"未反映",0,1)</f>
        <v>4583</v>
      </c>
    </row>
    <row r="1928" spans="1:11">
      <c r="A1928" s="49">
        <v>20250228</v>
      </c>
      <c r="B1928" s="50" t="s">
        <v>1714</v>
      </c>
      <c r="C1928" s="49" t="s">
        <v>6354</v>
      </c>
      <c r="D1928" s="49" t="s">
        <v>3983</v>
      </c>
      <c r="E1928" s="49">
        <v>3250</v>
      </c>
      <c r="F1928" s="49" t="s">
        <v>3984</v>
      </c>
      <c r="G1928" s="49">
        <v>5</v>
      </c>
      <c r="H1928" s="49" t="s">
        <v>3984</v>
      </c>
      <c r="I1928" s="49" t="s">
        <v>3975</v>
      </c>
      <c r="J1928" s="49" t="s">
        <v>3975</v>
      </c>
      <c r="K1928" s="47" t="str">
        <f>_xlfn.XLOOKUP($B1928,ウォッチリスト!$C$3:$C$10000,ウォッチリスト!$C$3:$C$10000,"未反映",0,1)</f>
        <v>4584</v>
      </c>
    </row>
    <row r="1929" spans="1:11">
      <c r="A1929" s="49">
        <v>20250228</v>
      </c>
      <c r="B1929" s="50" t="s">
        <v>1715</v>
      </c>
      <c r="C1929" s="49" t="s">
        <v>6355</v>
      </c>
      <c r="D1929" s="49" t="s">
        <v>3983</v>
      </c>
      <c r="E1929" s="49">
        <v>3250</v>
      </c>
      <c r="F1929" s="49" t="s">
        <v>3984</v>
      </c>
      <c r="G1929" s="49">
        <v>5</v>
      </c>
      <c r="H1929" s="49" t="s">
        <v>3984</v>
      </c>
      <c r="I1929" s="49" t="s">
        <v>3975</v>
      </c>
      <c r="J1929" s="49" t="s">
        <v>3975</v>
      </c>
      <c r="K1929" s="47" t="str">
        <f>_xlfn.XLOOKUP($B1929,ウォッチリスト!$C$3:$C$10000,ウォッチリスト!$C$3:$C$10000,"未反映",0,1)</f>
        <v>4586</v>
      </c>
    </row>
    <row r="1930" spans="1:11">
      <c r="A1930" s="49">
        <v>20250228</v>
      </c>
      <c r="B1930" s="50" t="s">
        <v>1716</v>
      </c>
      <c r="C1930" s="49" t="s">
        <v>6356</v>
      </c>
      <c r="D1930" s="49" t="s">
        <v>3968</v>
      </c>
      <c r="E1930" s="49">
        <v>3250</v>
      </c>
      <c r="F1930" s="49" t="s">
        <v>3984</v>
      </c>
      <c r="G1930" s="49">
        <v>5</v>
      </c>
      <c r="H1930" s="49" t="s">
        <v>3984</v>
      </c>
      <c r="I1930" s="49">
        <v>4</v>
      </c>
      <c r="J1930" s="49" t="s">
        <v>4015</v>
      </c>
      <c r="K1930" s="47" t="str">
        <f>_xlfn.XLOOKUP($B1930,ウォッチリスト!$C$3:$C$10000,ウォッチリスト!$C$3:$C$10000,"未反映",0,1)</f>
        <v>4587</v>
      </c>
    </row>
    <row r="1931" spans="1:11">
      <c r="A1931" s="49">
        <v>20250228</v>
      </c>
      <c r="B1931" s="50" t="s">
        <v>1717</v>
      </c>
      <c r="C1931" s="49" t="s">
        <v>6357</v>
      </c>
      <c r="D1931" s="49" t="s">
        <v>3983</v>
      </c>
      <c r="E1931" s="49">
        <v>3250</v>
      </c>
      <c r="F1931" s="49" t="s">
        <v>3984</v>
      </c>
      <c r="G1931" s="49">
        <v>5</v>
      </c>
      <c r="H1931" s="49" t="s">
        <v>3984</v>
      </c>
      <c r="I1931" s="49" t="s">
        <v>3975</v>
      </c>
      <c r="J1931" s="49" t="s">
        <v>3975</v>
      </c>
      <c r="K1931" s="47" t="str">
        <f>_xlfn.XLOOKUP($B1931,ウォッチリスト!$C$3:$C$10000,ウォッチリスト!$C$3:$C$10000,"未反映",0,1)</f>
        <v>4588</v>
      </c>
    </row>
    <row r="1932" spans="1:11">
      <c r="A1932" s="49">
        <v>20250228</v>
      </c>
      <c r="B1932" s="50" t="s">
        <v>1718</v>
      </c>
      <c r="C1932" s="49" t="s">
        <v>6358</v>
      </c>
      <c r="D1932" s="49" t="s">
        <v>3983</v>
      </c>
      <c r="E1932" s="49">
        <v>3250</v>
      </c>
      <c r="F1932" s="49" t="s">
        <v>3984</v>
      </c>
      <c r="G1932" s="49">
        <v>5</v>
      </c>
      <c r="H1932" s="49" t="s">
        <v>3984</v>
      </c>
      <c r="I1932" s="49" t="s">
        <v>3975</v>
      </c>
      <c r="J1932" s="49" t="s">
        <v>3975</v>
      </c>
      <c r="K1932" s="47" t="str">
        <f>_xlfn.XLOOKUP($B1932,ウォッチリスト!$C$3:$C$10000,ウォッチリスト!$C$3:$C$10000,"未反映",0,1)</f>
        <v>4591</v>
      </c>
    </row>
    <row r="1933" spans="1:11">
      <c r="A1933" s="49">
        <v>20250228</v>
      </c>
      <c r="B1933" s="50" t="s">
        <v>1719</v>
      </c>
      <c r="C1933" s="49" t="s">
        <v>6359</v>
      </c>
      <c r="D1933" s="49" t="s">
        <v>3983</v>
      </c>
      <c r="E1933" s="49">
        <v>3250</v>
      </c>
      <c r="F1933" s="49" t="s">
        <v>3984</v>
      </c>
      <c r="G1933" s="49">
        <v>5</v>
      </c>
      <c r="H1933" s="49" t="s">
        <v>3984</v>
      </c>
      <c r="I1933" s="49" t="s">
        <v>3975</v>
      </c>
      <c r="J1933" s="49" t="s">
        <v>3975</v>
      </c>
      <c r="K1933" s="47" t="str">
        <f>_xlfn.XLOOKUP($B1933,ウォッチリスト!$C$3:$C$10000,ウォッチリスト!$C$3:$C$10000,"未反映",0,1)</f>
        <v>4592</v>
      </c>
    </row>
    <row r="1934" spans="1:11">
      <c r="A1934" s="49">
        <v>20250228</v>
      </c>
      <c r="B1934" s="50" t="s">
        <v>1720</v>
      </c>
      <c r="C1934" s="49" t="s">
        <v>6360</v>
      </c>
      <c r="D1934" s="49" t="s">
        <v>3983</v>
      </c>
      <c r="E1934" s="49">
        <v>3250</v>
      </c>
      <c r="F1934" s="49" t="s">
        <v>3984</v>
      </c>
      <c r="G1934" s="49">
        <v>5</v>
      </c>
      <c r="H1934" s="49" t="s">
        <v>3984</v>
      </c>
      <c r="I1934" s="49" t="s">
        <v>3975</v>
      </c>
      <c r="J1934" s="49" t="s">
        <v>3975</v>
      </c>
      <c r="K1934" s="47" t="str">
        <f>_xlfn.XLOOKUP($B1934,ウォッチリスト!$C$3:$C$10000,ウォッチリスト!$C$3:$C$10000,"未反映",0,1)</f>
        <v>4593</v>
      </c>
    </row>
    <row r="1935" spans="1:11">
      <c r="A1935" s="49">
        <v>20250228</v>
      </c>
      <c r="B1935" s="50" t="s">
        <v>1721</v>
      </c>
      <c r="C1935" s="49" t="s">
        <v>6361</v>
      </c>
      <c r="D1935" s="49" t="s">
        <v>3983</v>
      </c>
      <c r="E1935" s="49">
        <v>3250</v>
      </c>
      <c r="F1935" s="49" t="s">
        <v>3984</v>
      </c>
      <c r="G1935" s="49">
        <v>5</v>
      </c>
      <c r="H1935" s="49" t="s">
        <v>3984</v>
      </c>
      <c r="I1935" s="49" t="s">
        <v>3975</v>
      </c>
      <c r="J1935" s="49" t="s">
        <v>3975</v>
      </c>
      <c r="K1935" s="47" t="str">
        <f>_xlfn.XLOOKUP($B1935,ウォッチリスト!$C$3:$C$10000,ウォッチリスト!$C$3:$C$10000,"未反映",0,1)</f>
        <v>4594</v>
      </c>
    </row>
    <row r="1936" spans="1:11">
      <c r="A1936" s="49">
        <v>20250228</v>
      </c>
      <c r="B1936" s="50" t="s">
        <v>1722</v>
      </c>
      <c r="C1936" s="49" t="s">
        <v>6362</v>
      </c>
      <c r="D1936" s="49" t="s">
        <v>4059</v>
      </c>
      <c r="E1936" s="49">
        <v>3250</v>
      </c>
      <c r="F1936" s="49" t="s">
        <v>3984</v>
      </c>
      <c r="G1936" s="49">
        <v>5</v>
      </c>
      <c r="H1936" s="49" t="s">
        <v>3984</v>
      </c>
      <c r="I1936" s="49" t="s">
        <v>3975</v>
      </c>
      <c r="J1936" s="49" t="s">
        <v>3975</v>
      </c>
      <c r="K1936" s="47" t="str">
        <f>_xlfn.XLOOKUP($B1936,ウォッチリスト!$C$3:$C$10000,ウォッチリスト!$C$3:$C$10000,"未反映",0,1)</f>
        <v>4595</v>
      </c>
    </row>
    <row r="1937" spans="1:11">
      <c r="A1937" s="49">
        <v>20250228</v>
      </c>
      <c r="B1937" s="50" t="s">
        <v>1723</v>
      </c>
      <c r="C1937" s="49" t="s">
        <v>6363</v>
      </c>
      <c r="D1937" s="49" t="s">
        <v>3983</v>
      </c>
      <c r="E1937" s="49">
        <v>3250</v>
      </c>
      <c r="F1937" s="49" t="s">
        <v>3984</v>
      </c>
      <c r="G1937" s="49">
        <v>5</v>
      </c>
      <c r="H1937" s="49" t="s">
        <v>3984</v>
      </c>
      <c r="I1937" s="49" t="s">
        <v>3975</v>
      </c>
      <c r="J1937" s="49" t="s">
        <v>3975</v>
      </c>
      <c r="K1937" s="47" t="str">
        <f>_xlfn.XLOOKUP($B1937,ウォッチリスト!$C$3:$C$10000,ウォッチリスト!$C$3:$C$10000,"未反映",0,1)</f>
        <v>4596</v>
      </c>
    </row>
    <row r="1938" spans="1:11">
      <c r="A1938" s="49">
        <v>20250228</v>
      </c>
      <c r="B1938" s="50" t="s">
        <v>1724</v>
      </c>
      <c r="C1938" s="49" t="s">
        <v>6364</v>
      </c>
      <c r="D1938" s="49" t="s">
        <v>3983</v>
      </c>
      <c r="E1938" s="49">
        <v>3250</v>
      </c>
      <c r="F1938" s="49" t="s">
        <v>3984</v>
      </c>
      <c r="G1938" s="49">
        <v>5</v>
      </c>
      <c r="H1938" s="49" t="s">
        <v>3984</v>
      </c>
      <c r="I1938" s="49" t="s">
        <v>3975</v>
      </c>
      <c r="J1938" s="49" t="s">
        <v>3975</v>
      </c>
      <c r="K1938" s="47" t="str">
        <f>_xlfn.XLOOKUP($B1938,ウォッチリスト!$C$3:$C$10000,ウォッチリスト!$C$3:$C$10000,"未反映",0,1)</f>
        <v>4597</v>
      </c>
    </row>
    <row r="1939" spans="1:11">
      <c r="A1939" s="49">
        <v>20250228</v>
      </c>
      <c r="B1939" s="50" t="s">
        <v>1725</v>
      </c>
      <c r="C1939" s="49" t="s">
        <v>6365</v>
      </c>
      <c r="D1939" s="49" t="s">
        <v>3983</v>
      </c>
      <c r="E1939" s="49">
        <v>3250</v>
      </c>
      <c r="F1939" s="49" t="s">
        <v>3984</v>
      </c>
      <c r="G1939" s="49">
        <v>5</v>
      </c>
      <c r="H1939" s="49" t="s">
        <v>3984</v>
      </c>
      <c r="I1939" s="49" t="s">
        <v>3975</v>
      </c>
      <c r="J1939" s="49" t="s">
        <v>3975</v>
      </c>
      <c r="K1939" s="47" t="str">
        <f>_xlfn.XLOOKUP($B1939,ウォッチリスト!$C$3:$C$10000,ウォッチリスト!$C$3:$C$10000,"未反映",0,1)</f>
        <v>4598</v>
      </c>
    </row>
    <row r="1940" spans="1:11">
      <c r="A1940" s="49">
        <v>20250228</v>
      </c>
      <c r="B1940" s="50" t="s">
        <v>1726</v>
      </c>
      <c r="C1940" s="49" t="s">
        <v>6366</v>
      </c>
      <c r="D1940" s="49" t="s">
        <v>3983</v>
      </c>
      <c r="E1940" s="49">
        <v>3250</v>
      </c>
      <c r="F1940" s="49" t="s">
        <v>3984</v>
      </c>
      <c r="G1940" s="49">
        <v>5</v>
      </c>
      <c r="H1940" s="49" t="s">
        <v>3984</v>
      </c>
      <c r="I1940" s="49" t="s">
        <v>3975</v>
      </c>
      <c r="J1940" s="49" t="s">
        <v>3975</v>
      </c>
      <c r="K1940" s="47" t="str">
        <f>_xlfn.XLOOKUP($B1940,ウォッチリスト!$C$3:$C$10000,ウォッチリスト!$C$3:$C$10000,"未反映",0,1)</f>
        <v>4599</v>
      </c>
    </row>
    <row r="1941" spans="1:11">
      <c r="A1941" s="49">
        <v>20250228</v>
      </c>
      <c r="B1941" s="50" t="s">
        <v>1727</v>
      </c>
      <c r="C1941" s="49" t="s">
        <v>6367</v>
      </c>
      <c r="D1941" s="49" t="s">
        <v>3968</v>
      </c>
      <c r="E1941" s="49">
        <v>3200</v>
      </c>
      <c r="F1941" s="49" t="s">
        <v>4445</v>
      </c>
      <c r="G1941" s="49">
        <v>4</v>
      </c>
      <c r="H1941" s="49" t="s">
        <v>4446</v>
      </c>
      <c r="I1941" s="49">
        <v>7</v>
      </c>
      <c r="J1941" s="49" t="s">
        <v>3971</v>
      </c>
      <c r="K1941" s="47" t="str">
        <f>_xlfn.XLOOKUP($B1941,ウォッチリスト!$C$3:$C$10000,ウォッチリスト!$C$3:$C$10000,"未反映",0,1)</f>
        <v>4611</v>
      </c>
    </row>
    <row r="1942" spans="1:11">
      <c r="A1942" s="49">
        <v>20250228</v>
      </c>
      <c r="B1942" s="50" t="s">
        <v>1728</v>
      </c>
      <c r="C1942" s="49" t="s">
        <v>6368</v>
      </c>
      <c r="D1942" s="49" t="s">
        <v>3968</v>
      </c>
      <c r="E1942" s="49">
        <v>3200</v>
      </c>
      <c r="F1942" s="49" t="s">
        <v>4445</v>
      </c>
      <c r="G1942" s="49">
        <v>4</v>
      </c>
      <c r="H1942" s="49" t="s">
        <v>4446</v>
      </c>
      <c r="I1942" s="49">
        <v>4</v>
      </c>
      <c r="J1942" s="49" t="s">
        <v>4015</v>
      </c>
      <c r="K1942" s="47" t="str">
        <f>_xlfn.XLOOKUP($B1942,ウォッチリスト!$C$3:$C$10000,ウォッチリスト!$C$3:$C$10000,"未反映",0,1)</f>
        <v>4612</v>
      </c>
    </row>
    <row r="1943" spans="1:11">
      <c r="A1943" s="49">
        <v>20250228</v>
      </c>
      <c r="B1943" s="50" t="s">
        <v>1729</v>
      </c>
      <c r="C1943" s="49" t="s">
        <v>6369</v>
      </c>
      <c r="D1943" s="49" t="s">
        <v>3968</v>
      </c>
      <c r="E1943" s="49">
        <v>3200</v>
      </c>
      <c r="F1943" s="49" t="s">
        <v>4445</v>
      </c>
      <c r="G1943" s="49">
        <v>4</v>
      </c>
      <c r="H1943" s="49" t="s">
        <v>4446</v>
      </c>
      <c r="I1943" s="49">
        <v>4</v>
      </c>
      <c r="J1943" s="49" t="s">
        <v>4015</v>
      </c>
      <c r="K1943" s="47" t="str">
        <f>_xlfn.XLOOKUP($B1943,ウォッチリスト!$C$3:$C$10000,ウォッチリスト!$C$3:$C$10000,"未反映",0,1)</f>
        <v>4613</v>
      </c>
    </row>
    <row r="1944" spans="1:11">
      <c r="A1944" s="49">
        <v>20250228</v>
      </c>
      <c r="B1944" s="50" t="s">
        <v>1730</v>
      </c>
      <c r="C1944" s="49" t="s">
        <v>6370</v>
      </c>
      <c r="D1944" s="49" t="s">
        <v>4059</v>
      </c>
      <c r="E1944" s="49">
        <v>3200</v>
      </c>
      <c r="F1944" s="49" t="s">
        <v>4445</v>
      </c>
      <c r="G1944" s="49">
        <v>4</v>
      </c>
      <c r="H1944" s="49" t="s">
        <v>4446</v>
      </c>
      <c r="I1944" s="49" t="s">
        <v>3975</v>
      </c>
      <c r="J1944" s="49" t="s">
        <v>3975</v>
      </c>
      <c r="K1944" s="47" t="str">
        <f>_xlfn.XLOOKUP($B1944,ウォッチリスト!$C$3:$C$10000,ウォッチリスト!$C$3:$C$10000,"未反映",0,1)</f>
        <v>4615</v>
      </c>
    </row>
    <row r="1945" spans="1:11">
      <c r="A1945" s="49">
        <v>20250228</v>
      </c>
      <c r="B1945" s="50" t="s">
        <v>1731</v>
      </c>
      <c r="C1945" s="49" t="s">
        <v>6371</v>
      </c>
      <c r="D1945" s="49" t="s">
        <v>4059</v>
      </c>
      <c r="E1945" s="49">
        <v>3200</v>
      </c>
      <c r="F1945" s="49" t="s">
        <v>4445</v>
      </c>
      <c r="G1945" s="49">
        <v>4</v>
      </c>
      <c r="H1945" s="49" t="s">
        <v>4446</v>
      </c>
      <c r="I1945" s="49" t="s">
        <v>3975</v>
      </c>
      <c r="J1945" s="49" t="s">
        <v>3975</v>
      </c>
      <c r="K1945" s="47" t="str">
        <f>_xlfn.XLOOKUP($B1945,ウォッチリスト!$C$3:$C$10000,ウォッチリスト!$C$3:$C$10000,"未反映",0,1)</f>
        <v>4616</v>
      </c>
    </row>
    <row r="1946" spans="1:11">
      <c r="A1946" s="49">
        <v>20250228</v>
      </c>
      <c r="B1946" s="50" t="s">
        <v>131</v>
      </c>
      <c r="C1946" s="49" t="s">
        <v>6372</v>
      </c>
      <c r="D1946" s="49" t="s">
        <v>3968</v>
      </c>
      <c r="E1946" s="49">
        <v>3200</v>
      </c>
      <c r="F1946" s="49" t="s">
        <v>4445</v>
      </c>
      <c r="G1946" s="49">
        <v>4</v>
      </c>
      <c r="H1946" s="49" t="s">
        <v>4446</v>
      </c>
      <c r="I1946" s="49">
        <v>6</v>
      </c>
      <c r="J1946" s="49" t="s">
        <v>4061</v>
      </c>
      <c r="K1946" s="47" t="str">
        <f>_xlfn.XLOOKUP($B1946,ウォッチリスト!$C$3:$C$10000,ウォッチリスト!$C$3:$C$10000,"未反映",0,1)</f>
        <v>4617</v>
      </c>
    </row>
    <row r="1947" spans="1:11">
      <c r="A1947" s="49">
        <v>20250228</v>
      </c>
      <c r="B1947" s="50" t="s">
        <v>1732</v>
      </c>
      <c r="C1947" s="49" t="s">
        <v>6373</v>
      </c>
      <c r="D1947" s="49" t="s">
        <v>4059</v>
      </c>
      <c r="E1947" s="49">
        <v>3200</v>
      </c>
      <c r="F1947" s="49" t="s">
        <v>4445</v>
      </c>
      <c r="G1947" s="49">
        <v>4</v>
      </c>
      <c r="H1947" s="49" t="s">
        <v>4446</v>
      </c>
      <c r="I1947" s="49" t="s">
        <v>3975</v>
      </c>
      <c r="J1947" s="49" t="s">
        <v>3975</v>
      </c>
      <c r="K1947" s="47" t="str">
        <f>_xlfn.XLOOKUP($B1947,ウォッチリスト!$C$3:$C$10000,ウォッチリスト!$C$3:$C$10000,"未反映",0,1)</f>
        <v>4619</v>
      </c>
    </row>
    <row r="1948" spans="1:11">
      <c r="A1948" s="49">
        <v>20250228</v>
      </c>
      <c r="B1948" s="50" t="s">
        <v>1733</v>
      </c>
      <c r="C1948" s="49" t="s">
        <v>6374</v>
      </c>
      <c r="D1948" s="49" t="s">
        <v>4059</v>
      </c>
      <c r="E1948" s="49">
        <v>3200</v>
      </c>
      <c r="F1948" s="49" t="s">
        <v>4445</v>
      </c>
      <c r="G1948" s="49">
        <v>4</v>
      </c>
      <c r="H1948" s="49" t="s">
        <v>4446</v>
      </c>
      <c r="I1948" s="49">
        <v>7</v>
      </c>
      <c r="J1948" s="49" t="s">
        <v>3971</v>
      </c>
      <c r="K1948" s="47" t="str">
        <f>_xlfn.XLOOKUP($B1948,ウォッチリスト!$C$3:$C$10000,ウォッチリスト!$C$3:$C$10000,"未反映",0,1)</f>
        <v>4620</v>
      </c>
    </row>
    <row r="1949" spans="1:11">
      <c r="A1949" s="49">
        <v>20250228</v>
      </c>
      <c r="B1949" s="50" t="s">
        <v>1734</v>
      </c>
      <c r="C1949" s="49" t="s">
        <v>6375</v>
      </c>
      <c r="D1949" s="49" t="s">
        <v>4059</v>
      </c>
      <c r="E1949" s="49">
        <v>3200</v>
      </c>
      <c r="F1949" s="49" t="s">
        <v>4445</v>
      </c>
      <c r="G1949" s="49">
        <v>4</v>
      </c>
      <c r="H1949" s="49" t="s">
        <v>4446</v>
      </c>
      <c r="I1949" s="49" t="s">
        <v>3975</v>
      </c>
      <c r="J1949" s="49" t="s">
        <v>3975</v>
      </c>
      <c r="K1949" s="47" t="str">
        <f>_xlfn.XLOOKUP($B1949,ウォッチリスト!$C$3:$C$10000,ウォッチリスト!$C$3:$C$10000,"未反映",0,1)</f>
        <v>4623</v>
      </c>
    </row>
    <row r="1950" spans="1:11">
      <c r="A1950" s="49">
        <v>20250228</v>
      </c>
      <c r="B1950" s="50" t="s">
        <v>1735</v>
      </c>
      <c r="C1950" s="49" t="s">
        <v>6376</v>
      </c>
      <c r="D1950" s="49" t="s">
        <v>4059</v>
      </c>
      <c r="E1950" s="49">
        <v>3200</v>
      </c>
      <c r="F1950" s="49" t="s">
        <v>4445</v>
      </c>
      <c r="G1950" s="49">
        <v>4</v>
      </c>
      <c r="H1950" s="49" t="s">
        <v>4446</v>
      </c>
      <c r="I1950" s="49" t="s">
        <v>3975</v>
      </c>
      <c r="J1950" s="49" t="s">
        <v>3975</v>
      </c>
      <c r="K1950" s="47" t="str">
        <f>_xlfn.XLOOKUP($B1950,ウォッチリスト!$C$3:$C$10000,ウォッチリスト!$C$3:$C$10000,"未反映",0,1)</f>
        <v>4624</v>
      </c>
    </row>
    <row r="1951" spans="1:11">
      <c r="A1951" s="49">
        <v>20250228</v>
      </c>
      <c r="B1951" s="50" t="s">
        <v>1736</v>
      </c>
      <c r="C1951" s="49" t="s">
        <v>6377</v>
      </c>
      <c r="D1951" s="49" t="s">
        <v>4059</v>
      </c>
      <c r="E1951" s="49">
        <v>3200</v>
      </c>
      <c r="F1951" s="49" t="s">
        <v>4445</v>
      </c>
      <c r="G1951" s="49">
        <v>4</v>
      </c>
      <c r="H1951" s="49" t="s">
        <v>4446</v>
      </c>
      <c r="I1951" s="49" t="s">
        <v>3975</v>
      </c>
      <c r="J1951" s="49" t="s">
        <v>3975</v>
      </c>
      <c r="K1951" s="47" t="str">
        <f>_xlfn.XLOOKUP($B1951,ウォッチリスト!$C$3:$C$10000,ウォッチリスト!$C$3:$C$10000,"未反映",0,1)</f>
        <v>4625</v>
      </c>
    </row>
    <row r="1952" spans="1:11">
      <c r="A1952" s="49">
        <v>20250228</v>
      </c>
      <c r="B1952" s="50" t="s">
        <v>1737</v>
      </c>
      <c r="C1952" s="49" t="s">
        <v>6378</v>
      </c>
      <c r="D1952" s="49" t="s">
        <v>3968</v>
      </c>
      <c r="E1952" s="49">
        <v>3200</v>
      </c>
      <c r="F1952" s="49" t="s">
        <v>4445</v>
      </c>
      <c r="G1952" s="49">
        <v>4</v>
      </c>
      <c r="H1952" s="49" t="s">
        <v>4446</v>
      </c>
      <c r="I1952" s="49">
        <v>6</v>
      </c>
      <c r="J1952" s="49" t="s">
        <v>4061</v>
      </c>
      <c r="K1952" s="47" t="str">
        <f>_xlfn.XLOOKUP($B1952,ウォッチリスト!$C$3:$C$10000,ウォッチリスト!$C$3:$C$10000,"未反映",0,1)</f>
        <v>4626</v>
      </c>
    </row>
    <row r="1953" spans="1:11">
      <c r="A1953" s="49">
        <v>20250228</v>
      </c>
      <c r="B1953" s="50" t="s">
        <v>1738</v>
      </c>
      <c r="C1953" s="49" t="s">
        <v>6379</v>
      </c>
      <c r="D1953" s="49" t="s">
        <v>4059</v>
      </c>
      <c r="E1953" s="49">
        <v>3200</v>
      </c>
      <c r="F1953" s="49" t="s">
        <v>4445</v>
      </c>
      <c r="G1953" s="49">
        <v>4</v>
      </c>
      <c r="H1953" s="49" t="s">
        <v>4446</v>
      </c>
      <c r="I1953" s="49" t="s">
        <v>3975</v>
      </c>
      <c r="J1953" s="49" t="s">
        <v>3975</v>
      </c>
      <c r="K1953" s="47" t="str">
        <f>_xlfn.XLOOKUP($B1953,ウォッチリスト!$C$3:$C$10000,ウォッチリスト!$C$3:$C$10000,"未反映",0,1)</f>
        <v>4627</v>
      </c>
    </row>
    <row r="1954" spans="1:11">
      <c r="A1954" s="49">
        <v>20250228</v>
      </c>
      <c r="B1954" s="50" t="s">
        <v>1739</v>
      </c>
      <c r="C1954" s="49" t="s">
        <v>6380</v>
      </c>
      <c r="D1954" s="49" t="s">
        <v>4059</v>
      </c>
      <c r="E1954" s="49">
        <v>3200</v>
      </c>
      <c r="F1954" s="49" t="s">
        <v>4445</v>
      </c>
      <c r="G1954" s="49">
        <v>4</v>
      </c>
      <c r="H1954" s="49" t="s">
        <v>4446</v>
      </c>
      <c r="I1954" s="49" t="s">
        <v>3975</v>
      </c>
      <c r="J1954" s="49" t="s">
        <v>3975</v>
      </c>
      <c r="K1954" s="47" t="str">
        <f>_xlfn.XLOOKUP($B1954,ウォッチリスト!$C$3:$C$10000,ウォッチリスト!$C$3:$C$10000,"未反映",0,1)</f>
        <v>4628</v>
      </c>
    </row>
    <row r="1955" spans="1:11">
      <c r="A1955" s="49">
        <v>20250228</v>
      </c>
      <c r="B1955" s="50" t="s">
        <v>1740</v>
      </c>
      <c r="C1955" s="49" t="s">
        <v>6381</v>
      </c>
      <c r="D1955" s="49" t="s">
        <v>4059</v>
      </c>
      <c r="E1955" s="49">
        <v>3200</v>
      </c>
      <c r="F1955" s="49" t="s">
        <v>4445</v>
      </c>
      <c r="G1955" s="49">
        <v>4</v>
      </c>
      <c r="H1955" s="49" t="s">
        <v>4446</v>
      </c>
      <c r="I1955" s="49" t="s">
        <v>3975</v>
      </c>
      <c r="J1955" s="49" t="s">
        <v>3975</v>
      </c>
      <c r="K1955" s="47" t="str">
        <f>_xlfn.XLOOKUP($B1955,ウォッチリスト!$C$3:$C$10000,ウォッチリスト!$C$3:$C$10000,"未反映",0,1)</f>
        <v>4629</v>
      </c>
    </row>
    <row r="1956" spans="1:11">
      <c r="A1956" s="49">
        <v>20250228</v>
      </c>
      <c r="B1956" s="50" t="s">
        <v>1741</v>
      </c>
      <c r="C1956" s="49" t="s">
        <v>6382</v>
      </c>
      <c r="D1956" s="49" t="s">
        <v>3968</v>
      </c>
      <c r="E1956" s="49">
        <v>3200</v>
      </c>
      <c r="F1956" s="49" t="s">
        <v>4445</v>
      </c>
      <c r="G1956" s="49">
        <v>4</v>
      </c>
      <c r="H1956" s="49" t="s">
        <v>4446</v>
      </c>
      <c r="I1956" s="49">
        <v>4</v>
      </c>
      <c r="J1956" s="49" t="s">
        <v>4015</v>
      </c>
      <c r="K1956" s="47" t="str">
        <f>_xlfn.XLOOKUP($B1956,ウォッチリスト!$C$3:$C$10000,ウォッチリスト!$C$3:$C$10000,"未反映",0,1)</f>
        <v>4631</v>
      </c>
    </row>
    <row r="1957" spans="1:11">
      <c r="A1957" s="49">
        <v>20250228</v>
      </c>
      <c r="B1957" s="50" t="s">
        <v>1742</v>
      </c>
      <c r="C1957" s="49" t="s">
        <v>6383</v>
      </c>
      <c r="D1957" s="49" t="s">
        <v>3968</v>
      </c>
      <c r="E1957" s="49">
        <v>3200</v>
      </c>
      <c r="F1957" s="49" t="s">
        <v>4445</v>
      </c>
      <c r="G1957" s="49">
        <v>4</v>
      </c>
      <c r="H1957" s="49" t="s">
        <v>4446</v>
      </c>
      <c r="I1957" s="49">
        <v>6</v>
      </c>
      <c r="J1957" s="49" t="s">
        <v>4061</v>
      </c>
      <c r="K1957" s="47" t="str">
        <f>_xlfn.XLOOKUP($B1957,ウォッチリスト!$C$3:$C$10000,ウォッチリスト!$C$3:$C$10000,"未反映",0,1)</f>
        <v>4633</v>
      </c>
    </row>
    <row r="1958" spans="1:11">
      <c r="A1958" s="49">
        <v>20250228</v>
      </c>
      <c r="B1958" s="50" t="s">
        <v>1743</v>
      </c>
      <c r="C1958" s="49" t="s">
        <v>6384</v>
      </c>
      <c r="D1958" s="49" t="s">
        <v>3968</v>
      </c>
      <c r="E1958" s="49">
        <v>3200</v>
      </c>
      <c r="F1958" s="49" t="s">
        <v>4445</v>
      </c>
      <c r="G1958" s="49">
        <v>4</v>
      </c>
      <c r="H1958" s="49" t="s">
        <v>4446</v>
      </c>
      <c r="I1958" s="49">
        <v>6</v>
      </c>
      <c r="J1958" s="49" t="s">
        <v>4061</v>
      </c>
      <c r="K1958" s="47" t="str">
        <f>_xlfn.XLOOKUP($B1958,ウォッチリスト!$C$3:$C$10000,ウォッチリスト!$C$3:$C$10000,"未反映",0,1)</f>
        <v>4634</v>
      </c>
    </row>
    <row r="1959" spans="1:11">
      <c r="A1959" s="49">
        <v>20250228</v>
      </c>
      <c r="B1959" s="50" t="s">
        <v>1744</v>
      </c>
      <c r="C1959" s="49" t="s">
        <v>6385</v>
      </c>
      <c r="D1959" s="49" t="s">
        <v>4059</v>
      </c>
      <c r="E1959" s="49">
        <v>3200</v>
      </c>
      <c r="F1959" s="49" t="s">
        <v>4445</v>
      </c>
      <c r="G1959" s="49">
        <v>4</v>
      </c>
      <c r="H1959" s="49" t="s">
        <v>4446</v>
      </c>
      <c r="I1959" s="49" t="s">
        <v>3975</v>
      </c>
      <c r="J1959" s="49" t="s">
        <v>3975</v>
      </c>
      <c r="K1959" s="47" t="str">
        <f>_xlfn.XLOOKUP($B1959,ウォッチリスト!$C$3:$C$10000,ウォッチリスト!$C$3:$C$10000,"未反映",0,1)</f>
        <v>4635</v>
      </c>
    </row>
    <row r="1960" spans="1:11">
      <c r="A1960" s="49">
        <v>20250228</v>
      </c>
      <c r="B1960" s="50" t="s">
        <v>1745</v>
      </c>
      <c r="C1960" s="49" t="s">
        <v>6386</v>
      </c>
      <c r="D1960" s="49" t="s">
        <v>3968</v>
      </c>
      <c r="E1960" s="49">
        <v>9050</v>
      </c>
      <c r="F1960" s="49" t="s">
        <v>4031</v>
      </c>
      <c r="G1960" s="49">
        <v>10</v>
      </c>
      <c r="H1960" s="49" t="s">
        <v>3993</v>
      </c>
      <c r="I1960" s="49">
        <v>7</v>
      </c>
      <c r="J1960" s="49" t="s">
        <v>3971</v>
      </c>
      <c r="K1960" s="47" t="str">
        <f>_xlfn.XLOOKUP($B1960,ウォッチリスト!$C$3:$C$10000,ウォッチリスト!$C$3:$C$10000,"未反映",0,1)</f>
        <v>4641</v>
      </c>
    </row>
    <row r="1961" spans="1:11">
      <c r="A1961" s="49">
        <v>20250228</v>
      </c>
      <c r="B1961" s="50" t="s">
        <v>1746</v>
      </c>
      <c r="C1961" s="49" t="s">
        <v>6387</v>
      </c>
      <c r="D1961" s="49" t="s">
        <v>4059</v>
      </c>
      <c r="E1961" s="49">
        <v>9050</v>
      </c>
      <c r="F1961" s="49" t="s">
        <v>4031</v>
      </c>
      <c r="G1961" s="49">
        <v>10</v>
      </c>
      <c r="H1961" s="49" t="s">
        <v>3993</v>
      </c>
      <c r="I1961" s="49" t="s">
        <v>3975</v>
      </c>
      <c r="J1961" s="49" t="s">
        <v>3975</v>
      </c>
      <c r="K1961" s="47" t="str">
        <f>_xlfn.XLOOKUP($B1961,ウォッチリスト!$C$3:$C$10000,ウォッチリスト!$C$3:$C$10000,"未反映",0,1)</f>
        <v>4642</v>
      </c>
    </row>
    <row r="1962" spans="1:11">
      <c r="A1962" s="49">
        <v>20250228</v>
      </c>
      <c r="B1962" s="50" t="s">
        <v>1747</v>
      </c>
      <c r="C1962" s="49" t="s">
        <v>6388</v>
      </c>
      <c r="D1962" s="49" t="s">
        <v>4059</v>
      </c>
      <c r="E1962" s="49">
        <v>5250</v>
      </c>
      <c r="F1962" s="49" t="s">
        <v>3992</v>
      </c>
      <c r="G1962" s="49">
        <v>10</v>
      </c>
      <c r="H1962" s="49" t="s">
        <v>3993</v>
      </c>
      <c r="I1962" s="49" t="s">
        <v>3975</v>
      </c>
      <c r="J1962" s="49" t="s">
        <v>3975</v>
      </c>
      <c r="K1962" s="47" t="str">
        <f>_xlfn.XLOOKUP($B1962,ウォッチリスト!$C$3:$C$10000,ウォッチリスト!$C$3:$C$10000,"未反映",0,1)</f>
        <v>4644</v>
      </c>
    </row>
    <row r="1963" spans="1:11">
      <c r="A1963" s="49">
        <v>20250228</v>
      </c>
      <c r="B1963" s="50" t="s">
        <v>1748</v>
      </c>
      <c r="C1963" s="49" t="s">
        <v>6389</v>
      </c>
      <c r="D1963" s="49" t="s">
        <v>4059</v>
      </c>
      <c r="E1963" s="49">
        <v>9050</v>
      </c>
      <c r="F1963" s="49" t="s">
        <v>4031</v>
      </c>
      <c r="G1963" s="49">
        <v>10</v>
      </c>
      <c r="H1963" s="49" t="s">
        <v>3993</v>
      </c>
      <c r="I1963" s="49" t="s">
        <v>3975</v>
      </c>
      <c r="J1963" s="49" t="s">
        <v>3975</v>
      </c>
      <c r="K1963" s="47" t="str">
        <f>_xlfn.XLOOKUP($B1963,ウォッチリスト!$C$3:$C$10000,ウォッチリスト!$C$3:$C$10000,"未反映",0,1)</f>
        <v>4645</v>
      </c>
    </row>
    <row r="1964" spans="1:11">
      <c r="A1964" s="49">
        <v>20250228</v>
      </c>
      <c r="B1964" s="50" t="s">
        <v>1749</v>
      </c>
      <c r="C1964" s="49" t="s">
        <v>6390</v>
      </c>
      <c r="D1964" s="49" t="s">
        <v>4059</v>
      </c>
      <c r="E1964" s="49">
        <v>9050</v>
      </c>
      <c r="F1964" s="49" t="s">
        <v>4031</v>
      </c>
      <c r="G1964" s="49">
        <v>10</v>
      </c>
      <c r="H1964" s="49" t="s">
        <v>3993</v>
      </c>
      <c r="I1964" s="49" t="s">
        <v>3975</v>
      </c>
      <c r="J1964" s="49" t="s">
        <v>3975</v>
      </c>
      <c r="K1964" s="47" t="str">
        <f>_xlfn.XLOOKUP($B1964,ウォッチリスト!$C$3:$C$10000,ウォッチリスト!$C$3:$C$10000,"未反映",0,1)</f>
        <v>4650</v>
      </c>
    </row>
    <row r="1965" spans="1:11">
      <c r="A1965" s="49">
        <v>20250228</v>
      </c>
      <c r="B1965" s="50" t="s">
        <v>1750</v>
      </c>
      <c r="C1965" s="49" t="s">
        <v>6391</v>
      </c>
      <c r="D1965" s="49" t="s">
        <v>4059</v>
      </c>
      <c r="E1965" s="49">
        <v>9050</v>
      </c>
      <c r="F1965" s="49" t="s">
        <v>4031</v>
      </c>
      <c r="G1965" s="49">
        <v>10</v>
      </c>
      <c r="H1965" s="49" t="s">
        <v>3993</v>
      </c>
      <c r="I1965" s="49">
        <v>7</v>
      </c>
      <c r="J1965" s="49" t="s">
        <v>3971</v>
      </c>
      <c r="K1965" s="47" t="str">
        <f>_xlfn.XLOOKUP($B1965,ウォッチリスト!$C$3:$C$10000,ウォッチリスト!$C$3:$C$10000,"未反映",0,1)</f>
        <v>4651</v>
      </c>
    </row>
    <row r="1966" spans="1:11">
      <c r="A1966" s="49">
        <v>20250228</v>
      </c>
      <c r="B1966" s="50" t="s">
        <v>1751</v>
      </c>
      <c r="C1966" s="49" t="s">
        <v>6392</v>
      </c>
      <c r="D1966" s="49" t="s">
        <v>4059</v>
      </c>
      <c r="E1966" s="49">
        <v>9050</v>
      </c>
      <c r="F1966" s="49" t="s">
        <v>4031</v>
      </c>
      <c r="G1966" s="49">
        <v>10</v>
      </c>
      <c r="H1966" s="49" t="s">
        <v>3993</v>
      </c>
      <c r="I1966" s="49" t="s">
        <v>3975</v>
      </c>
      <c r="J1966" s="49" t="s">
        <v>3975</v>
      </c>
      <c r="K1966" s="47" t="str">
        <f>_xlfn.XLOOKUP($B1966,ウォッチリスト!$C$3:$C$10000,ウォッチリスト!$C$3:$C$10000,"未反映",0,1)</f>
        <v>4657</v>
      </c>
    </row>
    <row r="1967" spans="1:11">
      <c r="A1967" s="49">
        <v>20250228</v>
      </c>
      <c r="B1967" s="50" t="s">
        <v>1752</v>
      </c>
      <c r="C1967" s="49" t="s">
        <v>6393</v>
      </c>
      <c r="D1967" s="49" t="s">
        <v>3968</v>
      </c>
      <c r="E1967" s="49">
        <v>9050</v>
      </c>
      <c r="F1967" s="49" t="s">
        <v>4031</v>
      </c>
      <c r="G1967" s="49">
        <v>10</v>
      </c>
      <c r="H1967" s="49" t="s">
        <v>3993</v>
      </c>
      <c r="I1967" s="49">
        <v>7</v>
      </c>
      <c r="J1967" s="49" t="s">
        <v>3971</v>
      </c>
      <c r="K1967" s="47" t="str">
        <f>_xlfn.XLOOKUP($B1967,ウォッチリスト!$C$3:$C$10000,ウォッチリスト!$C$3:$C$10000,"未反映",0,1)</f>
        <v>4658</v>
      </c>
    </row>
    <row r="1968" spans="1:11">
      <c r="A1968" s="49">
        <v>20250228</v>
      </c>
      <c r="B1968" s="50" t="s">
        <v>1753</v>
      </c>
      <c r="C1968" s="49" t="s">
        <v>6394</v>
      </c>
      <c r="D1968" s="49" t="s">
        <v>4059</v>
      </c>
      <c r="E1968" s="49">
        <v>9050</v>
      </c>
      <c r="F1968" s="49" t="s">
        <v>4031</v>
      </c>
      <c r="G1968" s="49">
        <v>10</v>
      </c>
      <c r="H1968" s="49" t="s">
        <v>3993</v>
      </c>
      <c r="I1968" s="49" t="s">
        <v>3975</v>
      </c>
      <c r="J1968" s="49" t="s">
        <v>3975</v>
      </c>
      <c r="K1968" s="47" t="str">
        <f>_xlfn.XLOOKUP($B1968,ウォッチリスト!$C$3:$C$10000,ウォッチリスト!$C$3:$C$10000,"未反映",0,1)</f>
        <v>4659</v>
      </c>
    </row>
    <row r="1969" spans="1:11">
      <c r="A1969" s="49">
        <v>20250228</v>
      </c>
      <c r="B1969" s="50" t="s">
        <v>1754</v>
      </c>
      <c r="C1969" s="49" t="s">
        <v>6395</v>
      </c>
      <c r="D1969" s="49" t="s">
        <v>3968</v>
      </c>
      <c r="E1969" s="49">
        <v>9050</v>
      </c>
      <c r="F1969" s="49" t="s">
        <v>4031</v>
      </c>
      <c r="G1969" s="49">
        <v>10</v>
      </c>
      <c r="H1969" s="49" t="s">
        <v>3993</v>
      </c>
      <c r="I1969" s="49">
        <v>2</v>
      </c>
      <c r="J1969" s="49" t="s">
        <v>4532</v>
      </c>
      <c r="K1969" s="47" t="str">
        <f>_xlfn.XLOOKUP($B1969,ウォッチリスト!$C$3:$C$10000,ウォッチリスト!$C$3:$C$10000,"未反映",0,1)</f>
        <v>4661</v>
      </c>
    </row>
    <row r="1970" spans="1:11">
      <c r="A1970" s="49">
        <v>20250228</v>
      </c>
      <c r="B1970" s="50" t="s">
        <v>1755</v>
      </c>
      <c r="C1970" s="49" t="s">
        <v>6396</v>
      </c>
      <c r="D1970" s="49" t="s">
        <v>3968</v>
      </c>
      <c r="E1970" s="49">
        <v>5250</v>
      </c>
      <c r="F1970" s="49" t="s">
        <v>3992</v>
      </c>
      <c r="G1970" s="49">
        <v>10</v>
      </c>
      <c r="H1970" s="49" t="s">
        <v>3993</v>
      </c>
      <c r="I1970" s="49">
        <v>7</v>
      </c>
      <c r="J1970" s="49" t="s">
        <v>3971</v>
      </c>
      <c r="K1970" s="47" t="str">
        <f>_xlfn.XLOOKUP($B1970,ウォッチリスト!$C$3:$C$10000,ウォッチリスト!$C$3:$C$10000,"未反映",0,1)</f>
        <v>4662</v>
      </c>
    </row>
    <row r="1971" spans="1:11">
      <c r="A1971" s="49">
        <v>20250228</v>
      </c>
      <c r="B1971" s="50" t="s">
        <v>1756</v>
      </c>
      <c r="C1971" s="49" t="s">
        <v>6397</v>
      </c>
      <c r="D1971" s="49" t="s">
        <v>4059</v>
      </c>
      <c r="E1971" s="49">
        <v>9050</v>
      </c>
      <c r="F1971" s="49" t="s">
        <v>4031</v>
      </c>
      <c r="G1971" s="49">
        <v>10</v>
      </c>
      <c r="H1971" s="49" t="s">
        <v>3993</v>
      </c>
      <c r="I1971" s="49" t="s">
        <v>3975</v>
      </c>
      <c r="J1971" s="49" t="s">
        <v>3975</v>
      </c>
      <c r="K1971" s="47" t="str">
        <f>_xlfn.XLOOKUP($B1971,ウォッチリスト!$C$3:$C$10000,ウォッチリスト!$C$3:$C$10000,"未反映",0,1)</f>
        <v>4664</v>
      </c>
    </row>
    <row r="1972" spans="1:11">
      <c r="A1972" s="49">
        <v>20250228</v>
      </c>
      <c r="B1972" s="50" t="s">
        <v>243</v>
      </c>
      <c r="C1972" s="49" t="s">
        <v>6398</v>
      </c>
      <c r="D1972" s="49" t="s">
        <v>3968</v>
      </c>
      <c r="E1972" s="49">
        <v>9050</v>
      </c>
      <c r="F1972" s="49" t="s">
        <v>4031</v>
      </c>
      <c r="G1972" s="49">
        <v>10</v>
      </c>
      <c r="H1972" s="49" t="s">
        <v>3993</v>
      </c>
      <c r="I1972" s="49">
        <v>4</v>
      </c>
      <c r="J1972" s="49" t="s">
        <v>4015</v>
      </c>
      <c r="K1972" s="47" t="str">
        <f>_xlfn.XLOOKUP($B1972,ウォッチリスト!$C$3:$C$10000,ウォッチリスト!$C$3:$C$10000,"未反映",0,1)</f>
        <v>4665</v>
      </c>
    </row>
    <row r="1973" spans="1:11">
      <c r="A1973" s="49">
        <v>20250228</v>
      </c>
      <c r="B1973" s="50" t="s">
        <v>1757</v>
      </c>
      <c r="C1973" s="49" t="s">
        <v>6399</v>
      </c>
      <c r="D1973" s="49" t="s">
        <v>3968</v>
      </c>
      <c r="E1973" s="49">
        <v>8050</v>
      </c>
      <c r="F1973" s="49" t="s">
        <v>4080</v>
      </c>
      <c r="G1973" s="49">
        <v>17</v>
      </c>
      <c r="H1973" s="49" t="s">
        <v>4081</v>
      </c>
      <c r="I1973" s="49">
        <v>4</v>
      </c>
      <c r="J1973" s="49" t="s">
        <v>4015</v>
      </c>
      <c r="K1973" s="47" t="str">
        <f>_xlfn.XLOOKUP($B1973,ウォッチリスト!$C$3:$C$10000,ウォッチリスト!$C$3:$C$10000,"未反映",0,1)</f>
        <v>4666</v>
      </c>
    </row>
    <row r="1974" spans="1:11">
      <c r="A1974" s="49">
        <v>20250228</v>
      </c>
      <c r="B1974" s="50" t="s">
        <v>1758</v>
      </c>
      <c r="C1974" s="49" t="s">
        <v>6400</v>
      </c>
      <c r="D1974" s="49" t="s">
        <v>4059</v>
      </c>
      <c r="E1974" s="49">
        <v>5250</v>
      </c>
      <c r="F1974" s="49" t="s">
        <v>3992</v>
      </c>
      <c r="G1974" s="49">
        <v>10</v>
      </c>
      <c r="H1974" s="49" t="s">
        <v>3993</v>
      </c>
      <c r="I1974" s="49" t="s">
        <v>3975</v>
      </c>
      <c r="J1974" s="49" t="s">
        <v>3975</v>
      </c>
      <c r="K1974" s="47" t="str">
        <f>_xlfn.XLOOKUP($B1974,ウォッチリスト!$C$3:$C$10000,ウォッチリスト!$C$3:$C$10000,"未反映",0,1)</f>
        <v>4667</v>
      </c>
    </row>
    <row r="1975" spans="1:11">
      <c r="A1975" s="49">
        <v>20250228</v>
      </c>
      <c r="B1975" s="50" t="s">
        <v>1759</v>
      </c>
      <c r="C1975" s="49" t="s">
        <v>6401</v>
      </c>
      <c r="D1975" s="49" t="s">
        <v>3968</v>
      </c>
      <c r="E1975" s="49">
        <v>9050</v>
      </c>
      <c r="F1975" s="49" t="s">
        <v>4031</v>
      </c>
      <c r="G1975" s="49">
        <v>10</v>
      </c>
      <c r="H1975" s="49" t="s">
        <v>3993</v>
      </c>
      <c r="I1975" s="49">
        <v>7</v>
      </c>
      <c r="J1975" s="49" t="s">
        <v>3971</v>
      </c>
      <c r="K1975" s="47" t="str">
        <f>_xlfn.XLOOKUP($B1975,ウォッチリスト!$C$3:$C$10000,ウォッチリスト!$C$3:$C$10000,"未反映",0,1)</f>
        <v>4668</v>
      </c>
    </row>
    <row r="1976" spans="1:11">
      <c r="A1976" s="49">
        <v>20250228</v>
      </c>
      <c r="B1976" s="50" t="s">
        <v>1760</v>
      </c>
      <c r="C1976" s="49" t="s">
        <v>6402</v>
      </c>
      <c r="D1976" s="49" t="s">
        <v>4059</v>
      </c>
      <c r="E1976" s="49">
        <v>9050</v>
      </c>
      <c r="F1976" s="49" t="s">
        <v>4031</v>
      </c>
      <c r="G1976" s="49">
        <v>10</v>
      </c>
      <c r="H1976" s="49" t="s">
        <v>3993</v>
      </c>
      <c r="I1976" s="49">
        <v>7</v>
      </c>
      <c r="J1976" s="49" t="s">
        <v>3971</v>
      </c>
      <c r="K1976" s="47" t="str">
        <f>_xlfn.XLOOKUP($B1976,ウォッチリスト!$C$3:$C$10000,ウォッチリスト!$C$3:$C$10000,"未反映",0,1)</f>
        <v>4671</v>
      </c>
    </row>
    <row r="1977" spans="1:11">
      <c r="A1977" s="49">
        <v>20250228</v>
      </c>
      <c r="B1977" s="50" t="s">
        <v>1761</v>
      </c>
      <c r="C1977" s="49" t="s">
        <v>6403</v>
      </c>
      <c r="D1977" s="49" t="s">
        <v>4059</v>
      </c>
      <c r="E1977" s="49">
        <v>9050</v>
      </c>
      <c r="F1977" s="49" t="s">
        <v>4031</v>
      </c>
      <c r="G1977" s="49">
        <v>10</v>
      </c>
      <c r="H1977" s="49" t="s">
        <v>3993</v>
      </c>
      <c r="I1977" s="49" t="s">
        <v>3975</v>
      </c>
      <c r="J1977" s="49" t="s">
        <v>3975</v>
      </c>
      <c r="K1977" s="47" t="str">
        <f>_xlfn.XLOOKUP($B1977,ウォッチリスト!$C$3:$C$10000,ウォッチリスト!$C$3:$C$10000,"未反映",0,1)</f>
        <v>4673</v>
      </c>
    </row>
    <row r="1978" spans="1:11">
      <c r="A1978" s="49">
        <v>20250228</v>
      </c>
      <c r="B1978" s="50" t="s">
        <v>1762</v>
      </c>
      <c r="C1978" s="49" t="s">
        <v>6404</v>
      </c>
      <c r="D1978" s="49" t="s">
        <v>3968</v>
      </c>
      <c r="E1978" s="49">
        <v>5250</v>
      </c>
      <c r="F1978" s="49" t="s">
        <v>3992</v>
      </c>
      <c r="G1978" s="49">
        <v>10</v>
      </c>
      <c r="H1978" s="49" t="s">
        <v>3993</v>
      </c>
      <c r="I1978" s="49">
        <v>7</v>
      </c>
      <c r="J1978" s="49" t="s">
        <v>3971</v>
      </c>
      <c r="K1978" s="47" t="str">
        <f>_xlfn.XLOOKUP($B1978,ウォッチリスト!$C$3:$C$10000,ウォッチリスト!$C$3:$C$10000,"未反映",0,1)</f>
        <v>4674</v>
      </c>
    </row>
    <row r="1979" spans="1:11">
      <c r="A1979" s="49">
        <v>20250228</v>
      </c>
      <c r="B1979" s="50" t="s">
        <v>1763</v>
      </c>
      <c r="C1979" s="49" t="s">
        <v>6405</v>
      </c>
      <c r="D1979" s="49" t="s">
        <v>3968</v>
      </c>
      <c r="E1979" s="49">
        <v>5250</v>
      </c>
      <c r="F1979" s="49" t="s">
        <v>3992</v>
      </c>
      <c r="G1979" s="49">
        <v>10</v>
      </c>
      <c r="H1979" s="49" t="s">
        <v>3993</v>
      </c>
      <c r="I1979" s="49">
        <v>4</v>
      </c>
      <c r="J1979" s="49" t="s">
        <v>4015</v>
      </c>
      <c r="K1979" s="47" t="str">
        <f>_xlfn.XLOOKUP($B1979,ウォッチリスト!$C$3:$C$10000,ウォッチリスト!$C$3:$C$10000,"未反映",0,1)</f>
        <v>4676</v>
      </c>
    </row>
    <row r="1980" spans="1:11">
      <c r="A1980" s="49">
        <v>20250228</v>
      </c>
      <c r="B1980" s="50" t="s">
        <v>1764</v>
      </c>
      <c r="C1980" s="49" t="s">
        <v>6406</v>
      </c>
      <c r="D1980" s="49" t="s">
        <v>4059</v>
      </c>
      <c r="E1980" s="49">
        <v>9050</v>
      </c>
      <c r="F1980" s="49" t="s">
        <v>4031</v>
      </c>
      <c r="G1980" s="49">
        <v>10</v>
      </c>
      <c r="H1980" s="49" t="s">
        <v>3993</v>
      </c>
      <c r="I1980" s="49" t="s">
        <v>3975</v>
      </c>
      <c r="J1980" s="49" t="s">
        <v>3975</v>
      </c>
      <c r="K1980" s="47" t="str">
        <f>_xlfn.XLOOKUP($B1980,ウォッチリスト!$C$3:$C$10000,ウォッチリスト!$C$3:$C$10000,"未反映",0,1)</f>
        <v>4678</v>
      </c>
    </row>
    <row r="1981" spans="1:11">
      <c r="A1981" s="49">
        <v>20250228</v>
      </c>
      <c r="B1981" s="50" t="s">
        <v>1765</v>
      </c>
      <c r="C1981" s="49" t="s">
        <v>6407</v>
      </c>
      <c r="D1981" s="49" t="s">
        <v>4059</v>
      </c>
      <c r="E1981" s="49">
        <v>9050</v>
      </c>
      <c r="F1981" s="49" t="s">
        <v>4031</v>
      </c>
      <c r="G1981" s="49">
        <v>10</v>
      </c>
      <c r="H1981" s="49" t="s">
        <v>3993</v>
      </c>
      <c r="I1981" s="49" t="s">
        <v>3975</v>
      </c>
      <c r="J1981" s="49" t="s">
        <v>3975</v>
      </c>
      <c r="K1981" s="47" t="str">
        <f>_xlfn.XLOOKUP($B1981,ウォッチリスト!$C$3:$C$10000,ウォッチリスト!$C$3:$C$10000,"未反映",0,1)</f>
        <v>4679</v>
      </c>
    </row>
    <row r="1982" spans="1:11">
      <c r="A1982" s="49">
        <v>20250228</v>
      </c>
      <c r="B1982" s="50" t="s">
        <v>11</v>
      </c>
      <c r="C1982" s="49" t="s">
        <v>6408</v>
      </c>
      <c r="D1982" s="49" t="s">
        <v>3968</v>
      </c>
      <c r="E1982" s="49">
        <v>9050</v>
      </c>
      <c r="F1982" s="49" t="s">
        <v>4031</v>
      </c>
      <c r="G1982" s="49">
        <v>10</v>
      </c>
      <c r="H1982" s="49" t="s">
        <v>3993</v>
      </c>
      <c r="I1982" s="49">
        <v>6</v>
      </c>
      <c r="J1982" s="49" t="s">
        <v>4061</v>
      </c>
      <c r="K1982" s="47" t="str">
        <f>_xlfn.XLOOKUP($B1982,ウォッチリスト!$C$3:$C$10000,ウォッチリスト!$C$3:$C$10000,"未反映",0,1)</f>
        <v>4680</v>
      </c>
    </row>
    <row r="1983" spans="1:11">
      <c r="A1983" s="49">
        <v>20250228</v>
      </c>
      <c r="B1983" s="50" t="s">
        <v>1766</v>
      </c>
      <c r="C1983" s="49" t="s">
        <v>6409</v>
      </c>
      <c r="D1983" s="49" t="s">
        <v>3968</v>
      </c>
      <c r="E1983" s="49">
        <v>9050</v>
      </c>
      <c r="F1983" s="49" t="s">
        <v>4031</v>
      </c>
      <c r="G1983" s="49">
        <v>10</v>
      </c>
      <c r="H1983" s="49" t="s">
        <v>3993</v>
      </c>
      <c r="I1983" s="49">
        <v>4</v>
      </c>
      <c r="J1983" s="49" t="s">
        <v>4015</v>
      </c>
      <c r="K1983" s="47" t="str">
        <f>_xlfn.XLOOKUP($B1983,ウォッチリスト!$C$3:$C$10000,ウォッチリスト!$C$3:$C$10000,"未反映",0,1)</f>
        <v>4681</v>
      </c>
    </row>
    <row r="1984" spans="1:11">
      <c r="A1984" s="49">
        <v>20250228</v>
      </c>
      <c r="B1984" s="50" t="s">
        <v>1767</v>
      </c>
      <c r="C1984" s="49" t="s">
        <v>6410</v>
      </c>
      <c r="D1984" s="49" t="s">
        <v>3968</v>
      </c>
      <c r="E1984" s="49">
        <v>5250</v>
      </c>
      <c r="F1984" s="49" t="s">
        <v>3992</v>
      </c>
      <c r="G1984" s="49">
        <v>10</v>
      </c>
      <c r="H1984" s="49" t="s">
        <v>3993</v>
      </c>
      <c r="I1984" s="49">
        <v>4</v>
      </c>
      <c r="J1984" s="49" t="s">
        <v>4015</v>
      </c>
      <c r="K1984" s="47" t="str">
        <f>_xlfn.XLOOKUP($B1984,ウォッチリスト!$C$3:$C$10000,ウォッチリスト!$C$3:$C$10000,"未反映",0,1)</f>
        <v>4684</v>
      </c>
    </row>
    <row r="1985" spans="1:11">
      <c r="A1985" s="49">
        <v>20250228</v>
      </c>
      <c r="B1985" s="50" t="s">
        <v>1768</v>
      </c>
      <c r="C1985" s="49" t="s">
        <v>6411</v>
      </c>
      <c r="D1985" s="49" t="s">
        <v>4059</v>
      </c>
      <c r="E1985" s="49">
        <v>5250</v>
      </c>
      <c r="F1985" s="49" t="s">
        <v>3992</v>
      </c>
      <c r="G1985" s="49">
        <v>10</v>
      </c>
      <c r="H1985" s="49" t="s">
        <v>3993</v>
      </c>
      <c r="I1985" s="49" t="s">
        <v>3975</v>
      </c>
      <c r="J1985" s="49" t="s">
        <v>3975</v>
      </c>
      <c r="K1985" s="47" t="str">
        <f>_xlfn.XLOOKUP($B1985,ウォッチリスト!$C$3:$C$10000,ウォッチリスト!$C$3:$C$10000,"未反映",0,1)</f>
        <v>4685</v>
      </c>
    </row>
    <row r="1986" spans="1:11">
      <c r="A1986" s="49">
        <v>20250228</v>
      </c>
      <c r="B1986" s="50" t="s">
        <v>1769</v>
      </c>
      <c r="C1986" s="49" t="s">
        <v>6412</v>
      </c>
      <c r="D1986" s="49" t="s">
        <v>3968</v>
      </c>
      <c r="E1986" s="49">
        <v>5250</v>
      </c>
      <c r="F1986" s="49" t="s">
        <v>3992</v>
      </c>
      <c r="G1986" s="49">
        <v>10</v>
      </c>
      <c r="H1986" s="49" t="s">
        <v>3993</v>
      </c>
      <c r="I1986" s="49">
        <v>6</v>
      </c>
      <c r="J1986" s="49" t="s">
        <v>4061</v>
      </c>
      <c r="K1986" s="47" t="str">
        <f>_xlfn.XLOOKUP($B1986,ウォッチリスト!$C$3:$C$10000,ウォッチリスト!$C$3:$C$10000,"未反映",0,1)</f>
        <v>4686</v>
      </c>
    </row>
    <row r="1987" spans="1:11">
      <c r="A1987" s="49">
        <v>20250228</v>
      </c>
      <c r="B1987" s="50" t="s">
        <v>1770</v>
      </c>
      <c r="C1987" s="49" t="s">
        <v>6413</v>
      </c>
      <c r="D1987" s="49" t="s">
        <v>3968</v>
      </c>
      <c r="E1987" s="49">
        <v>5250</v>
      </c>
      <c r="F1987" s="49" t="s">
        <v>3992</v>
      </c>
      <c r="G1987" s="49">
        <v>10</v>
      </c>
      <c r="H1987" s="49" t="s">
        <v>3993</v>
      </c>
      <c r="I1987" s="49">
        <v>7</v>
      </c>
      <c r="J1987" s="49" t="s">
        <v>3971</v>
      </c>
      <c r="K1987" s="47" t="str">
        <f>_xlfn.XLOOKUP($B1987,ウォッチリスト!$C$3:$C$10000,ウォッチリスト!$C$3:$C$10000,"未反映",0,1)</f>
        <v>4687</v>
      </c>
    </row>
    <row r="1988" spans="1:11">
      <c r="A1988" s="49">
        <v>20250228</v>
      </c>
      <c r="B1988" s="50" t="s">
        <v>1771</v>
      </c>
      <c r="C1988" s="49" t="s">
        <v>6414</v>
      </c>
      <c r="D1988" s="49" t="s">
        <v>3968</v>
      </c>
      <c r="E1988" s="49">
        <v>5250</v>
      </c>
      <c r="F1988" s="49" t="s">
        <v>3992</v>
      </c>
      <c r="G1988" s="49">
        <v>10</v>
      </c>
      <c r="H1988" s="49" t="s">
        <v>3993</v>
      </c>
      <c r="I1988" s="49">
        <v>2</v>
      </c>
      <c r="J1988" s="49" t="s">
        <v>4532</v>
      </c>
      <c r="K1988" s="47" t="str">
        <f>_xlfn.XLOOKUP($B1988,ウォッチリスト!$C$3:$C$10000,ウォッチリスト!$C$3:$C$10000,"未反映",0,1)</f>
        <v>4689</v>
      </c>
    </row>
    <row r="1989" spans="1:11">
      <c r="A1989" s="49">
        <v>20250228</v>
      </c>
      <c r="B1989" s="50" t="s">
        <v>1772</v>
      </c>
      <c r="C1989" s="49" t="s">
        <v>6415</v>
      </c>
      <c r="D1989" s="49" t="s">
        <v>4059</v>
      </c>
      <c r="E1989" s="49">
        <v>9050</v>
      </c>
      <c r="F1989" s="49" t="s">
        <v>4031</v>
      </c>
      <c r="G1989" s="49">
        <v>10</v>
      </c>
      <c r="H1989" s="49" t="s">
        <v>3993</v>
      </c>
      <c r="I1989" s="49" t="s">
        <v>3975</v>
      </c>
      <c r="J1989" s="49" t="s">
        <v>3975</v>
      </c>
      <c r="K1989" s="47" t="str">
        <f>_xlfn.XLOOKUP($B1989,ウォッチリスト!$C$3:$C$10000,ウォッチリスト!$C$3:$C$10000,"未反映",0,1)</f>
        <v>4690</v>
      </c>
    </row>
    <row r="1990" spans="1:11">
      <c r="A1990" s="49">
        <v>20250228</v>
      </c>
      <c r="B1990" s="50" t="s">
        <v>1773</v>
      </c>
      <c r="C1990" s="49" t="s">
        <v>6416</v>
      </c>
      <c r="D1990" s="49" t="s">
        <v>4059</v>
      </c>
      <c r="E1990" s="49">
        <v>9050</v>
      </c>
      <c r="F1990" s="49" t="s">
        <v>4031</v>
      </c>
      <c r="G1990" s="49">
        <v>10</v>
      </c>
      <c r="H1990" s="49" t="s">
        <v>3993</v>
      </c>
      <c r="I1990" s="49" t="s">
        <v>3975</v>
      </c>
      <c r="J1990" s="49" t="s">
        <v>3975</v>
      </c>
      <c r="K1990" s="47" t="str">
        <f>_xlfn.XLOOKUP($B1990,ウォッチリスト!$C$3:$C$10000,ウォッチリスト!$C$3:$C$10000,"未反映",0,1)</f>
        <v>4691</v>
      </c>
    </row>
    <row r="1991" spans="1:11">
      <c r="A1991" s="49">
        <v>20250228</v>
      </c>
      <c r="B1991" s="50" t="s">
        <v>1774</v>
      </c>
      <c r="C1991" s="49" t="s">
        <v>6417</v>
      </c>
      <c r="D1991" s="49" t="s">
        <v>3968</v>
      </c>
      <c r="E1991" s="49">
        <v>9050</v>
      </c>
      <c r="F1991" s="49" t="s">
        <v>4031</v>
      </c>
      <c r="G1991" s="49">
        <v>10</v>
      </c>
      <c r="H1991" s="49" t="s">
        <v>3993</v>
      </c>
      <c r="I1991" s="49">
        <v>6</v>
      </c>
      <c r="J1991" s="49" t="s">
        <v>4061</v>
      </c>
      <c r="K1991" s="47" t="str">
        <f>_xlfn.XLOOKUP($B1991,ウォッチリスト!$C$3:$C$10000,ウォッチリスト!$C$3:$C$10000,"未反映",0,1)</f>
        <v>4694</v>
      </c>
    </row>
    <row r="1992" spans="1:11">
      <c r="A1992" s="49">
        <v>20250228</v>
      </c>
      <c r="B1992" s="50" t="s">
        <v>1775</v>
      </c>
      <c r="C1992" s="49" t="s">
        <v>6418</v>
      </c>
      <c r="D1992" s="49" t="s">
        <v>3968</v>
      </c>
      <c r="E1992" s="49">
        <v>5250</v>
      </c>
      <c r="F1992" s="49" t="s">
        <v>3992</v>
      </c>
      <c r="G1992" s="49">
        <v>10</v>
      </c>
      <c r="H1992" s="49" t="s">
        <v>3993</v>
      </c>
      <c r="I1992" s="49">
        <v>4</v>
      </c>
      <c r="J1992" s="49" t="s">
        <v>4015</v>
      </c>
      <c r="K1992" s="47" t="str">
        <f>_xlfn.XLOOKUP($B1992,ウォッチリスト!$C$3:$C$10000,ウォッチリスト!$C$3:$C$10000,"未反映",0,1)</f>
        <v>4704</v>
      </c>
    </row>
    <row r="1993" spans="1:11">
      <c r="A1993" s="49">
        <v>20250228</v>
      </c>
      <c r="B1993" s="50" t="s">
        <v>1776</v>
      </c>
      <c r="C1993" s="49" t="s">
        <v>6419</v>
      </c>
      <c r="D1993" s="49" t="s">
        <v>4059</v>
      </c>
      <c r="E1993" s="49">
        <v>9050</v>
      </c>
      <c r="F1993" s="49" t="s">
        <v>4031</v>
      </c>
      <c r="G1993" s="49">
        <v>10</v>
      </c>
      <c r="H1993" s="49" t="s">
        <v>3993</v>
      </c>
      <c r="I1993" s="49" t="s">
        <v>3975</v>
      </c>
      <c r="J1993" s="49" t="s">
        <v>3975</v>
      </c>
      <c r="K1993" s="47" t="str">
        <f>_xlfn.XLOOKUP($B1993,ウォッチリスト!$C$3:$C$10000,ウォッチリスト!$C$3:$C$10000,"未反映",0,1)</f>
        <v>4705</v>
      </c>
    </row>
    <row r="1994" spans="1:11">
      <c r="A1994" s="49">
        <v>20250228</v>
      </c>
      <c r="B1994" s="50" t="s">
        <v>1777</v>
      </c>
      <c r="C1994" s="49" t="s">
        <v>6420</v>
      </c>
      <c r="D1994" s="49" t="s">
        <v>4059</v>
      </c>
      <c r="E1994" s="49">
        <v>9050</v>
      </c>
      <c r="F1994" s="49" t="s">
        <v>4031</v>
      </c>
      <c r="G1994" s="49">
        <v>10</v>
      </c>
      <c r="H1994" s="49" t="s">
        <v>3993</v>
      </c>
      <c r="I1994" s="49" t="s">
        <v>3975</v>
      </c>
      <c r="J1994" s="49" t="s">
        <v>3975</v>
      </c>
      <c r="K1994" s="47" t="str">
        <f>_xlfn.XLOOKUP($B1994,ウォッチリスト!$C$3:$C$10000,ウォッチリスト!$C$3:$C$10000,"未反映",0,1)</f>
        <v>4707</v>
      </c>
    </row>
    <row r="1995" spans="1:11">
      <c r="A1995" s="49">
        <v>20250228</v>
      </c>
      <c r="B1995" s="50" t="s">
        <v>1778</v>
      </c>
      <c r="C1995" s="49" t="s">
        <v>6421</v>
      </c>
      <c r="D1995" s="49" t="s">
        <v>3968</v>
      </c>
      <c r="E1995" s="49">
        <v>5250</v>
      </c>
      <c r="F1995" s="49" t="s">
        <v>3992</v>
      </c>
      <c r="G1995" s="49">
        <v>10</v>
      </c>
      <c r="H1995" s="49" t="s">
        <v>3993</v>
      </c>
      <c r="I1995" s="49">
        <v>7</v>
      </c>
      <c r="J1995" s="49" t="s">
        <v>3971</v>
      </c>
      <c r="K1995" s="47" t="str">
        <f>_xlfn.XLOOKUP($B1995,ウォッチリスト!$C$3:$C$10000,ウォッチリスト!$C$3:$C$10000,"未反映",0,1)</f>
        <v>4709</v>
      </c>
    </row>
    <row r="1996" spans="1:11">
      <c r="A1996" s="49">
        <v>20250228</v>
      </c>
      <c r="B1996" s="50" t="s">
        <v>1779</v>
      </c>
      <c r="C1996" s="49" t="s">
        <v>6422</v>
      </c>
      <c r="D1996" s="49" t="s">
        <v>4059</v>
      </c>
      <c r="E1996" s="49">
        <v>9050</v>
      </c>
      <c r="F1996" s="49" t="s">
        <v>4031</v>
      </c>
      <c r="G1996" s="49">
        <v>10</v>
      </c>
      <c r="H1996" s="49" t="s">
        <v>3993</v>
      </c>
      <c r="I1996" s="49" t="s">
        <v>3975</v>
      </c>
      <c r="J1996" s="49" t="s">
        <v>3975</v>
      </c>
      <c r="K1996" s="47" t="str">
        <f>_xlfn.XLOOKUP($B1996,ウォッチリスト!$C$3:$C$10000,ウォッチリスト!$C$3:$C$10000,"未反映",0,1)</f>
        <v>4712</v>
      </c>
    </row>
    <row r="1997" spans="1:11">
      <c r="A1997" s="49">
        <v>20250228</v>
      </c>
      <c r="B1997" s="50" t="s">
        <v>1780</v>
      </c>
      <c r="C1997" s="49" t="s">
        <v>6423</v>
      </c>
      <c r="D1997" s="49" t="s">
        <v>3968</v>
      </c>
      <c r="E1997" s="49">
        <v>9050</v>
      </c>
      <c r="F1997" s="49" t="s">
        <v>4031</v>
      </c>
      <c r="G1997" s="49">
        <v>10</v>
      </c>
      <c r="H1997" s="49" t="s">
        <v>3993</v>
      </c>
      <c r="I1997" s="49">
        <v>7</v>
      </c>
      <c r="J1997" s="49" t="s">
        <v>3971</v>
      </c>
      <c r="K1997" s="47" t="str">
        <f>_xlfn.XLOOKUP($B1997,ウォッチリスト!$C$3:$C$10000,ウォッチリスト!$C$3:$C$10000,"未反映",0,1)</f>
        <v>4714</v>
      </c>
    </row>
    <row r="1998" spans="1:11">
      <c r="A1998" s="49">
        <v>20250228</v>
      </c>
      <c r="B1998" s="50" t="s">
        <v>1781</v>
      </c>
      <c r="C1998" s="49" t="s">
        <v>6424</v>
      </c>
      <c r="D1998" s="49" t="s">
        <v>4059</v>
      </c>
      <c r="E1998" s="49">
        <v>5250</v>
      </c>
      <c r="F1998" s="49" t="s">
        <v>3992</v>
      </c>
      <c r="G1998" s="49">
        <v>10</v>
      </c>
      <c r="H1998" s="49" t="s">
        <v>3993</v>
      </c>
      <c r="I1998" s="49">
        <v>4</v>
      </c>
      <c r="J1998" s="49" t="s">
        <v>4015</v>
      </c>
      <c r="K1998" s="47" t="str">
        <f>_xlfn.XLOOKUP($B1998,ウォッチリスト!$C$3:$C$10000,ウォッチリスト!$C$3:$C$10000,"未反映",0,1)</f>
        <v>4716</v>
      </c>
    </row>
    <row r="1999" spans="1:11">
      <c r="A1999" s="49">
        <v>20250228</v>
      </c>
      <c r="B1999" s="50" t="s">
        <v>1782</v>
      </c>
      <c r="C1999" s="49" t="s">
        <v>6425</v>
      </c>
      <c r="D1999" s="49" t="s">
        <v>3968</v>
      </c>
      <c r="E1999" s="49">
        <v>9050</v>
      </c>
      <c r="F1999" s="49" t="s">
        <v>4031</v>
      </c>
      <c r="G1999" s="49">
        <v>10</v>
      </c>
      <c r="H1999" s="49" t="s">
        <v>3993</v>
      </c>
      <c r="I1999" s="49">
        <v>7</v>
      </c>
      <c r="J1999" s="49" t="s">
        <v>3971</v>
      </c>
      <c r="K1999" s="47" t="str">
        <f>_xlfn.XLOOKUP($B1999,ウォッチリスト!$C$3:$C$10000,ウォッチリスト!$C$3:$C$10000,"未反映",0,1)</f>
        <v>4718</v>
      </c>
    </row>
    <row r="2000" spans="1:11">
      <c r="A2000" s="49">
        <v>20250228</v>
      </c>
      <c r="B2000" s="50" t="s">
        <v>1783</v>
      </c>
      <c r="C2000" s="49" t="s">
        <v>6426</v>
      </c>
      <c r="D2000" s="49" t="s">
        <v>3968</v>
      </c>
      <c r="E2000" s="49">
        <v>5250</v>
      </c>
      <c r="F2000" s="49" t="s">
        <v>3992</v>
      </c>
      <c r="G2000" s="49">
        <v>10</v>
      </c>
      <c r="H2000" s="49" t="s">
        <v>3993</v>
      </c>
      <c r="I2000" s="49">
        <v>7</v>
      </c>
      <c r="J2000" s="49" t="s">
        <v>3971</v>
      </c>
      <c r="K2000" s="47" t="str">
        <f>_xlfn.XLOOKUP($B2000,ウォッチリスト!$C$3:$C$10000,ウォッチリスト!$C$3:$C$10000,"未反映",0,1)</f>
        <v>4719</v>
      </c>
    </row>
    <row r="2001" spans="1:11">
      <c r="A2001" s="49">
        <v>20250228</v>
      </c>
      <c r="B2001" s="50" t="s">
        <v>1784</v>
      </c>
      <c r="C2001" s="49" t="s">
        <v>6427</v>
      </c>
      <c r="D2001" s="49" t="s">
        <v>4059</v>
      </c>
      <c r="E2001" s="49">
        <v>9050</v>
      </c>
      <c r="F2001" s="49" t="s">
        <v>4031</v>
      </c>
      <c r="G2001" s="49">
        <v>10</v>
      </c>
      <c r="H2001" s="49" t="s">
        <v>3993</v>
      </c>
      <c r="I2001" s="49" t="s">
        <v>3975</v>
      </c>
      <c r="J2001" s="49" t="s">
        <v>3975</v>
      </c>
      <c r="K2001" s="47" t="str">
        <f>_xlfn.XLOOKUP($B2001,ウォッチリスト!$C$3:$C$10000,ウォッチリスト!$C$3:$C$10000,"未反映",0,1)</f>
        <v>4720</v>
      </c>
    </row>
    <row r="2002" spans="1:11">
      <c r="A2002" s="49">
        <v>20250228</v>
      </c>
      <c r="B2002" s="50" t="s">
        <v>1785</v>
      </c>
      <c r="C2002" s="49" t="s">
        <v>6428</v>
      </c>
      <c r="D2002" s="49" t="s">
        <v>3968</v>
      </c>
      <c r="E2002" s="49">
        <v>5250</v>
      </c>
      <c r="F2002" s="49" t="s">
        <v>3992</v>
      </c>
      <c r="G2002" s="49">
        <v>10</v>
      </c>
      <c r="H2002" s="49" t="s">
        <v>3993</v>
      </c>
      <c r="I2002" s="49">
        <v>6</v>
      </c>
      <c r="J2002" s="49" t="s">
        <v>4061</v>
      </c>
      <c r="K2002" s="47" t="str">
        <f>_xlfn.XLOOKUP($B2002,ウォッチリスト!$C$3:$C$10000,ウォッチリスト!$C$3:$C$10000,"未反映",0,1)</f>
        <v>4722</v>
      </c>
    </row>
    <row r="2003" spans="1:11">
      <c r="A2003" s="49">
        <v>20250228</v>
      </c>
      <c r="B2003" s="50" t="s">
        <v>1786</v>
      </c>
      <c r="C2003" s="49" t="s">
        <v>6429</v>
      </c>
      <c r="D2003" s="49" t="s">
        <v>3968</v>
      </c>
      <c r="E2003" s="49">
        <v>5250</v>
      </c>
      <c r="F2003" s="49" t="s">
        <v>3992</v>
      </c>
      <c r="G2003" s="49">
        <v>10</v>
      </c>
      <c r="H2003" s="49" t="s">
        <v>3993</v>
      </c>
      <c r="I2003" s="49">
        <v>7</v>
      </c>
      <c r="J2003" s="49" t="s">
        <v>3971</v>
      </c>
      <c r="K2003" s="47" t="str">
        <f>_xlfn.XLOOKUP($B2003,ウォッチリスト!$C$3:$C$10000,ウォッチリスト!$C$3:$C$10000,"未反映",0,1)</f>
        <v>4725</v>
      </c>
    </row>
    <row r="2004" spans="1:11">
      <c r="A2004" s="49">
        <v>20250228</v>
      </c>
      <c r="B2004" s="50" t="s">
        <v>191</v>
      </c>
      <c r="C2004" s="49" t="s">
        <v>6430</v>
      </c>
      <c r="D2004" s="49" t="s">
        <v>4059</v>
      </c>
      <c r="E2004" s="49">
        <v>5250</v>
      </c>
      <c r="F2004" s="49" t="s">
        <v>3992</v>
      </c>
      <c r="G2004" s="49">
        <v>10</v>
      </c>
      <c r="H2004" s="49" t="s">
        <v>3993</v>
      </c>
      <c r="I2004" s="49" t="s">
        <v>3975</v>
      </c>
      <c r="J2004" s="49" t="s">
        <v>3975</v>
      </c>
      <c r="K2004" s="47" t="str">
        <f>_xlfn.XLOOKUP($B2004,ウォッチリスト!$C$3:$C$10000,ウォッチリスト!$C$3:$C$10000,"未反映",0,1)</f>
        <v>4728</v>
      </c>
    </row>
    <row r="2005" spans="1:11">
      <c r="A2005" s="49">
        <v>20250228</v>
      </c>
      <c r="B2005" s="50" t="s">
        <v>347</v>
      </c>
      <c r="C2005" s="49" t="s">
        <v>6431</v>
      </c>
      <c r="D2005" s="49" t="s">
        <v>3968</v>
      </c>
      <c r="E2005" s="49">
        <v>9050</v>
      </c>
      <c r="F2005" s="49" t="s">
        <v>4031</v>
      </c>
      <c r="G2005" s="49">
        <v>10</v>
      </c>
      <c r="H2005" s="49" t="s">
        <v>3993</v>
      </c>
      <c r="I2005" s="49">
        <v>4</v>
      </c>
      <c r="J2005" s="49" t="s">
        <v>4015</v>
      </c>
      <c r="K2005" s="47" t="str">
        <f>_xlfn.XLOOKUP($B2005,ウォッチリスト!$C$3:$C$10000,ウォッチリスト!$C$3:$C$10000,"未反映",0,1)</f>
        <v>4732</v>
      </c>
    </row>
    <row r="2006" spans="1:11">
      <c r="A2006" s="49">
        <v>20250228</v>
      </c>
      <c r="B2006" s="50" t="s">
        <v>1787</v>
      </c>
      <c r="C2006" s="49" t="s">
        <v>6432</v>
      </c>
      <c r="D2006" s="49" t="s">
        <v>3968</v>
      </c>
      <c r="E2006" s="49">
        <v>5250</v>
      </c>
      <c r="F2006" s="49" t="s">
        <v>3992</v>
      </c>
      <c r="G2006" s="49">
        <v>10</v>
      </c>
      <c r="H2006" s="49" t="s">
        <v>3993</v>
      </c>
      <c r="I2006" s="49">
        <v>4</v>
      </c>
      <c r="J2006" s="49" t="s">
        <v>4015</v>
      </c>
      <c r="K2006" s="47" t="str">
        <f>_xlfn.XLOOKUP($B2006,ウォッチリスト!$C$3:$C$10000,ウォッチリスト!$C$3:$C$10000,"未反映",0,1)</f>
        <v>4733</v>
      </c>
    </row>
    <row r="2007" spans="1:11">
      <c r="A2007" s="49">
        <v>20250228</v>
      </c>
      <c r="B2007" s="50" t="s">
        <v>1788</v>
      </c>
      <c r="C2007" s="49" t="s">
        <v>6433</v>
      </c>
      <c r="D2007" s="49" t="s">
        <v>4059</v>
      </c>
      <c r="E2007" s="49">
        <v>9050</v>
      </c>
      <c r="F2007" s="49" t="s">
        <v>4031</v>
      </c>
      <c r="G2007" s="49">
        <v>10</v>
      </c>
      <c r="H2007" s="49" t="s">
        <v>3993</v>
      </c>
      <c r="I2007" s="49" t="s">
        <v>3975</v>
      </c>
      <c r="J2007" s="49" t="s">
        <v>3975</v>
      </c>
      <c r="K2007" s="47" t="str">
        <f>_xlfn.XLOOKUP($B2007,ウォッチリスト!$C$3:$C$10000,ウォッチリスト!$C$3:$C$10000,"未反映",0,1)</f>
        <v>4735</v>
      </c>
    </row>
    <row r="2008" spans="1:11">
      <c r="A2008" s="49">
        <v>20250228</v>
      </c>
      <c r="B2008" s="50" t="s">
        <v>1789</v>
      </c>
      <c r="C2008" s="49" t="s">
        <v>6434</v>
      </c>
      <c r="D2008" s="49" t="s">
        <v>4059</v>
      </c>
      <c r="E2008" s="49">
        <v>5250</v>
      </c>
      <c r="F2008" s="49" t="s">
        <v>3992</v>
      </c>
      <c r="G2008" s="49">
        <v>10</v>
      </c>
      <c r="H2008" s="49" t="s">
        <v>3993</v>
      </c>
      <c r="I2008" s="49" t="s">
        <v>3975</v>
      </c>
      <c r="J2008" s="49" t="s">
        <v>3975</v>
      </c>
      <c r="K2008" s="47" t="str">
        <f>_xlfn.XLOOKUP($B2008,ウォッチリスト!$C$3:$C$10000,ウォッチリスト!$C$3:$C$10000,"未反映",0,1)</f>
        <v>4736</v>
      </c>
    </row>
    <row r="2009" spans="1:11">
      <c r="A2009" s="49">
        <v>20250228</v>
      </c>
      <c r="B2009" s="50" t="s">
        <v>1790</v>
      </c>
      <c r="C2009" s="49" t="s">
        <v>6435</v>
      </c>
      <c r="D2009" s="49" t="s">
        <v>3968</v>
      </c>
      <c r="E2009" s="49">
        <v>5250</v>
      </c>
      <c r="F2009" s="49" t="s">
        <v>3992</v>
      </c>
      <c r="G2009" s="49">
        <v>10</v>
      </c>
      <c r="H2009" s="49" t="s">
        <v>3993</v>
      </c>
      <c r="I2009" s="49">
        <v>7</v>
      </c>
      <c r="J2009" s="49" t="s">
        <v>3971</v>
      </c>
      <c r="K2009" s="47" t="str">
        <f>_xlfn.XLOOKUP($B2009,ウォッチリスト!$C$3:$C$10000,ウォッチリスト!$C$3:$C$10000,"未反映",0,1)</f>
        <v>4743</v>
      </c>
    </row>
    <row r="2010" spans="1:11">
      <c r="A2010" s="49">
        <v>20250228</v>
      </c>
      <c r="B2010" s="50" t="s">
        <v>1791</v>
      </c>
      <c r="C2010" s="49" t="s">
        <v>6436</v>
      </c>
      <c r="D2010" s="49" t="s">
        <v>4059</v>
      </c>
      <c r="E2010" s="49">
        <v>9050</v>
      </c>
      <c r="F2010" s="49" t="s">
        <v>4031</v>
      </c>
      <c r="G2010" s="49">
        <v>10</v>
      </c>
      <c r="H2010" s="49" t="s">
        <v>3993</v>
      </c>
      <c r="I2010" s="49">
        <v>7</v>
      </c>
      <c r="J2010" s="49" t="s">
        <v>3971</v>
      </c>
      <c r="K2010" s="47" t="str">
        <f>_xlfn.XLOOKUP($B2010,ウォッチリスト!$C$3:$C$10000,ウォッチリスト!$C$3:$C$10000,"未反映",0,1)</f>
        <v>4745</v>
      </c>
    </row>
    <row r="2011" spans="1:11">
      <c r="A2011" s="49">
        <v>20250228</v>
      </c>
      <c r="B2011" s="50" t="s">
        <v>1792</v>
      </c>
      <c r="C2011" s="49" t="s">
        <v>6437</v>
      </c>
      <c r="D2011" s="49" t="s">
        <v>4059</v>
      </c>
      <c r="E2011" s="49">
        <v>5250</v>
      </c>
      <c r="F2011" s="49" t="s">
        <v>3992</v>
      </c>
      <c r="G2011" s="49">
        <v>10</v>
      </c>
      <c r="H2011" s="49" t="s">
        <v>3993</v>
      </c>
      <c r="I2011" s="49">
        <v>7</v>
      </c>
      <c r="J2011" s="49" t="s">
        <v>3971</v>
      </c>
      <c r="K2011" s="47" t="str">
        <f>_xlfn.XLOOKUP($B2011,ウォッチリスト!$C$3:$C$10000,ウォッチリスト!$C$3:$C$10000,"未反映",0,1)</f>
        <v>4746</v>
      </c>
    </row>
    <row r="2012" spans="1:11">
      <c r="A2012" s="49">
        <v>20250228</v>
      </c>
      <c r="B2012" s="50" t="s">
        <v>1793</v>
      </c>
      <c r="C2012" s="49" t="s">
        <v>6438</v>
      </c>
      <c r="D2012" s="49" t="s">
        <v>4059</v>
      </c>
      <c r="E2012" s="49">
        <v>9050</v>
      </c>
      <c r="F2012" s="49" t="s">
        <v>4031</v>
      </c>
      <c r="G2012" s="49">
        <v>10</v>
      </c>
      <c r="H2012" s="49" t="s">
        <v>3993</v>
      </c>
      <c r="I2012" s="49" t="s">
        <v>3975</v>
      </c>
      <c r="J2012" s="49" t="s">
        <v>3975</v>
      </c>
      <c r="K2012" s="47" t="str">
        <f>_xlfn.XLOOKUP($B2012,ウォッチリスト!$C$3:$C$10000,ウォッチリスト!$C$3:$C$10000,"未反映",0,1)</f>
        <v>4750</v>
      </c>
    </row>
    <row r="2013" spans="1:11">
      <c r="A2013" s="49">
        <v>20250228</v>
      </c>
      <c r="B2013" s="50" t="s">
        <v>15</v>
      </c>
      <c r="C2013" s="49" t="s">
        <v>6439</v>
      </c>
      <c r="D2013" s="49" t="s">
        <v>3968</v>
      </c>
      <c r="E2013" s="49">
        <v>9050</v>
      </c>
      <c r="F2013" s="49" t="s">
        <v>4031</v>
      </c>
      <c r="G2013" s="49">
        <v>10</v>
      </c>
      <c r="H2013" s="49" t="s">
        <v>3993</v>
      </c>
      <c r="I2013" s="49">
        <v>4</v>
      </c>
      <c r="J2013" s="49" t="s">
        <v>4015</v>
      </c>
      <c r="K2013" s="47" t="str">
        <f>_xlfn.XLOOKUP($B2013,ウォッチリスト!$C$3:$C$10000,ウォッチリスト!$C$3:$C$10000,"未反映",0,1)</f>
        <v>4751</v>
      </c>
    </row>
    <row r="2014" spans="1:11">
      <c r="A2014" s="49">
        <v>20250228</v>
      </c>
      <c r="B2014" s="50" t="s">
        <v>1794</v>
      </c>
      <c r="C2014" s="49" t="s">
        <v>6440</v>
      </c>
      <c r="D2014" s="49" t="s">
        <v>4059</v>
      </c>
      <c r="E2014" s="49">
        <v>5250</v>
      </c>
      <c r="F2014" s="49" t="s">
        <v>3992</v>
      </c>
      <c r="G2014" s="49">
        <v>10</v>
      </c>
      <c r="H2014" s="49" t="s">
        <v>3993</v>
      </c>
      <c r="I2014" s="49" t="s">
        <v>3975</v>
      </c>
      <c r="J2014" s="49" t="s">
        <v>3975</v>
      </c>
      <c r="K2014" s="47" t="str">
        <f>_xlfn.XLOOKUP($B2014,ウォッチリスト!$C$3:$C$10000,ウォッチリスト!$C$3:$C$10000,"未反映",0,1)</f>
        <v>4752</v>
      </c>
    </row>
    <row r="2015" spans="1:11">
      <c r="A2015" s="49">
        <v>20250228</v>
      </c>
      <c r="B2015" s="50" t="s">
        <v>1795</v>
      </c>
      <c r="C2015" s="49" t="s">
        <v>6441</v>
      </c>
      <c r="D2015" s="49" t="s">
        <v>4059</v>
      </c>
      <c r="E2015" s="49">
        <v>9050</v>
      </c>
      <c r="F2015" s="49" t="s">
        <v>4031</v>
      </c>
      <c r="G2015" s="49">
        <v>10</v>
      </c>
      <c r="H2015" s="49" t="s">
        <v>3993</v>
      </c>
      <c r="I2015" s="49" t="s">
        <v>3975</v>
      </c>
      <c r="J2015" s="49" t="s">
        <v>3975</v>
      </c>
      <c r="K2015" s="47" t="str">
        <f>_xlfn.XLOOKUP($B2015,ウォッチリスト!$C$3:$C$10000,ウォッチリスト!$C$3:$C$10000,"未反映",0,1)</f>
        <v>4754</v>
      </c>
    </row>
    <row r="2016" spans="1:11">
      <c r="A2016" s="49">
        <v>20250228</v>
      </c>
      <c r="B2016" s="50" t="s">
        <v>90</v>
      </c>
      <c r="C2016" s="49" t="s">
        <v>6442</v>
      </c>
      <c r="D2016" s="49" t="s">
        <v>3968</v>
      </c>
      <c r="E2016" s="49">
        <v>9050</v>
      </c>
      <c r="F2016" s="49" t="s">
        <v>4031</v>
      </c>
      <c r="G2016" s="49">
        <v>10</v>
      </c>
      <c r="H2016" s="49" t="s">
        <v>3993</v>
      </c>
      <c r="I2016" s="49">
        <v>4</v>
      </c>
      <c r="J2016" s="49" t="s">
        <v>4015</v>
      </c>
      <c r="K2016" s="47" t="str">
        <f>_xlfn.XLOOKUP($B2016,ウォッチリスト!$C$3:$C$10000,ウォッチリスト!$C$3:$C$10000,"未反映",0,1)</f>
        <v>4755</v>
      </c>
    </row>
    <row r="2017" spans="1:11">
      <c r="A2017" s="49">
        <v>20250228</v>
      </c>
      <c r="B2017" s="50" t="s">
        <v>1796</v>
      </c>
      <c r="C2017" s="49" t="s">
        <v>6443</v>
      </c>
      <c r="D2017" s="49" t="s">
        <v>4059</v>
      </c>
      <c r="E2017" s="49">
        <v>9050</v>
      </c>
      <c r="F2017" s="49" t="s">
        <v>4031</v>
      </c>
      <c r="G2017" s="49">
        <v>10</v>
      </c>
      <c r="H2017" s="49" t="s">
        <v>3993</v>
      </c>
      <c r="I2017" s="49" t="s">
        <v>3975</v>
      </c>
      <c r="J2017" s="49" t="s">
        <v>3975</v>
      </c>
      <c r="K2017" s="47" t="str">
        <f>_xlfn.XLOOKUP($B2017,ウォッチリスト!$C$3:$C$10000,ウォッチリスト!$C$3:$C$10000,"未反映",0,1)</f>
        <v>4760</v>
      </c>
    </row>
    <row r="2018" spans="1:11">
      <c r="A2018" s="49">
        <v>20250228</v>
      </c>
      <c r="B2018" s="50" t="s">
        <v>1797</v>
      </c>
      <c r="C2018" s="49" t="s">
        <v>6444</v>
      </c>
      <c r="D2018" s="49" t="s">
        <v>4059</v>
      </c>
      <c r="E2018" s="49">
        <v>5250</v>
      </c>
      <c r="F2018" s="49" t="s">
        <v>3992</v>
      </c>
      <c r="G2018" s="49">
        <v>10</v>
      </c>
      <c r="H2018" s="49" t="s">
        <v>3993</v>
      </c>
      <c r="I2018" s="49" t="s">
        <v>3975</v>
      </c>
      <c r="J2018" s="49" t="s">
        <v>3975</v>
      </c>
      <c r="K2018" s="47" t="str">
        <f>_xlfn.XLOOKUP($B2018,ウォッチリスト!$C$3:$C$10000,ウォッチリスト!$C$3:$C$10000,"未反映",0,1)</f>
        <v>4761</v>
      </c>
    </row>
    <row r="2019" spans="1:11">
      <c r="A2019" s="49">
        <v>20250228</v>
      </c>
      <c r="B2019" s="50" t="s">
        <v>1798</v>
      </c>
      <c r="C2019" s="49" t="s">
        <v>6445</v>
      </c>
      <c r="D2019" s="49" t="s">
        <v>4059</v>
      </c>
      <c r="E2019" s="49">
        <v>5250</v>
      </c>
      <c r="F2019" s="49" t="s">
        <v>3992</v>
      </c>
      <c r="G2019" s="49">
        <v>10</v>
      </c>
      <c r="H2019" s="49" t="s">
        <v>3993</v>
      </c>
      <c r="I2019" s="49" t="s">
        <v>3975</v>
      </c>
      <c r="J2019" s="49" t="s">
        <v>3975</v>
      </c>
      <c r="K2019" s="47" t="str">
        <f>_xlfn.XLOOKUP($B2019,ウォッチリスト!$C$3:$C$10000,ウォッチリスト!$C$3:$C$10000,"未反映",0,1)</f>
        <v>4762</v>
      </c>
    </row>
    <row r="2020" spans="1:11">
      <c r="A2020" s="49">
        <v>20250228</v>
      </c>
      <c r="B2020" s="50" t="s">
        <v>1799</v>
      </c>
      <c r="C2020" s="49" t="s">
        <v>6446</v>
      </c>
      <c r="D2020" s="49" t="s">
        <v>3968</v>
      </c>
      <c r="E2020" s="49">
        <v>9050</v>
      </c>
      <c r="F2020" s="49" t="s">
        <v>4031</v>
      </c>
      <c r="G2020" s="49">
        <v>10</v>
      </c>
      <c r="H2020" s="49" t="s">
        <v>3993</v>
      </c>
      <c r="I2020" s="49">
        <v>7</v>
      </c>
      <c r="J2020" s="49" t="s">
        <v>3971</v>
      </c>
      <c r="K2020" s="47" t="str">
        <f>_xlfn.XLOOKUP($B2020,ウォッチリスト!$C$3:$C$10000,ウォッチリスト!$C$3:$C$10000,"未反映",0,1)</f>
        <v>4763</v>
      </c>
    </row>
    <row r="2021" spans="1:11">
      <c r="A2021" s="49">
        <v>20250228</v>
      </c>
      <c r="B2021" s="50" t="s">
        <v>1800</v>
      </c>
      <c r="C2021" s="49" t="s">
        <v>6447</v>
      </c>
      <c r="D2021" s="49" t="s">
        <v>3968</v>
      </c>
      <c r="E2021" s="49">
        <v>9050</v>
      </c>
      <c r="F2021" s="49" t="s">
        <v>4031</v>
      </c>
      <c r="G2021" s="49">
        <v>10</v>
      </c>
      <c r="H2021" s="49" t="s">
        <v>3993</v>
      </c>
      <c r="I2021" s="49">
        <v>7</v>
      </c>
      <c r="J2021" s="49" t="s">
        <v>3971</v>
      </c>
      <c r="K2021" s="47" t="str">
        <f>_xlfn.XLOOKUP($B2021,ウォッチリスト!$C$3:$C$10000,ウォッチリスト!$C$3:$C$10000,"未反映",0,1)</f>
        <v>4765</v>
      </c>
    </row>
    <row r="2022" spans="1:11">
      <c r="A2022" s="49">
        <v>20250228</v>
      </c>
      <c r="B2022" s="50" t="s">
        <v>1801</v>
      </c>
      <c r="C2022" s="49" t="s">
        <v>6448</v>
      </c>
      <c r="D2022" s="49" t="s">
        <v>4059</v>
      </c>
      <c r="E2022" s="49">
        <v>9050</v>
      </c>
      <c r="F2022" s="49" t="s">
        <v>4031</v>
      </c>
      <c r="G2022" s="49">
        <v>10</v>
      </c>
      <c r="H2022" s="49" t="s">
        <v>3993</v>
      </c>
      <c r="I2022" s="49" t="s">
        <v>3975</v>
      </c>
      <c r="J2022" s="49" t="s">
        <v>3975</v>
      </c>
      <c r="K2022" s="47" t="str">
        <f>_xlfn.XLOOKUP($B2022,ウォッチリスト!$C$3:$C$10000,ウォッチリスト!$C$3:$C$10000,"未反映",0,1)</f>
        <v>4766</v>
      </c>
    </row>
    <row r="2023" spans="1:11">
      <c r="A2023" s="49">
        <v>20250228</v>
      </c>
      <c r="B2023" s="50" t="s">
        <v>1802</v>
      </c>
      <c r="C2023" s="49" t="s">
        <v>6449</v>
      </c>
      <c r="D2023" s="49" t="s">
        <v>4059</v>
      </c>
      <c r="E2023" s="49">
        <v>9050</v>
      </c>
      <c r="F2023" s="49" t="s">
        <v>4031</v>
      </c>
      <c r="G2023" s="49">
        <v>10</v>
      </c>
      <c r="H2023" s="49" t="s">
        <v>3993</v>
      </c>
      <c r="I2023" s="49">
        <v>7</v>
      </c>
      <c r="J2023" s="49" t="s">
        <v>3971</v>
      </c>
      <c r="K2023" s="47" t="str">
        <f>_xlfn.XLOOKUP($B2023,ウォッチリスト!$C$3:$C$10000,ウォッチリスト!$C$3:$C$10000,"未反映",0,1)</f>
        <v>4767</v>
      </c>
    </row>
    <row r="2024" spans="1:11">
      <c r="A2024" s="49">
        <v>20250228</v>
      </c>
      <c r="B2024" s="50" t="s">
        <v>1803</v>
      </c>
      <c r="C2024" s="49" t="s">
        <v>6450</v>
      </c>
      <c r="D2024" s="49" t="s">
        <v>3968</v>
      </c>
      <c r="E2024" s="49">
        <v>5250</v>
      </c>
      <c r="F2024" s="49" t="s">
        <v>3992</v>
      </c>
      <c r="G2024" s="49">
        <v>10</v>
      </c>
      <c r="H2024" s="49" t="s">
        <v>3993</v>
      </c>
      <c r="I2024" s="49">
        <v>4</v>
      </c>
      <c r="J2024" s="49" t="s">
        <v>4015</v>
      </c>
      <c r="K2024" s="47" t="str">
        <f>_xlfn.XLOOKUP($B2024,ウォッチリスト!$C$3:$C$10000,ウォッチリスト!$C$3:$C$10000,"未反映",0,1)</f>
        <v>4768</v>
      </c>
    </row>
    <row r="2025" spans="1:11">
      <c r="A2025" s="49">
        <v>20250228</v>
      </c>
      <c r="B2025" s="50" t="s">
        <v>1804</v>
      </c>
      <c r="C2025" s="49" t="s">
        <v>6451</v>
      </c>
      <c r="D2025" s="49" t="s">
        <v>4059</v>
      </c>
      <c r="E2025" s="49">
        <v>5250</v>
      </c>
      <c r="F2025" s="49" t="s">
        <v>3992</v>
      </c>
      <c r="G2025" s="49">
        <v>10</v>
      </c>
      <c r="H2025" s="49" t="s">
        <v>3993</v>
      </c>
      <c r="I2025" s="49" t="s">
        <v>3975</v>
      </c>
      <c r="J2025" s="49" t="s">
        <v>3975</v>
      </c>
      <c r="K2025" s="47" t="str">
        <f>_xlfn.XLOOKUP($B2025,ウォッチリスト!$C$3:$C$10000,ウォッチリスト!$C$3:$C$10000,"未反映",0,1)</f>
        <v>4769</v>
      </c>
    </row>
    <row r="2026" spans="1:11">
      <c r="A2026" s="49">
        <v>20250228</v>
      </c>
      <c r="B2026" s="50" t="s">
        <v>1805</v>
      </c>
      <c r="C2026" s="49" t="s">
        <v>6452</v>
      </c>
      <c r="D2026" s="49" t="s">
        <v>4059</v>
      </c>
      <c r="E2026" s="49">
        <v>9050</v>
      </c>
      <c r="F2026" s="49" t="s">
        <v>4031</v>
      </c>
      <c r="G2026" s="49">
        <v>10</v>
      </c>
      <c r="H2026" s="49" t="s">
        <v>3993</v>
      </c>
      <c r="I2026" s="49" t="s">
        <v>3975</v>
      </c>
      <c r="J2026" s="49" t="s">
        <v>3975</v>
      </c>
      <c r="K2026" s="47" t="str">
        <f>_xlfn.XLOOKUP($B2026,ウォッチリスト!$C$3:$C$10000,ウォッチリスト!$C$3:$C$10000,"未反映",0,1)</f>
        <v>4771</v>
      </c>
    </row>
    <row r="2027" spans="1:11">
      <c r="A2027" s="49">
        <v>20250228</v>
      </c>
      <c r="B2027" s="50" t="s">
        <v>1806</v>
      </c>
      <c r="C2027" s="49" t="s">
        <v>6453</v>
      </c>
      <c r="D2027" s="49" t="s">
        <v>3983</v>
      </c>
      <c r="E2027" s="49">
        <v>5250</v>
      </c>
      <c r="F2027" s="49" t="s">
        <v>3992</v>
      </c>
      <c r="G2027" s="49">
        <v>10</v>
      </c>
      <c r="H2027" s="49" t="s">
        <v>3993</v>
      </c>
      <c r="I2027" s="49" t="s">
        <v>3975</v>
      </c>
      <c r="J2027" s="49" t="s">
        <v>3975</v>
      </c>
      <c r="K2027" s="47" t="str">
        <f>_xlfn.XLOOKUP($B2027,ウォッチリスト!$C$3:$C$10000,ウォッチリスト!$C$3:$C$10000,"未反映",0,1)</f>
        <v>4772</v>
      </c>
    </row>
    <row r="2028" spans="1:11">
      <c r="A2028" s="49">
        <v>20250228</v>
      </c>
      <c r="B2028" s="50" t="s">
        <v>1807</v>
      </c>
      <c r="C2028" s="49" t="s">
        <v>6454</v>
      </c>
      <c r="D2028" s="49" t="s">
        <v>3968</v>
      </c>
      <c r="E2028" s="49">
        <v>5250</v>
      </c>
      <c r="F2028" s="49" t="s">
        <v>3992</v>
      </c>
      <c r="G2028" s="49">
        <v>10</v>
      </c>
      <c r="H2028" s="49" t="s">
        <v>3993</v>
      </c>
      <c r="I2028" s="49">
        <v>6</v>
      </c>
      <c r="J2028" s="49" t="s">
        <v>4061</v>
      </c>
      <c r="K2028" s="47" t="str">
        <f>_xlfn.XLOOKUP($B2028,ウォッチリスト!$C$3:$C$10000,ウォッチリスト!$C$3:$C$10000,"未反映",0,1)</f>
        <v>4776</v>
      </c>
    </row>
    <row r="2029" spans="1:11">
      <c r="A2029" s="49">
        <v>20250228</v>
      </c>
      <c r="B2029" s="50" t="s">
        <v>1808</v>
      </c>
      <c r="C2029" s="49" t="s">
        <v>6455</v>
      </c>
      <c r="D2029" s="49" t="s">
        <v>4059</v>
      </c>
      <c r="E2029" s="49">
        <v>5250</v>
      </c>
      <c r="F2029" s="49" t="s">
        <v>3992</v>
      </c>
      <c r="G2029" s="49">
        <v>10</v>
      </c>
      <c r="H2029" s="49" t="s">
        <v>3993</v>
      </c>
      <c r="I2029" s="49" t="s">
        <v>3975</v>
      </c>
      <c r="J2029" s="49" t="s">
        <v>3975</v>
      </c>
      <c r="K2029" s="47" t="str">
        <f>_xlfn.XLOOKUP($B2029,ウォッチリスト!$C$3:$C$10000,ウォッチリスト!$C$3:$C$10000,"未反映",0,1)</f>
        <v>4777</v>
      </c>
    </row>
    <row r="2030" spans="1:11">
      <c r="A2030" s="49">
        <v>20250228</v>
      </c>
      <c r="B2030" s="50" t="s">
        <v>1809</v>
      </c>
      <c r="C2030" s="49" t="s">
        <v>6456</v>
      </c>
      <c r="D2030" s="49" t="s">
        <v>4059</v>
      </c>
      <c r="E2030" s="49">
        <v>5250</v>
      </c>
      <c r="F2030" s="49" t="s">
        <v>3992</v>
      </c>
      <c r="G2030" s="49">
        <v>10</v>
      </c>
      <c r="H2030" s="49" t="s">
        <v>3993</v>
      </c>
      <c r="I2030" s="49" t="s">
        <v>3975</v>
      </c>
      <c r="J2030" s="49" t="s">
        <v>3975</v>
      </c>
      <c r="K2030" s="47" t="str">
        <f>_xlfn.XLOOKUP($B2030,ウォッチリスト!$C$3:$C$10000,ウォッチリスト!$C$3:$C$10000,"未反映",0,1)</f>
        <v>4783</v>
      </c>
    </row>
    <row r="2031" spans="1:11">
      <c r="A2031" s="49">
        <v>20250228</v>
      </c>
      <c r="B2031" s="50" t="s">
        <v>1810</v>
      </c>
      <c r="C2031" s="49" t="s">
        <v>9054</v>
      </c>
      <c r="D2031" s="49" t="s">
        <v>3968</v>
      </c>
      <c r="E2031" s="49">
        <v>9050</v>
      </c>
      <c r="F2031" s="49" t="s">
        <v>4031</v>
      </c>
      <c r="G2031" s="49">
        <v>10</v>
      </c>
      <c r="H2031" s="49" t="s">
        <v>3993</v>
      </c>
      <c r="I2031" s="49">
        <v>7</v>
      </c>
      <c r="J2031" s="49" t="s">
        <v>3971</v>
      </c>
      <c r="K2031" s="47" t="str">
        <f>_xlfn.XLOOKUP($B2031,ウォッチリスト!$C$3:$C$10000,ウォッチリスト!$C$3:$C$10000,"未反映",0,1)</f>
        <v>4784</v>
      </c>
    </row>
    <row r="2032" spans="1:11">
      <c r="A2032" s="49">
        <v>20250228</v>
      </c>
      <c r="B2032" s="50" t="s">
        <v>1811</v>
      </c>
      <c r="C2032" s="49" t="s">
        <v>6457</v>
      </c>
      <c r="D2032" s="49" t="s">
        <v>3968</v>
      </c>
      <c r="E2032" s="49">
        <v>9050</v>
      </c>
      <c r="F2032" s="49" t="s">
        <v>4031</v>
      </c>
      <c r="G2032" s="49">
        <v>10</v>
      </c>
      <c r="H2032" s="49" t="s">
        <v>3993</v>
      </c>
      <c r="I2032" s="49">
        <v>7</v>
      </c>
      <c r="J2032" s="49" t="s">
        <v>3971</v>
      </c>
      <c r="K2032" s="47" t="str">
        <f>_xlfn.XLOOKUP($B2032,ウォッチリスト!$C$3:$C$10000,ウォッチリスト!$C$3:$C$10000,"未反映",0,1)</f>
        <v>4792</v>
      </c>
    </row>
    <row r="2033" spans="1:11">
      <c r="A2033" s="49">
        <v>20250228</v>
      </c>
      <c r="B2033" s="50" t="s">
        <v>1812</v>
      </c>
      <c r="C2033" s="49" t="s">
        <v>6458</v>
      </c>
      <c r="D2033" s="49" t="s">
        <v>4059</v>
      </c>
      <c r="E2033" s="49">
        <v>5250</v>
      </c>
      <c r="F2033" s="49" t="s">
        <v>3992</v>
      </c>
      <c r="G2033" s="49">
        <v>10</v>
      </c>
      <c r="H2033" s="49" t="s">
        <v>3993</v>
      </c>
      <c r="I2033" s="49" t="s">
        <v>3975</v>
      </c>
      <c r="J2033" s="49" t="s">
        <v>3975</v>
      </c>
      <c r="K2033" s="47" t="str">
        <f>_xlfn.XLOOKUP($B2033,ウォッチリスト!$C$3:$C$10000,ウォッチリスト!$C$3:$C$10000,"未反映",0,1)</f>
        <v>4800</v>
      </c>
    </row>
    <row r="2034" spans="1:11">
      <c r="A2034" s="49">
        <v>20250228</v>
      </c>
      <c r="B2034" s="50" t="s">
        <v>1813</v>
      </c>
      <c r="C2034" s="49" t="s">
        <v>6459</v>
      </c>
      <c r="D2034" s="49" t="s">
        <v>3968</v>
      </c>
      <c r="E2034" s="49">
        <v>9050</v>
      </c>
      <c r="F2034" s="49" t="s">
        <v>4031</v>
      </c>
      <c r="G2034" s="49">
        <v>10</v>
      </c>
      <c r="H2034" s="49" t="s">
        <v>3993</v>
      </c>
      <c r="I2034" s="49">
        <v>7</v>
      </c>
      <c r="J2034" s="49" t="s">
        <v>3971</v>
      </c>
      <c r="K2034" s="47" t="str">
        <f>_xlfn.XLOOKUP($B2034,ウォッチリスト!$C$3:$C$10000,ウォッチリスト!$C$3:$C$10000,"未反映",0,1)</f>
        <v>4801</v>
      </c>
    </row>
    <row r="2035" spans="1:11">
      <c r="A2035" s="49">
        <v>20250228</v>
      </c>
      <c r="B2035" s="50" t="s">
        <v>1814</v>
      </c>
      <c r="C2035" s="49" t="s">
        <v>6460</v>
      </c>
      <c r="D2035" s="49" t="s">
        <v>3968</v>
      </c>
      <c r="E2035" s="49">
        <v>8050</v>
      </c>
      <c r="F2035" s="49" t="s">
        <v>4080</v>
      </c>
      <c r="G2035" s="49">
        <v>17</v>
      </c>
      <c r="H2035" s="49" t="s">
        <v>4081</v>
      </c>
      <c r="I2035" s="49">
        <v>7</v>
      </c>
      <c r="J2035" s="49" t="s">
        <v>3971</v>
      </c>
      <c r="K2035" s="47" t="str">
        <f>_xlfn.XLOOKUP($B2035,ウォッチリスト!$C$3:$C$10000,ウォッチリスト!$C$3:$C$10000,"未反映",0,1)</f>
        <v>4809</v>
      </c>
    </row>
    <row r="2036" spans="1:11">
      <c r="A2036" s="49">
        <v>20250228</v>
      </c>
      <c r="B2036" s="50" t="s">
        <v>1815</v>
      </c>
      <c r="C2036" s="49" t="s">
        <v>6461</v>
      </c>
      <c r="D2036" s="49" t="s">
        <v>3983</v>
      </c>
      <c r="E2036" s="49">
        <v>5250</v>
      </c>
      <c r="F2036" s="49" t="s">
        <v>3992</v>
      </c>
      <c r="G2036" s="49">
        <v>10</v>
      </c>
      <c r="H2036" s="49" t="s">
        <v>3993</v>
      </c>
      <c r="I2036" s="49" t="s">
        <v>3975</v>
      </c>
      <c r="J2036" s="49" t="s">
        <v>3975</v>
      </c>
      <c r="K2036" s="47" t="str">
        <f>_xlfn.XLOOKUP($B2036,ウォッチリスト!$C$3:$C$10000,ウォッチリスト!$C$3:$C$10000,"未反映",0,1)</f>
        <v>4811</v>
      </c>
    </row>
    <row r="2037" spans="1:11">
      <c r="A2037" s="49">
        <v>20250228</v>
      </c>
      <c r="B2037" s="50" t="s">
        <v>1816</v>
      </c>
      <c r="C2037" s="49" t="s">
        <v>6462</v>
      </c>
      <c r="D2037" s="49" t="s">
        <v>3968</v>
      </c>
      <c r="E2037" s="49">
        <v>5250</v>
      </c>
      <c r="F2037" s="49" t="s">
        <v>3992</v>
      </c>
      <c r="G2037" s="49">
        <v>10</v>
      </c>
      <c r="H2037" s="49" t="s">
        <v>3993</v>
      </c>
      <c r="I2037" s="49">
        <v>6</v>
      </c>
      <c r="J2037" s="49" t="s">
        <v>4061</v>
      </c>
      <c r="K2037" s="47" t="str">
        <f>_xlfn.XLOOKUP($B2037,ウォッチリスト!$C$3:$C$10000,ウォッチリスト!$C$3:$C$10000,"未反映",0,1)</f>
        <v>4812</v>
      </c>
    </row>
    <row r="2038" spans="1:11">
      <c r="A2038" s="49">
        <v>20250228</v>
      </c>
      <c r="B2038" s="50" t="s">
        <v>1817</v>
      </c>
      <c r="C2038" s="49" t="s">
        <v>6463</v>
      </c>
      <c r="D2038" s="49" t="s">
        <v>3968</v>
      </c>
      <c r="E2038" s="49">
        <v>5250</v>
      </c>
      <c r="F2038" s="49" t="s">
        <v>3992</v>
      </c>
      <c r="G2038" s="49">
        <v>10</v>
      </c>
      <c r="H2038" s="49" t="s">
        <v>3993</v>
      </c>
      <c r="I2038" s="49">
        <v>7</v>
      </c>
      <c r="J2038" s="49" t="s">
        <v>3971</v>
      </c>
      <c r="K2038" s="47" t="str">
        <f>_xlfn.XLOOKUP($B2038,ウォッチリスト!$C$3:$C$10000,ウォッチリスト!$C$3:$C$10000,"未反映",0,1)</f>
        <v>4813</v>
      </c>
    </row>
    <row r="2039" spans="1:11">
      <c r="A2039" s="49">
        <v>20250228</v>
      </c>
      <c r="B2039" s="50" t="s">
        <v>1818</v>
      </c>
      <c r="C2039" s="49" t="s">
        <v>6464</v>
      </c>
      <c r="D2039" s="49" t="s">
        <v>4059</v>
      </c>
      <c r="E2039" s="49">
        <v>5250</v>
      </c>
      <c r="F2039" s="49" t="s">
        <v>3992</v>
      </c>
      <c r="G2039" s="49">
        <v>10</v>
      </c>
      <c r="H2039" s="49" t="s">
        <v>3993</v>
      </c>
      <c r="I2039" s="49" t="s">
        <v>3975</v>
      </c>
      <c r="J2039" s="49" t="s">
        <v>3975</v>
      </c>
      <c r="K2039" s="47" t="str">
        <f>_xlfn.XLOOKUP($B2039,ウォッチリスト!$C$3:$C$10000,ウォッチリスト!$C$3:$C$10000,"未反映",0,1)</f>
        <v>4814</v>
      </c>
    </row>
    <row r="2040" spans="1:11">
      <c r="A2040" s="49">
        <v>20250228</v>
      </c>
      <c r="B2040" s="50" t="s">
        <v>1819</v>
      </c>
      <c r="C2040" s="49" t="s">
        <v>6465</v>
      </c>
      <c r="D2040" s="49" t="s">
        <v>4059</v>
      </c>
      <c r="E2040" s="49">
        <v>5250</v>
      </c>
      <c r="F2040" s="49" t="s">
        <v>3992</v>
      </c>
      <c r="G2040" s="49">
        <v>10</v>
      </c>
      <c r="H2040" s="49" t="s">
        <v>3993</v>
      </c>
      <c r="I2040" s="49" t="s">
        <v>3975</v>
      </c>
      <c r="J2040" s="49" t="s">
        <v>3975</v>
      </c>
      <c r="K2040" s="47" t="str">
        <f>_xlfn.XLOOKUP($B2040,ウォッチリスト!$C$3:$C$10000,ウォッチリスト!$C$3:$C$10000,"未反映",0,1)</f>
        <v>4816</v>
      </c>
    </row>
    <row r="2041" spans="1:11">
      <c r="A2041" s="49">
        <v>20250228</v>
      </c>
      <c r="B2041" s="50" t="s">
        <v>1820</v>
      </c>
      <c r="C2041" s="49" t="s">
        <v>6466</v>
      </c>
      <c r="D2041" s="49" t="s">
        <v>3968</v>
      </c>
      <c r="E2041" s="49">
        <v>5250</v>
      </c>
      <c r="F2041" s="49" t="s">
        <v>3992</v>
      </c>
      <c r="G2041" s="49">
        <v>10</v>
      </c>
      <c r="H2041" s="49" t="s">
        <v>3993</v>
      </c>
      <c r="I2041" s="49">
        <v>6</v>
      </c>
      <c r="J2041" s="49" t="s">
        <v>4061</v>
      </c>
      <c r="K2041" s="47" t="str">
        <f>_xlfn.XLOOKUP($B2041,ウォッチリスト!$C$3:$C$10000,ウォッチリスト!$C$3:$C$10000,"未反映",0,1)</f>
        <v>4819</v>
      </c>
    </row>
    <row r="2042" spans="1:11">
      <c r="A2042" s="49">
        <v>20250228</v>
      </c>
      <c r="B2042" s="50" t="s">
        <v>1821</v>
      </c>
      <c r="C2042" s="49" t="s">
        <v>6467</v>
      </c>
      <c r="D2042" s="49" t="s">
        <v>3968</v>
      </c>
      <c r="E2042" s="49">
        <v>5250</v>
      </c>
      <c r="F2042" s="49" t="s">
        <v>3992</v>
      </c>
      <c r="G2042" s="49">
        <v>10</v>
      </c>
      <c r="H2042" s="49" t="s">
        <v>3993</v>
      </c>
      <c r="I2042" s="49">
        <v>7</v>
      </c>
      <c r="J2042" s="49" t="s">
        <v>3971</v>
      </c>
      <c r="K2042" s="47" t="str">
        <f>_xlfn.XLOOKUP($B2042,ウォッチリスト!$C$3:$C$10000,ウォッチリスト!$C$3:$C$10000,"未反映",0,1)</f>
        <v>4820</v>
      </c>
    </row>
    <row r="2043" spans="1:11">
      <c r="A2043" s="49">
        <v>20250228</v>
      </c>
      <c r="B2043" s="50" t="s">
        <v>1822</v>
      </c>
      <c r="C2043" s="49" t="s">
        <v>6468</v>
      </c>
      <c r="D2043" s="49" t="s">
        <v>3968</v>
      </c>
      <c r="E2043" s="49">
        <v>5250</v>
      </c>
      <c r="F2043" s="49" t="s">
        <v>3992</v>
      </c>
      <c r="G2043" s="49">
        <v>10</v>
      </c>
      <c r="H2043" s="49" t="s">
        <v>3993</v>
      </c>
      <c r="I2043" s="49">
        <v>6</v>
      </c>
      <c r="J2043" s="49" t="s">
        <v>4061</v>
      </c>
      <c r="K2043" s="47" t="str">
        <f>_xlfn.XLOOKUP($B2043,ウォッチリスト!$C$3:$C$10000,ウォッチリスト!$C$3:$C$10000,"未反映",0,1)</f>
        <v>4825</v>
      </c>
    </row>
    <row r="2044" spans="1:11">
      <c r="A2044" s="49">
        <v>20250228</v>
      </c>
      <c r="B2044" s="50" t="s">
        <v>1823</v>
      </c>
      <c r="C2044" s="49" t="s">
        <v>6469</v>
      </c>
      <c r="D2044" s="49" t="s">
        <v>3968</v>
      </c>
      <c r="E2044" s="49">
        <v>5250</v>
      </c>
      <c r="F2044" s="49" t="s">
        <v>3992</v>
      </c>
      <c r="G2044" s="49">
        <v>10</v>
      </c>
      <c r="H2044" s="49" t="s">
        <v>3993</v>
      </c>
      <c r="I2044" s="49">
        <v>7</v>
      </c>
      <c r="J2044" s="49" t="s">
        <v>3971</v>
      </c>
      <c r="K2044" s="47" t="str">
        <f>_xlfn.XLOOKUP($B2044,ウォッチリスト!$C$3:$C$10000,ウォッチリスト!$C$3:$C$10000,"未反映",0,1)</f>
        <v>4826</v>
      </c>
    </row>
    <row r="2045" spans="1:11">
      <c r="A2045" s="49">
        <v>20250228</v>
      </c>
      <c r="B2045" s="50" t="s">
        <v>1824</v>
      </c>
      <c r="C2045" s="49" t="s">
        <v>6470</v>
      </c>
      <c r="D2045" s="49" t="s">
        <v>3968</v>
      </c>
      <c r="E2045" s="49">
        <v>5250</v>
      </c>
      <c r="F2045" s="49" t="s">
        <v>3992</v>
      </c>
      <c r="G2045" s="49">
        <v>10</v>
      </c>
      <c r="H2045" s="49" t="s">
        <v>3993</v>
      </c>
      <c r="I2045" s="49">
        <v>7</v>
      </c>
      <c r="J2045" s="49" t="s">
        <v>3971</v>
      </c>
      <c r="K2045" s="47" t="str">
        <f>_xlfn.XLOOKUP($B2045,ウォッチリスト!$C$3:$C$10000,ウォッチリスト!$C$3:$C$10000,"未反映",0,1)</f>
        <v>4828</v>
      </c>
    </row>
    <row r="2046" spans="1:11">
      <c r="A2046" s="49">
        <v>20250228</v>
      </c>
      <c r="B2046" s="50" t="s">
        <v>1825</v>
      </c>
      <c r="C2046" s="49" t="s">
        <v>6471</v>
      </c>
      <c r="D2046" s="49" t="s">
        <v>4059</v>
      </c>
      <c r="E2046" s="49">
        <v>5250</v>
      </c>
      <c r="F2046" s="49" t="s">
        <v>3992</v>
      </c>
      <c r="G2046" s="49">
        <v>10</v>
      </c>
      <c r="H2046" s="49" t="s">
        <v>3993</v>
      </c>
      <c r="I2046" s="49" t="s">
        <v>3975</v>
      </c>
      <c r="J2046" s="49" t="s">
        <v>3975</v>
      </c>
      <c r="K2046" s="47" t="str">
        <f>_xlfn.XLOOKUP($B2046,ウォッチリスト!$C$3:$C$10000,ウォッチリスト!$C$3:$C$10000,"未反映",0,1)</f>
        <v>4829</v>
      </c>
    </row>
    <row r="2047" spans="1:11">
      <c r="A2047" s="49">
        <v>20250228</v>
      </c>
      <c r="B2047" s="50" t="s">
        <v>1826</v>
      </c>
      <c r="C2047" s="49" t="s">
        <v>6472</v>
      </c>
      <c r="D2047" s="49" t="s">
        <v>4059</v>
      </c>
      <c r="E2047" s="49">
        <v>5250</v>
      </c>
      <c r="F2047" s="49" t="s">
        <v>3992</v>
      </c>
      <c r="G2047" s="49">
        <v>10</v>
      </c>
      <c r="H2047" s="49" t="s">
        <v>3993</v>
      </c>
      <c r="I2047" s="49" t="s">
        <v>3975</v>
      </c>
      <c r="J2047" s="49" t="s">
        <v>3975</v>
      </c>
      <c r="K2047" s="47" t="str">
        <f>_xlfn.XLOOKUP($B2047,ウォッチリスト!$C$3:$C$10000,ウォッチリスト!$C$3:$C$10000,"未反映",0,1)</f>
        <v>4832</v>
      </c>
    </row>
    <row r="2048" spans="1:11">
      <c r="A2048" s="49">
        <v>20250228</v>
      </c>
      <c r="B2048" s="50" t="s">
        <v>1827</v>
      </c>
      <c r="C2048" s="49" t="s">
        <v>6473</v>
      </c>
      <c r="D2048" s="49" t="s">
        <v>3983</v>
      </c>
      <c r="E2048" s="49">
        <v>9050</v>
      </c>
      <c r="F2048" s="49" t="s">
        <v>4031</v>
      </c>
      <c r="G2048" s="49">
        <v>10</v>
      </c>
      <c r="H2048" s="49" t="s">
        <v>3993</v>
      </c>
      <c r="I2048" s="49" t="s">
        <v>3975</v>
      </c>
      <c r="J2048" s="49" t="s">
        <v>3975</v>
      </c>
      <c r="K2048" s="47" t="str">
        <f>_xlfn.XLOOKUP($B2048,ウォッチリスト!$C$3:$C$10000,ウォッチリスト!$C$3:$C$10000,"未反映",0,1)</f>
        <v>4833</v>
      </c>
    </row>
    <row r="2049" spans="1:11">
      <c r="A2049" s="49">
        <v>20250228</v>
      </c>
      <c r="B2049" s="50" t="s">
        <v>1828</v>
      </c>
      <c r="C2049" s="49" t="s">
        <v>6474</v>
      </c>
      <c r="D2049" s="49" t="s">
        <v>4059</v>
      </c>
      <c r="E2049" s="49">
        <v>5250</v>
      </c>
      <c r="F2049" s="49" t="s">
        <v>3992</v>
      </c>
      <c r="G2049" s="49">
        <v>10</v>
      </c>
      <c r="H2049" s="49" t="s">
        <v>3993</v>
      </c>
      <c r="I2049" s="49" t="s">
        <v>3975</v>
      </c>
      <c r="J2049" s="49" t="s">
        <v>3975</v>
      </c>
      <c r="K2049" s="47" t="str">
        <f>_xlfn.XLOOKUP($B2049,ウォッチリスト!$C$3:$C$10000,ウォッチリスト!$C$3:$C$10000,"未反映",0,1)</f>
        <v>4838</v>
      </c>
    </row>
    <row r="2050" spans="1:11">
      <c r="A2050" s="49">
        <v>20250228</v>
      </c>
      <c r="B2050" s="50" t="s">
        <v>1829</v>
      </c>
      <c r="C2050" s="49" t="s">
        <v>6475</v>
      </c>
      <c r="D2050" s="49" t="s">
        <v>3968</v>
      </c>
      <c r="E2050" s="49">
        <v>5250</v>
      </c>
      <c r="F2050" s="49" t="s">
        <v>3992</v>
      </c>
      <c r="G2050" s="49">
        <v>10</v>
      </c>
      <c r="H2050" s="49" t="s">
        <v>3993</v>
      </c>
      <c r="I2050" s="49">
        <v>7</v>
      </c>
      <c r="J2050" s="49" t="s">
        <v>3971</v>
      </c>
      <c r="K2050" s="47" t="str">
        <f>_xlfn.XLOOKUP($B2050,ウォッチリスト!$C$3:$C$10000,ウォッチリスト!$C$3:$C$10000,"未反映",0,1)</f>
        <v>4839</v>
      </c>
    </row>
    <row r="2051" spans="1:11">
      <c r="A2051" s="49">
        <v>20250228</v>
      </c>
      <c r="B2051" s="50" t="s">
        <v>1830</v>
      </c>
      <c r="C2051" s="49" t="s">
        <v>6476</v>
      </c>
      <c r="D2051" s="49" t="s">
        <v>3983</v>
      </c>
      <c r="E2051" s="49">
        <v>9050</v>
      </c>
      <c r="F2051" s="49" t="s">
        <v>4031</v>
      </c>
      <c r="G2051" s="49">
        <v>10</v>
      </c>
      <c r="H2051" s="49" t="s">
        <v>3993</v>
      </c>
      <c r="I2051" s="49" t="s">
        <v>3975</v>
      </c>
      <c r="J2051" s="49" t="s">
        <v>3975</v>
      </c>
      <c r="K2051" s="47" t="str">
        <f>_xlfn.XLOOKUP($B2051,ウォッチリスト!$C$3:$C$10000,ウォッチリスト!$C$3:$C$10000,"未反映",0,1)</f>
        <v>4840</v>
      </c>
    </row>
    <row r="2052" spans="1:11">
      <c r="A2052" s="49">
        <v>20250228</v>
      </c>
      <c r="B2052" s="50" t="s">
        <v>1831</v>
      </c>
      <c r="C2052" s="49" t="s">
        <v>6477</v>
      </c>
      <c r="D2052" s="49" t="s">
        <v>3968</v>
      </c>
      <c r="E2052" s="49">
        <v>5250</v>
      </c>
      <c r="F2052" s="49" t="s">
        <v>3992</v>
      </c>
      <c r="G2052" s="49">
        <v>10</v>
      </c>
      <c r="H2052" s="49" t="s">
        <v>3993</v>
      </c>
      <c r="I2052" s="49">
        <v>7</v>
      </c>
      <c r="J2052" s="49" t="s">
        <v>3971</v>
      </c>
      <c r="K2052" s="47" t="str">
        <f>_xlfn.XLOOKUP($B2052,ウォッチリスト!$C$3:$C$10000,ウォッチリスト!$C$3:$C$10000,"未反映",0,1)</f>
        <v>4845</v>
      </c>
    </row>
    <row r="2053" spans="1:11">
      <c r="A2053" s="49">
        <v>20250228</v>
      </c>
      <c r="B2053" s="50" t="s">
        <v>1832</v>
      </c>
      <c r="C2053" s="49" t="s">
        <v>6478</v>
      </c>
      <c r="D2053" s="49" t="s">
        <v>3968</v>
      </c>
      <c r="E2053" s="49">
        <v>5250</v>
      </c>
      <c r="F2053" s="49" t="s">
        <v>3992</v>
      </c>
      <c r="G2053" s="49">
        <v>10</v>
      </c>
      <c r="H2053" s="49" t="s">
        <v>3993</v>
      </c>
      <c r="I2053" s="49" t="s">
        <v>3975</v>
      </c>
      <c r="J2053" s="49" t="s">
        <v>3975</v>
      </c>
      <c r="K2053" s="47" t="str">
        <f>_xlfn.XLOOKUP($B2053,ウォッチリスト!$C$3:$C$10000,ウォッチリスト!$C$3:$C$10000,"未反映",0,1)</f>
        <v>4847</v>
      </c>
    </row>
    <row r="2054" spans="1:11">
      <c r="A2054" s="49">
        <v>20250228</v>
      </c>
      <c r="B2054" s="50" t="s">
        <v>1833</v>
      </c>
      <c r="C2054" s="49" t="s">
        <v>6479</v>
      </c>
      <c r="D2054" s="49" t="s">
        <v>3968</v>
      </c>
      <c r="E2054" s="49">
        <v>9050</v>
      </c>
      <c r="F2054" s="49" t="s">
        <v>4031</v>
      </c>
      <c r="G2054" s="49">
        <v>10</v>
      </c>
      <c r="H2054" s="49" t="s">
        <v>3993</v>
      </c>
      <c r="I2054" s="49">
        <v>7</v>
      </c>
      <c r="J2054" s="49" t="s">
        <v>3971</v>
      </c>
      <c r="K2054" s="47" t="str">
        <f>_xlfn.XLOOKUP($B2054,ウォッチリスト!$C$3:$C$10000,ウォッチリスト!$C$3:$C$10000,"未反映",0,1)</f>
        <v>4848</v>
      </c>
    </row>
    <row r="2055" spans="1:11">
      <c r="A2055" s="49">
        <v>20250228</v>
      </c>
      <c r="B2055" s="50" t="s">
        <v>1834</v>
      </c>
      <c r="C2055" s="49" t="s">
        <v>6480</v>
      </c>
      <c r="D2055" s="49" t="s">
        <v>3968</v>
      </c>
      <c r="E2055" s="49">
        <v>9050</v>
      </c>
      <c r="F2055" s="49" t="s">
        <v>4031</v>
      </c>
      <c r="G2055" s="49">
        <v>10</v>
      </c>
      <c r="H2055" s="49" t="s">
        <v>3993</v>
      </c>
      <c r="I2055" s="49">
        <v>6</v>
      </c>
      <c r="J2055" s="49" t="s">
        <v>4061</v>
      </c>
      <c r="K2055" s="47" t="str">
        <f>_xlfn.XLOOKUP($B2055,ウォッチリスト!$C$3:$C$10000,ウォッチリスト!$C$3:$C$10000,"未反映",0,1)</f>
        <v>4849</v>
      </c>
    </row>
    <row r="2056" spans="1:11">
      <c r="A2056" s="49">
        <v>20250228</v>
      </c>
      <c r="B2056" s="50" t="s">
        <v>1835</v>
      </c>
      <c r="C2056" s="49" t="s">
        <v>6481</v>
      </c>
      <c r="D2056" s="49" t="s">
        <v>6482</v>
      </c>
      <c r="E2056" s="49">
        <v>3250</v>
      </c>
      <c r="F2056" s="49" t="s">
        <v>3984</v>
      </c>
      <c r="G2056" s="49">
        <v>5</v>
      </c>
      <c r="H2056" s="49" t="s">
        <v>3984</v>
      </c>
      <c r="I2056" s="49" t="s">
        <v>3975</v>
      </c>
      <c r="J2056" s="49" t="s">
        <v>3975</v>
      </c>
      <c r="K2056" s="47" t="str">
        <f>_xlfn.XLOOKUP($B2056,ウォッチリスト!$C$3:$C$10000,ウォッチリスト!$C$3:$C$10000,"未反映",0,1)</f>
        <v>4875</v>
      </c>
    </row>
    <row r="2057" spans="1:11">
      <c r="A2057" s="49">
        <v>20250228</v>
      </c>
      <c r="B2057" s="50" t="s">
        <v>1836</v>
      </c>
      <c r="C2057" s="49" t="s">
        <v>6483</v>
      </c>
      <c r="D2057" s="49" t="s">
        <v>3968</v>
      </c>
      <c r="E2057" s="49">
        <v>3250</v>
      </c>
      <c r="F2057" s="49" t="s">
        <v>3984</v>
      </c>
      <c r="G2057" s="49">
        <v>5</v>
      </c>
      <c r="H2057" s="49" t="s">
        <v>3984</v>
      </c>
      <c r="I2057" s="49">
        <v>7</v>
      </c>
      <c r="J2057" s="49" t="s">
        <v>3971</v>
      </c>
      <c r="K2057" s="47" t="str">
        <f>_xlfn.XLOOKUP($B2057,ウォッチリスト!$C$3:$C$10000,ウォッチリスト!$C$3:$C$10000,"未反映",0,1)</f>
        <v>4880</v>
      </c>
    </row>
    <row r="2058" spans="1:11">
      <c r="A2058" s="49">
        <v>20250228</v>
      </c>
      <c r="B2058" s="50" t="s">
        <v>1837</v>
      </c>
      <c r="C2058" s="49" t="s">
        <v>6484</v>
      </c>
      <c r="D2058" s="49" t="s">
        <v>3983</v>
      </c>
      <c r="E2058" s="49">
        <v>3250</v>
      </c>
      <c r="F2058" s="49" t="s">
        <v>3984</v>
      </c>
      <c r="G2058" s="49">
        <v>5</v>
      </c>
      <c r="H2058" s="49" t="s">
        <v>3984</v>
      </c>
      <c r="I2058" s="49" t="s">
        <v>3975</v>
      </c>
      <c r="J2058" s="49" t="s">
        <v>3975</v>
      </c>
      <c r="K2058" s="47" t="str">
        <f>_xlfn.XLOOKUP($B2058,ウォッチリスト!$C$3:$C$10000,ウォッチリスト!$C$3:$C$10000,"未反映",0,1)</f>
        <v>4881</v>
      </c>
    </row>
    <row r="2059" spans="1:11">
      <c r="A2059" s="49">
        <v>20250228</v>
      </c>
      <c r="B2059" s="50" t="s">
        <v>1838</v>
      </c>
      <c r="C2059" s="49" t="s">
        <v>6485</v>
      </c>
      <c r="D2059" s="49" t="s">
        <v>3983</v>
      </c>
      <c r="E2059" s="49">
        <v>3250</v>
      </c>
      <c r="F2059" s="49" t="s">
        <v>3984</v>
      </c>
      <c r="G2059" s="49">
        <v>5</v>
      </c>
      <c r="H2059" s="49" t="s">
        <v>3984</v>
      </c>
      <c r="I2059" s="49" t="s">
        <v>3975</v>
      </c>
      <c r="J2059" s="49" t="s">
        <v>3975</v>
      </c>
      <c r="K2059" s="47" t="str">
        <f>_xlfn.XLOOKUP($B2059,ウォッチリスト!$C$3:$C$10000,ウォッチリスト!$C$3:$C$10000,"未反映",0,1)</f>
        <v>4882</v>
      </c>
    </row>
    <row r="2060" spans="1:11">
      <c r="A2060" s="49">
        <v>20250228</v>
      </c>
      <c r="B2060" s="50" t="s">
        <v>1839</v>
      </c>
      <c r="C2060" s="49" t="s">
        <v>6486</v>
      </c>
      <c r="D2060" s="49" t="s">
        <v>3983</v>
      </c>
      <c r="E2060" s="49">
        <v>3250</v>
      </c>
      <c r="F2060" s="49" t="s">
        <v>3984</v>
      </c>
      <c r="G2060" s="49">
        <v>5</v>
      </c>
      <c r="H2060" s="49" t="s">
        <v>3984</v>
      </c>
      <c r="I2060" s="49" t="s">
        <v>3975</v>
      </c>
      <c r="J2060" s="49" t="s">
        <v>3975</v>
      </c>
      <c r="K2060" s="47" t="str">
        <f>_xlfn.XLOOKUP($B2060,ウォッチリスト!$C$3:$C$10000,ウォッチリスト!$C$3:$C$10000,"未反映",0,1)</f>
        <v>4883</v>
      </c>
    </row>
    <row r="2061" spans="1:11">
      <c r="A2061" s="49">
        <v>20250228</v>
      </c>
      <c r="B2061" s="50" t="s">
        <v>1840</v>
      </c>
      <c r="C2061" s="49" t="s">
        <v>6487</v>
      </c>
      <c r="D2061" s="49" t="s">
        <v>3983</v>
      </c>
      <c r="E2061" s="49">
        <v>3250</v>
      </c>
      <c r="F2061" s="49" t="s">
        <v>3984</v>
      </c>
      <c r="G2061" s="49">
        <v>5</v>
      </c>
      <c r="H2061" s="49" t="s">
        <v>3984</v>
      </c>
      <c r="I2061" s="49" t="s">
        <v>3975</v>
      </c>
      <c r="J2061" s="49" t="s">
        <v>3975</v>
      </c>
      <c r="K2061" s="47" t="str">
        <f>_xlfn.XLOOKUP($B2061,ウォッチリスト!$C$3:$C$10000,ウォッチリスト!$C$3:$C$10000,"未反映",0,1)</f>
        <v>4884</v>
      </c>
    </row>
    <row r="2062" spans="1:11">
      <c r="A2062" s="49">
        <v>20250228</v>
      </c>
      <c r="B2062" s="50" t="s">
        <v>1841</v>
      </c>
      <c r="C2062" s="49" t="s">
        <v>6488</v>
      </c>
      <c r="D2062" s="49" t="s">
        <v>4059</v>
      </c>
      <c r="E2062" s="49">
        <v>3250</v>
      </c>
      <c r="F2062" s="49" t="s">
        <v>3984</v>
      </c>
      <c r="G2062" s="49">
        <v>5</v>
      </c>
      <c r="H2062" s="49" t="s">
        <v>3984</v>
      </c>
      <c r="I2062" s="49" t="s">
        <v>3975</v>
      </c>
      <c r="J2062" s="49" t="s">
        <v>3975</v>
      </c>
      <c r="K2062" s="47" t="str">
        <f>_xlfn.XLOOKUP($B2062,ウォッチリスト!$C$3:$C$10000,ウォッチリスト!$C$3:$C$10000,"未反映",0,1)</f>
        <v>4885</v>
      </c>
    </row>
    <row r="2063" spans="1:11">
      <c r="A2063" s="49">
        <v>20250228</v>
      </c>
      <c r="B2063" s="50" t="s">
        <v>1842</v>
      </c>
      <c r="C2063" s="49" t="s">
        <v>6489</v>
      </c>
      <c r="D2063" s="49" t="s">
        <v>3968</v>
      </c>
      <c r="E2063" s="49">
        <v>3250</v>
      </c>
      <c r="F2063" s="49" t="s">
        <v>3984</v>
      </c>
      <c r="G2063" s="49">
        <v>5</v>
      </c>
      <c r="H2063" s="49" t="s">
        <v>3984</v>
      </c>
      <c r="I2063" s="49">
        <v>7</v>
      </c>
      <c r="J2063" s="49" t="s">
        <v>3971</v>
      </c>
      <c r="K2063" s="47" t="str">
        <f>_xlfn.XLOOKUP($B2063,ウォッチリスト!$C$3:$C$10000,ウォッチリスト!$C$3:$C$10000,"未反映",0,1)</f>
        <v>4886</v>
      </c>
    </row>
    <row r="2064" spans="1:11">
      <c r="A2064" s="49">
        <v>20250228</v>
      </c>
      <c r="B2064" s="50" t="s">
        <v>1843</v>
      </c>
      <c r="C2064" s="49" t="s">
        <v>6490</v>
      </c>
      <c r="D2064" s="49" t="s">
        <v>3968</v>
      </c>
      <c r="E2064" s="49">
        <v>3250</v>
      </c>
      <c r="F2064" s="49" t="s">
        <v>3984</v>
      </c>
      <c r="G2064" s="49">
        <v>5</v>
      </c>
      <c r="H2064" s="49" t="s">
        <v>3984</v>
      </c>
      <c r="I2064" s="49">
        <v>4</v>
      </c>
      <c r="J2064" s="49" t="s">
        <v>4015</v>
      </c>
      <c r="K2064" s="47" t="str">
        <f>_xlfn.XLOOKUP($B2064,ウォッチリスト!$C$3:$C$10000,ウォッチリスト!$C$3:$C$10000,"未反映",0,1)</f>
        <v>4887</v>
      </c>
    </row>
    <row r="2065" spans="1:11">
      <c r="A2065" s="49">
        <v>20250228</v>
      </c>
      <c r="B2065" s="50" t="s">
        <v>1844</v>
      </c>
      <c r="C2065" s="49" t="s">
        <v>6491</v>
      </c>
      <c r="D2065" s="49" t="s">
        <v>3983</v>
      </c>
      <c r="E2065" s="49">
        <v>3250</v>
      </c>
      <c r="F2065" s="49" t="s">
        <v>3984</v>
      </c>
      <c r="G2065" s="49">
        <v>5</v>
      </c>
      <c r="H2065" s="49" t="s">
        <v>3984</v>
      </c>
      <c r="I2065" s="49" t="s">
        <v>3975</v>
      </c>
      <c r="J2065" s="49" t="s">
        <v>3975</v>
      </c>
      <c r="K2065" s="47" t="str">
        <f>_xlfn.XLOOKUP($B2065,ウォッチリスト!$C$3:$C$10000,ウォッチリスト!$C$3:$C$10000,"未反映",0,1)</f>
        <v>4888</v>
      </c>
    </row>
    <row r="2066" spans="1:11">
      <c r="A2066" s="49">
        <v>20250228</v>
      </c>
      <c r="B2066" s="50" t="s">
        <v>1845</v>
      </c>
      <c r="C2066" s="49" t="s">
        <v>6492</v>
      </c>
      <c r="D2066" s="49" t="s">
        <v>3983</v>
      </c>
      <c r="E2066" s="49">
        <v>3250</v>
      </c>
      <c r="F2066" s="49" t="s">
        <v>3984</v>
      </c>
      <c r="G2066" s="49">
        <v>5</v>
      </c>
      <c r="H2066" s="49" t="s">
        <v>3984</v>
      </c>
      <c r="I2066" s="49" t="s">
        <v>3975</v>
      </c>
      <c r="J2066" s="49" t="s">
        <v>3975</v>
      </c>
      <c r="K2066" s="47" t="str">
        <f>_xlfn.XLOOKUP($B2066,ウォッチリスト!$C$3:$C$10000,ウォッチリスト!$C$3:$C$10000,"未反映",0,1)</f>
        <v>4889</v>
      </c>
    </row>
    <row r="2067" spans="1:11">
      <c r="A2067" s="49">
        <v>20250228</v>
      </c>
      <c r="B2067" s="50" t="s">
        <v>1846</v>
      </c>
      <c r="C2067" s="49" t="s">
        <v>6493</v>
      </c>
      <c r="D2067" s="49" t="s">
        <v>3983</v>
      </c>
      <c r="E2067" s="49">
        <v>3250</v>
      </c>
      <c r="F2067" s="49" t="s">
        <v>3984</v>
      </c>
      <c r="G2067" s="49">
        <v>5</v>
      </c>
      <c r="H2067" s="49" t="s">
        <v>3984</v>
      </c>
      <c r="I2067" s="49" t="s">
        <v>3975</v>
      </c>
      <c r="J2067" s="49" t="s">
        <v>3975</v>
      </c>
      <c r="K2067" s="47" t="str">
        <f>_xlfn.XLOOKUP($B2067,ウォッチリスト!$C$3:$C$10000,ウォッチリスト!$C$3:$C$10000,"未反映",0,1)</f>
        <v>4890</v>
      </c>
    </row>
    <row r="2068" spans="1:11">
      <c r="A2068" s="49">
        <v>20250228</v>
      </c>
      <c r="B2068" s="50" t="s">
        <v>1847</v>
      </c>
      <c r="C2068" s="49" t="s">
        <v>6494</v>
      </c>
      <c r="D2068" s="49" t="s">
        <v>3983</v>
      </c>
      <c r="E2068" s="49">
        <v>3250</v>
      </c>
      <c r="F2068" s="49" t="s">
        <v>3984</v>
      </c>
      <c r="G2068" s="49">
        <v>5</v>
      </c>
      <c r="H2068" s="49" t="s">
        <v>3984</v>
      </c>
      <c r="I2068" s="49" t="s">
        <v>3975</v>
      </c>
      <c r="J2068" s="49" t="s">
        <v>3975</v>
      </c>
      <c r="K2068" s="47" t="str">
        <f>_xlfn.XLOOKUP($B2068,ウォッチリスト!$C$3:$C$10000,ウォッチリスト!$C$3:$C$10000,"未反映",0,1)</f>
        <v>4891</v>
      </c>
    </row>
    <row r="2069" spans="1:11">
      <c r="A2069" s="49">
        <v>20250228</v>
      </c>
      <c r="B2069" s="50" t="s">
        <v>1848</v>
      </c>
      <c r="C2069" s="49" t="s">
        <v>6495</v>
      </c>
      <c r="D2069" s="49" t="s">
        <v>3983</v>
      </c>
      <c r="E2069" s="49">
        <v>3250</v>
      </c>
      <c r="F2069" s="49" t="s">
        <v>3984</v>
      </c>
      <c r="G2069" s="49">
        <v>5</v>
      </c>
      <c r="H2069" s="49" t="s">
        <v>3984</v>
      </c>
      <c r="I2069" s="49" t="s">
        <v>3975</v>
      </c>
      <c r="J2069" s="49" t="s">
        <v>3975</v>
      </c>
      <c r="K2069" s="47" t="str">
        <f>_xlfn.XLOOKUP($B2069,ウォッチリスト!$C$3:$C$10000,ウォッチリスト!$C$3:$C$10000,"未反映",0,1)</f>
        <v>4892</v>
      </c>
    </row>
    <row r="2070" spans="1:11">
      <c r="A2070" s="49">
        <v>20250228</v>
      </c>
      <c r="B2070" s="50" t="s">
        <v>1849</v>
      </c>
      <c r="C2070" s="49" t="s">
        <v>6496</v>
      </c>
      <c r="D2070" s="49" t="s">
        <v>3983</v>
      </c>
      <c r="E2070" s="49">
        <v>3250</v>
      </c>
      <c r="F2070" s="49" t="s">
        <v>3984</v>
      </c>
      <c r="G2070" s="49">
        <v>5</v>
      </c>
      <c r="H2070" s="49" t="s">
        <v>3984</v>
      </c>
      <c r="I2070" s="49" t="s">
        <v>3975</v>
      </c>
      <c r="J2070" s="49" t="s">
        <v>3975</v>
      </c>
      <c r="K2070" s="47" t="str">
        <f>_xlfn.XLOOKUP($B2070,ウォッチリスト!$C$3:$C$10000,ウォッチリスト!$C$3:$C$10000,"未反映",0,1)</f>
        <v>4893</v>
      </c>
    </row>
    <row r="2071" spans="1:11">
      <c r="A2071" s="49">
        <v>20250228</v>
      </c>
      <c r="B2071" s="50" t="s">
        <v>1850</v>
      </c>
      <c r="C2071" s="49" t="s">
        <v>6497</v>
      </c>
      <c r="D2071" s="49" t="s">
        <v>3983</v>
      </c>
      <c r="E2071" s="49">
        <v>3250</v>
      </c>
      <c r="F2071" s="49" t="s">
        <v>3984</v>
      </c>
      <c r="G2071" s="49">
        <v>5</v>
      </c>
      <c r="H2071" s="49" t="s">
        <v>3984</v>
      </c>
      <c r="I2071" s="49" t="s">
        <v>3975</v>
      </c>
      <c r="J2071" s="49" t="s">
        <v>3975</v>
      </c>
      <c r="K2071" s="47" t="str">
        <f>_xlfn.XLOOKUP($B2071,ウォッチリスト!$C$3:$C$10000,ウォッチリスト!$C$3:$C$10000,"未反映",0,1)</f>
        <v>4894</v>
      </c>
    </row>
    <row r="2072" spans="1:11">
      <c r="A2072" s="49">
        <v>20250228</v>
      </c>
      <c r="B2072" s="50" t="s">
        <v>1851</v>
      </c>
      <c r="C2072" s="49" t="s">
        <v>6498</v>
      </c>
      <c r="D2072" s="49" t="s">
        <v>3983</v>
      </c>
      <c r="E2072" s="49">
        <v>3250</v>
      </c>
      <c r="F2072" s="49" t="s">
        <v>3984</v>
      </c>
      <c r="G2072" s="49">
        <v>5</v>
      </c>
      <c r="H2072" s="49" t="s">
        <v>3984</v>
      </c>
      <c r="I2072" s="49" t="s">
        <v>3975</v>
      </c>
      <c r="J2072" s="49" t="s">
        <v>3975</v>
      </c>
      <c r="K2072" s="47" t="str">
        <f>_xlfn.XLOOKUP($B2072,ウォッチリスト!$C$3:$C$10000,ウォッチリスト!$C$3:$C$10000,"未反映",0,1)</f>
        <v>4896</v>
      </c>
    </row>
    <row r="2073" spans="1:11">
      <c r="A2073" s="49">
        <v>20250228</v>
      </c>
      <c r="B2073" s="50" t="s">
        <v>55</v>
      </c>
      <c r="C2073" s="49" t="s">
        <v>6499</v>
      </c>
      <c r="D2073" s="49" t="s">
        <v>3968</v>
      </c>
      <c r="E2073" s="49">
        <v>3200</v>
      </c>
      <c r="F2073" s="49" t="s">
        <v>4445</v>
      </c>
      <c r="G2073" s="49">
        <v>4</v>
      </c>
      <c r="H2073" s="49" t="s">
        <v>4446</v>
      </c>
      <c r="I2073" s="49">
        <v>2</v>
      </c>
      <c r="J2073" s="49" t="s">
        <v>4532</v>
      </c>
      <c r="K2073" s="47" t="str">
        <f>_xlfn.XLOOKUP($B2073,ウォッチリスト!$C$3:$C$10000,ウォッチリスト!$C$3:$C$10000,"未反映",0,1)</f>
        <v>4901</v>
      </c>
    </row>
    <row r="2074" spans="1:11">
      <c r="A2074" s="49">
        <v>20250228</v>
      </c>
      <c r="B2074" s="50" t="s">
        <v>1852</v>
      </c>
      <c r="C2074" s="49" t="s">
        <v>6500</v>
      </c>
      <c r="D2074" s="49" t="s">
        <v>3968</v>
      </c>
      <c r="E2074" s="49">
        <v>3650</v>
      </c>
      <c r="F2074" s="49" t="s">
        <v>5487</v>
      </c>
      <c r="G2074" s="49">
        <v>9</v>
      </c>
      <c r="H2074" s="49" t="s">
        <v>4770</v>
      </c>
      <c r="I2074" s="49">
        <v>4</v>
      </c>
      <c r="J2074" s="49" t="s">
        <v>4015</v>
      </c>
      <c r="K2074" s="47" t="str">
        <f>_xlfn.XLOOKUP($B2074,ウォッチリスト!$C$3:$C$10000,ウォッチリスト!$C$3:$C$10000,"未反映",0,1)</f>
        <v>4902</v>
      </c>
    </row>
    <row r="2075" spans="1:11">
      <c r="A2075" s="49">
        <v>20250228</v>
      </c>
      <c r="B2075" s="50" t="s">
        <v>1853</v>
      </c>
      <c r="C2075" s="49" t="s">
        <v>6501</v>
      </c>
      <c r="D2075" s="49" t="s">
        <v>3968</v>
      </c>
      <c r="E2075" s="49">
        <v>3200</v>
      </c>
      <c r="F2075" s="49" t="s">
        <v>4445</v>
      </c>
      <c r="G2075" s="49">
        <v>4</v>
      </c>
      <c r="H2075" s="49" t="s">
        <v>4446</v>
      </c>
      <c r="I2075" s="49">
        <v>2</v>
      </c>
      <c r="J2075" s="49" t="s">
        <v>4532</v>
      </c>
      <c r="K2075" s="47" t="str">
        <f>_xlfn.XLOOKUP($B2075,ウォッチリスト!$C$3:$C$10000,ウォッチリスト!$C$3:$C$10000,"未反映",0,1)</f>
        <v>4911</v>
      </c>
    </row>
    <row r="2076" spans="1:11">
      <c r="A2076" s="49">
        <v>20250228</v>
      </c>
      <c r="B2076" s="50" t="s">
        <v>1854</v>
      </c>
      <c r="C2076" s="49" t="s">
        <v>6502</v>
      </c>
      <c r="D2076" s="49" t="s">
        <v>3968</v>
      </c>
      <c r="E2076" s="49">
        <v>3200</v>
      </c>
      <c r="F2076" s="49" t="s">
        <v>4445</v>
      </c>
      <c r="G2076" s="49">
        <v>4</v>
      </c>
      <c r="H2076" s="49" t="s">
        <v>4446</v>
      </c>
      <c r="I2076" s="49">
        <v>4</v>
      </c>
      <c r="J2076" s="49" t="s">
        <v>4015</v>
      </c>
      <c r="K2076" s="47" t="str">
        <f>_xlfn.XLOOKUP($B2076,ウォッチリスト!$C$3:$C$10000,ウォッチリスト!$C$3:$C$10000,"未反映",0,1)</f>
        <v>4912</v>
      </c>
    </row>
    <row r="2077" spans="1:11">
      <c r="A2077" s="49">
        <v>20250228</v>
      </c>
      <c r="B2077" s="50" t="s">
        <v>1855</v>
      </c>
      <c r="C2077" s="49" t="s">
        <v>6503</v>
      </c>
      <c r="D2077" s="49" t="s">
        <v>3968</v>
      </c>
      <c r="E2077" s="49">
        <v>3200</v>
      </c>
      <c r="F2077" s="49" t="s">
        <v>4445</v>
      </c>
      <c r="G2077" s="49">
        <v>4</v>
      </c>
      <c r="H2077" s="49" t="s">
        <v>4446</v>
      </c>
      <c r="I2077" s="49">
        <v>7</v>
      </c>
      <c r="J2077" s="49" t="s">
        <v>3971</v>
      </c>
      <c r="K2077" s="47" t="str">
        <f>_xlfn.XLOOKUP($B2077,ウォッチリスト!$C$3:$C$10000,ウォッチリスト!$C$3:$C$10000,"未反映",0,1)</f>
        <v>4914</v>
      </c>
    </row>
    <row r="2078" spans="1:11">
      <c r="A2078" s="49">
        <v>20250228</v>
      </c>
      <c r="B2078" s="50" t="s">
        <v>1856</v>
      </c>
      <c r="C2078" s="49" t="s">
        <v>6504</v>
      </c>
      <c r="D2078" s="49" t="s">
        <v>3968</v>
      </c>
      <c r="E2078" s="49">
        <v>3200</v>
      </c>
      <c r="F2078" s="49" t="s">
        <v>4445</v>
      </c>
      <c r="G2078" s="49">
        <v>4</v>
      </c>
      <c r="H2078" s="49" t="s">
        <v>4446</v>
      </c>
      <c r="I2078" s="49">
        <v>6</v>
      </c>
      <c r="J2078" s="49" t="s">
        <v>4061</v>
      </c>
      <c r="K2078" s="47" t="str">
        <f>_xlfn.XLOOKUP($B2078,ウォッチリスト!$C$3:$C$10000,ウォッチリスト!$C$3:$C$10000,"未反映",0,1)</f>
        <v>4917</v>
      </c>
    </row>
    <row r="2079" spans="1:11">
      <c r="A2079" s="49">
        <v>20250228</v>
      </c>
      <c r="B2079" s="50" t="s">
        <v>1857</v>
      </c>
      <c r="C2079" s="49" t="s">
        <v>6505</v>
      </c>
      <c r="D2079" s="49" t="s">
        <v>4059</v>
      </c>
      <c r="E2079" s="49">
        <v>3200</v>
      </c>
      <c r="F2079" s="49" t="s">
        <v>4445</v>
      </c>
      <c r="G2079" s="49">
        <v>4</v>
      </c>
      <c r="H2079" s="49" t="s">
        <v>4446</v>
      </c>
      <c r="I2079" s="49" t="s">
        <v>3975</v>
      </c>
      <c r="J2079" s="49" t="s">
        <v>3975</v>
      </c>
      <c r="K2079" s="47" t="str">
        <f>_xlfn.XLOOKUP($B2079,ウォッチリスト!$C$3:$C$10000,ウォッチリスト!$C$3:$C$10000,"未反映",0,1)</f>
        <v>4918</v>
      </c>
    </row>
    <row r="2080" spans="1:11">
      <c r="A2080" s="49">
        <v>20250228</v>
      </c>
      <c r="B2080" s="50" t="s">
        <v>1858</v>
      </c>
      <c r="C2080" s="49" t="s">
        <v>6506</v>
      </c>
      <c r="D2080" s="49" t="s">
        <v>3968</v>
      </c>
      <c r="E2080" s="49">
        <v>3200</v>
      </c>
      <c r="F2080" s="49" t="s">
        <v>4445</v>
      </c>
      <c r="G2080" s="49">
        <v>4</v>
      </c>
      <c r="H2080" s="49" t="s">
        <v>4446</v>
      </c>
      <c r="I2080" s="49">
        <v>6</v>
      </c>
      <c r="J2080" s="49" t="s">
        <v>4061</v>
      </c>
      <c r="K2080" s="47" t="str">
        <f>_xlfn.XLOOKUP($B2080,ウォッチリスト!$C$3:$C$10000,ウォッチリスト!$C$3:$C$10000,"未反映",0,1)</f>
        <v>4919</v>
      </c>
    </row>
    <row r="2081" spans="1:11">
      <c r="A2081" s="49">
        <v>20250228</v>
      </c>
      <c r="B2081" s="50" t="s">
        <v>1859</v>
      </c>
      <c r="C2081" s="49" t="s">
        <v>6507</v>
      </c>
      <c r="D2081" s="49" t="s">
        <v>4059</v>
      </c>
      <c r="E2081" s="49">
        <v>3200</v>
      </c>
      <c r="F2081" s="49" t="s">
        <v>4445</v>
      </c>
      <c r="G2081" s="49">
        <v>4</v>
      </c>
      <c r="H2081" s="49" t="s">
        <v>4446</v>
      </c>
      <c r="I2081" s="49" t="s">
        <v>3975</v>
      </c>
      <c r="J2081" s="49" t="s">
        <v>3975</v>
      </c>
      <c r="K2081" s="47" t="str">
        <f>_xlfn.XLOOKUP($B2081,ウォッチリスト!$C$3:$C$10000,ウォッチリスト!$C$3:$C$10000,"未反映",0,1)</f>
        <v>4920</v>
      </c>
    </row>
    <row r="2082" spans="1:11">
      <c r="A2082" s="49">
        <v>20250228</v>
      </c>
      <c r="B2082" s="50" t="s">
        <v>1861</v>
      </c>
      <c r="C2082" s="49" t="s">
        <v>6508</v>
      </c>
      <c r="D2082" s="49" t="s">
        <v>3968</v>
      </c>
      <c r="E2082" s="49">
        <v>3200</v>
      </c>
      <c r="F2082" s="49" t="s">
        <v>4445</v>
      </c>
      <c r="G2082" s="49">
        <v>4</v>
      </c>
      <c r="H2082" s="49" t="s">
        <v>4446</v>
      </c>
      <c r="I2082" s="49">
        <v>4</v>
      </c>
      <c r="J2082" s="49" t="s">
        <v>4015</v>
      </c>
      <c r="K2082" s="47" t="str">
        <f>_xlfn.XLOOKUP($B2082,ウォッチリスト!$C$3:$C$10000,ウォッチリスト!$C$3:$C$10000,"未反映",0,1)</f>
        <v>4922</v>
      </c>
    </row>
    <row r="2083" spans="1:11">
      <c r="A2083" s="49">
        <v>20250228</v>
      </c>
      <c r="B2083" s="50" t="s">
        <v>1862</v>
      </c>
      <c r="C2083" s="49" t="s">
        <v>6509</v>
      </c>
      <c r="D2083" s="49" t="s">
        <v>3968</v>
      </c>
      <c r="E2083" s="49">
        <v>3200</v>
      </c>
      <c r="F2083" s="49" t="s">
        <v>4445</v>
      </c>
      <c r="G2083" s="49">
        <v>4</v>
      </c>
      <c r="H2083" s="49" t="s">
        <v>4446</v>
      </c>
      <c r="I2083" s="49">
        <v>7</v>
      </c>
      <c r="J2083" s="49" t="s">
        <v>3971</v>
      </c>
      <c r="K2083" s="47" t="str">
        <f>_xlfn.XLOOKUP($B2083,ウォッチリスト!$C$3:$C$10000,ウォッチリスト!$C$3:$C$10000,"未反映",0,1)</f>
        <v>4923</v>
      </c>
    </row>
    <row r="2084" spans="1:11">
      <c r="A2084" s="49">
        <v>20250228</v>
      </c>
      <c r="B2084" s="50" t="s">
        <v>1863</v>
      </c>
      <c r="C2084" s="49" t="s">
        <v>6510</v>
      </c>
      <c r="D2084" s="49" t="s">
        <v>4059</v>
      </c>
      <c r="E2084" s="49">
        <v>3200</v>
      </c>
      <c r="F2084" s="49" t="s">
        <v>4445</v>
      </c>
      <c r="G2084" s="49">
        <v>4</v>
      </c>
      <c r="H2084" s="49" t="s">
        <v>4446</v>
      </c>
      <c r="I2084" s="49" t="s">
        <v>3975</v>
      </c>
      <c r="J2084" s="49" t="s">
        <v>3975</v>
      </c>
      <c r="K2084" s="47" t="str">
        <f>_xlfn.XLOOKUP($B2084,ウォッチリスト!$C$3:$C$10000,ウォッチリスト!$C$3:$C$10000,"未反映",0,1)</f>
        <v>4925</v>
      </c>
    </row>
    <row r="2085" spans="1:11">
      <c r="A2085" s="49">
        <v>20250228</v>
      </c>
      <c r="B2085" s="50" t="s">
        <v>1864</v>
      </c>
      <c r="C2085" s="49" t="s">
        <v>6511</v>
      </c>
      <c r="D2085" s="49" t="s">
        <v>4059</v>
      </c>
      <c r="E2085" s="49">
        <v>3200</v>
      </c>
      <c r="F2085" s="49" t="s">
        <v>4445</v>
      </c>
      <c r="G2085" s="49">
        <v>4</v>
      </c>
      <c r="H2085" s="49" t="s">
        <v>4446</v>
      </c>
      <c r="I2085" s="49" t="s">
        <v>3975</v>
      </c>
      <c r="J2085" s="49" t="s">
        <v>3975</v>
      </c>
      <c r="K2085" s="47" t="str">
        <f>_xlfn.XLOOKUP($B2085,ウォッチリスト!$C$3:$C$10000,ウォッチリスト!$C$3:$C$10000,"未反映",0,1)</f>
        <v>4926</v>
      </c>
    </row>
    <row r="2086" spans="1:11">
      <c r="A2086" s="49">
        <v>20250228</v>
      </c>
      <c r="B2086" s="50" t="s">
        <v>1865</v>
      </c>
      <c r="C2086" s="49" t="s">
        <v>6512</v>
      </c>
      <c r="D2086" s="49" t="s">
        <v>3968</v>
      </c>
      <c r="E2086" s="49">
        <v>3200</v>
      </c>
      <c r="F2086" s="49" t="s">
        <v>4445</v>
      </c>
      <c r="G2086" s="49">
        <v>4</v>
      </c>
      <c r="H2086" s="49" t="s">
        <v>4446</v>
      </c>
      <c r="I2086" s="49">
        <v>4</v>
      </c>
      <c r="J2086" s="49" t="s">
        <v>4015</v>
      </c>
      <c r="K2086" s="47" t="str">
        <f>_xlfn.XLOOKUP($B2086,ウォッチリスト!$C$3:$C$10000,ウォッチリスト!$C$3:$C$10000,"未反映",0,1)</f>
        <v>4927</v>
      </c>
    </row>
    <row r="2087" spans="1:11">
      <c r="A2087" s="49">
        <v>20250228</v>
      </c>
      <c r="B2087" s="50" t="s">
        <v>1866</v>
      </c>
      <c r="C2087" s="49" t="s">
        <v>6513</v>
      </c>
      <c r="D2087" s="49" t="s">
        <v>3968</v>
      </c>
      <c r="E2087" s="49">
        <v>3200</v>
      </c>
      <c r="F2087" s="49" t="s">
        <v>4445</v>
      </c>
      <c r="G2087" s="49">
        <v>4</v>
      </c>
      <c r="H2087" s="49" t="s">
        <v>4446</v>
      </c>
      <c r="I2087" s="49">
        <v>6</v>
      </c>
      <c r="J2087" s="49" t="s">
        <v>4061</v>
      </c>
      <c r="K2087" s="47" t="str">
        <f>_xlfn.XLOOKUP($B2087,ウォッチリスト!$C$3:$C$10000,ウォッチリスト!$C$3:$C$10000,"未反映",0,1)</f>
        <v>4928</v>
      </c>
    </row>
    <row r="2088" spans="1:11">
      <c r="A2088" s="49">
        <v>20250228</v>
      </c>
      <c r="B2088" s="50" t="s">
        <v>1867</v>
      </c>
      <c r="C2088" s="49" t="s">
        <v>6514</v>
      </c>
      <c r="D2088" s="49" t="s">
        <v>4059</v>
      </c>
      <c r="E2088" s="49">
        <v>3200</v>
      </c>
      <c r="F2088" s="49" t="s">
        <v>4445</v>
      </c>
      <c r="G2088" s="49">
        <v>4</v>
      </c>
      <c r="H2088" s="49" t="s">
        <v>4446</v>
      </c>
      <c r="I2088" s="49" t="s">
        <v>3975</v>
      </c>
      <c r="J2088" s="49" t="s">
        <v>3975</v>
      </c>
      <c r="K2088" s="47" t="str">
        <f>_xlfn.XLOOKUP($B2088,ウォッチリスト!$C$3:$C$10000,ウォッチリスト!$C$3:$C$10000,"未反映",0,1)</f>
        <v>4929</v>
      </c>
    </row>
    <row r="2089" spans="1:11">
      <c r="A2089" s="49">
        <v>20250228</v>
      </c>
      <c r="B2089" s="50" t="s">
        <v>1868</v>
      </c>
      <c r="C2089" s="49" t="s">
        <v>6515</v>
      </c>
      <c r="D2089" s="49" t="s">
        <v>3968</v>
      </c>
      <c r="E2089" s="49">
        <v>3200</v>
      </c>
      <c r="F2089" s="49" t="s">
        <v>4445</v>
      </c>
      <c r="G2089" s="49">
        <v>4</v>
      </c>
      <c r="H2089" s="49" t="s">
        <v>4446</v>
      </c>
      <c r="I2089" s="49">
        <v>7</v>
      </c>
      <c r="J2089" s="49" t="s">
        <v>3971</v>
      </c>
      <c r="K2089" s="47" t="str">
        <f>_xlfn.XLOOKUP($B2089,ウォッチリスト!$C$3:$C$10000,ウォッチリスト!$C$3:$C$10000,"未反映",0,1)</f>
        <v>4931</v>
      </c>
    </row>
    <row r="2090" spans="1:11">
      <c r="A2090" s="49">
        <v>20250228</v>
      </c>
      <c r="B2090" s="50" t="s">
        <v>1869</v>
      </c>
      <c r="C2090" s="49" t="s">
        <v>6516</v>
      </c>
      <c r="D2090" s="49" t="s">
        <v>4059</v>
      </c>
      <c r="E2090" s="49">
        <v>3200</v>
      </c>
      <c r="F2090" s="49" t="s">
        <v>4445</v>
      </c>
      <c r="G2090" s="49">
        <v>4</v>
      </c>
      <c r="H2090" s="49" t="s">
        <v>4446</v>
      </c>
      <c r="I2090" s="49" t="s">
        <v>3975</v>
      </c>
      <c r="J2090" s="49" t="s">
        <v>3975</v>
      </c>
      <c r="K2090" s="47" t="str">
        <f>_xlfn.XLOOKUP($B2090,ウォッチリスト!$C$3:$C$10000,ウォッチリスト!$C$3:$C$10000,"未反映",0,1)</f>
        <v>4932</v>
      </c>
    </row>
    <row r="2091" spans="1:11">
      <c r="A2091" s="49">
        <v>20250228</v>
      </c>
      <c r="B2091" s="50" t="s">
        <v>1870</v>
      </c>
      <c r="C2091" s="49" t="s">
        <v>6517</v>
      </c>
      <c r="D2091" s="49" t="s">
        <v>3968</v>
      </c>
      <c r="E2091" s="49">
        <v>3200</v>
      </c>
      <c r="F2091" s="49" t="s">
        <v>4445</v>
      </c>
      <c r="G2091" s="49">
        <v>4</v>
      </c>
      <c r="H2091" s="49" t="s">
        <v>4446</v>
      </c>
      <c r="I2091" s="49">
        <v>7</v>
      </c>
      <c r="J2091" s="49" t="s">
        <v>3971</v>
      </c>
      <c r="K2091" s="47" t="str">
        <f>_xlfn.XLOOKUP($B2091,ウォッチリスト!$C$3:$C$10000,ウォッチリスト!$C$3:$C$10000,"未反映",0,1)</f>
        <v>4933</v>
      </c>
    </row>
    <row r="2092" spans="1:11">
      <c r="A2092" s="49">
        <v>20250228</v>
      </c>
      <c r="B2092" s="50" t="s">
        <v>1871</v>
      </c>
      <c r="C2092" s="49" t="s">
        <v>6518</v>
      </c>
      <c r="D2092" s="49" t="s">
        <v>3983</v>
      </c>
      <c r="E2092" s="49">
        <v>3200</v>
      </c>
      <c r="F2092" s="49" t="s">
        <v>4445</v>
      </c>
      <c r="G2092" s="49">
        <v>4</v>
      </c>
      <c r="H2092" s="49" t="s">
        <v>4446</v>
      </c>
      <c r="I2092" s="49" t="s">
        <v>3975</v>
      </c>
      <c r="J2092" s="49" t="s">
        <v>3975</v>
      </c>
      <c r="K2092" s="47" t="str">
        <f>_xlfn.XLOOKUP($B2092,ウォッチリスト!$C$3:$C$10000,ウォッチリスト!$C$3:$C$10000,"未反映",0,1)</f>
        <v>4934</v>
      </c>
    </row>
    <row r="2093" spans="1:11">
      <c r="A2093" s="49">
        <v>20250228</v>
      </c>
      <c r="B2093" s="50" t="s">
        <v>1872</v>
      </c>
      <c r="C2093" s="49" t="s">
        <v>6519</v>
      </c>
      <c r="D2093" s="49" t="s">
        <v>4059</v>
      </c>
      <c r="E2093" s="49">
        <v>3200</v>
      </c>
      <c r="F2093" s="49" t="s">
        <v>4445</v>
      </c>
      <c r="G2093" s="49">
        <v>4</v>
      </c>
      <c r="H2093" s="49" t="s">
        <v>4446</v>
      </c>
      <c r="I2093" s="49" t="s">
        <v>3975</v>
      </c>
      <c r="J2093" s="49" t="s">
        <v>3975</v>
      </c>
      <c r="K2093" s="47" t="str">
        <f>_xlfn.XLOOKUP($B2093,ウォッチリスト!$C$3:$C$10000,ウォッチリスト!$C$3:$C$10000,"未反映",0,1)</f>
        <v>4935</v>
      </c>
    </row>
    <row r="2094" spans="1:11">
      <c r="A2094" s="49">
        <v>20250228</v>
      </c>
      <c r="B2094" s="50" t="s">
        <v>1873</v>
      </c>
      <c r="C2094" s="49" t="s">
        <v>6520</v>
      </c>
      <c r="D2094" s="49" t="s">
        <v>3968</v>
      </c>
      <c r="E2094" s="49">
        <v>3200</v>
      </c>
      <c r="F2094" s="49" t="s">
        <v>4445</v>
      </c>
      <c r="G2094" s="49">
        <v>4</v>
      </c>
      <c r="H2094" s="49" t="s">
        <v>4446</v>
      </c>
      <c r="I2094" s="49">
        <v>7</v>
      </c>
      <c r="J2094" s="49" t="s">
        <v>3971</v>
      </c>
      <c r="K2094" s="47" t="str">
        <f>_xlfn.XLOOKUP($B2094,ウォッチリスト!$C$3:$C$10000,ウォッチリスト!$C$3:$C$10000,"未反映",0,1)</f>
        <v>4936</v>
      </c>
    </row>
    <row r="2095" spans="1:11">
      <c r="A2095" s="49">
        <v>20250228</v>
      </c>
      <c r="B2095" s="50" t="s">
        <v>1874</v>
      </c>
      <c r="C2095" s="49" t="s">
        <v>6521</v>
      </c>
      <c r="D2095" s="49" t="s">
        <v>3983</v>
      </c>
      <c r="E2095" s="49">
        <v>3200</v>
      </c>
      <c r="F2095" s="49" t="s">
        <v>4445</v>
      </c>
      <c r="G2095" s="49">
        <v>4</v>
      </c>
      <c r="H2095" s="49" t="s">
        <v>4446</v>
      </c>
      <c r="I2095" s="49" t="s">
        <v>3975</v>
      </c>
      <c r="J2095" s="49" t="s">
        <v>3975</v>
      </c>
      <c r="K2095" s="47" t="str">
        <f>_xlfn.XLOOKUP($B2095,ウォッチリスト!$C$3:$C$10000,ウォッチリスト!$C$3:$C$10000,"未反映",0,1)</f>
        <v>4937</v>
      </c>
    </row>
    <row r="2096" spans="1:11">
      <c r="A2096" s="49">
        <v>20250228</v>
      </c>
      <c r="B2096" s="50" t="s">
        <v>1875</v>
      </c>
      <c r="C2096" s="49" t="s">
        <v>6522</v>
      </c>
      <c r="D2096" s="49" t="s">
        <v>3968</v>
      </c>
      <c r="E2096" s="49">
        <v>3200</v>
      </c>
      <c r="F2096" s="49" t="s">
        <v>4445</v>
      </c>
      <c r="G2096" s="49">
        <v>4</v>
      </c>
      <c r="H2096" s="49" t="s">
        <v>4446</v>
      </c>
      <c r="I2096" s="49">
        <v>7</v>
      </c>
      <c r="J2096" s="49" t="s">
        <v>3971</v>
      </c>
      <c r="K2096" s="47" t="str">
        <f>_xlfn.XLOOKUP($B2096,ウォッチリスト!$C$3:$C$10000,ウォッチリスト!$C$3:$C$10000,"未反映",0,1)</f>
        <v>4951</v>
      </c>
    </row>
    <row r="2097" spans="1:11">
      <c r="A2097" s="49">
        <v>20250228</v>
      </c>
      <c r="B2097" s="50" t="s">
        <v>1877</v>
      </c>
      <c r="C2097" s="49" t="s">
        <v>6523</v>
      </c>
      <c r="D2097" s="49" t="s">
        <v>3968</v>
      </c>
      <c r="E2097" s="49">
        <v>3200</v>
      </c>
      <c r="F2097" s="49" t="s">
        <v>4445</v>
      </c>
      <c r="G2097" s="49">
        <v>4</v>
      </c>
      <c r="H2097" s="49" t="s">
        <v>4446</v>
      </c>
      <c r="I2097" s="49">
        <v>7</v>
      </c>
      <c r="J2097" s="49" t="s">
        <v>3971</v>
      </c>
      <c r="K2097" s="47" t="str">
        <f>_xlfn.XLOOKUP($B2097,ウォッチリスト!$C$3:$C$10000,ウォッチリスト!$C$3:$C$10000,"未反映",0,1)</f>
        <v>4956</v>
      </c>
    </row>
    <row r="2098" spans="1:11">
      <c r="A2098" s="49">
        <v>20250228</v>
      </c>
      <c r="B2098" s="50" t="s">
        <v>1878</v>
      </c>
      <c r="C2098" s="49" t="s">
        <v>6524</v>
      </c>
      <c r="D2098" s="49" t="s">
        <v>4059</v>
      </c>
      <c r="E2098" s="49">
        <v>3200</v>
      </c>
      <c r="F2098" s="49" t="s">
        <v>4445</v>
      </c>
      <c r="G2098" s="49">
        <v>4</v>
      </c>
      <c r="H2098" s="49" t="s">
        <v>4446</v>
      </c>
      <c r="I2098" s="49" t="s">
        <v>3975</v>
      </c>
      <c r="J2098" s="49" t="s">
        <v>3975</v>
      </c>
      <c r="K2098" s="47" t="str">
        <f>_xlfn.XLOOKUP($B2098,ウォッチリスト!$C$3:$C$10000,ウォッチリスト!$C$3:$C$10000,"未反映",0,1)</f>
        <v>4957</v>
      </c>
    </row>
    <row r="2099" spans="1:11">
      <c r="A2099" s="49">
        <v>20250228</v>
      </c>
      <c r="B2099" s="50" t="s">
        <v>1879</v>
      </c>
      <c r="C2099" s="49" t="s">
        <v>6525</v>
      </c>
      <c r="D2099" s="49" t="s">
        <v>3968</v>
      </c>
      <c r="E2099" s="49">
        <v>3200</v>
      </c>
      <c r="F2099" s="49" t="s">
        <v>4445</v>
      </c>
      <c r="G2099" s="49">
        <v>4</v>
      </c>
      <c r="H2099" s="49" t="s">
        <v>4446</v>
      </c>
      <c r="I2099" s="49">
        <v>6</v>
      </c>
      <c r="J2099" s="49" t="s">
        <v>4061</v>
      </c>
      <c r="K2099" s="47" t="str">
        <f>_xlfn.XLOOKUP($B2099,ウォッチリスト!$C$3:$C$10000,ウォッチリスト!$C$3:$C$10000,"未反映",0,1)</f>
        <v>4958</v>
      </c>
    </row>
    <row r="2100" spans="1:11">
      <c r="A2100" s="49">
        <v>20250228</v>
      </c>
      <c r="B2100" s="50" t="s">
        <v>1880</v>
      </c>
      <c r="C2100" s="49" t="s">
        <v>6526</v>
      </c>
      <c r="D2100" s="49" t="s">
        <v>4059</v>
      </c>
      <c r="E2100" s="49">
        <v>3200</v>
      </c>
      <c r="F2100" s="49" t="s">
        <v>4445</v>
      </c>
      <c r="G2100" s="49">
        <v>4</v>
      </c>
      <c r="H2100" s="49" t="s">
        <v>4446</v>
      </c>
      <c r="I2100" s="49" t="s">
        <v>3975</v>
      </c>
      <c r="J2100" s="49" t="s">
        <v>3975</v>
      </c>
      <c r="K2100" s="47" t="str">
        <f>_xlfn.XLOOKUP($B2100,ウォッチリスト!$C$3:$C$10000,ウォッチリスト!$C$3:$C$10000,"未反映",0,1)</f>
        <v>4960</v>
      </c>
    </row>
    <row r="2101" spans="1:11">
      <c r="A2101" s="49">
        <v>20250228</v>
      </c>
      <c r="B2101" s="50" t="s">
        <v>1881</v>
      </c>
      <c r="C2101" s="49" t="s">
        <v>6527</v>
      </c>
      <c r="D2101" s="49" t="s">
        <v>4059</v>
      </c>
      <c r="E2101" s="49">
        <v>3200</v>
      </c>
      <c r="F2101" s="49" t="s">
        <v>4445</v>
      </c>
      <c r="G2101" s="49">
        <v>4</v>
      </c>
      <c r="H2101" s="49" t="s">
        <v>4446</v>
      </c>
      <c r="I2101" s="49" t="s">
        <v>3975</v>
      </c>
      <c r="J2101" s="49" t="s">
        <v>3975</v>
      </c>
      <c r="K2101" s="47" t="str">
        <f>_xlfn.XLOOKUP($B2101,ウォッチリスト!$C$3:$C$10000,ウォッチリスト!$C$3:$C$10000,"未反映",0,1)</f>
        <v>4966</v>
      </c>
    </row>
    <row r="2102" spans="1:11">
      <c r="A2102" s="49">
        <v>20250228</v>
      </c>
      <c r="B2102" s="50" t="s">
        <v>1882</v>
      </c>
      <c r="C2102" s="49" t="s">
        <v>6528</v>
      </c>
      <c r="D2102" s="49" t="s">
        <v>3968</v>
      </c>
      <c r="E2102" s="49">
        <v>3200</v>
      </c>
      <c r="F2102" s="49" t="s">
        <v>4445</v>
      </c>
      <c r="G2102" s="49">
        <v>4</v>
      </c>
      <c r="H2102" s="49" t="s">
        <v>4446</v>
      </c>
      <c r="I2102" s="49">
        <v>4</v>
      </c>
      <c r="J2102" s="49" t="s">
        <v>4015</v>
      </c>
      <c r="K2102" s="47" t="str">
        <f>_xlfn.XLOOKUP($B2102,ウォッチリスト!$C$3:$C$10000,ウォッチリスト!$C$3:$C$10000,"未反映",0,1)</f>
        <v>4967</v>
      </c>
    </row>
    <row r="2103" spans="1:11">
      <c r="A2103" s="49">
        <v>20250228</v>
      </c>
      <c r="B2103" s="50" t="s">
        <v>1883</v>
      </c>
      <c r="C2103" s="49" t="s">
        <v>6529</v>
      </c>
      <c r="D2103" s="49" t="s">
        <v>3968</v>
      </c>
      <c r="E2103" s="49">
        <v>3200</v>
      </c>
      <c r="F2103" s="49" t="s">
        <v>4445</v>
      </c>
      <c r="G2103" s="49">
        <v>4</v>
      </c>
      <c r="H2103" s="49" t="s">
        <v>4446</v>
      </c>
      <c r="I2103" s="49">
        <v>7</v>
      </c>
      <c r="J2103" s="49" t="s">
        <v>3971</v>
      </c>
      <c r="K2103" s="47" t="str">
        <f>_xlfn.XLOOKUP($B2103,ウォッチリスト!$C$3:$C$10000,ウォッチリスト!$C$3:$C$10000,"未反映",0,1)</f>
        <v>4968</v>
      </c>
    </row>
    <row r="2104" spans="1:11">
      <c r="A2104" s="49">
        <v>20250228</v>
      </c>
      <c r="B2104" s="50" t="s">
        <v>1884</v>
      </c>
      <c r="C2104" s="49" t="s">
        <v>6530</v>
      </c>
      <c r="D2104" s="49" t="s">
        <v>4059</v>
      </c>
      <c r="E2104" s="49">
        <v>3200</v>
      </c>
      <c r="F2104" s="49" t="s">
        <v>4445</v>
      </c>
      <c r="G2104" s="49">
        <v>4</v>
      </c>
      <c r="H2104" s="49" t="s">
        <v>4446</v>
      </c>
      <c r="I2104" s="49" t="s">
        <v>3975</v>
      </c>
      <c r="J2104" s="49" t="s">
        <v>3975</v>
      </c>
      <c r="K2104" s="47" t="str">
        <f>_xlfn.XLOOKUP($B2104,ウォッチリスト!$C$3:$C$10000,ウォッチリスト!$C$3:$C$10000,"未反映",0,1)</f>
        <v>4970</v>
      </c>
    </row>
    <row r="2105" spans="1:11">
      <c r="A2105" s="49">
        <v>20250228</v>
      </c>
      <c r="B2105" s="50" t="s">
        <v>62</v>
      </c>
      <c r="C2105" s="49" t="s">
        <v>6531</v>
      </c>
      <c r="D2105" s="49" t="s">
        <v>3968</v>
      </c>
      <c r="E2105" s="49">
        <v>3200</v>
      </c>
      <c r="F2105" s="49" t="s">
        <v>4445</v>
      </c>
      <c r="G2105" s="49">
        <v>4</v>
      </c>
      <c r="H2105" s="49" t="s">
        <v>4446</v>
      </c>
      <c r="I2105" s="49">
        <v>6</v>
      </c>
      <c r="J2105" s="49" t="s">
        <v>4061</v>
      </c>
      <c r="K2105" s="47" t="str">
        <f>_xlfn.XLOOKUP($B2105,ウォッチリスト!$C$3:$C$10000,ウォッチリスト!$C$3:$C$10000,"未反映",0,1)</f>
        <v>4971</v>
      </c>
    </row>
    <row r="2106" spans="1:11">
      <c r="A2106" s="49">
        <v>20250228</v>
      </c>
      <c r="B2106" s="50" t="s">
        <v>210</v>
      </c>
      <c r="C2106" s="49" t="s">
        <v>6532</v>
      </c>
      <c r="D2106" s="49" t="s">
        <v>4059</v>
      </c>
      <c r="E2106" s="49">
        <v>3200</v>
      </c>
      <c r="F2106" s="49" t="s">
        <v>4445</v>
      </c>
      <c r="G2106" s="49">
        <v>4</v>
      </c>
      <c r="H2106" s="49" t="s">
        <v>4446</v>
      </c>
      <c r="I2106" s="49" t="s">
        <v>3975</v>
      </c>
      <c r="J2106" s="49" t="s">
        <v>3975</v>
      </c>
      <c r="K2106" s="47" t="str">
        <f>_xlfn.XLOOKUP($B2106,ウォッチリスト!$C$3:$C$10000,ウォッチリスト!$C$3:$C$10000,"未反映",0,1)</f>
        <v>4972</v>
      </c>
    </row>
    <row r="2107" spans="1:11">
      <c r="A2107" s="49">
        <v>20250228</v>
      </c>
      <c r="B2107" s="50" t="s">
        <v>1885</v>
      </c>
      <c r="C2107" s="49" t="s">
        <v>6533</v>
      </c>
      <c r="D2107" s="49" t="s">
        <v>3968</v>
      </c>
      <c r="E2107" s="49">
        <v>3200</v>
      </c>
      <c r="F2107" s="49" t="s">
        <v>4445</v>
      </c>
      <c r="G2107" s="49">
        <v>4</v>
      </c>
      <c r="H2107" s="49" t="s">
        <v>4446</v>
      </c>
      <c r="I2107" s="49">
        <v>7</v>
      </c>
      <c r="J2107" s="49" t="s">
        <v>3971</v>
      </c>
      <c r="K2107" s="47" t="str">
        <f>_xlfn.XLOOKUP($B2107,ウォッチリスト!$C$3:$C$10000,ウォッチリスト!$C$3:$C$10000,"未反映",0,1)</f>
        <v>4973</v>
      </c>
    </row>
    <row r="2108" spans="1:11">
      <c r="A2108" s="49">
        <v>20250228</v>
      </c>
      <c r="B2108" s="50" t="s">
        <v>1886</v>
      </c>
      <c r="C2108" s="49" t="s">
        <v>6534</v>
      </c>
      <c r="D2108" s="49" t="s">
        <v>3968</v>
      </c>
      <c r="E2108" s="49">
        <v>3200</v>
      </c>
      <c r="F2108" s="49" t="s">
        <v>4445</v>
      </c>
      <c r="G2108" s="49">
        <v>4</v>
      </c>
      <c r="H2108" s="49" t="s">
        <v>4446</v>
      </c>
      <c r="I2108" s="49">
        <v>6</v>
      </c>
      <c r="J2108" s="49" t="s">
        <v>4061</v>
      </c>
      <c r="K2108" s="47" t="str">
        <f>_xlfn.XLOOKUP($B2108,ウォッチリスト!$C$3:$C$10000,ウォッチリスト!$C$3:$C$10000,"未反映",0,1)</f>
        <v>4974</v>
      </c>
    </row>
    <row r="2109" spans="1:11">
      <c r="A2109" s="49">
        <v>20250228</v>
      </c>
      <c r="B2109" s="50" t="s">
        <v>1887</v>
      </c>
      <c r="C2109" s="49" t="s">
        <v>6535</v>
      </c>
      <c r="D2109" s="49" t="s">
        <v>3968</v>
      </c>
      <c r="E2109" s="49">
        <v>3200</v>
      </c>
      <c r="F2109" s="49" t="s">
        <v>4445</v>
      </c>
      <c r="G2109" s="49">
        <v>4</v>
      </c>
      <c r="H2109" s="49" t="s">
        <v>4446</v>
      </c>
      <c r="I2109" s="49">
        <v>6</v>
      </c>
      <c r="J2109" s="49" t="s">
        <v>4061</v>
      </c>
      <c r="K2109" s="47" t="str">
        <f>_xlfn.XLOOKUP($B2109,ウォッチリスト!$C$3:$C$10000,ウォッチリスト!$C$3:$C$10000,"未反映",0,1)</f>
        <v>4975</v>
      </c>
    </row>
    <row r="2110" spans="1:11">
      <c r="A2110" s="49">
        <v>20250228</v>
      </c>
      <c r="B2110" s="50" t="s">
        <v>1888</v>
      </c>
      <c r="C2110" s="49" t="s">
        <v>6536</v>
      </c>
      <c r="D2110" s="49" t="s">
        <v>4059</v>
      </c>
      <c r="E2110" s="49">
        <v>3200</v>
      </c>
      <c r="F2110" s="49" t="s">
        <v>4445</v>
      </c>
      <c r="G2110" s="49">
        <v>4</v>
      </c>
      <c r="H2110" s="49" t="s">
        <v>4446</v>
      </c>
      <c r="I2110" s="49" t="s">
        <v>3975</v>
      </c>
      <c r="J2110" s="49" t="s">
        <v>3975</v>
      </c>
      <c r="K2110" s="47" t="str">
        <f>_xlfn.XLOOKUP($B2110,ウォッチリスト!$C$3:$C$10000,ウォッチリスト!$C$3:$C$10000,"未反映",0,1)</f>
        <v>4976</v>
      </c>
    </row>
    <row r="2111" spans="1:11">
      <c r="A2111" s="49">
        <v>20250228</v>
      </c>
      <c r="B2111" s="50" t="s">
        <v>1889</v>
      </c>
      <c r="C2111" s="49" t="s">
        <v>6537</v>
      </c>
      <c r="D2111" s="49" t="s">
        <v>4059</v>
      </c>
      <c r="E2111" s="49">
        <v>3200</v>
      </c>
      <c r="F2111" s="49" t="s">
        <v>4445</v>
      </c>
      <c r="G2111" s="49">
        <v>4</v>
      </c>
      <c r="H2111" s="49" t="s">
        <v>4446</v>
      </c>
      <c r="I2111" s="49" t="s">
        <v>3975</v>
      </c>
      <c r="J2111" s="49" t="s">
        <v>3975</v>
      </c>
      <c r="K2111" s="47" t="str">
        <f>_xlfn.XLOOKUP($B2111,ウォッチリスト!$C$3:$C$10000,ウォッチリスト!$C$3:$C$10000,"未反映",0,1)</f>
        <v>4977</v>
      </c>
    </row>
    <row r="2112" spans="1:11">
      <c r="A2112" s="49">
        <v>20250228</v>
      </c>
      <c r="B2112" s="50" t="s">
        <v>1890</v>
      </c>
      <c r="C2112" s="49" t="s">
        <v>6538</v>
      </c>
      <c r="D2112" s="49" t="s">
        <v>3983</v>
      </c>
      <c r="E2112" s="49">
        <v>3200</v>
      </c>
      <c r="F2112" s="49" t="s">
        <v>4445</v>
      </c>
      <c r="G2112" s="49">
        <v>4</v>
      </c>
      <c r="H2112" s="49" t="s">
        <v>4446</v>
      </c>
      <c r="I2112" s="49" t="s">
        <v>3975</v>
      </c>
      <c r="J2112" s="49" t="s">
        <v>3975</v>
      </c>
      <c r="K2112" s="47" t="str">
        <f>_xlfn.XLOOKUP($B2112,ウォッチリスト!$C$3:$C$10000,ウォッチリスト!$C$3:$C$10000,"未反映",0,1)</f>
        <v>4978</v>
      </c>
    </row>
    <row r="2113" spans="1:11">
      <c r="A2113" s="49">
        <v>20250228</v>
      </c>
      <c r="B2113" s="50" t="s">
        <v>1891</v>
      </c>
      <c r="C2113" s="49" t="s">
        <v>6539</v>
      </c>
      <c r="D2113" s="49" t="s">
        <v>4059</v>
      </c>
      <c r="E2113" s="49">
        <v>3200</v>
      </c>
      <c r="F2113" s="49" t="s">
        <v>4445</v>
      </c>
      <c r="G2113" s="49">
        <v>4</v>
      </c>
      <c r="H2113" s="49" t="s">
        <v>4446</v>
      </c>
      <c r="I2113" s="49">
        <v>7</v>
      </c>
      <c r="J2113" s="49" t="s">
        <v>3971</v>
      </c>
      <c r="K2113" s="47" t="str">
        <f>_xlfn.XLOOKUP($B2113,ウォッチリスト!$C$3:$C$10000,ウォッチリスト!$C$3:$C$10000,"未反映",0,1)</f>
        <v>4979</v>
      </c>
    </row>
    <row r="2114" spans="1:11">
      <c r="A2114" s="49">
        <v>20250228</v>
      </c>
      <c r="B2114" s="50" t="s">
        <v>1892</v>
      </c>
      <c r="C2114" s="49" t="s">
        <v>6540</v>
      </c>
      <c r="D2114" s="49" t="s">
        <v>3968</v>
      </c>
      <c r="E2114" s="49">
        <v>3200</v>
      </c>
      <c r="F2114" s="49" t="s">
        <v>4445</v>
      </c>
      <c r="G2114" s="49">
        <v>4</v>
      </c>
      <c r="H2114" s="49" t="s">
        <v>4446</v>
      </c>
      <c r="I2114" s="49">
        <v>4</v>
      </c>
      <c r="J2114" s="49" t="s">
        <v>4015</v>
      </c>
      <c r="K2114" s="47" t="str">
        <f>_xlfn.XLOOKUP($B2114,ウォッチリスト!$C$3:$C$10000,ウォッチリスト!$C$3:$C$10000,"未反映",0,1)</f>
        <v>4980</v>
      </c>
    </row>
    <row r="2115" spans="1:11">
      <c r="A2115" s="49">
        <v>20250228</v>
      </c>
      <c r="B2115" s="50" t="s">
        <v>1893</v>
      </c>
      <c r="C2115" s="49" t="s">
        <v>6541</v>
      </c>
      <c r="D2115" s="49" t="s">
        <v>3968</v>
      </c>
      <c r="E2115" s="49">
        <v>3200</v>
      </c>
      <c r="F2115" s="49" t="s">
        <v>4445</v>
      </c>
      <c r="G2115" s="49">
        <v>4</v>
      </c>
      <c r="H2115" s="49" t="s">
        <v>4446</v>
      </c>
      <c r="I2115" s="49">
        <v>6</v>
      </c>
      <c r="J2115" s="49" t="s">
        <v>4061</v>
      </c>
      <c r="K2115" s="47" t="str">
        <f>_xlfn.XLOOKUP($B2115,ウォッチリスト!$C$3:$C$10000,ウォッチリスト!$C$3:$C$10000,"未反映",0,1)</f>
        <v>4985</v>
      </c>
    </row>
    <row r="2116" spans="1:11">
      <c r="A2116" s="49">
        <v>20250228</v>
      </c>
      <c r="B2116" s="50" t="s">
        <v>1894</v>
      </c>
      <c r="C2116" s="49" t="s">
        <v>6542</v>
      </c>
      <c r="D2116" s="49" t="s">
        <v>4059</v>
      </c>
      <c r="E2116" s="49">
        <v>3200</v>
      </c>
      <c r="F2116" s="49" t="s">
        <v>4445</v>
      </c>
      <c r="G2116" s="49">
        <v>4</v>
      </c>
      <c r="H2116" s="49" t="s">
        <v>4446</v>
      </c>
      <c r="I2116" s="49" t="s">
        <v>3975</v>
      </c>
      <c r="J2116" s="49" t="s">
        <v>3975</v>
      </c>
      <c r="K2116" s="47" t="str">
        <f>_xlfn.XLOOKUP($B2116,ウォッチリスト!$C$3:$C$10000,ウォッチリスト!$C$3:$C$10000,"未反映",0,1)</f>
        <v>4990</v>
      </c>
    </row>
    <row r="2117" spans="1:11">
      <c r="A2117" s="49">
        <v>20250228</v>
      </c>
      <c r="B2117" s="50" t="s">
        <v>1895</v>
      </c>
      <c r="C2117" s="49" t="s">
        <v>6543</v>
      </c>
      <c r="D2117" s="49" t="s">
        <v>4059</v>
      </c>
      <c r="E2117" s="49">
        <v>3200</v>
      </c>
      <c r="F2117" s="49" t="s">
        <v>4445</v>
      </c>
      <c r="G2117" s="49">
        <v>4</v>
      </c>
      <c r="H2117" s="49" t="s">
        <v>4446</v>
      </c>
      <c r="I2117" s="49">
        <v>7</v>
      </c>
      <c r="J2117" s="49" t="s">
        <v>3971</v>
      </c>
      <c r="K2117" s="47" t="str">
        <f>_xlfn.XLOOKUP($B2117,ウォッチリスト!$C$3:$C$10000,ウォッチリスト!$C$3:$C$10000,"未反映",0,1)</f>
        <v>4992</v>
      </c>
    </row>
    <row r="2118" spans="1:11">
      <c r="A2118" s="49">
        <v>20250228</v>
      </c>
      <c r="B2118" s="50" t="s">
        <v>1896</v>
      </c>
      <c r="C2118" s="49" t="s">
        <v>6544</v>
      </c>
      <c r="D2118" s="49" t="s">
        <v>4059</v>
      </c>
      <c r="E2118" s="49">
        <v>3200</v>
      </c>
      <c r="F2118" s="49" t="s">
        <v>4445</v>
      </c>
      <c r="G2118" s="49">
        <v>4</v>
      </c>
      <c r="H2118" s="49" t="s">
        <v>4446</v>
      </c>
      <c r="I2118" s="49">
        <v>7</v>
      </c>
      <c r="J2118" s="49" t="s">
        <v>3971</v>
      </c>
      <c r="K2118" s="47" t="str">
        <f>_xlfn.XLOOKUP($B2118,ウォッチリスト!$C$3:$C$10000,ウォッチリスト!$C$3:$C$10000,"未反映",0,1)</f>
        <v>4994</v>
      </c>
    </row>
    <row r="2119" spans="1:11">
      <c r="A2119" s="49">
        <v>20250228</v>
      </c>
      <c r="B2119" s="50" t="s">
        <v>1897</v>
      </c>
      <c r="C2119" s="49" t="s">
        <v>6545</v>
      </c>
      <c r="D2119" s="49" t="s">
        <v>3968</v>
      </c>
      <c r="E2119" s="49">
        <v>3200</v>
      </c>
      <c r="F2119" s="49" t="s">
        <v>4445</v>
      </c>
      <c r="G2119" s="49">
        <v>4</v>
      </c>
      <c r="H2119" s="49" t="s">
        <v>4446</v>
      </c>
      <c r="I2119" s="49">
        <v>6</v>
      </c>
      <c r="J2119" s="49" t="s">
        <v>4061</v>
      </c>
      <c r="K2119" s="47" t="str">
        <f>_xlfn.XLOOKUP($B2119,ウォッチリスト!$C$3:$C$10000,ウォッチリスト!$C$3:$C$10000,"未反映",0,1)</f>
        <v>4996</v>
      </c>
    </row>
    <row r="2120" spans="1:11">
      <c r="A2120" s="49">
        <v>20250228</v>
      </c>
      <c r="B2120" s="50" t="s">
        <v>1898</v>
      </c>
      <c r="C2120" s="49" t="s">
        <v>6546</v>
      </c>
      <c r="D2120" s="49" t="s">
        <v>3968</v>
      </c>
      <c r="E2120" s="49">
        <v>3200</v>
      </c>
      <c r="F2120" s="49" t="s">
        <v>4445</v>
      </c>
      <c r="G2120" s="49">
        <v>4</v>
      </c>
      <c r="H2120" s="49" t="s">
        <v>4446</v>
      </c>
      <c r="I2120" s="49">
        <v>7</v>
      </c>
      <c r="J2120" s="49" t="s">
        <v>3971</v>
      </c>
      <c r="K2120" s="47" t="str">
        <f>_xlfn.XLOOKUP($B2120,ウォッチリスト!$C$3:$C$10000,ウォッチリスト!$C$3:$C$10000,"未反映",0,1)</f>
        <v>4997</v>
      </c>
    </row>
    <row r="2121" spans="1:11">
      <c r="A2121" s="49">
        <v>20250228</v>
      </c>
      <c r="B2121" s="50" t="s">
        <v>1899</v>
      </c>
      <c r="C2121" s="49" t="s">
        <v>6547</v>
      </c>
      <c r="D2121" s="49" t="s">
        <v>4059</v>
      </c>
      <c r="E2121" s="49">
        <v>3200</v>
      </c>
      <c r="F2121" s="49" t="s">
        <v>4445</v>
      </c>
      <c r="G2121" s="49">
        <v>4</v>
      </c>
      <c r="H2121" s="49" t="s">
        <v>4446</v>
      </c>
      <c r="I2121" s="49" t="s">
        <v>3975</v>
      </c>
      <c r="J2121" s="49" t="s">
        <v>3975</v>
      </c>
      <c r="K2121" s="47" t="str">
        <f>_xlfn.XLOOKUP($B2121,ウォッチリスト!$C$3:$C$10000,ウォッチリスト!$C$3:$C$10000,"未反映",0,1)</f>
        <v>4998</v>
      </c>
    </row>
    <row r="2122" spans="1:11">
      <c r="A2122" s="49">
        <v>20250228</v>
      </c>
      <c r="B2122" s="50" t="s">
        <v>1900</v>
      </c>
      <c r="C2122" s="49" t="s">
        <v>6548</v>
      </c>
      <c r="D2122" s="49" t="s">
        <v>4059</v>
      </c>
      <c r="E2122" s="49">
        <v>6050</v>
      </c>
      <c r="F2122" s="49" t="s">
        <v>4196</v>
      </c>
      <c r="G2122" s="49">
        <v>13</v>
      </c>
      <c r="H2122" s="49" t="s">
        <v>4197</v>
      </c>
      <c r="I2122" s="49" t="s">
        <v>3975</v>
      </c>
      <c r="J2122" s="49" t="s">
        <v>3975</v>
      </c>
      <c r="K2122" s="47" t="str">
        <f>_xlfn.XLOOKUP($B2122,ウォッチリスト!$C$3:$C$10000,ウォッチリスト!$C$3:$C$10000,"未反映",0,1)</f>
        <v>5009</v>
      </c>
    </row>
    <row r="2123" spans="1:11">
      <c r="A2123" s="49">
        <v>20250228</v>
      </c>
      <c r="B2123" s="50" t="s">
        <v>1901</v>
      </c>
      <c r="C2123" s="49" t="s">
        <v>6549</v>
      </c>
      <c r="D2123" s="49" t="s">
        <v>4059</v>
      </c>
      <c r="E2123" s="49">
        <v>3300</v>
      </c>
      <c r="F2123" s="49" t="s">
        <v>5619</v>
      </c>
      <c r="G2123" s="49">
        <v>2</v>
      </c>
      <c r="H2123" s="49" t="s">
        <v>4189</v>
      </c>
      <c r="I2123" s="49" t="s">
        <v>3975</v>
      </c>
      <c r="J2123" s="49" t="s">
        <v>3975</v>
      </c>
      <c r="K2123" s="47" t="str">
        <f>_xlfn.XLOOKUP($B2123,ウォッチリスト!$C$3:$C$10000,ウォッチリスト!$C$3:$C$10000,"未反映",0,1)</f>
        <v>5010</v>
      </c>
    </row>
    <row r="2124" spans="1:11">
      <c r="A2124" s="49">
        <v>20250228</v>
      </c>
      <c r="B2124" s="50" t="s">
        <v>1902</v>
      </c>
      <c r="C2124" s="49" t="s">
        <v>6550</v>
      </c>
      <c r="D2124" s="49" t="s">
        <v>3968</v>
      </c>
      <c r="E2124" s="49">
        <v>3300</v>
      </c>
      <c r="F2124" s="49" t="s">
        <v>5619</v>
      </c>
      <c r="G2124" s="49">
        <v>2</v>
      </c>
      <c r="H2124" s="49" t="s">
        <v>4189</v>
      </c>
      <c r="I2124" s="49">
        <v>7</v>
      </c>
      <c r="J2124" s="49" t="s">
        <v>3971</v>
      </c>
      <c r="K2124" s="47" t="str">
        <f>_xlfn.XLOOKUP($B2124,ウォッチリスト!$C$3:$C$10000,ウォッチリスト!$C$3:$C$10000,"未反映",0,1)</f>
        <v>5011</v>
      </c>
    </row>
    <row r="2125" spans="1:11">
      <c r="A2125" s="49">
        <v>20250228</v>
      </c>
      <c r="B2125" s="50" t="s">
        <v>320</v>
      </c>
      <c r="C2125" s="49" t="s">
        <v>6551</v>
      </c>
      <c r="D2125" s="49" t="s">
        <v>4059</v>
      </c>
      <c r="E2125" s="49">
        <v>3300</v>
      </c>
      <c r="F2125" s="49" t="s">
        <v>5619</v>
      </c>
      <c r="G2125" s="49">
        <v>2</v>
      </c>
      <c r="H2125" s="49" t="s">
        <v>4189</v>
      </c>
      <c r="I2125" s="49">
        <v>7</v>
      </c>
      <c r="J2125" s="49" t="s">
        <v>3971</v>
      </c>
      <c r="K2125" s="47" t="str">
        <f>_xlfn.XLOOKUP($B2125,ウォッチリスト!$C$3:$C$10000,ウォッチリスト!$C$3:$C$10000,"未反映",0,1)</f>
        <v>5013</v>
      </c>
    </row>
    <row r="2126" spans="1:11">
      <c r="A2126" s="49">
        <v>20250228</v>
      </c>
      <c r="B2126" s="50" t="s">
        <v>1903</v>
      </c>
      <c r="C2126" s="49" t="s">
        <v>6552</v>
      </c>
      <c r="D2126" s="49" t="s">
        <v>4059</v>
      </c>
      <c r="E2126" s="49">
        <v>3300</v>
      </c>
      <c r="F2126" s="49" t="s">
        <v>5619</v>
      </c>
      <c r="G2126" s="49">
        <v>2</v>
      </c>
      <c r="H2126" s="49" t="s">
        <v>4189</v>
      </c>
      <c r="I2126" s="49" t="s">
        <v>3975</v>
      </c>
      <c r="J2126" s="49" t="s">
        <v>3975</v>
      </c>
      <c r="K2126" s="47" t="str">
        <f>_xlfn.XLOOKUP($B2126,ウォッチリスト!$C$3:$C$10000,ウォッチリスト!$C$3:$C$10000,"未反映",0,1)</f>
        <v>5015</v>
      </c>
    </row>
    <row r="2127" spans="1:11">
      <c r="A2127" s="49">
        <v>20250228</v>
      </c>
      <c r="B2127" s="50" t="s">
        <v>1904</v>
      </c>
      <c r="C2127" s="49" t="s">
        <v>6553</v>
      </c>
      <c r="D2127" s="49" t="s">
        <v>3968</v>
      </c>
      <c r="E2127" s="49">
        <v>3300</v>
      </c>
      <c r="F2127" s="49" t="s">
        <v>5619</v>
      </c>
      <c r="G2127" s="49">
        <v>2</v>
      </c>
      <c r="H2127" s="49" t="s">
        <v>4189</v>
      </c>
      <c r="I2127" s="49">
        <v>7</v>
      </c>
      <c r="J2127" s="49" t="s">
        <v>3971</v>
      </c>
      <c r="K2127" s="47" t="str">
        <f>_xlfn.XLOOKUP($B2127,ウォッチリスト!$C$3:$C$10000,ウォッチリスト!$C$3:$C$10000,"未反映",0,1)</f>
        <v>5017</v>
      </c>
    </row>
    <row r="2128" spans="1:11">
      <c r="A2128" s="49">
        <v>20250228</v>
      </c>
      <c r="B2128" s="50" t="s">
        <v>195</v>
      </c>
      <c r="C2128" s="49" t="s">
        <v>6554</v>
      </c>
      <c r="D2128" s="49" t="s">
        <v>4059</v>
      </c>
      <c r="E2128" s="49">
        <v>3300</v>
      </c>
      <c r="F2128" s="49" t="s">
        <v>5619</v>
      </c>
      <c r="G2128" s="49">
        <v>2</v>
      </c>
      <c r="H2128" s="49" t="s">
        <v>4189</v>
      </c>
      <c r="I2128" s="49" t="s">
        <v>3975</v>
      </c>
      <c r="J2128" s="49" t="s">
        <v>3975</v>
      </c>
      <c r="K2128" s="47" t="str">
        <f>_xlfn.XLOOKUP($B2128,ウォッチリスト!$C$3:$C$10000,ウォッチリスト!$C$3:$C$10000,"未反映",0,1)</f>
        <v>5018</v>
      </c>
    </row>
    <row r="2129" spans="1:11">
      <c r="A2129" s="49">
        <v>20250228</v>
      </c>
      <c r="B2129" s="50" t="s">
        <v>276</v>
      </c>
      <c r="C2129" s="49" t="s">
        <v>6555</v>
      </c>
      <c r="D2129" s="49" t="s">
        <v>3968</v>
      </c>
      <c r="E2129" s="49">
        <v>3300</v>
      </c>
      <c r="F2129" s="49" t="s">
        <v>5619</v>
      </c>
      <c r="G2129" s="49">
        <v>2</v>
      </c>
      <c r="H2129" s="49" t="s">
        <v>4189</v>
      </c>
      <c r="I2129" s="49">
        <v>4</v>
      </c>
      <c r="J2129" s="49" t="s">
        <v>4015</v>
      </c>
      <c r="K2129" s="47" t="str">
        <f>_xlfn.XLOOKUP($B2129,ウォッチリスト!$C$3:$C$10000,ウォッチリスト!$C$3:$C$10000,"未反映",0,1)</f>
        <v>5019</v>
      </c>
    </row>
    <row r="2130" spans="1:11">
      <c r="A2130" s="49">
        <v>20250228</v>
      </c>
      <c r="B2130" s="50" t="s">
        <v>1905</v>
      </c>
      <c r="C2130" s="49" t="s">
        <v>6556</v>
      </c>
      <c r="D2130" s="49" t="s">
        <v>3968</v>
      </c>
      <c r="E2130" s="49">
        <v>3300</v>
      </c>
      <c r="F2130" s="49" t="s">
        <v>5619</v>
      </c>
      <c r="G2130" s="49">
        <v>2</v>
      </c>
      <c r="H2130" s="49" t="s">
        <v>4189</v>
      </c>
      <c r="I2130" s="49">
        <v>2</v>
      </c>
      <c r="J2130" s="49" t="s">
        <v>4532</v>
      </c>
      <c r="K2130" s="47" t="str">
        <f>_xlfn.XLOOKUP($B2130,ウォッチリスト!$C$3:$C$10000,ウォッチリスト!$C$3:$C$10000,"未反映",0,1)</f>
        <v>5020</v>
      </c>
    </row>
    <row r="2131" spans="1:11">
      <c r="A2131" s="49">
        <v>20250228</v>
      </c>
      <c r="B2131" s="50" t="s">
        <v>1906</v>
      </c>
      <c r="C2131" s="49" t="s">
        <v>6557</v>
      </c>
      <c r="D2131" s="49" t="s">
        <v>3968</v>
      </c>
      <c r="E2131" s="49">
        <v>3300</v>
      </c>
      <c r="F2131" s="49" t="s">
        <v>5619</v>
      </c>
      <c r="G2131" s="49">
        <v>2</v>
      </c>
      <c r="H2131" s="49" t="s">
        <v>4189</v>
      </c>
      <c r="I2131" s="49">
        <v>4</v>
      </c>
      <c r="J2131" s="49" t="s">
        <v>4015</v>
      </c>
      <c r="K2131" s="47" t="str">
        <f>_xlfn.XLOOKUP($B2131,ウォッチリスト!$C$3:$C$10000,ウォッチリスト!$C$3:$C$10000,"未反映",0,1)</f>
        <v>5021</v>
      </c>
    </row>
    <row r="2132" spans="1:11">
      <c r="A2132" s="49">
        <v>20250228</v>
      </c>
      <c r="B2132" s="50" t="s">
        <v>6558</v>
      </c>
      <c r="C2132" s="49" t="s">
        <v>6559</v>
      </c>
      <c r="D2132" s="49" t="s">
        <v>3991</v>
      </c>
      <c r="E2132" s="49">
        <v>3300</v>
      </c>
      <c r="F2132" s="49" t="s">
        <v>5619</v>
      </c>
      <c r="G2132" s="49">
        <v>2</v>
      </c>
      <c r="H2132" s="49" t="s">
        <v>4189</v>
      </c>
      <c r="I2132" s="49" t="s">
        <v>3975</v>
      </c>
      <c r="J2132" s="49" t="s">
        <v>3975</v>
      </c>
      <c r="K2132" s="47" t="str">
        <f>_xlfn.XLOOKUP($B2132,ウォッチリスト!$C$3:$C$10000,ウォッチリスト!$C$3:$C$10000,"未反映",0,1)</f>
        <v>未反映</v>
      </c>
    </row>
    <row r="2133" spans="1:11">
      <c r="A2133" s="49">
        <v>20250228</v>
      </c>
      <c r="B2133" s="50" t="s">
        <v>1907</v>
      </c>
      <c r="C2133" s="49" t="s">
        <v>6560</v>
      </c>
      <c r="D2133" s="49" t="s">
        <v>3983</v>
      </c>
      <c r="E2133" s="49">
        <v>5250</v>
      </c>
      <c r="F2133" s="49" t="s">
        <v>3992</v>
      </c>
      <c r="G2133" s="49">
        <v>10</v>
      </c>
      <c r="H2133" s="49" t="s">
        <v>3993</v>
      </c>
      <c r="I2133" s="49" t="s">
        <v>3975</v>
      </c>
      <c r="J2133" s="49" t="s">
        <v>3975</v>
      </c>
      <c r="K2133" s="47" t="str">
        <f>_xlfn.XLOOKUP($B2133,ウォッチリスト!$C$3:$C$10000,ウォッチリスト!$C$3:$C$10000,"未反映",0,1)</f>
        <v>5025</v>
      </c>
    </row>
    <row r="2134" spans="1:11">
      <c r="A2134" s="49">
        <v>20250228</v>
      </c>
      <c r="B2134" s="50" t="s">
        <v>1908</v>
      </c>
      <c r="C2134" s="49" t="s">
        <v>6561</v>
      </c>
      <c r="D2134" s="49" t="s">
        <v>3983</v>
      </c>
      <c r="E2134" s="49">
        <v>5250</v>
      </c>
      <c r="F2134" s="49" t="s">
        <v>3992</v>
      </c>
      <c r="G2134" s="49">
        <v>10</v>
      </c>
      <c r="H2134" s="49" t="s">
        <v>3993</v>
      </c>
      <c r="I2134" s="49" t="s">
        <v>3975</v>
      </c>
      <c r="J2134" s="49" t="s">
        <v>3975</v>
      </c>
      <c r="K2134" s="47" t="str">
        <f>_xlfn.XLOOKUP($B2134,ウォッチリスト!$C$3:$C$10000,ウォッチリスト!$C$3:$C$10000,"未反映",0,1)</f>
        <v>5026</v>
      </c>
    </row>
    <row r="2135" spans="1:11">
      <c r="A2135" s="49">
        <v>20250228</v>
      </c>
      <c r="B2135" s="50" t="s">
        <v>1909</v>
      </c>
      <c r="C2135" s="49" t="s">
        <v>6562</v>
      </c>
      <c r="D2135" s="49" t="s">
        <v>3983</v>
      </c>
      <c r="E2135" s="49">
        <v>5250</v>
      </c>
      <c r="F2135" s="49" t="s">
        <v>3992</v>
      </c>
      <c r="G2135" s="49">
        <v>10</v>
      </c>
      <c r="H2135" s="49" t="s">
        <v>3993</v>
      </c>
      <c r="I2135" s="49" t="s">
        <v>3975</v>
      </c>
      <c r="J2135" s="49" t="s">
        <v>3975</v>
      </c>
      <c r="K2135" s="47" t="str">
        <f>_xlfn.XLOOKUP($B2135,ウォッチリスト!$C$3:$C$10000,ウォッチリスト!$C$3:$C$10000,"未反映",0,1)</f>
        <v>5027</v>
      </c>
    </row>
    <row r="2136" spans="1:11">
      <c r="A2136" s="49">
        <v>20250228</v>
      </c>
      <c r="B2136" s="50" t="s">
        <v>1910</v>
      </c>
      <c r="C2136" s="49" t="s">
        <v>6563</v>
      </c>
      <c r="D2136" s="49" t="s">
        <v>3983</v>
      </c>
      <c r="E2136" s="49">
        <v>5250</v>
      </c>
      <c r="F2136" s="49" t="s">
        <v>3992</v>
      </c>
      <c r="G2136" s="49">
        <v>10</v>
      </c>
      <c r="H2136" s="49" t="s">
        <v>3993</v>
      </c>
      <c r="I2136" s="49" t="s">
        <v>3975</v>
      </c>
      <c r="J2136" s="49" t="s">
        <v>3975</v>
      </c>
      <c r="K2136" s="47" t="str">
        <f>_xlfn.XLOOKUP($B2136,ウォッチリスト!$C$3:$C$10000,ウォッチリスト!$C$3:$C$10000,"未反映",0,1)</f>
        <v>5028</v>
      </c>
    </row>
    <row r="2137" spans="1:11">
      <c r="A2137" s="49">
        <v>20250228</v>
      </c>
      <c r="B2137" s="50" t="s">
        <v>1911</v>
      </c>
      <c r="C2137" s="49" t="s">
        <v>6564</v>
      </c>
      <c r="D2137" s="49" t="s">
        <v>3983</v>
      </c>
      <c r="E2137" s="49">
        <v>5250</v>
      </c>
      <c r="F2137" s="49" t="s">
        <v>3992</v>
      </c>
      <c r="G2137" s="49">
        <v>10</v>
      </c>
      <c r="H2137" s="49" t="s">
        <v>3993</v>
      </c>
      <c r="I2137" s="49" t="s">
        <v>3975</v>
      </c>
      <c r="J2137" s="49" t="s">
        <v>3975</v>
      </c>
      <c r="K2137" s="47" t="str">
        <f>_xlfn.XLOOKUP($B2137,ウォッチリスト!$C$3:$C$10000,ウォッチリスト!$C$3:$C$10000,"未反映",0,1)</f>
        <v>5029</v>
      </c>
    </row>
    <row r="2138" spans="1:11">
      <c r="A2138" s="49">
        <v>20250228</v>
      </c>
      <c r="B2138" s="50" t="s">
        <v>1912</v>
      </c>
      <c r="C2138" s="49" t="s">
        <v>6565</v>
      </c>
      <c r="D2138" s="49" t="s">
        <v>3983</v>
      </c>
      <c r="E2138" s="49">
        <v>5250</v>
      </c>
      <c r="F2138" s="49" t="s">
        <v>3992</v>
      </c>
      <c r="G2138" s="49">
        <v>10</v>
      </c>
      <c r="H2138" s="49" t="s">
        <v>3993</v>
      </c>
      <c r="I2138" s="49" t="s">
        <v>3975</v>
      </c>
      <c r="J2138" s="49" t="s">
        <v>3975</v>
      </c>
      <c r="K2138" s="47" t="str">
        <f>_xlfn.XLOOKUP($B2138,ウォッチリスト!$C$3:$C$10000,ウォッチリスト!$C$3:$C$10000,"未反映",0,1)</f>
        <v>5031</v>
      </c>
    </row>
    <row r="2139" spans="1:11">
      <c r="A2139" s="49">
        <v>20250228</v>
      </c>
      <c r="B2139" s="50" t="s">
        <v>1913</v>
      </c>
      <c r="C2139" s="49" t="s">
        <v>6566</v>
      </c>
      <c r="D2139" s="49" t="s">
        <v>3968</v>
      </c>
      <c r="E2139" s="49">
        <v>5250</v>
      </c>
      <c r="F2139" s="49" t="s">
        <v>3992</v>
      </c>
      <c r="G2139" s="49">
        <v>10</v>
      </c>
      <c r="H2139" s="49" t="s">
        <v>3993</v>
      </c>
      <c r="I2139" s="49">
        <v>6</v>
      </c>
      <c r="J2139" s="49" t="s">
        <v>4061</v>
      </c>
      <c r="K2139" s="47" t="str">
        <f>_xlfn.XLOOKUP($B2139,ウォッチリスト!$C$3:$C$10000,ウォッチリスト!$C$3:$C$10000,"未反映",0,1)</f>
        <v>5032</v>
      </c>
    </row>
    <row r="2140" spans="1:11">
      <c r="A2140" s="49">
        <v>20250228</v>
      </c>
      <c r="B2140" s="50" t="s">
        <v>1914</v>
      </c>
      <c r="C2140" s="49" t="s">
        <v>6567</v>
      </c>
      <c r="D2140" s="49" t="s">
        <v>3983</v>
      </c>
      <c r="E2140" s="49">
        <v>5250</v>
      </c>
      <c r="F2140" s="49" t="s">
        <v>3992</v>
      </c>
      <c r="G2140" s="49">
        <v>10</v>
      </c>
      <c r="H2140" s="49" t="s">
        <v>3993</v>
      </c>
      <c r="I2140" s="49" t="s">
        <v>3975</v>
      </c>
      <c r="J2140" s="49" t="s">
        <v>3975</v>
      </c>
      <c r="K2140" s="47" t="str">
        <f>_xlfn.XLOOKUP($B2140,ウォッチリスト!$C$3:$C$10000,ウォッチリスト!$C$3:$C$10000,"未反映",0,1)</f>
        <v>5033</v>
      </c>
    </row>
    <row r="2141" spans="1:11">
      <c r="A2141" s="49">
        <v>20250228</v>
      </c>
      <c r="B2141" s="50" t="s">
        <v>1915</v>
      </c>
      <c r="C2141" s="49" t="s">
        <v>6568</v>
      </c>
      <c r="D2141" s="49" t="s">
        <v>3983</v>
      </c>
      <c r="E2141" s="49">
        <v>5250</v>
      </c>
      <c r="F2141" s="49" t="s">
        <v>3992</v>
      </c>
      <c r="G2141" s="49">
        <v>10</v>
      </c>
      <c r="H2141" s="49" t="s">
        <v>3993</v>
      </c>
      <c r="I2141" s="49" t="s">
        <v>3975</v>
      </c>
      <c r="J2141" s="49" t="s">
        <v>3975</v>
      </c>
      <c r="K2141" s="47" t="str">
        <f>_xlfn.XLOOKUP($B2141,ウォッチリスト!$C$3:$C$10000,ウォッチリスト!$C$3:$C$10000,"未反映",0,1)</f>
        <v>5034</v>
      </c>
    </row>
    <row r="2142" spans="1:11">
      <c r="A2142" s="49">
        <v>20250228</v>
      </c>
      <c r="B2142" s="50" t="s">
        <v>1916</v>
      </c>
      <c r="C2142" s="49" t="s">
        <v>6569</v>
      </c>
      <c r="D2142" s="49" t="s">
        <v>3983</v>
      </c>
      <c r="E2142" s="49">
        <v>5250</v>
      </c>
      <c r="F2142" s="49" t="s">
        <v>3992</v>
      </c>
      <c r="G2142" s="49">
        <v>10</v>
      </c>
      <c r="H2142" s="49" t="s">
        <v>3993</v>
      </c>
      <c r="I2142" s="49" t="s">
        <v>3975</v>
      </c>
      <c r="J2142" s="49" t="s">
        <v>3975</v>
      </c>
      <c r="K2142" s="47" t="str">
        <f>_xlfn.XLOOKUP($B2142,ウォッチリスト!$C$3:$C$10000,ウォッチリスト!$C$3:$C$10000,"未反映",0,1)</f>
        <v>5035</v>
      </c>
    </row>
    <row r="2143" spans="1:11">
      <c r="A2143" s="49">
        <v>20250228</v>
      </c>
      <c r="B2143" s="50" t="s">
        <v>1917</v>
      </c>
      <c r="C2143" s="49" t="s">
        <v>6570</v>
      </c>
      <c r="D2143" s="49" t="s">
        <v>4059</v>
      </c>
      <c r="E2143" s="49">
        <v>5250</v>
      </c>
      <c r="F2143" s="49" t="s">
        <v>3992</v>
      </c>
      <c r="G2143" s="49">
        <v>10</v>
      </c>
      <c r="H2143" s="49" t="s">
        <v>3993</v>
      </c>
      <c r="I2143" s="49" t="s">
        <v>3975</v>
      </c>
      <c r="J2143" s="49" t="s">
        <v>3975</v>
      </c>
      <c r="K2143" s="47" t="str">
        <f>_xlfn.XLOOKUP($B2143,ウォッチリスト!$C$3:$C$10000,ウォッチリスト!$C$3:$C$10000,"未反映",0,1)</f>
        <v>5036</v>
      </c>
    </row>
    <row r="2144" spans="1:11">
      <c r="A2144" s="49">
        <v>20250228</v>
      </c>
      <c r="B2144" s="50" t="s">
        <v>6571</v>
      </c>
      <c r="C2144" s="49" t="s">
        <v>6572</v>
      </c>
      <c r="D2144" s="49" t="s">
        <v>3991</v>
      </c>
      <c r="E2144" s="49">
        <v>5250</v>
      </c>
      <c r="F2144" s="49" t="s">
        <v>3992</v>
      </c>
      <c r="G2144" s="49">
        <v>10</v>
      </c>
      <c r="H2144" s="49" t="s">
        <v>3993</v>
      </c>
      <c r="I2144" s="49" t="s">
        <v>3975</v>
      </c>
      <c r="J2144" s="49" t="s">
        <v>3975</v>
      </c>
      <c r="K2144" s="47" t="str">
        <f>_xlfn.XLOOKUP($B2144,ウォッチリスト!$C$3:$C$10000,ウォッチリスト!$C$3:$C$10000,"未反映",0,1)</f>
        <v>未反映</v>
      </c>
    </row>
    <row r="2145" spans="1:11">
      <c r="A2145" s="49">
        <v>20250228</v>
      </c>
      <c r="B2145" s="50" t="s">
        <v>1918</v>
      </c>
      <c r="C2145" s="49" t="s">
        <v>6573</v>
      </c>
      <c r="D2145" s="49" t="s">
        <v>3983</v>
      </c>
      <c r="E2145" s="49">
        <v>5250</v>
      </c>
      <c r="F2145" s="49" t="s">
        <v>3992</v>
      </c>
      <c r="G2145" s="49">
        <v>10</v>
      </c>
      <c r="H2145" s="49" t="s">
        <v>3993</v>
      </c>
      <c r="I2145" s="49" t="s">
        <v>3975</v>
      </c>
      <c r="J2145" s="49" t="s">
        <v>3975</v>
      </c>
      <c r="K2145" s="47" t="str">
        <f>_xlfn.XLOOKUP($B2145,ウォッチリスト!$C$3:$C$10000,ウォッチリスト!$C$3:$C$10000,"未反映",0,1)</f>
        <v>5038</v>
      </c>
    </row>
    <row r="2146" spans="1:11">
      <c r="A2146" s="49">
        <v>20250228</v>
      </c>
      <c r="B2146" s="50" t="s">
        <v>1919</v>
      </c>
      <c r="C2146" s="49" t="s">
        <v>6574</v>
      </c>
      <c r="D2146" s="49" t="s">
        <v>3983</v>
      </c>
      <c r="E2146" s="49">
        <v>2050</v>
      </c>
      <c r="F2146" s="49" t="s">
        <v>4055</v>
      </c>
      <c r="G2146" s="49">
        <v>3</v>
      </c>
      <c r="H2146" s="49" t="s">
        <v>4056</v>
      </c>
      <c r="I2146" s="49" t="s">
        <v>3975</v>
      </c>
      <c r="J2146" s="49" t="s">
        <v>3975</v>
      </c>
      <c r="K2146" s="47" t="str">
        <f>_xlfn.XLOOKUP($B2146,ウォッチリスト!$C$3:$C$10000,ウォッチリスト!$C$3:$C$10000,"未反映",0,1)</f>
        <v>5070</v>
      </c>
    </row>
    <row r="2147" spans="1:11">
      <c r="A2147" s="49">
        <v>20250228</v>
      </c>
      <c r="B2147" s="50" t="s">
        <v>1920</v>
      </c>
      <c r="C2147" s="49" t="s">
        <v>6575</v>
      </c>
      <c r="D2147" s="49" t="s">
        <v>4059</v>
      </c>
      <c r="E2147" s="49">
        <v>2050</v>
      </c>
      <c r="F2147" s="49" t="s">
        <v>4055</v>
      </c>
      <c r="G2147" s="49">
        <v>3</v>
      </c>
      <c r="H2147" s="49" t="s">
        <v>4056</v>
      </c>
      <c r="I2147" s="49" t="s">
        <v>3975</v>
      </c>
      <c r="J2147" s="49" t="s">
        <v>3975</v>
      </c>
      <c r="K2147" s="47" t="str">
        <f>_xlfn.XLOOKUP($B2147,ウォッチリスト!$C$3:$C$10000,ウォッチリスト!$C$3:$C$10000,"未反映",0,1)</f>
        <v>5071</v>
      </c>
    </row>
    <row r="2148" spans="1:11">
      <c r="A2148" s="49">
        <v>20250228</v>
      </c>
      <c r="B2148" s="50" t="s">
        <v>6576</v>
      </c>
      <c r="C2148" s="49" t="s">
        <v>6577</v>
      </c>
      <c r="D2148" s="49" t="s">
        <v>3991</v>
      </c>
      <c r="E2148" s="49">
        <v>2050</v>
      </c>
      <c r="F2148" s="49" t="s">
        <v>4055</v>
      </c>
      <c r="G2148" s="49">
        <v>3</v>
      </c>
      <c r="H2148" s="49" t="s">
        <v>4056</v>
      </c>
      <c r="I2148" s="49" t="s">
        <v>3975</v>
      </c>
      <c r="J2148" s="49" t="s">
        <v>3975</v>
      </c>
      <c r="K2148" s="47" t="str">
        <f>_xlfn.XLOOKUP($B2148,ウォッチリスト!$C$3:$C$10000,ウォッチリスト!$C$3:$C$10000,"未反映",0,1)</f>
        <v>未反映</v>
      </c>
    </row>
    <row r="2149" spans="1:11">
      <c r="A2149" s="49">
        <v>20250228</v>
      </c>
      <c r="B2149" s="50" t="s">
        <v>1921</v>
      </c>
      <c r="C2149" s="49" t="s">
        <v>6578</v>
      </c>
      <c r="D2149" s="49" t="s">
        <v>3968</v>
      </c>
      <c r="E2149" s="49">
        <v>2050</v>
      </c>
      <c r="F2149" s="49" t="s">
        <v>4055</v>
      </c>
      <c r="G2149" s="49">
        <v>3</v>
      </c>
      <c r="H2149" s="49" t="s">
        <v>4056</v>
      </c>
      <c r="I2149" s="49">
        <v>7</v>
      </c>
      <c r="J2149" s="49" t="s">
        <v>3971</v>
      </c>
      <c r="K2149" s="47" t="str">
        <f>_xlfn.XLOOKUP($B2149,ウォッチリスト!$C$3:$C$10000,ウォッチリスト!$C$3:$C$10000,"未反映",0,1)</f>
        <v>5074</v>
      </c>
    </row>
    <row r="2150" spans="1:11">
      <c r="A2150" s="49">
        <v>20250228</v>
      </c>
      <c r="B2150" s="50" t="s">
        <v>1922</v>
      </c>
      <c r="C2150" s="49" t="s">
        <v>6579</v>
      </c>
      <c r="D2150" s="49" t="s">
        <v>3968</v>
      </c>
      <c r="E2150" s="49">
        <v>2050</v>
      </c>
      <c r="F2150" s="49" t="s">
        <v>4055</v>
      </c>
      <c r="G2150" s="49">
        <v>3</v>
      </c>
      <c r="H2150" s="49" t="s">
        <v>4056</v>
      </c>
      <c r="I2150" s="49">
        <v>4</v>
      </c>
      <c r="J2150" s="49" t="s">
        <v>4015</v>
      </c>
      <c r="K2150" s="47" t="str">
        <f>_xlfn.XLOOKUP($B2150,ウォッチリスト!$C$3:$C$10000,ウォッチリスト!$C$3:$C$10000,"未反映",0,1)</f>
        <v>5076</v>
      </c>
    </row>
    <row r="2151" spans="1:11">
      <c r="A2151" s="49">
        <v>20250228</v>
      </c>
      <c r="B2151" s="50" t="s">
        <v>1923</v>
      </c>
      <c r="C2151" s="49" t="s">
        <v>6580</v>
      </c>
      <c r="D2151" s="49" t="s">
        <v>3968</v>
      </c>
      <c r="E2151" s="49">
        <v>2050</v>
      </c>
      <c r="F2151" s="49" t="s">
        <v>4055</v>
      </c>
      <c r="G2151" s="49">
        <v>3</v>
      </c>
      <c r="H2151" s="49" t="s">
        <v>4056</v>
      </c>
      <c r="I2151" s="49" t="s">
        <v>3975</v>
      </c>
      <c r="J2151" s="49" t="s">
        <v>3975</v>
      </c>
      <c r="K2151" s="47" t="str">
        <f>_xlfn.XLOOKUP($B2151,ウォッチリスト!$C$3:$C$10000,ウォッチリスト!$C$3:$C$10000,"未反映",0,1)</f>
        <v>50765</v>
      </c>
    </row>
    <row r="2152" spans="1:11">
      <c r="A2152" s="49">
        <v>20250228</v>
      </c>
      <c r="B2152" s="50" t="s">
        <v>6581</v>
      </c>
      <c r="C2152" s="49" t="s">
        <v>6582</v>
      </c>
      <c r="D2152" s="49" t="s">
        <v>3991</v>
      </c>
      <c r="E2152" s="49">
        <v>2050</v>
      </c>
      <c r="F2152" s="49" t="s">
        <v>4055</v>
      </c>
      <c r="G2152" s="49">
        <v>3</v>
      </c>
      <c r="H2152" s="49" t="s">
        <v>4056</v>
      </c>
      <c r="I2152" s="49" t="s">
        <v>3975</v>
      </c>
      <c r="J2152" s="49" t="s">
        <v>3975</v>
      </c>
      <c r="K2152" s="47" t="str">
        <f>_xlfn.XLOOKUP($B2152,ウォッチリスト!$C$3:$C$10000,ウォッチリスト!$C$3:$C$10000,"未反映",0,1)</f>
        <v>未反映</v>
      </c>
    </row>
    <row r="2153" spans="1:11">
      <c r="A2153" s="49">
        <v>20250228</v>
      </c>
      <c r="B2153" s="50" t="s">
        <v>1924</v>
      </c>
      <c r="C2153" s="49" t="s">
        <v>6583</v>
      </c>
      <c r="D2153" s="49" t="s">
        <v>4059</v>
      </c>
      <c r="E2153" s="49">
        <v>2050</v>
      </c>
      <c r="F2153" s="49" t="s">
        <v>4055</v>
      </c>
      <c r="G2153" s="49">
        <v>3</v>
      </c>
      <c r="H2153" s="49" t="s">
        <v>4056</v>
      </c>
      <c r="I2153" s="49" t="s">
        <v>3975</v>
      </c>
      <c r="J2153" s="49" t="s">
        <v>3975</v>
      </c>
      <c r="K2153" s="47" t="str">
        <f>_xlfn.XLOOKUP($B2153,ウォッチリスト!$C$3:$C$10000,ウォッチリスト!$C$3:$C$10000,"未反映",0,1)</f>
        <v>5078</v>
      </c>
    </row>
    <row r="2154" spans="1:11">
      <c r="A2154" s="49">
        <v>20250228</v>
      </c>
      <c r="B2154" s="50" t="s">
        <v>1925</v>
      </c>
      <c r="C2154" s="49" t="s">
        <v>6584</v>
      </c>
      <c r="D2154" s="49" t="s">
        <v>4059</v>
      </c>
      <c r="E2154" s="49">
        <v>2050</v>
      </c>
      <c r="F2154" s="49" t="s">
        <v>4055</v>
      </c>
      <c r="G2154" s="49">
        <v>3</v>
      </c>
      <c r="H2154" s="49" t="s">
        <v>4056</v>
      </c>
      <c r="I2154" s="49" t="s">
        <v>3975</v>
      </c>
      <c r="J2154" s="49" t="s">
        <v>3975</v>
      </c>
      <c r="K2154" s="47" t="str">
        <f>_xlfn.XLOOKUP($B2154,ウォッチリスト!$C$3:$C$10000,ウォッチリスト!$C$3:$C$10000,"未反映",0,1)</f>
        <v>5079</v>
      </c>
    </row>
    <row r="2155" spans="1:11">
      <c r="A2155" s="49">
        <v>20250228</v>
      </c>
      <c r="B2155" s="50" t="s">
        <v>1926</v>
      </c>
      <c r="C2155" s="49" t="s">
        <v>6585</v>
      </c>
      <c r="D2155" s="49" t="s">
        <v>3968</v>
      </c>
      <c r="E2155" s="49">
        <v>3350</v>
      </c>
      <c r="F2155" s="49" t="s">
        <v>6586</v>
      </c>
      <c r="G2155" s="49">
        <v>6</v>
      </c>
      <c r="H2155" s="49" t="s">
        <v>5497</v>
      </c>
      <c r="I2155" s="49">
        <v>4</v>
      </c>
      <c r="J2155" s="49" t="s">
        <v>4015</v>
      </c>
      <c r="K2155" s="47" t="str">
        <f>_xlfn.XLOOKUP($B2155,ウォッチリスト!$C$3:$C$10000,ウォッチリスト!$C$3:$C$10000,"未反映",0,1)</f>
        <v>5101</v>
      </c>
    </row>
    <row r="2156" spans="1:11">
      <c r="A2156" s="49">
        <v>20250228</v>
      </c>
      <c r="B2156" s="50" t="s">
        <v>1927</v>
      </c>
      <c r="C2156" s="49" t="s">
        <v>6587</v>
      </c>
      <c r="D2156" s="49" t="s">
        <v>4059</v>
      </c>
      <c r="E2156" s="49">
        <v>3350</v>
      </c>
      <c r="F2156" s="49" t="s">
        <v>6586</v>
      </c>
      <c r="G2156" s="49">
        <v>6</v>
      </c>
      <c r="H2156" s="49" t="s">
        <v>5497</v>
      </c>
      <c r="I2156" s="49" t="s">
        <v>3975</v>
      </c>
      <c r="J2156" s="49" t="s">
        <v>3975</v>
      </c>
      <c r="K2156" s="47" t="str">
        <f>_xlfn.XLOOKUP($B2156,ウォッチリスト!$C$3:$C$10000,ウォッチリスト!$C$3:$C$10000,"未反映",0,1)</f>
        <v>5103</v>
      </c>
    </row>
    <row r="2157" spans="1:11">
      <c r="A2157" s="49">
        <v>20250228</v>
      </c>
      <c r="B2157" s="50" t="s">
        <v>140</v>
      </c>
      <c r="C2157" s="49" t="s">
        <v>6588</v>
      </c>
      <c r="D2157" s="49" t="s">
        <v>3968</v>
      </c>
      <c r="E2157" s="49">
        <v>3350</v>
      </c>
      <c r="F2157" s="49" t="s">
        <v>6586</v>
      </c>
      <c r="G2157" s="49">
        <v>6</v>
      </c>
      <c r="H2157" s="49" t="s">
        <v>5497</v>
      </c>
      <c r="I2157" s="49">
        <v>4</v>
      </c>
      <c r="J2157" s="49" t="s">
        <v>4015</v>
      </c>
      <c r="K2157" s="47" t="str">
        <f>_xlfn.XLOOKUP($B2157,ウォッチリスト!$C$3:$C$10000,ウォッチリスト!$C$3:$C$10000,"未反映",0,1)</f>
        <v>5105</v>
      </c>
    </row>
    <row r="2158" spans="1:11">
      <c r="A2158" s="49">
        <v>20250228</v>
      </c>
      <c r="B2158" s="50" t="s">
        <v>272</v>
      </c>
      <c r="C2158" s="49" t="s">
        <v>6589</v>
      </c>
      <c r="D2158" s="49" t="s">
        <v>3968</v>
      </c>
      <c r="E2158" s="49">
        <v>3350</v>
      </c>
      <c r="F2158" s="49" t="s">
        <v>6586</v>
      </c>
      <c r="G2158" s="49">
        <v>6</v>
      </c>
      <c r="H2158" s="49" t="s">
        <v>5497</v>
      </c>
      <c r="I2158" s="49">
        <v>2</v>
      </c>
      <c r="J2158" s="49" t="s">
        <v>4532</v>
      </c>
      <c r="K2158" s="47" t="str">
        <f>_xlfn.XLOOKUP($B2158,ウォッチリスト!$C$3:$C$10000,ウォッチリスト!$C$3:$C$10000,"未反映",0,1)</f>
        <v>5108</v>
      </c>
    </row>
    <row r="2159" spans="1:11">
      <c r="A2159" s="49">
        <v>20250228</v>
      </c>
      <c r="B2159" s="50" t="s">
        <v>1928</v>
      </c>
      <c r="C2159" s="49" t="s">
        <v>6590</v>
      </c>
      <c r="D2159" s="49" t="s">
        <v>3968</v>
      </c>
      <c r="E2159" s="49">
        <v>3350</v>
      </c>
      <c r="F2159" s="49" t="s">
        <v>6586</v>
      </c>
      <c r="G2159" s="49">
        <v>6</v>
      </c>
      <c r="H2159" s="49" t="s">
        <v>5497</v>
      </c>
      <c r="I2159" s="49">
        <v>4</v>
      </c>
      <c r="J2159" s="49" t="s">
        <v>4015</v>
      </c>
      <c r="K2159" s="47" t="str">
        <f>_xlfn.XLOOKUP($B2159,ウォッチリスト!$C$3:$C$10000,ウォッチリスト!$C$3:$C$10000,"未反映",0,1)</f>
        <v>5110</v>
      </c>
    </row>
    <row r="2160" spans="1:11">
      <c r="A2160" s="49">
        <v>20250228</v>
      </c>
      <c r="B2160" s="50" t="s">
        <v>1929</v>
      </c>
      <c r="C2160" s="49" t="s">
        <v>6591</v>
      </c>
      <c r="D2160" s="49" t="s">
        <v>3968</v>
      </c>
      <c r="E2160" s="49">
        <v>3350</v>
      </c>
      <c r="F2160" s="49" t="s">
        <v>6586</v>
      </c>
      <c r="G2160" s="49">
        <v>6</v>
      </c>
      <c r="H2160" s="49" t="s">
        <v>5497</v>
      </c>
      <c r="I2160" s="49">
        <v>7</v>
      </c>
      <c r="J2160" s="49" t="s">
        <v>3971</v>
      </c>
      <c r="K2160" s="47" t="str">
        <f>_xlfn.XLOOKUP($B2160,ウォッチリスト!$C$3:$C$10000,ウォッチリスト!$C$3:$C$10000,"未反映",0,1)</f>
        <v>5121</v>
      </c>
    </row>
    <row r="2161" spans="1:11">
      <c r="A2161" s="49">
        <v>20250228</v>
      </c>
      <c r="B2161" s="50" t="s">
        <v>1930</v>
      </c>
      <c r="C2161" s="49" t="s">
        <v>6592</v>
      </c>
      <c r="D2161" s="49" t="s">
        <v>3968</v>
      </c>
      <c r="E2161" s="49">
        <v>3350</v>
      </c>
      <c r="F2161" s="49" t="s">
        <v>6586</v>
      </c>
      <c r="G2161" s="49">
        <v>6</v>
      </c>
      <c r="H2161" s="49" t="s">
        <v>5497</v>
      </c>
      <c r="I2161" s="49">
        <v>7</v>
      </c>
      <c r="J2161" s="49" t="s">
        <v>3971</v>
      </c>
      <c r="K2161" s="47" t="str">
        <f>_xlfn.XLOOKUP($B2161,ウォッチリスト!$C$3:$C$10000,ウォッチリスト!$C$3:$C$10000,"未反映",0,1)</f>
        <v>5122</v>
      </c>
    </row>
    <row r="2162" spans="1:11">
      <c r="A2162" s="49">
        <v>20250228</v>
      </c>
      <c r="B2162" s="50" t="s">
        <v>1931</v>
      </c>
      <c r="C2162" s="49" t="s">
        <v>6593</v>
      </c>
      <c r="D2162" s="49" t="s">
        <v>3983</v>
      </c>
      <c r="E2162" s="49">
        <v>5250</v>
      </c>
      <c r="F2162" s="49" t="s">
        <v>3992</v>
      </c>
      <c r="G2162" s="49">
        <v>10</v>
      </c>
      <c r="H2162" s="49" t="s">
        <v>3993</v>
      </c>
      <c r="I2162" s="49" t="s">
        <v>3975</v>
      </c>
      <c r="J2162" s="49" t="s">
        <v>3975</v>
      </c>
      <c r="K2162" s="47" t="str">
        <f>_xlfn.XLOOKUP($B2162,ウォッチリスト!$C$3:$C$10000,ウォッチリスト!$C$3:$C$10000,"未反映",0,1)</f>
        <v>5125</v>
      </c>
    </row>
    <row r="2163" spans="1:11">
      <c r="A2163" s="49">
        <v>20250228</v>
      </c>
      <c r="B2163" s="50" t="s">
        <v>1932</v>
      </c>
      <c r="C2163" s="49" t="s">
        <v>6594</v>
      </c>
      <c r="D2163" s="49" t="s">
        <v>3983</v>
      </c>
      <c r="E2163" s="49">
        <v>5250</v>
      </c>
      <c r="F2163" s="49" t="s">
        <v>3992</v>
      </c>
      <c r="G2163" s="49">
        <v>10</v>
      </c>
      <c r="H2163" s="49" t="s">
        <v>3993</v>
      </c>
      <c r="I2163" s="49" t="s">
        <v>3975</v>
      </c>
      <c r="J2163" s="49" t="s">
        <v>3975</v>
      </c>
      <c r="K2163" s="47" t="str">
        <f>_xlfn.XLOOKUP($B2163,ウォッチリスト!$C$3:$C$10000,ウォッチリスト!$C$3:$C$10000,"未反映",0,1)</f>
        <v>5126</v>
      </c>
    </row>
    <row r="2164" spans="1:11">
      <c r="A2164" s="49">
        <v>20250228</v>
      </c>
      <c r="B2164" s="50" t="s">
        <v>1933</v>
      </c>
      <c r="C2164" s="49" t="s">
        <v>6595</v>
      </c>
      <c r="D2164" s="49" t="s">
        <v>3983</v>
      </c>
      <c r="E2164" s="49">
        <v>5250</v>
      </c>
      <c r="F2164" s="49" t="s">
        <v>3992</v>
      </c>
      <c r="G2164" s="49">
        <v>10</v>
      </c>
      <c r="H2164" s="49" t="s">
        <v>3993</v>
      </c>
      <c r="I2164" s="49" t="s">
        <v>3975</v>
      </c>
      <c r="J2164" s="49" t="s">
        <v>3975</v>
      </c>
      <c r="K2164" s="47" t="str">
        <f>_xlfn.XLOOKUP($B2164,ウォッチリスト!$C$3:$C$10000,ウォッチリスト!$C$3:$C$10000,"未反映",0,1)</f>
        <v>5129</v>
      </c>
    </row>
    <row r="2165" spans="1:11">
      <c r="A2165" s="49">
        <v>20250228</v>
      </c>
      <c r="B2165" s="50" t="s">
        <v>6596</v>
      </c>
      <c r="C2165" s="49" t="s">
        <v>6597</v>
      </c>
      <c r="D2165" s="49" t="s">
        <v>3991</v>
      </c>
      <c r="E2165" s="49">
        <v>5250</v>
      </c>
      <c r="F2165" s="49" t="s">
        <v>3992</v>
      </c>
      <c r="G2165" s="49">
        <v>10</v>
      </c>
      <c r="H2165" s="49" t="s">
        <v>3993</v>
      </c>
      <c r="I2165" s="49" t="s">
        <v>3975</v>
      </c>
      <c r="J2165" s="49" t="s">
        <v>3975</v>
      </c>
      <c r="K2165" s="47" t="str">
        <f>_xlfn.XLOOKUP($B2165,ウォッチリスト!$C$3:$C$10000,ウォッチリスト!$C$3:$C$10000,"未反映",0,1)</f>
        <v>未反映</v>
      </c>
    </row>
    <row r="2166" spans="1:11">
      <c r="A2166" s="49">
        <v>20250228</v>
      </c>
      <c r="B2166" s="50" t="s">
        <v>1934</v>
      </c>
      <c r="C2166" s="49" t="s">
        <v>6598</v>
      </c>
      <c r="D2166" s="49" t="s">
        <v>3983</v>
      </c>
      <c r="E2166" s="49">
        <v>5250</v>
      </c>
      <c r="F2166" s="49" t="s">
        <v>3992</v>
      </c>
      <c r="G2166" s="49">
        <v>10</v>
      </c>
      <c r="H2166" s="49" t="s">
        <v>3993</v>
      </c>
      <c r="I2166" s="49" t="s">
        <v>3975</v>
      </c>
      <c r="J2166" s="49" t="s">
        <v>3975</v>
      </c>
      <c r="K2166" s="47" t="str">
        <f>_xlfn.XLOOKUP($B2166,ウォッチリスト!$C$3:$C$10000,ウォッチリスト!$C$3:$C$10000,"未反映",0,1)</f>
        <v>5131</v>
      </c>
    </row>
    <row r="2167" spans="1:11">
      <c r="A2167" s="49">
        <v>20250228</v>
      </c>
      <c r="B2167" s="50" t="s">
        <v>1935</v>
      </c>
      <c r="C2167" s="49" t="s">
        <v>6599</v>
      </c>
      <c r="D2167" s="49" t="s">
        <v>3983</v>
      </c>
      <c r="E2167" s="49">
        <v>5250</v>
      </c>
      <c r="F2167" s="49" t="s">
        <v>3992</v>
      </c>
      <c r="G2167" s="49">
        <v>10</v>
      </c>
      <c r="H2167" s="49" t="s">
        <v>3993</v>
      </c>
      <c r="I2167" s="49" t="s">
        <v>3975</v>
      </c>
      <c r="J2167" s="49" t="s">
        <v>3975</v>
      </c>
      <c r="K2167" s="47" t="str">
        <f>_xlfn.XLOOKUP($B2167,ウォッチリスト!$C$3:$C$10000,ウォッチリスト!$C$3:$C$10000,"未反映",0,1)</f>
        <v>5132</v>
      </c>
    </row>
    <row r="2168" spans="1:11">
      <c r="A2168" s="49">
        <v>20250228</v>
      </c>
      <c r="B2168" s="50" t="s">
        <v>1936</v>
      </c>
      <c r="C2168" s="49" t="s">
        <v>6600</v>
      </c>
      <c r="D2168" s="49" t="s">
        <v>4059</v>
      </c>
      <c r="E2168" s="49">
        <v>5250</v>
      </c>
      <c r="F2168" s="49" t="s">
        <v>3992</v>
      </c>
      <c r="G2168" s="49">
        <v>10</v>
      </c>
      <c r="H2168" s="49" t="s">
        <v>3993</v>
      </c>
      <c r="I2168" s="49" t="s">
        <v>3975</v>
      </c>
      <c r="J2168" s="49" t="s">
        <v>3975</v>
      </c>
      <c r="K2168" s="47" t="str">
        <f>_xlfn.XLOOKUP($B2168,ウォッチリスト!$C$3:$C$10000,ウォッチリスト!$C$3:$C$10000,"未反映",0,1)</f>
        <v>5133</v>
      </c>
    </row>
    <row r="2169" spans="1:11">
      <c r="A2169" s="49">
        <v>20250228</v>
      </c>
      <c r="B2169" s="50" t="s">
        <v>1937</v>
      </c>
      <c r="C2169" s="49" t="s">
        <v>6601</v>
      </c>
      <c r="D2169" s="49" t="s">
        <v>3983</v>
      </c>
      <c r="E2169" s="49">
        <v>5250</v>
      </c>
      <c r="F2169" s="49" t="s">
        <v>3992</v>
      </c>
      <c r="G2169" s="49">
        <v>10</v>
      </c>
      <c r="H2169" s="49" t="s">
        <v>3993</v>
      </c>
      <c r="I2169" s="49" t="s">
        <v>3975</v>
      </c>
      <c r="J2169" s="49" t="s">
        <v>3975</v>
      </c>
      <c r="K2169" s="47" t="str">
        <f>_xlfn.XLOOKUP($B2169,ウォッチリスト!$C$3:$C$10000,ウォッチリスト!$C$3:$C$10000,"未反映",0,1)</f>
        <v>5134</v>
      </c>
    </row>
    <row r="2170" spans="1:11">
      <c r="A2170" s="49">
        <v>20250228</v>
      </c>
      <c r="B2170" s="50" t="s">
        <v>6602</v>
      </c>
      <c r="C2170" s="49" t="s">
        <v>6603</v>
      </c>
      <c r="D2170" s="49" t="s">
        <v>3991</v>
      </c>
      <c r="E2170" s="49">
        <v>5250</v>
      </c>
      <c r="F2170" s="49" t="s">
        <v>3992</v>
      </c>
      <c r="G2170" s="49">
        <v>10</v>
      </c>
      <c r="H2170" s="49" t="s">
        <v>3993</v>
      </c>
      <c r="I2170" s="49" t="s">
        <v>3975</v>
      </c>
      <c r="J2170" s="49" t="s">
        <v>3975</v>
      </c>
      <c r="K2170" s="47" t="str">
        <f>_xlfn.XLOOKUP($B2170,ウォッチリスト!$C$3:$C$10000,ウォッチリスト!$C$3:$C$10000,"未反映",0,1)</f>
        <v>未反映</v>
      </c>
    </row>
    <row r="2171" spans="1:11">
      <c r="A2171" s="49">
        <v>20250228</v>
      </c>
      <c r="B2171" s="50" t="s">
        <v>1938</v>
      </c>
      <c r="C2171" s="49" t="s">
        <v>6604</v>
      </c>
      <c r="D2171" s="49" t="s">
        <v>3983</v>
      </c>
      <c r="E2171" s="49">
        <v>5250</v>
      </c>
      <c r="F2171" s="49" t="s">
        <v>3992</v>
      </c>
      <c r="G2171" s="49">
        <v>10</v>
      </c>
      <c r="H2171" s="49" t="s">
        <v>3993</v>
      </c>
      <c r="I2171" s="49" t="s">
        <v>3975</v>
      </c>
      <c r="J2171" s="49" t="s">
        <v>3975</v>
      </c>
      <c r="K2171" s="47" t="str">
        <f>_xlfn.XLOOKUP($B2171,ウォッチリスト!$C$3:$C$10000,ウォッチリスト!$C$3:$C$10000,"未反映",0,1)</f>
        <v>5136</v>
      </c>
    </row>
    <row r="2172" spans="1:11">
      <c r="A2172" s="49">
        <v>20250228</v>
      </c>
      <c r="B2172" s="50" t="s">
        <v>1939</v>
      </c>
      <c r="C2172" s="49" t="s">
        <v>6605</v>
      </c>
      <c r="D2172" s="49" t="s">
        <v>3983</v>
      </c>
      <c r="E2172" s="49">
        <v>5250</v>
      </c>
      <c r="F2172" s="49" t="s">
        <v>3992</v>
      </c>
      <c r="G2172" s="49">
        <v>10</v>
      </c>
      <c r="H2172" s="49" t="s">
        <v>3993</v>
      </c>
      <c r="I2172" s="49" t="s">
        <v>3975</v>
      </c>
      <c r="J2172" s="49" t="s">
        <v>3975</v>
      </c>
      <c r="K2172" s="47" t="str">
        <f>_xlfn.XLOOKUP($B2172,ウォッチリスト!$C$3:$C$10000,ウォッチリスト!$C$3:$C$10000,"未反映",0,1)</f>
        <v>5137</v>
      </c>
    </row>
    <row r="2173" spans="1:11">
      <c r="A2173" s="49">
        <v>20250228</v>
      </c>
      <c r="B2173" s="50" t="s">
        <v>1940</v>
      </c>
      <c r="C2173" s="49" t="s">
        <v>6606</v>
      </c>
      <c r="D2173" s="49" t="s">
        <v>3983</v>
      </c>
      <c r="E2173" s="49">
        <v>5250</v>
      </c>
      <c r="F2173" s="49" t="s">
        <v>3992</v>
      </c>
      <c r="G2173" s="49">
        <v>10</v>
      </c>
      <c r="H2173" s="49" t="s">
        <v>3993</v>
      </c>
      <c r="I2173" s="49" t="s">
        <v>3975</v>
      </c>
      <c r="J2173" s="49" t="s">
        <v>3975</v>
      </c>
      <c r="K2173" s="47" t="str">
        <f>_xlfn.XLOOKUP($B2173,ウォッチリスト!$C$3:$C$10000,ウォッチリスト!$C$3:$C$10000,"未反映",0,1)</f>
        <v>5138</v>
      </c>
    </row>
    <row r="2174" spans="1:11">
      <c r="A2174" s="49">
        <v>20250228</v>
      </c>
      <c r="B2174" s="50" t="s">
        <v>1941</v>
      </c>
      <c r="C2174" s="49" t="s">
        <v>6607</v>
      </c>
      <c r="D2174" s="49" t="s">
        <v>3983</v>
      </c>
      <c r="E2174" s="49">
        <v>5250</v>
      </c>
      <c r="F2174" s="49" t="s">
        <v>3992</v>
      </c>
      <c r="G2174" s="49">
        <v>10</v>
      </c>
      <c r="H2174" s="49" t="s">
        <v>3993</v>
      </c>
      <c r="I2174" s="49" t="s">
        <v>3975</v>
      </c>
      <c r="J2174" s="49" t="s">
        <v>3975</v>
      </c>
      <c r="K2174" s="47" t="str">
        <f>_xlfn.XLOOKUP($B2174,ウォッチリスト!$C$3:$C$10000,ウォッチリスト!$C$3:$C$10000,"未反映",0,1)</f>
        <v>5139</v>
      </c>
    </row>
    <row r="2175" spans="1:11">
      <c r="A2175" s="49">
        <v>20250228</v>
      </c>
      <c r="B2175" s="50" t="s">
        <v>1942</v>
      </c>
      <c r="C2175" s="49" t="s">
        <v>6608</v>
      </c>
      <c r="D2175" s="49" t="s">
        <v>3968</v>
      </c>
      <c r="E2175" s="49">
        <v>3200</v>
      </c>
      <c r="F2175" s="49" t="s">
        <v>4445</v>
      </c>
      <c r="G2175" s="49">
        <v>4</v>
      </c>
      <c r="H2175" s="49" t="s">
        <v>4446</v>
      </c>
      <c r="I2175" s="49">
        <v>7</v>
      </c>
      <c r="J2175" s="49" t="s">
        <v>3971</v>
      </c>
      <c r="K2175" s="47" t="str">
        <f>_xlfn.XLOOKUP($B2175,ウォッチリスト!$C$3:$C$10000,ウォッチリスト!$C$3:$C$10000,"未反映",0,1)</f>
        <v>5142</v>
      </c>
    </row>
    <row r="2176" spans="1:11">
      <c r="A2176" s="49">
        <v>20250228</v>
      </c>
      <c r="B2176" s="50" t="s">
        <v>1943</v>
      </c>
      <c r="C2176" s="49" t="s">
        <v>6609</v>
      </c>
      <c r="D2176" s="49" t="s">
        <v>4059</v>
      </c>
      <c r="E2176" s="49">
        <v>3350</v>
      </c>
      <c r="F2176" s="49" t="s">
        <v>6586</v>
      </c>
      <c r="G2176" s="49">
        <v>6</v>
      </c>
      <c r="H2176" s="49" t="s">
        <v>5497</v>
      </c>
      <c r="I2176" s="49" t="s">
        <v>3975</v>
      </c>
      <c r="J2176" s="49" t="s">
        <v>3975</v>
      </c>
      <c r="K2176" s="47" t="str">
        <f>_xlfn.XLOOKUP($B2176,ウォッチリスト!$C$3:$C$10000,ウォッチリスト!$C$3:$C$10000,"未反映",0,1)</f>
        <v>5161</v>
      </c>
    </row>
    <row r="2177" spans="1:11">
      <c r="A2177" s="49">
        <v>20250228</v>
      </c>
      <c r="B2177" s="50" t="s">
        <v>1944</v>
      </c>
      <c r="C2177" s="49" t="s">
        <v>6610</v>
      </c>
      <c r="D2177" s="49" t="s">
        <v>4059</v>
      </c>
      <c r="E2177" s="49">
        <v>3350</v>
      </c>
      <c r="F2177" s="49" t="s">
        <v>6586</v>
      </c>
      <c r="G2177" s="49">
        <v>6</v>
      </c>
      <c r="H2177" s="49" t="s">
        <v>5497</v>
      </c>
      <c r="I2177" s="49" t="s">
        <v>3975</v>
      </c>
      <c r="J2177" s="49" t="s">
        <v>3975</v>
      </c>
      <c r="K2177" s="47" t="str">
        <f>_xlfn.XLOOKUP($B2177,ウォッチリスト!$C$3:$C$10000,ウォッチリスト!$C$3:$C$10000,"未反映",0,1)</f>
        <v>5162</v>
      </c>
    </row>
    <row r="2178" spans="1:11">
      <c r="A2178" s="49">
        <v>20250228</v>
      </c>
      <c r="B2178" s="50" t="s">
        <v>1945</v>
      </c>
      <c r="C2178" s="49" t="s">
        <v>6611</v>
      </c>
      <c r="D2178" s="49" t="s">
        <v>4059</v>
      </c>
      <c r="E2178" s="49">
        <v>3350</v>
      </c>
      <c r="F2178" s="49" t="s">
        <v>6586</v>
      </c>
      <c r="G2178" s="49">
        <v>6</v>
      </c>
      <c r="H2178" s="49" t="s">
        <v>5497</v>
      </c>
      <c r="I2178" s="49" t="s">
        <v>3975</v>
      </c>
      <c r="J2178" s="49" t="s">
        <v>3975</v>
      </c>
      <c r="K2178" s="47" t="str">
        <f>_xlfn.XLOOKUP($B2178,ウォッチリスト!$C$3:$C$10000,ウォッチリスト!$C$3:$C$10000,"未反映",0,1)</f>
        <v>5184</v>
      </c>
    </row>
    <row r="2179" spans="1:11">
      <c r="A2179" s="49">
        <v>20250228</v>
      </c>
      <c r="B2179" s="50" t="s">
        <v>1946</v>
      </c>
      <c r="C2179" s="49" t="s">
        <v>6612</v>
      </c>
      <c r="D2179" s="49" t="s">
        <v>3968</v>
      </c>
      <c r="E2179" s="49">
        <v>3350</v>
      </c>
      <c r="F2179" s="49" t="s">
        <v>6586</v>
      </c>
      <c r="G2179" s="49">
        <v>6</v>
      </c>
      <c r="H2179" s="49" t="s">
        <v>5497</v>
      </c>
      <c r="I2179" s="49">
        <v>7</v>
      </c>
      <c r="J2179" s="49" t="s">
        <v>3971</v>
      </c>
      <c r="K2179" s="47" t="str">
        <f>_xlfn.XLOOKUP($B2179,ウォッチリスト!$C$3:$C$10000,ウォッチリスト!$C$3:$C$10000,"未反映",0,1)</f>
        <v>5185</v>
      </c>
    </row>
    <row r="2180" spans="1:11">
      <c r="A2180" s="49">
        <v>20250228</v>
      </c>
      <c r="B2180" s="50" t="s">
        <v>164</v>
      </c>
      <c r="C2180" s="49" t="s">
        <v>6613</v>
      </c>
      <c r="D2180" s="49" t="s">
        <v>3968</v>
      </c>
      <c r="E2180" s="49">
        <v>3350</v>
      </c>
      <c r="F2180" s="49" t="s">
        <v>6586</v>
      </c>
      <c r="G2180" s="49">
        <v>6</v>
      </c>
      <c r="H2180" s="49" t="s">
        <v>5497</v>
      </c>
      <c r="I2180" s="49">
        <v>7</v>
      </c>
      <c r="J2180" s="49" t="s">
        <v>3971</v>
      </c>
      <c r="K2180" s="47" t="str">
        <f>_xlfn.XLOOKUP($B2180,ウォッチリスト!$C$3:$C$10000,ウォッチリスト!$C$3:$C$10000,"未反映",0,1)</f>
        <v>5186</v>
      </c>
    </row>
    <row r="2181" spans="1:11">
      <c r="A2181" s="49">
        <v>20250228</v>
      </c>
      <c r="B2181" s="50" t="s">
        <v>1947</v>
      </c>
      <c r="C2181" s="49" t="s">
        <v>6614</v>
      </c>
      <c r="D2181" s="49" t="s">
        <v>4059</v>
      </c>
      <c r="E2181" s="49">
        <v>3750</v>
      </c>
      <c r="F2181" s="49" t="s">
        <v>4769</v>
      </c>
      <c r="G2181" s="49">
        <v>9</v>
      </c>
      <c r="H2181" s="49" t="s">
        <v>4770</v>
      </c>
      <c r="I2181" s="49" t="s">
        <v>3975</v>
      </c>
      <c r="J2181" s="49" t="s">
        <v>3975</v>
      </c>
      <c r="K2181" s="47" t="str">
        <f>_xlfn.XLOOKUP($B2181,ウォッチリスト!$C$3:$C$10000,ウォッチリスト!$C$3:$C$10000,"未反映",0,1)</f>
        <v>5187</v>
      </c>
    </row>
    <row r="2182" spans="1:11">
      <c r="A2182" s="49">
        <v>20250228</v>
      </c>
      <c r="B2182" s="50" t="s">
        <v>1948</v>
      </c>
      <c r="C2182" s="49" t="s">
        <v>6615</v>
      </c>
      <c r="D2182" s="49" t="s">
        <v>4059</v>
      </c>
      <c r="E2182" s="49">
        <v>3350</v>
      </c>
      <c r="F2182" s="49" t="s">
        <v>6586</v>
      </c>
      <c r="G2182" s="49">
        <v>6</v>
      </c>
      <c r="H2182" s="49" t="s">
        <v>5497</v>
      </c>
      <c r="I2182" s="49" t="s">
        <v>3975</v>
      </c>
      <c r="J2182" s="49" t="s">
        <v>3975</v>
      </c>
      <c r="K2182" s="47" t="str">
        <f>_xlfn.XLOOKUP($B2182,ウォッチリスト!$C$3:$C$10000,ウォッチリスト!$C$3:$C$10000,"未反映",0,1)</f>
        <v>5189</v>
      </c>
    </row>
    <row r="2183" spans="1:11">
      <c r="A2183" s="49">
        <v>20250228</v>
      </c>
      <c r="B2183" s="50" t="s">
        <v>237</v>
      </c>
      <c r="C2183" s="49" t="s">
        <v>6616</v>
      </c>
      <c r="D2183" s="49" t="s">
        <v>3968</v>
      </c>
      <c r="E2183" s="49">
        <v>3350</v>
      </c>
      <c r="F2183" s="49" t="s">
        <v>6586</v>
      </c>
      <c r="G2183" s="49">
        <v>6</v>
      </c>
      <c r="H2183" s="49" t="s">
        <v>5497</v>
      </c>
      <c r="I2183" s="49">
        <v>6</v>
      </c>
      <c r="J2183" s="49" t="s">
        <v>4061</v>
      </c>
      <c r="K2183" s="47" t="str">
        <f>_xlfn.XLOOKUP($B2183,ウォッチリスト!$C$3:$C$10000,ウォッチリスト!$C$3:$C$10000,"未反映",0,1)</f>
        <v>5191</v>
      </c>
    </row>
    <row r="2184" spans="1:11">
      <c r="A2184" s="49">
        <v>20250228</v>
      </c>
      <c r="B2184" s="50" t="s">
        <v>1949</v>
      </c>
      <c r="C2184" s="49" t="s">
        <v>6617</v>
      </c>
      <c r="D2184" s="49" t="s">
        <v>3968</v>
      </c>
      <c r="E2184" s="49">
        <v>3350</v>
      </c>
      <c r="F2184" s="49" t="s">
        <v>6586</v>
      </c>
      <c r="G2184" s="49">
        <v>6</v>
      </c>
      <c r="H2184" s="49" t="s">
        <v>5497</v>
      </c>
      <c r="I2184" s="49">
        <v>6</v>
      </c>
      <c r="J2184" s="49" t="s">
        <v>4061</v>
      </c>
      <c r="K2184" s="47" t="str">
        <f>_xlfn.XLOOKUP($B2184,ウォッチリスト!$C$3:$C$10000,ウォッチリスト!$C$3:$C$10000,"未反映",0,1)</f>
        <v>5192</v>
      </c>
    </row>
    <row r="2185" spans="1:11">
      <c r="A2185" s="49">
        <v>20250228</v>
      </c>
      <c r="B2185" s="50" t="s">
        <v>1950</v>
      </c>
      <c r="C2185" s="49" t="s">
        <v>6618</v>
      </c>
      <c r="D2185" s="49" t="s">
        <v>4059</v>
      </c>
      <c r="E2185" s="49">
        <v>3350</v>
      </c>
      <c r="F2185" s="49" t="s">
        <v>6586</v>
      </c>
      <c r="G2185" s="49">
        <v>6</v>
      </c>
      <c r="H2185" s="49" t="s">
        <v>5497</v>
      </c>
      <c r="I2185" s="49" t="s">
        <v>3975</v>
      </c>
      <c r="J2185" s="49" t="s">
        <v>3975</v>
      </c>
      <c r="K2185" s="47" t="str">
        <f>_xlfn.XLOOKUP($B2185,ウォッチリスト!$C$3:$C$10000,ウォッチリスト!$C$3:$C$10000,"未反映",0,1)</f>
        <v>5194</v>
      </c>
    </row>
    <row r="2186" spans="1:11">
      <c r="A2186" s="49">
        <v>20250228</v>
      </c>
      <c r="B2186" s="50" t="s">
        <v>1951</v>
      </c>
      <c r="C2186" s="49" t="s">
        <v>6619</v>
      </c>
      <c r="D2186" s="49" t="s">
        <v>3968</v>
      </c>
      <c r="E2186" s="49">
        <v>3350</v>
      </c>
      <c r="F2186" s="49" t="s">
        <v>6586</v>
      </c>
      <c r="G2186" s="49">
        <v>6</v>
      </c>
      <c r="H2186" s="49" t="s">
        <v>5497</v>
      </c>
      <c r="I2186" s="49">
        <v>7</v>
      </c>
      <c r="J2186" s="49" t="s">
        <v>3971</v>
      </c>
      <c r="K2186" s="47" t="str">
        <f>_xlfn.XLOOKUP($B2186,ウォッチリスト!$C$3:$C$10000,ウォッチリスト!$C$3:$C$10000,"未反映",0,1)</f>
        <v>5195</v>
      </c>
    </row>
    <row r="2187" spans="1:11">
      <c r="A2187" s="49">
        <v>20250228</v>
      </c>
      <c r="B2187" s="50" t="s">
        <v>1952</v>
      </c>
      <c r="C2187" s="49" t="s">
        <v>6620</v>
      </c>
      <c r="D2187" s="49" t="s">
        <v>4059</v>
      </c>
      <c r="E2187" s="49">
        <v>3350</v>
      </c>
      <c r="F2187" s="49" t="s">
        <v>6586</v>
      </c>
      <c r="G2187" s="49">
        <v>6</v>
      </c>
      <c r="H2187" s="49" t="s">
        <v>5497</v>
      </c>
      <c r="I2187" s="49" t="s">
        <v>3975</v>
      </c>
      <c r="J2187" s="49" t="s">
        <v>3975</v>
      </c>
      <c r="K2187" s="47" t="str">
        <f>_xlfn.XLOOKUP($B2187,ウォッチリスト!$C$3:$C$10000,ウォッチリスト!$C$3:$C$10000,"未反映",0,1)</f>
        <v>5199</v>
      </c>
    </row>
    <row r="2188" spans="1:11">
      <c r="A2188" s="49">
        <v>20250228</v>
      </c>
      <c r="B2188" s="50" t="s">
        <v>273</v>
      </c>
      <c r="C2188" s="49" t="s">
        <v>6621</v>
      </c>
      <c r="D2188" s="49" t="s">
        <v>3968</v>
      </c>
      <c r="E2188" s="49">
        <v>3400</v>
      </c>
      <c r="F2188" s="49" t="s">
        <v>5492</v>
      </c>
      <c r="G2188" s="49">
        <v>3</v>
      </c>
      <c r="H2188" s="49" t="s">
        <v>4056</v>
      </c>
      <c r="I2188" s="49">
        <v>4</v>
      </c>
      <c r="J2188" s="49" t="s">
        <v>4015</v>
      </c>
      <c r="K2188" s="47" t="str">
        <f>_xlfn.XLOOKUP($B2188,ウォッチリスト!$C$3:$C$10000,ウォッチリスト!$C$3:$C$10000,"未反映",0,1)</f>
        <v>5201</v>
      </c>
    </row>
    <row r="2189" spans="1:11">
      <c r="A2189" s="49">
        <v>20250228</v>
      </c>
      <c r="B2189" s="50" t="s">
        <v>1953</v>
      </c>
      <c r="C2189" s="49" t="s">
        <v>6622</v>
      </c>
      <c r="D2189" s="49" t="s">
        <v>3968</v>
      </c>
      <c r="E2189" s="49">
        <v>3400</v>
      </c>
      <c r="F2189" s="49" t="s">
        <v>5492</v>
      </c>
      <c r="G2189" s="49">
        <v>3</v>
      </c>
      <c r="H2189" s="49" t="s">
        <v>4056</v>
      </c>
      <c r="I2189" s="49">
        <v>6</v>
      </c>
      <c r="J2189" s="49" t="s">
        <v>4061</v>
      </c>
      <c r="K2189" s="47" t="str">
        <f>_xlfn.XLOOKUP($B2189,ウォッチリスト!$C$3:$C$10000,ウォッチリスト!$C$3:$C$10000,"未反映",0,1)</f>
        <v>5202</v>
      </c>
    </row>
    <row r="2190" spans="1:11">
      <c r="A2190" s="49">
        <v>20250228</v>
      </c>
      <c r="B2190" s="50" t="s">
        <v>1954</v>
      </c>
      <c r="C2190" s="49" t="s">
        <v>6623</v>
      </c>
      <c r="D2190" s="49" t="s">
        <v>4059</v>
      </c>
      <c r="E2190" s="49">
        <v>3400</v>
      </c>
      <c r="F2190" s="49" t="s">
        <v>5492</v>
      </c>
      <c r="G2190" s="49">
        <v>3</v>
      </c>
      <c r="H2190" s="49" t="s">
        <v>4056</v>
      </c>
      <c r="I2190" s="49" t="s">
        <v>3975</v>
      </c>
      <c r="J2190" s="49" t="s">
        <v>3975</v>
      </c>
      <c r="K2190" s="47" t="str">
        <f>_xlfn.XLOOKUP($B2190,ウォッチリスト!$C$3:$C$10000,ウォッチリスト!$C$3:$C$10000,"未反映",0,1)</f>
        <v>5204</v>
      </c>
    </row>
    <row r="2191" spans="1:11">
      <c r="A2191" s="49">
        <v>20250228</v>
      </c>
      <c r="B2191" s="50" t="s">
        <v>337</v>
      </c>
      <c r="C2191" s="49" t="s">
        <v>6624</v>
      </c>
      <c r="D2191" s="49" t="s">
        <v>3968</v>
      </c>
      <c r="E2191" s="49">
        <v>3200</v>
      </c>
      <c r="F2191" s="49" t="s">
        <v>4445</v>
      </c>
      <c r="G2191" s="49">
        <v>4</v>
      </c>
      <c r="H2191" s="49" t="s">
        <v>4446</v>
      </c>
      <c r="I2191" s="49">
        <v>6</v>
      </c>
      <c r="J2191" s="49" t="s">
        <v>4061</v>
      </c>
      <c r="K2191" s="47" t="str">
        <f>_xlfn.XLOOKUP($B2191,ウォッチリスト!$C$3:$C$10000,ウォッチリスト!$C$3:$C$10000,"未反映",0,1)</f>
        <v>5208</v>
      </c>
    </row>
    <row r="2192" spans="1:11">
      <c r="A2192" s="49">
        <v>20250228</v>
      </c>
      <c r="B2192" s="50" t="s">
        <v>1955</v>
      </c>
      <c r="C2192" s="49" t="s">
        <v>6625</v>
      </c>
      <c r="D2192" s="49" t="s">
        <v>4059</v>
      </c>
      <c r="E2192" s="49">
        <v>3400</v>
      </c>
      <c r="F2192" s="49" t="s">
        <v>5492</v>
      </c>
      <c r="G2192" s="49">
        <v>3</v>
      </c>
      <c r="H2192" s="49" t="s">
        <v>4056</v>
      </c>
      <c r="I2192" s="49" t="s">
        <v>3975</v>
      </c>
      <c r="J2192" s="49" t="s">
        <v>3975</v>
      </c>
      <c r="K2192" s="47" t="str">
        <f>_xlfn.XLOOKUP($B2192,ウォッチリスト!$C$3:$C$10000,ウォッチリスト!$C$3:$C$10000,"未反映",0,1)</f>
        <v>5210</v>
      </c>
    </row>
    <row r="2193" spans="1:11">
      <c r="A2193" s="49">
        <v>20250228</v>
      </c>
      <c r="B2193" s="50" t="s">
        <v>288</v>
      </c>
      <c r="C2193" s="49" t="s">
        <v>6626</v>
      </c>
      <c r="D2193" s="49" t="s">
        <v>3968</v>
      </c>
      <c r="E2193" s="49">
        <v>3400</v>
      </c>
      <c r="F2193" s="49" t="s">
        <v>5492</v>
      </c>
      <c r="G2193" s="49">
        <v>3</v>
      </c>
      <c r="H2193" s="49" t="s">
        <v>4056</v>
      </c>
      <c r="I2193" s="49">
        <v>4</v>
      </c>
      <c r="J2193" s="49" t="s">
        <v>4015</v>
      </c>
      <c r="K2193" s="47" t="str">
        <f>_xlfn.XLOOKUP($B2193,ウォッチリスト!$C$3:$C$10000,ウォッチリスト!$C$3:$C$10000,"未反映",0,1)</f>
        <v>5214</v>
      </c>
    </row>
    <row r="2194" spans="1:11">
      <c r="A2194" s="49">
        <v>20250228</v>
      </c>
      <c r="B2194" s="50" t="s">
        <v>1956</v>
      </c>
      <c r="C2194" s="49" t="s">
        <v>6627</v>
      </c>
      <c r="D2194" s="49" t="s">
        <v>4059</v>
      </c>
      <c r="E2194" s="49">
        <v>3400</v>
      </c>
      <c r="F2194" s="49" t="s">
        <v>5492</v>
      </c>
      <c r="G2194" s="49">
        <v>3</v>
      </c>
      <c r="H2194" s="49" t="s">
        <v>4056</v>
      </c>
      <c r="I2194" s="49" t="s">
        <v>3975</v>
      </c>
      <c r="J2194" s="49" t="s">
        <v>3975</v>
      </c>
      <c r="K2194" s="47" t="str">
        <f>_xlfn.XLOOKUP($B2194,ウォッチリスト!$C$3:$C$10000,ウォッチリスト!$C$3:$C$10000,"未反映",0,1)</f>
        <v>5216</v>
      </c>
    </row>
    <row r="2195" spans="1:11">
      <c r="A2195" s="49">
        <v>20250228</v>
      </c>
      <c r="B2195" s="50" t="s">
        <v>1957</v>
      </c>
      <c r="C2195" s="49" t="s">
        <v>6628</v>
      </c>
      <c r="D2195" s="49" t="s">
        <v>4059</v>
      </c>
      <c r="E2195" s="49">
        <v>3400</v>
      </c>
      <c r="F2195" s="49" t="s">
        <v>5492</v>
      </c>
      <c r="G2195" s="49">
        <v>3</v>
      </c>
      <c r="H2195" s="49" t="s">
        <v>4056</v>
      </c>
      <c r="I2195" s="49">
        <v>7</v>
      </c>
      <c r="J2195" s="49" t="s">
        <v>3971</v>
      </c>
      <c r="K2195" s="47" t="str">
        <f>_xlfn.XLOOKUP($B2195,ウォッチリスト!$C$3:$C$10000,ウォッチリスト!$C$3:$C$10000,"未反映",0,1)</f>
        <v>5218</v>
      </c>
    </row>
    <row r="2196" spans="1:11">
      <c r="A2196" s="49">
        <v>20250228</v>
      </c>
      <c r="B2196" s="50" t="s">
        <v>1958</v>
      </c>
      <c r="C2196" s="49" t="s">
        <v>6629</v>
      </c>
      <c r="D2196" s="49" t="s">
        <v>3968</v>
      </c>
      <c r="E2196" s="49">
        <v>3400</v>
      </c>
      <c r="F2196" s="49" t="s">
        <v>5492</v>
      </c>
      <c r="G2196" s="49">
        <v>3</v>
      </c>
      <c r="H2196" s="49" t="s">
        <v>4056</v>
      </c>
      <c r="I2196" s="49">
        <v>4</v>
      </c>
      <c r="J2196" s="49" t="s">
        <v>4015</v>
      </c>
      <c r="K2196" s="47" t="str">
        <f>_xlfn.XLOOKUP($B2196,ウォッチリスト!$C$3:$C$10000,ウォッチリスト!$C$3:$C$10000,"未反映",0,1)</f>
        <v>5232</v>
      </c>
    </row>
    <row r="2197" spans="1:11">
      <c r="A2197" s="49">
        <v>20250228</v>
      </c>
      <c r="B2197" s="50" t="s">
        <v>1959</v>
      </c>
      <c r="C2197" s="49" t="s">
        <v>6630</v>
      </c>
      <c r="D2197" s="49" t="s">
        <v>3968</v>
      </c>
      <c r="E2197" s="49">
        <v>3400</v>
      </c>
      <c r="F2197" s="49" t="s">
        <v>5492</v>
      </c>
      <c r="G2197" s="49">
        <v>3</v>
      </c>
      <c r="H2197" s="49" t="s">
        <v>4056</v>
      </c>
      <c r="I2197" s="49">
        <v>4</v>
      </c>
      <c r="J2197" s="49" t="s">
        <v>4015</v>
      </c>
      <c r="K2197" s="47" t="str">
        <f>_xlfn.XLOOKUP($B2197,ウォッチリスト!$C$3:$C$10000,ウォッチリスト!$C$3:$C$10000,"未反映",0,1)</f>
        <v>5233</v>
      </c>
    </row>
    <row r="2198" spans="1:11">
      <c r="A2198" s="49">
        <v>20250228</v>
      </c>
      <c r="B2198" s="50" t="s">
        <v>1960</v>
      </c>
      <c r="C2198" s="49" t="s">
        <v>6631</v>
      </c>
      <c r="D2198" s="49" t="s">
        <v>4059</v>
      </c>
      <c r="E2198" s="49">
        <v>3400</v>
      </c>
      <c r="F2198" s="49" t="s">
        <v>5492</v>
      </c>
      <c r="G2198" s="49">
        <v>3</v>
      </c>
      <c r="H2198" s="49" t="s">
        <v>4056</v>
      </c>
      <c r="I2198" s="49" t="s">
        <v>3975</v>
      </c>
      <c r="J2198" s="49" t="s">
        <v>3975</v>
      </c>
      <c r="K2198" s="47" t="str">
        <f>_xlfn.XLOOKUP($B2198,ウォッチリスト!$C$3:$C$10000,ウォッチリスト!$C$3:$C$10000,"未反映",0,1)</f>
        <v>5237</v>
      </c>
    </row>
    <row r="2199" spans="1:11">
      <c r="A2199" s="49">
        <v>20250228</v>
      </c>
      <c r="B2199" s="50" t="s">
        <v>1961</v>
      </c>
      <c r="C2199" s="49" t="s">
        <v>6632</v>
      </c>
      <c r="D2199" s="49" t="s">
        <v>3983</v>
      </c>
      <c r="E2199" s="49">
        <v>5250</v>
      </c>
      <c r="F2199" s="49" t="s">
        <v>3992</v>
      </c>
      <c r="G2199" s="49">
        <v>10</v>
      </c>
      <c r="H2199" s="49" t="s">
        <v>3993</v>
      </c>
      <c r="I2199" s="49" t="s">
        <v>3975</v>
      </c>
      <c r="J2199" s="49" t="s">
        <v>3975</v>
      </c>
      <c r="K2199" s="47" t="str">
        <f>_xlfn.XLOOKUP($B2199,ウォッチリスト!$C$3:$C$10000,ウォッチリスト!$C$3:$C$10000,"未反映",0,1)</f>
        <v>5240</v>
      </c>
    </row>
    <row r="2200" spans="1:11">
      <c r="A2200" s="49">
        <v>20250228</v>
      </c>
      <c r="B2200" s="50" t="s">
        <v>1962</v>
      </c>
      <c r="C2200" s="49" t="s">
        <v>6633</v>
      </c>
      <c r="D2200" s="49" t="s">
        <v>3983</v>
      </c>
      <c r="E2200" s="49">
        <v>5250</v>
      </c>
      <c r="F2200" s="49" t="s">
        <v>3992</v>
      </c>
      <c r="G2200" s="49">
        <v>10</v>
      </c>
      <c r="H2200" s="49" t="s">
        <v>3993</v>
      </c>
      <c r="I2200" s="49" t="s">
        <v>3975</v>
      </c>
      <c r="J2200" s="49" t="s">
        <v>3975</v>
      </c>
      <c r="K2200" s="47" t="str">
        <f>_xlfn.XLOOKUP($B2200,ウォッチリスト!$C$3:$C$10000,ウォッチリスト!$C$3:$C$10000,"未反映",0,1)</f>
        <v>5242</v>
      </c>
    </row>
    <row r="2201" spans="1:11">
      <c r="A2201" s="49">
        <v>20250228</v>
      </c>
      <c r="B2201" s="50" t="s">
        <v>1963</v>
      </c>
      <c r="C2201" s="49" t="s">
        <v>6634</v>
      </c>
      <c r="D2201" s="49" t="s">
        <v>3983</v>
      </c>
      <c r="E2201" s="49">
        <v>5250</v>
      </c>
      <c r="F2201" s="49" t="s">
        <v>3992</v>
      </c>
      <c r="G2201" s="49">
        <v>10</v>
      </c>
      <c r="H2201" s="49" t="s">
        <v>3993</v>
      </c>
      <c r="I2201" s="49" t="s">
        <v>3975</v>
      </c>
      <c r="J2201" s="49" t="s">
        <v>3975</v>
      </c>
      <c r="K2201" s="47" t="str">
        <f>_xlfn.XLOOKUP($B2201,ウォッチリスト!$C$3:$C$10000,ウォッチリスト!$C$3:$C$10000,"未反映",0,1)</f>
        <v>5243</v>
      </c>
    </row>
    <row r="2202" spans="1:11">
      <c r="A2202" s="49">
        <v>20250228</v>
      </c>
      <c r="B2202" s="50" t="s">
        <v>1964</v>
      </c>
      <c r="C2202" s="49" t="s">
        <v>6635</v>
      </c>
      <c r="D2202" s="49" t="s">
        <v>3983</v>
      </c>
      <c r="E2202" s="49">
        <v>5250</v>
      </c>
      <c r="F2202" s="49" t="s">
        <v>3992</v>
      </c>
      <c r="G2202" s="49">
        <v>10</v>
      </c>
      <c r="H2202" s="49" t="s">
        <v>3993</v>
      </c>
      <c r="I2202" s="49" t="s">
        <v>3975</v>
      </c>
      <c r="J2202" s="49" t="s">
        <v>3975</v>
      </c>
      <c r="K2202" s="47" t="str">
        <f>_xlfn.XLOOKUP($B2202,ウォッチリスト!$C$3:$C$10000,ウォッチリスト!$C$3:$C$10000,"未反映",0,1)</f>
        <v>5244</v>
      </c>
    </row>
    <row r="2203" spans="1:11">
      <c r="A2203" s="49">
        <v>20250228</v>
      </c>
      <c r="B2203" s="50" t="s">
        <v>1965</v>
      </c>
      <c r="C2203" s="49" t="s">
        <v>6636</v>
      </c>
      <c r="D2203" s="49" t="s">
        <v>3983</v>
      </c>
      <c r="E2203" s="49">
        <v>5250</v>
      </c>
      <c r="F2203" s="49" t="s">
        <v>3992</v>
      </c>
      <c r="G2203" s="49">
        <v>10</v>
      </c>
      <c r="H2203" s="49" t="s">
        <v>3993</v>
      </c>
      <c r="I2203" s="49" t="s">
        <v>3975</v>
      </c>
      <c r="J2203" s="49" t="s">
        <v>3975</v>
      </c>
      <c r="K2203" s="47" t="str">
        <f>_xlfn.XLOOKUP($B2203,ウォッチリスト!$C$3:$C$10000,ウォッチリスト!$C$3:$C$10000,"未反映",0,1)</f>
        <v>5246</v>
      </c>
    </row>
    <row r="2204" spans="1:11">
      <c r="A2204" s="49">
        <v>20250228</v>
      </c>
      <c r="B2204" s="50" t="s">
        <v>1966</v>
      </c>
      <c r="C2204" s="49" t="s">
        <v>6637</v>
      </c>
      <c r="D2204" s="49" t="s">
        <v>3983</v>
      </c>
      <c r="E2204" s="49">
        <v>5250</v>
      </c>
      <c r="F2204" s="49" t="s">
        <v>3992</v>
      </c>
      <c r="G2204" s="49">
        <v>10</v>
      </c>
      <c r="H2204" s="49" t="s">
        <v>3993</v>
      </c>
      <c r="I2204" s="49" t="s">
        <v>3975</v>
      </c>
      <c r="J2204" s="49" t="s">
        <v>3975</v>
      </c>
      <c r="K2204" s="47" t="str">
        <f>_xlfn.XLOOKUP($B2204,ウォッチリスト!$C$3:$C$10000,ウォッチリスト!$C$3:$C$10000,"未反映",0,1)</f>
        <v>5247</v>
      </c>
    </row>
    <row r="2205" spans="1:11">
      <c r="A2205" s="49">
        <v>20250228</v>
      </c>
      <c r="B2205" s="50" t="s">
        <v>1967</v>
      </c>
      <c r="C2205" s="49" t="s">
        <v>6638</v>
      </c>
      <c r="D2205" s="49" t="s">
        <v>3983</v>
      </c>
      <c r="E2205" s="49">
        <v>5250</v>
      </c>
      <c r="F2205" s="49" t="s">
        <v>3992</v>
      </c>
      <c r="G2205" s="49">
        <v>10</v>
      </c>
      <c r="H2205" s="49" t="s">
        <v>3993</v>
      </c>
      <c r="I2205" s="49" t="s">
        <v>3975</v>
      </c>
      <c r="J2205" s="49" t="s">
        <v>3975</v>
      </c>
      <c r="K2205" s="47" t="str">
        <f>_xlfn.XLOOKUP($B2205,ウォッチリスト!$C$3:$C$10000,ウォッチリスト!$C$3:$C$10000,"未反映",0,1)</f>
        <v>5248</v>
      </c>
    </row>
    <row r="2206" spans="1:11">
      <c r="A2206" s="49">
        <v>20250228</v>
      </c>
      <c r="B2206" s="50" t="s">
        <v>6639</v>
      </c>
      <c r="C2206" s="49" t="s">
        <v>6640</v>
      </c>
      <c r="D2206" s="49" t="s">
        <v>3991</v>
      </c>
      <c r="E2206" s="49">
        <v>5250</v>
      </c>
      <c r="F2206" s="49" t="s">
        <v>3992</v>
      </c>
      <c r="G2206" s="49">
        <v>10</v>
      </c>
      <c r="H2206" s="49" t="s">
        <v>3993</v>
      </c>
      <c r="I2206" s="49" t="s">
        <v>3975</v>
      </c>
      <c r="J2206" s="49" t="s">
        <v>3975</v>
      </c>
      <c r="K2206" s="47" t="str">
        <f>_xlfn.XLOOKUP($B2206,ウォッチリスト!$C$3:$C$10000,ウォッチリスト!$C$3:$C$10000,"未反映",0,1)</f>
        <v>未反映</v>
      </c>
    </row>
    <row r="2207" spans="1:11">
      <c r="A2207" s="49">
        <v>20250228</v>
      </c>
      <c r="B2207" s="50" t="s">
        <v>1968</v>
      </c>
      <c r="C2207" s="49" t="s">
        <v>6641</v>
      </c>
      <c r="D2207" s="49" t="s">
        <v>4059</v>
      </c>
      <c r="E2207" s="49">
        <v>5250</v>
      </c>
      <c r="F2207" s="49" t="s">
        <v>3992</v>
      </c>
      <c r="G2207" s="49">
        <v>10</v>
      </c>
      <c r="H2207" s="49" t="s">
        <v>3993</v>
      </c>
      <c r="I2207" s="49" t="s">
        <v>3975</v>
      </c>
      <c r="J2207" s="49" t="s">
        <v>3975</v>
      </c>
      <c r="K2207" s="47" t="str">
        <f>_xlfn.XLOOKUP($B2207,ウォッチリスト!$C$3:$C$10000,ウォッチリスト!$C$3:$C$10000,"未反映",0,1)</f>
        <v>5250</v>
      </c>
    </row>
    <row r="2208" spans="1:11">
      <c r="A2208" s="49">
        <v>20250228</v>
      </c>
      <c r="B2208" s="50" t="s">
        <v>6642</v>
      </c>
      <c r="C2208" s="49" t="s">
        <v>6643</v>
      </c>
      <c r="D2208" s="49" t="s">
        <v>3991</v>
      </c>
      <c r="E2208" s="49">
        <v>5250</v>
      </c>
      <c r="F2208" s="49" t="s">
        <v>3992</v>
      </c>
      <c r="G2208" s="49">
        <v>10</v>
      </c>
      <c r="H2208" s="49" t="s">
        <v>3993</v>
      </c>
      <c r="I2208" s="49" t="s">
        <v>3975</v>
      </c>
      <c r="J2208" s="49" t="s">
        <v>3975</v>
      </c>
      <c r="K2208" s="47" t="str">
        <f>_xlfn.XLOOKUP($B2208,ウォッチリスト!$C$3:$C$10000,ウォッチリスト!$C$3:$C$10000,"未反映",0,1)</f>
        <v>未反映</v>
      </c>
    </row>
    <row r="2209" spans="1:11">
      <c r="A2209" s="49">
        <v>20250228</v>
      </c>
      <c r="B2209" s="50" t="s">
        <v>1969</v>
      </c>
      <c r="C2209" s="49" t="s">
        <v>6644</v>
      </c>
      <c r="D2209" s="49" t="s">
        <v>3983</v>
      </c>
      <c r="E2209" s="49">
        <v>5250</v>
      </c>
      <c r="F2209" s="49" t="s">
        <v>3992</v>
      </c>
      <c r="G2209" s="49">
        <v>10</v>
      </c>
      <c r="H2209" s="49" t="s">
        <v>3993</v>
      </c>
      <c r="I2209" s="49" t="s">
        <v>3975</v>
      </c>
      <c r="J2209" s="49" t="s">
        <v>3975</v>
      </c>
      <c r="K2209" s="47" t="str">
        <f>_xlfn.XLOOKUP($B2209,ウォッチリスト!$C$3:$C$10000,ウォッチリスト!$C$3:$C$10000,"未反映",0,1)</f>
        <v>5252</v>
      </c>
    </row>
    <row r="2210" spans="1:11">
      <c r="A2210" s="49">
        <v>20250228</v>
      </c>
      <c r="B2210" s="50" t="s">
        <v>1970</v>
      </c>
      <c r="C2210" s="49" t="s">
        <v>6645</v>
      </c>
      <c r="D2210" s="49" t="s">
        <v>3983</v>
      </c>
      <c r="E2210" s="49">
        <v>5250</v>
      </c>
      <c r="F2210" s="49" t="s">
        <v>3992</v>
      </c>
      <c r="G2210" s="49">
        <v>10</v>
      </c>
      <c r="H2210" s="49" t="s">
        <v>3993</v>
      </c>
      <c r="I2210" s="49" t="s">
        <v>3975</v>
      </c>
      <c r="J2210" s="49" t="s">
        <v>3975</v>
      </c>
      <c r="K2210" s="47" t="str">
        <f>_xlfn.XLOOKUP($B2210,ウォッチリスト!$C$3:$C$10000,ウォッチリスト!$C$3:$C$10000,"未反映",0,1)</f>
        <v>5253</v>
      </c>
    </row>
    <row r="2211" spans="1:11">
      <c r="A2211" s="49">
        <v>20250228</v>
      </c>
      <c r="B2211" s="50" t="s">
        <v>1971</v>
      </c>
      <c r="C2211" s="49" t="s">
        <v>6646</v>
      </c>
      <c r="D2211" s="49" t="s">
        <v>3983</v>
      </c>
      <c r="E2211" s="49">
        <v>5250</v>
      </c>
      <c r="F2211" s="49" t="s">
        <v>3992</v>
      </c>
      <c r="G2211" s="49">
        <v>10</v>
      </c>
      <c r="H2211" s="49" t="s">
        <v>3993</v>
      </c>
      <c r="I2211" s="49" t="s">
        <v>3975</v>
      </c>
      <c r="J2211" s="49" t="s">
        <v>3975</v>
      </c>
      <c r="K2211" s="47" t="str">
        <f>_xlfn.XLOOKUP($B2211,ウォッチリスト!$C$3:$C$10000,ウォッチリスト!$C$3:$C$10000,"未反映",0,1)</f>
        <v>5254</v>
      </c>
    </row>
    <row r="2212" spans="1:11">
      <c r="A2212" s="49">
        <v>20250228</v>
      </c>
      <c r="B2212" s="50" t="s">
        <v>1972</v>
      </c>
      <c r="C2212" s="49" t="s">
        <v>6647</v>
      </c>
      <c r="D2212" s="49" t="s">
        <v>3983</v>
      </c>
      <c r="E2212" s="49">
        <v>5250</v>
      </c>
      <c r="F2212" s="49" t="s">
        <v>3992</v>
      </c>
      <c r="G2212" s="49">
        <v>10</v>
      </c>
      <c r="H2212" s="49" t="s">
        <v>3993</v>
      </c>
      <c r="I2212" s="49" t="s">
        <v>3975</v>
      </c>
      <c r="J2212" s="49" t="s">
        <v>3975</v>
      </c>
      <c r="K2212" s="47" t="str">
        <f>_xlfn.XLOOKUP($B2212,ウォッチリスト!$C$3:$C$10000,ウォッチリスト!$C$3:$C$10000,"未反映",0,1)</f>
        <v>5255</v>
      </c>
    </row>
    <row r="2213" spans="1:11">
      <c r="A2213" s="49">
        <v>20250228</v>
      </c>
      <c r="B2213" s="50" t="s">
        <v>1973</v>
      </c>
      <c r="C2213" s="49" t="s">
        <v>6648</v>
      </c>
      <c r="D2213" s="49" t="s">
        <v>3983</v>
      </c>
      <c r="E2213" s="49">
        <v>5250</v>
      </c>
      <c r="F2213" s="49" t="s">
        <v>3992</v>
      </c>
      <c r="G2213" s="49">
        <v>10</v>
      </c>
      <c r="H2213" s="49" t="s">
        <v>3993</v>
      </c>
      <c r="I2213" s="49" t="s">
        <v>3975</v>
      </c>
      <c r="J2213" s="49" t="s">
        <v>3975</v>
      </c>
      <c r="K2213" s="47" t="str">
        <f>_xlfn.XLOOKUP($B2213,ウォッチリスト!$C$3:$C$10000,ウォッチリスト!$C$3:$C$10000,"未反映",0,1)</f>
        <v>5256</v>
      </c>
    </row>
    <row r="2214" spans="1:11">
      <c r="A2214" s="49">
        <v>20250228</v>
      </c>
      <c r="B2214" s="50" t="s">
        <v>1974</v>
      </c>
      <c r="C2214" s="49" t="s">
        <v>6649</v>
      </c>
      <c r="D2214" s="49" t="s">
        <v>4059</v>
      </c>
      <c r="E2214" s="49">
        <v>5250</v>
      </c>
      <c r="F2214" s="49" t="s">
        <v>3992</v>
      </c>
      <c r="G2214" s="49">
        <v>10</v>
      </c>
      <c r="H2214" s="49" t="s">
        <v>3993</v>
      </c>
      <c r="I2214" s="49" t="s">
        <v>3975</v>
      </c>
      <c r="J2214" s="49" t="s">
        <v>3975</v>
      </c>
      <c r="K2214" s="47" t="str">
        <f>_xlfn.XLOOKUP($B2214,ウォッチリスト!$C$3:$C$10000,ウォッチリスト!$C$3:$C$10000,"未反映",0,1)</f>
        <v>5257</v>
      </c>
    </row>
    <row r="2215" spans="1:11">
      <c r="A2215" s="49">
        <v>20250228</v>
      </c>
      <c r="B2215" s="50" t="s">
        <v>1975</v>
      </c>
      <c r="C2215" s="49" t="s">
        <v>6650</v>
      </c>
      <c r="D2215" s="49" t="s">
        <v>3983</v>
      </c>
      <c r="E2215" s="49">
        <v>5250</v>
      </c>
      <c r="F2215" s="49" t="s">
        <v>3992</v>
      </c>
      <c r="G2215" s="49">
        <v>10</v>
      </c>
      <c r="H2215" s="49" t="s">
        <v>3993</v>
      </c>
      <c r="I2215" s="49" t="s">
        <v>3975</v>
      </c>
      <c r="J2215" s="49" t="s">
        <v>3975</v>
      </c>
      <c r="K2215" s="47" t="str">
        <f>_xlfn.XLOOKUP($B2215,ウォッチリスト!$C$3:$C$10000,ウォッチリスト!$C$3:$C$10000,"未反映",0,1)</f>
        <v>5258</v>
      </c>
    </row>
    <row r="2216" spans="1:11">
      <c r="A2216" s="49">
        <v>20250228</v>
      </c>
      <c r="B2216" s="50" t="s">
        <v>1976</v>
      </c>
      <c r="C2216" s="49" t="s">
        <v>6651</v>
      </c>
      <c r="D2216" s="49" t="s">
        <v>3983</v>
      </c>
      <c r="E2216" s="49">
        <v>5250</v>
      </c>
      <c r="F2216" s="49" t="s">
        <v>3992</v>
      </c>
      <c r="G2216" s="49">
        <v>10</v>
      </c>
      <c r="H2216" s="49" t="s">
        <v>3993</v>
      </c>
      <c r="I2216" s="49" t="s">
        <v>3975</v>
      </c>
      <c r="J2216" s="49" t="s">
        <v>3975</v>
      </c>
      <c r="K2216" s="47" t="str">
        <f>_xlfn.XLOOKUP($B2216,ウォッチリスト!$C$3:$C$10000,ウォッチリスト!$C$3:$C$10000,"未反映",0,1)</f>
        <v>5259</v>
      </c>
    </row>
    <row r="2217" spans="1:11">
      <c r="A2217" s="49">
        <v>20250228</v>
      </c>
      <c r="B2217" s="50" t="s">
        <v>1977</v>
      </c>
      <c r="C2217" s="49" t="s">
        <v>6652</v>
      </c>
      <c r="D2217" s="49" t="s">
        <v>3968</v>
      </c>
      <c r="E2217" s="49">
        <v>9050</v>
      </c>
      <c r="F2217" s="49" t="s">
        <v>4031</v>
      </c>
      <c r="G2217" s="49">
        <v>10</v>
      </c>
      <c r="H2217" s="49" t="s">
        <v>3993</v>
      </c>
      <c r="I2217" s="49" t="s">
        <v>3975</v>
      </c>
      <c r="J2217" s="49" t="s">
        <v>3975</v>
      </c>
      <c r="K2217" s="47" t="str">
        <f>_xlfn.XLOOKUP($B2217,ウォッチリスト!$C$3:$C$10000,ウォッチリスト!$C$3:$C$10000,"未反映",0,1)</f>
        <v>5261</v>
      </c>
    </row>
    <row r="2218" spans="1:11">
      <c r="A2218" s="49">
        <v>20250228</v>
      </c>
      <c r="B2218" s="50" t="s">
        <v>1978</v>
      </c>
      <c r="C2218" s="49" t="s">
        <v>6653</v>
      </c>
      <c r="D2218" s="49" t="s">
        <v>3968</v>
      </c>
      <c r="E2218" s="49">
        <v>3400</v>
      </c>
      <c r="F2218" s="49" t="s">
        <v>5492</v>
      </c>
      <c r="G2218" s="49">
        <v>3</v>
      </c>
      <c r="H2218" s="49" t="s">
        <v>4056</v>
      </c>
      <c r="I2218" s="49">
        <v>7</v>
      </c>
      <c r="J2218" s="49" t="s">
        <v>3971</v>
      </c>
      <c r="K2218" s="47" t="str">
        <f>_xlfn.XLOOKUP($B2218,ウォッチリスト!$C$3:$C$10000,ウォッチリスト!$C$3:$C$10000,"未反映",0,1)</f>
        <v>5262</v>
      </c>
    </row>
    <row r="2219" spans="1:11">
      <c r="A2219" s="49">
        <v>20250228</v>
      </c>
      <c r="B2219" s="50" t="s">
        <v>1979</v>
      </c>
      <c r="C2219" s="49" t="s">
        <v>6654</v>
      </c>
      <c r="D2219" s="49" t="s">
        <v>4059</v>
      </c>
      <c r="E2219" s="49">
        <v>3400</v>
      </c>
      <c r="F2219" s="49" t="s">
        <v>5492</v>
      </c>
      <c r="G2219" s="49">
        <v>3</v>
      </c>
      <c r="H2219" s="49" t="s">
        <v>4056</v>
      </c>
      <c r="I2219" s="49" t="s">
        <v>3975</v>
      </c>
      <c r="J2219" s="49" t="s">
        <v>3975</v>
      </c>
      <c r="K2219" s="47" t="str">
        <f>_xlfn.XLOOKUP($B2219,ウォッチリスト!$C$3:$C$10000,ウォッチリスト!$C$3:$C$10000,"未反映",0,1)</f>
        <v>5268</v>
      </c>
    </row>
    <row r="2220" spans="1:11">
      <c r="A2220" s="49">
        <v>20250228</v>
      </c>
      <c r="B2220" s="50" t="s">
        <v>1980</v>
      </c>
      <c r="C2220" s="49" t="s">
        <v>6655</v>
      </c>
      <c r="D2220" s="49" t="s">
        <v>3968</v>
      </c>
      <c r="E2220" s="49">
        <v>3400</v>
      </c>
      <c r="F2220" s="49" t="s">
        <v>5492</v>
      </c>
      <c r="G2220" s="49">
        <v>3</v>
      </c>
      <c r="H2220" s="49" t="s">
        <v>4056</v>
      </c>
      <c r="I2220" s="49">
        <v>7</v>
      </c>
      <c r="J2220" s="49" t="s">
        <v>3971</v>
      </c>
      <c r="K2220" s="47" t="str">
        <f>_xlfn.XLOOKUP($B2220,ウォッチリスト!$C$3:$C$10000,ウォッチリスト!$C$3:$C$10000,"未反映",0,1)</f>
        <v>5269</v>
      </c>
    </row>
    <row r="2221" spans="1:11">
      <c r="A2221" s="49">
        <v>20250228</v>
      </c>
      <c r="B2221" s="50" t="s">
        <v>1981</v>
      </c>
      <c r="C2221" s="49" t="s">
        <v>6656</v>
      </c>
      <c r="D2221" s="49" t="s">
        <v>4059</v>
      </c>
      <c r="E2221" s="49">
        <v>3400</v>
      </c>
      <c r="F2221" s="49" t="s">
        <v>5492</v>
      </c>
      <c r="G2221" s="49">
        <v>3</v>
      </c>
      <c r="H2221" s="49" t="s">
        <v>4056</v>
      </c>
      <c r="I2221" s="49" t="s">
        <v>3975</v>
      </c>
      <c r="J2221" s="49" t="s">
        <v>3975</v>
      </c>
      <c r="K2221" s="47" t="str">
        <f>_xlfn.XLOOKUP($B2221,ウォッチリスト!$C$3:$C$10000,ウォッチリスト!$C$3:$C$10000,"未反映",0,1)</f>
        <v>5271</v>
      </c>
    </row>
    <row r="2222" spans="1:11">
      <c r="A2222" s="49">
        <v>20250228</v>
      </c>
      <c r="B2222" s="50" t="s">
        <v>1982</v>
      </c>
      <c r="C2222" s="49" t="s">
        <v>6657</v>
      </c>
      <c r="D2222" s="49" t="s">
        <v>4059</v>
      </c>
      <c r="E2222" s="49">
        <v>3400</v>
      </c>
      <c r="F2222" s="49" t="s">
        <v>5492</v>
      </c>
      <c r="G2222" s="49">
        <v>3</v>
      </c>
      <c r="H2222" s="49" t="s">
        <v>4056</v>
      </c>
      <c r="I2222" s="49">
        <v>7</v>
      </c>
      <c r="J2222" s="49" t="s">
        <v>3971</v>
      </c>
      <c r="K2222" s="47" t="str">
        <f>_xlfn.XLOOKUP($B2222,ウォッチリスト!$C$3:$C$10000,ウォッチリスト!$C$3:$C$10000,"未反映",0,1)</f>
        <v>5273</v>
      </c>
    </row>
    <row r="2223" spans="1:11">
      <c r="A2223" s="49">
        <v>20250228</v>
      </c>
      <c r="B2223" s="50" t="s">
        <v>1983</v>
      </c>
      <c r="C2223" s="49" t="s">
        <v>6658</v>
      </c>
      <c r="D2223" s="49" t="s">
        <v>4059</v>
      </c>
      <c r="E2223" s="49">
        <v>3400</v>
      </c>
      <c r="F2223" s="49" t="s">
        <v>5492</v>
      </c>
      <c r="G2223" s="49">
        <v>3</v>
      </c>
      <c r="H2223" s="49" t="s">
        <v>4056</v>
      </c>
      <c r="I2223" s="49" t="s">
        <v>3975</v>
      </c>
      <c r="J2223" s="49" t="s">
        <v>3975</v>
      </c>
      <c r="K2223" s="47" t="str">
        <f>_xlfn.XLOOKUP($B2223,ウォッチリスト!$C$3:$C$10000,ウォッチリスト!$C$3:$C$10000,"未反映",0,1)</f>
        <v>5277</v>
      </c>
    </row>
    <row r="2224" spans="1:11">
      <c r="A2224" s="49">
        <v>20250228</v>
      </c>
      <c r="B2224" s="50" t="s">
        <v>1984</v>
      </c>
      <c r="C2224" s="49" t="s">
        <v>6659</v>
      </c>
      <c r="D2224" s="49" t="s">
        <v>4059</v>
      </c>
      <c r="E2224" s="49">
        <v>3400</v>
      </c>
      <c r="F2224" s="49" t="s">
        <v>5492</v>
      </c>
      <c r="G2224" s="49">
        <v>3</v>
      </c>
      <c r="H2224" s="49" t="s">
        <v>4056</v>
      </c>
      <c r="I2224" s="49" t="s">
        <v>3975</v>
      </c>
      <c r="J2224" s="49" t="s">
        <v>3975</v>
      </c>
      <c r="K2224" s="47" t="str">
        <f>_xlfn.XLOOKUP($B2224,ウォッチリスト!$C$3:$C$10000,ウォッチリスト!$C$3:$C$10000,"未反映",0,1)</f>
        <v>5279</v>
      </c>
    </row>
    <row r="2225" spans="1:11">
      <c r="A2225" s="49">
        <v>20250228</v>
      </c>
      <c r="B2225" s="50" t="s">
        <v>1985</v>
      </c>
      <c r="C2225" s="49" t="s">
        <v>6660</v>
      </c>
      <c r="D2225" s="49" t="s">
        <v>4059</v>
      </c>
      <c r="E2225" s="49">
        <v>8050</v>
      </c>
      <c r="F2225" s="49" t="s">
        <v>4080</v>
      </c>
      <c r="G2225" s="49">
        <v>17</v>
      </c>
      <c r="H2225" s="49" t="s">
        <v>4081</v>
      </c>
      <c r="I2225" s="49" t="s">
        <v>3975</v>
      </c>
      <c r="J2225" s="49" t="s">
        <v>3975</v>
      </c>
      <c r="K2225" s="47" t="str">
        <f>_xlfn.XLOOKUP($B2225,ウォッチリスト!$C$3:$C$10000,ウォッチリスト!$C$3:$C$10000,"未反映",0,1)</f>
        <v>5280</v>
      </c>
    </row>
    <row r="2226" spans="1:11">
      <c r="A2226" s="49">
        <v>20250228</v>
      </c>
      <c r="B2226" s="50" t="s">
        <v>1986</v>
      </c>
      <c r="C2226" s="49" t="s">
        <v>6661</v>
      </c>
      <c r="D2226" s="49" t="s">
        <v>4059</v>
      </c>
      <c r="E2226" s="49">
        <v>3400</v>
      </c>
      <c r="F2226" s="49" t="s">
        <v>5492</v>
      </c>
      <c r="G2226" s="49">
        <v>3</v>
      </c>
      <c r="H2226" s="49" t="s">
        <v>4056</v>
      </c>
      <c r="I2226" s="49" t="s">
        <v>3975</v>
      </c>
      <c r="J2226" s="49" t="s">
        <v>3975</v>
      </c>
      <c r="K2226" s="47" t="str">
        <f>_xlfn.XLOOKUP($B2226,ウォッチリスト!$C$3:$C$10000,ウォッチリスト!$C$3:$C$10000,"未反映",0,1)</f>
        <v>5282</v>
      </c>
    </row>
    <row r="2227" spans="1:11">
      <c r="A2227" s="49">
        <v>20250228</v>
      </c>
      <c r="B2227" s="50" t="s">
        <v>1987</v>
      </c>
      <c r="C2227" s="49" t="s">
        <v>6662</v>
      </c>
      <c r="D2227" s="49" t="s">
        <v>4059</v>
      </c>
      <c r="E2227" s="49">
        <v>6050</v>
      </c>
      <c r="F2227" s="49" t="s">
        <v>4196</v>
      </c>
      <c r="G2227" s="49">
        <v>13</v>
      </c>
      <c r="H2227" s="49" t="s">
        <v>4197</v>
      </c>
      <c r="I2227" s="49" t="s">
        <v>3975</v>
      </c>
      <c r="J2227" s="49" t="s">
        <v>3975</v>
      </c>
      <c r="K2227" s="47" t="str">
        <f>_xlfn.XLOOKUP($B2227,ウォッチリスト!$C$3:$C$10000,ウォッチリスト!$C$3:$C$10000,"未反映",0,1)</f>
        <v>5283</v>
      </c>
    </row>
    <row r="2228" spans="1:11">
      <c r="A2228" s="49">
        <v>20250228</v>
      </c>
      <c r="B2228" s="50" t="s">
        <v>1988</v>
      </c>
      <c r="C2228" s="49" t="s">
        <v>6663</v>
      </c>
      <c r="D2228" s="49" t="s">
        <v>4059</v>
      </c>
      <c r="E2228" s="49">
        <v>3400</v>
      </c>
      <c r="F2228" s="49" t="s">
        <v>5492</v>
      </c>
      <c r="G2228" s="49">
        <v>3</v>
      </c>
      <c r="H2228" s="49" t="s">
        <v>4056</v>
      </c>
      <c r="I2228" s="49" t="s">
        <v>3975</v>
      </c>
      <c r="J2228" s="49" t="s">
        <v>3975</v>
      </c>
      <c r="K2228" s="47" t="str">
        <f>_xlfn.XLOOKUP($B2228,ウォッチリスト!$C$3:$C$10000,ウォッチリスト!$C$3:$C$10000,"未反映",0,1)</f>
        <v>5284</v>
      </c>
    </row>
    <row r="2229" spans="1:11">
      <c r="A2229" s="49">
        <v>20250228</v>
      </c>
      <c r="B2229" s="50" t="s">
        <v>1989</v>
      </c>
      <c r="C2229" s="49" t="s">
        <v>6664</v>
      </c>
      <c r="D2229" s="49" t="s">
        <v>4059</v>
      </c>
      <c r="E2229" s="49">
        <v>3400</v>
      </c>
      <c r="F2229" s="49" t="s">
        <v>5492</v>
      </c>
      <c r="G2229" s="49">
        <v>3</v>
      </c>
      <c r="H2229" s="49" t="s">
        <v>4056</v>
      </c>
      <c r="I2229" s="49" t="s">
        <v>3975</v>
      </c>
      <c r="J2229" s="49" t="s">
        <v>3975</v>
      </c>
      <c r="K2229" s="47" t="str">
        <f>_xlfn.XLOOKUP($B2229,ウォッチリスト!$C$3:$C$10000,ウォッチリスト!$C$3:$C$10000,"未反映",0,1)</f>
        <v>5285</v>
      </c>
    </row>
    <row r="2230" spans="1:11">
      <c r="A2230" s="49">
        <v>20250228</v>
      </c>
      <c r="B2230" s="50" t="s">
        <v>1990</v>
      </c>
      <c r="C2230" s="49" t="s">
        <v>6665</v>
      </c>
      <c r="D2230" s="49" t="s">
        <v>4059</v>
      </c>
      <c r="E2230" s="49">
        <v>3400</v>
      </c>
      <c r="F2230" s="49" t="s">
        <v>5492</v>
      </c>
      <c r="G2230" s="49">
        <v>3</v>
      </c>
      <c r="H2230" s="49" t="s">
        <v>4056</v>
      </c>
      <c r="I2230" s="49" t="s">
        <v>3975</v>
      </c>
      <c r="J2230" s="49" t="s">
        <v>3975</v>
      </c>
      <c r="K2230" s="47" t="str">
        <f>_xlfn.XLOOKUP($B2230,ウォッチリスト!$C$3:$C$10000,ウォッチリスト!$C$3:$C$10000,"未反映",0,1)</f>
        <v>5287</v>
      </c>
    </row>
    <row r="2231" spans="1:11">
      <c r="A2231" s="49">
        <v>20250228</v>
      </c>
      <c r="B2231" s="50" t="s">
        <v>1991</v>
      </c>
      <c r="C2231" s="49" t="s">
        <v>6666</v>
      </c>
      <c r="D2231" s="49" t="s">
        <v>3968</v>
      </c>
      <c r="E2231" s="49">
        <v>3400</v>
      </c>
      <c r="F2231" s="49" t="s">
        <v>5492</v>
      </c>
      <c r="G2231" s="49">
        <v>3</v>
      </c>
      <c r="H2231" s="49" t="s">
        <v>4056</v>
      </c>
      <c r="I2231" s="49">
        <v>7</v>
      </c>
      <c r="J2231" s="49" t="s">
        <v>3971</v>
      </c>
      <c r="K2231" s="47" t="str">
        <f>_xlfn.XLOOKUP($B2231,ウォッチリスト!$C$3:$C$10000,ウォッチリスト!$C$3:$C$10000,"未反映",0,1)</f>
        <v>5288</v>
      </c>
    </row>
    <row r="2232" spans="1:11">
      <c r="A2232" s="49">
        <v>20250228</v>
      </c>
      <c r="B2232" s="50" t="s">
        <v>1992</v>
      </c>
      <c r="C2232" s="49" t="s">
        <v>6667</v>
      </c>
      <c r="D2232" s="49" t="s">
        <v>4059</v>
      </c>
      <c r="E2232" s="49">
        <v>3400</v>
      </c>
      <c r="F2232" s="49" t="s">
        <v>5492</v>
      </c>
      <c r="G2232" s="49">
        <v>3</v>
      </c>
      <c r="H2232" s="49" t="s">
        <v>4056</v>
      </c>
      <c r="I2232" s="49" t="s">
        <v>3975</v>
      </c>
      <c r="J2232" s="49" t="s">
        <v>3975</v>
      </c>
      <c r="K2232" s="47" t="str">
        <f>_xlfn.XLOOKUP($B2232,ウォッチリスト!$C$3:$C$10000,ウォッチリスト!$C$3:$C$10000,"未反映",0,1)</f>
        <v>5290</v>
      </c>
    </row>
    <row r="2233" spans="1:11">
      <c r="A2233" s="49">
        <v>20250228</v>
      </c>
      <c r="B2233" s="50" t="s">
        <v>1993</v>
      </c>
      <c r="C2233" s="49" t="s">
        <v>6668</v>
      </c>
      <c r="D2233" s="49" t="s">
        <v>3968</v>
      </c>
      <c r="E2233" s="49">
        <v>3400</v>
      </c>
      <c r="F2233" s="49" t="s">
        <v>5492</v>
      </c>
      <c r="G2233" s="49">
        <v>3</v>
      </c>
      <c r="H2233" s="49" t="s">
        <v>4056</v>
      </c>
      <c r="I2233" s="49">
        <v>4</v>
      </c>
      <c r="J2233" s="49" t="s">
        <v>4015</v>
      </c>
      <c r="K2233" s="47" t="str">
        <f>_xlfn.XLOOKUP($B2233,ウォッチリスト!$C$3:$C$10000,ウォッチリスト!$C$3:$C$10000,"未反映",0,1)</f>
        <v>5301</v>
      </c>
    </row>
    <row r="2234" spans="1:11">
      <c r="A2234" s="49">
        <v>20250228</v>
      </c>
      <c r="B2234" s="50" t="s">
        <v>1994</v>
      </c>
      <c r="C2234" s="49" t="s">
        <v>6669</v>
      </c>
      <c r="D2234" s="49" t="s">
        <v>3968</v>
      </c>
      <c r="E2234" s="49">
        <v>3400</v>
      </c>
      <c r="F2234" s="49" t="s">
        <v>5492</v>
      </c>
      <c r="G2234" s="49">
        <v>3</v>
      </c>
      <c r="H2234" s="49" t="s">
        <v>4056</v>
      </c>
      <c r="I2234" s="49">
        <v>6</v>
      </c>
      <c r="J2234" s="49" t="s">
        <v>4061</v>
      </c>
      <c r="K2234" s="47" t="str">
        <f>_xlfn.XLOOKUP($B2234,ウォッチリスト!$C$3:$C$10000,ウォッチリスト!$C$3:$C$10000,"未反映",0,1)</f>
        <v>5302</v>
      </c>
    </row>
    <row r="2235" spans="1:11">
      <c r="A2235" s="49">
        <v>20250228</v>
      </c>
      <c r="B2235" s="50" t="s">
        <v>1995</v>
      </c>
      <c r="C2235" s="49" t="s">
        <v>6670</v>
      </c>
      <c r="D2235" s="49" t="s">
        <v>4059</v>
      </c>
      <c r="E2235" s="49">
        <v>3400</v>
      </c>
      <c r="F2235" s="49" t="s">
        <v>5492</v>
      </c>
      <c r="G2235" s="49">
        <v>3</v>
      </c>
      <c r="H2235" s="49" t="s">
        <v>4056</v>
      </c>
      <c r="I2235" s="49" t="s">
        <v>3975</v>
      </c>
      <c r="J2235" s="49" t="s">
        <v>3975</v>
      </c>
      <c r="K2235" s="47" t="str">
        <f>_xlfn.XLOOKUP($B2235,ウォッチリスト!$C$3:$C$10000,ウォッチリスト!$C$3:$C$10000,"未反映",0,1)</f>
        <v>5304</v>
      </c>
    </row>
    <row r="2236" spans="1:11">
      <c r="A2236" s="49">
        <v>20250228</v>
      </c>
      <c r="B2236" s="50" t="s">
        <v>1996</v>
      </c>
      <c r="C2236" s="49" t="s">
        <v>6671</v>
      </c>
      <c r="D2236" s="49" t="s">
        <v>3968</v>
      </c>
      <c r="E2236" s="49">
        <v>3400</v>
      </c>
      <c r="F2236" s="49" t="s">
        <v>5492</v>
      </c>
      <c r="G2236" s="49">
        <v>3</v>
      </c>
      <c r="H2236" s="49" t="s">
        <v>4056</v>
      </c>
      <c r="I2236" s="49">
        <v>6</v>
      </c>
      <c r="J2236" s="49" t="s">
        <v>4061</v>
      </c>
      <c r="K2236" s="47" t="str">
        <f>_xlfn.XLOOKUP($B2236,ウォッチリスト!$C$3:$C$10000,ウォッチリスト!$C$3:$C$10000,"未反映",0,1)</f>
        <v>5310</v>
      </c>
    </row>
    <row r="2237" spans="1:11">
      <c r="A2237" s="49">
        <v>20250228</v>
      </c>
      <c r="B2237" s="50" t="s">
        <v>1997</v>
      </c>
      <c r="C2237" s="49" t="s">
        <v>6672</v>
      </c>
      <c r="D2237" s="49" t="s">
        <v>3968</v>
      </c>
      <c r="E2237" s="49">
        <v>3400</v>
      </c>
      <c r="F2237" s="49" t="s">
        <v>5492</v>
      </c>
      <c r="G2237" s="49">
        <v>3</v>
      </c>
      <c r="H2237" s="49" t="s">
        <v>4056</v>
      </c>
      <c r="I2237" s="49">
        <v>6</v>
      </c>
      <c r="J2237" s="49" t="s">
        <v>4061</v>
      </c>
      <c r="K2237" s="47" t="str">
        <f>_xlfn.XLOOKUP($B2237,ウォッチリスト!$C$3:$C$10000,ウォッチリスト!$C$3:$C$10000,"未反映",0,1)</f>
        <v>5331</v>
      </c>
    </row>
    <row r="2238" spans="1:11">
      <c r="A2238" s="49">
        <v>20250228</v>
      </c>
      <c r="B2238" s="50" t="s">
        <v>1998</v>
      </c>
      <c r="C2238" s="49" t="s">
        <v>6673</v>
      </c>
      <c r="D2238" s="49" t="s">
        <v>3968</v>
      </c>
      <c r="E2238" s="49">
        <v>3400</v>
      </c>
      <c r="F2238" s="49" t="s">
        <v>5492</v>
      </c>
      <c r="G2238" s="49">
        <v>3</v>
      </c>
      <c r="H2238" s="49" t="s">
        <v>4056</v>
      </c>
      <c r="I2238" s="49">
        <v>4</v>
      </c>
      <c r="J2238" s="49" t="s">
        <v>4015</v>
      </c>
      <c r="K2238" s="47" t="str">
        <f>_xlfn.XLOOKUP($B2238,ウォッチリスト!$C$3:$C$10000,ウォッチリスト!$C$3:$C$10000,"未反映",0,1)</f>
        <v>5332</v>
      </c>
    </row>
    <row r="2239" spans="1:11">
      <c r="A2239" s="49">
        <v>20250228</v>
      </c>
      <c r="B2239" s="50" t="s">
        <v>160</v>
      </c>
      <c r="C2239" s="49" t="s">
        <v>6674</v>
      </c>
      <c r="D2239" s="49" t="s">
        <v>3968</v>
      </c>
      <c r="E2239" s="49">
        <v>3400</v>
      </c>
      <c r="F2239" s="49" t="s">
        <v>5492</v>
      </c>
      <c r="G2239" s="49">
        <v>3</v>
      </c>
      <c r="H2239" s="49" t="s">
        <v>4056</v>
      </c>
      <c r="I2239" s="49">
        <v>4</v>
      </c>
      <c r="J2239" s="49" t="s">
        <v>4015</v>
      </c>
      <c r="K2239" s="47" t="str">
        <f>_xlfn.XLOOKUP($B2239,ウォッチリスト!$C$3:$C$10000,ウォッチリスト!$C$3:$C$10000,"未反映",0,1)</f>
        <v>5333</v>
      </c>
    </row>
    <row r="2240" spans="1:11">
      <c r="A2240" s="49">
        <v>20250228</v>
      </c>
      <c r="B2240" s="50" t="s">
        <v>65</v>
      </c>
      <c r="C2240" s="49" t="s">
        <v>6675</v>
      </c>
      <c r="D2240" s="49" t="s">
        <v>3968</v>
      </c>
      <c r="E2240" s="49">
        <v>3400</v>
      </c>
      <c r="F2240" s="49" t="s">
        <v>5492</v>
      </c>
      <c r="G2240" s="49">
        <v>3</v>
      </c>
      <c r="H2240" s="49" t="s">
        <v>4056</v>
      </c>
      <c r="I2240" s="49">
        <v>4</v>
      </c>
      <c r="J2240" s="49" t="s">
        <v>4015</v>
      </c>
      <c r="K2240" s="47" t="str">
        <f>_xlfn.XLOOKUP($B2240,ウォッチリスト!$C$3:$C$10000,ウォッチリスト!$C$3:$C$10000,"未反映",0,1)</f>
        <v>5334</v>
      </c>
    </row>
    <row r="2241" spans="1:11">
      <c r="A2241" s="49">
        <v>20250228</v>
      </c>
      <c r="B2241" s="50" t="s">
        <v>1999</v>
      </c>
      <c r="C2241" s="49" t="s">
        <v>6676</v>
      </c>
      <c r="D2241" s="49" t="s">
        <v>4059</v>
      </c>
      <c r="E2241" s="49">
        <v>3400</v>
      </c>
      <c r="F2241" s="49" t="s">
        <v>5492</v>
      </c>
      <c r="G2241" s="49">
        <v>3</v>
      </c>
      <c r="H2241" s="49" t="s">
        <v>4056</v>
      </c>
      <c r="I2241" s="49" t="s">
        <v>3975</v>
      </c>
      <c r="J2241" s="49" t="s">
        <v>3975</v>
      </c>
      <c r="K2241" s="47" t="str">
        <f>_xlfn.XLOOKUP($B2241,ウォッチリスト!$C$3:$C$10000,ウォッチリスト!$C$3:$C$10000,"未反映",0,1)</f>
        <v>5337</v>
      </c>
    </row>
    <row r="2242" spans="1:11">
      <c r="A2242" s="49">
        <v>20250228</v>
      </c>
      <c r="B2242" s="50" t="s">
        <v>2000</v>
      </c>
      <c r="C2242" s="49" t="s">
        <v>6677</v>
      </c>
      <c r="D2242" s="49" t="s">
        <v>4059</v>
      </c>
      <c r="E2242" s="49">
        <v>3400</v>
      </c>
      <c r="F2242" s="49" t="s">
        <v>5492</v>
      </c>
      <c r="G2242" s="49">
        <v>3</v>
      </c>
      <c r="H2242" s="49" t="s">
        <v>4056</v>
      </c>
      <c r="I2242" s="49" t="s">
        <v>3975</v>
      </c>
      <c r="J2242" s="49" t="s">
        <v>3975</v>
      </c>
      <c r="K2242" s="47" t="str">
        <f>_xlfn.XLOOKUP($B2242,ウォッチリスト!$C$3:$C$10000,ウォッチリスト!$C$3:$C$10000,"未反映",0,1)</f>
        <v>5341</v>
      </c>
    </row>
    <row r="2243" spans="1:11">
      <c r="A2243" s="49">
        <v>20250228</v>
      </c>
      <c r="B2243" s="50" t="s">
        <v>2001</v>
      </c>
      <c r="C2243" s="49" t="s">
        <v>6678</v>
      </c>
      <c r="D2243" s="49" t="s">
        <v>3968</v>
      </c>
      <c r="E2243" s="49">
        <v>3400</v>
      </c>
      <c r="F2243" s="49" t="s">
        <v>5492</v>
      </c>
      <c r="G2243" s="49">
        <v>3</v>
      </c>
      <c r="H2243" s="49" t="s">
        <v>4056</v>
      </c>
      <c r="I2243" s="49">
        <v>4</v>
      </c>
      <c r="J2243" s="49" t="s">
        <v>4015</v>
      </c>
      <c r="K2243" s="47" t="str">
        <f>_xlfn.XLOOKUP($B2243,ウォッチリスト!$C$3:$C$10000,ウォッチリスト!$C$3:$C$10000,"未反映",0,1)</f>
        <v>5344</v>
      </c>
    </row>
    <row r="2244" spans="1:11">
      <c r="A2244" s="49">
        <v>20250228</v>
      </c>
      <c r="B2244" s="50" t="s">
        <v>2002</v>
      </c>
      <c r="C2244" s="49" t="s">
        <v>6679</v>
      </c>
      <c r="D2244" s="49" t="s">
        <v>3968</v>
      </c>
      <c r="E2244" s="49">
        <v>3400</v>
      </c>
      <c r="F2244" s="49" t="s">
        <v>5492</v>
      </c>
      <c r="G2244" s="49">
        <v>3</v>
      </c>
      <c r="H2244" s="49" t="s">
        <v>4056</v>
      </c>
      <c r="I2244" s="49">
        <v>6</v>
      </c>
      <c r="J2244" s="49" t="s">
        <v>4061</v>
      </c>
      <c r="K2244" s="47" t="str">
        <f>_xlfn.XLOOKUP($B2244,ウォッチリスト!$C$3:$C$10000,ウォッチリスト!$C$3:$C$10000,"未反映",0,1)</f>
        <v>5351</v>
      </c>
    </row>
    <row r="2245" spans="1:11">
      <c r="A2245" s="49">
        <v>20250228</v>
      </c>
      <c r="B2245" s="50" t="s">
        <v>2003</v>
      </c>
      <c r="C2245" s="49" t="s">
        <v>6680</v>
      </c>
      <c r="D2245" s="49" t="s">
        <v>3968</v>
      </c>
      <c r="E2245" s="49">
        <v>3400</v>
      </c>
      <c r="F2245" s="49" t="s">
        <v>5492</v>
      </c>
      <c r="G2245" s="49">
        <v>3</v>
      </c>
      <c r="H2245" s="49" t="s">
        <v>4056</v>
      </c>
      <c r="I2245" s="49">
        <v>6</v>
      </c>
      <c r="J2245" s="49" t="s">
        <v>4061</v>
      </c>
      <c r="K2245" s="47" t="str">
        <f>_xlfn.XLOOKUP($B2245,ウォッチリスト!$C$3:$C$10000,ウォッチリスト!$C$3:$C$10000,"未反映",0,1)</f>
        <v>5352</v>
      </c>
    </row>
    <row r="2246" spans="1:11">
      <c r="A2246" s="49">
        <v>20250228</v>
      </c>
      <c r="B2246" s="50" t="s">
        <v>2004</v>
      </c>
      <c r="C2246" s="49" t="s">
        <v>6681</v>
      </c>
      <c r="D2246" s="49" t="s">
        <v>4059</v>
      </c>
      <c r="E2246" s="49">
        <v>3400</v>
      </c>
      <c r="F2246" s="49" t="s">
        <v>5492</v>
      </c>
      <c r="G2246" s="49">
        <v>3</v>
      </c>
      <c r="H2246" s="49" t="s">
        <v>4056</v>
      </c>
      <c r="I2246" s="49" t="s">
        <v>3975</v>
      </c>
      <c r="J2246" s="49" t="s">
        <v>3975</v>
      </c>
      <c r="K2246" s="47" t="str">
        <f>_xlfn.XLOOKUP($B2246,ウォッチリスト!$C$3:$C$10000,ウォッチリスト!$C$3:$C$10000,"未反映",0,1)</f>
        <v>5355</v>
      </c>
    </row>
    <row r="2247" spans="1:11">
      <c r="A2247" s="49">
        <v>20250228</v>
      </c>
      <c r="B2247" s="50" t="s">
        <v>2005</v>
      </c>
      <c r="C2247" s="49" t="s">
        <v>6682</v>
      </c>
      <c r="D2247" s="49" t="s">
        <v>4059</v>
      </c>
      <c r="E2247" s="49">
        <v>3400</v>
      </c>
      <c r="F2247" s="49" t="s">
        <v>5492</v>
      </c>
      <c r="G2247" s="49">
        <v>3</v>
      </c>
      <c r="H2247" s="49" t="s">
        <v>4056</v>
      </c>
      <c r="I2247" s="49" t="s">
        <v>3975</v>
      </c>
      <c r="J2247" s="49" t="s">
        <v>3975</v>
      </c>
      <c r="K2247" s="47" t="str">
        <f>_xlfn.XLOOKUP($B2247,ウォッチリスト!$C$3:$C$10000,ウォッチリスト!$C$3:$C$10000,"未反映",0,1)</f>
        <v>5356</v>
      </c>
    </row>
    <row r="2248" spans="1:11">
      <c r="A2248" s="49">
        <v>20250228</v>
      </c>
      <c r="B2248" s="50" t="s">
        <v>2006</v>
      </c>
      <c r="C2248" s="49" t="s">
        <v>6683</v>
      </c>
      <c r="D2248" s="49" t="s">
        <v>3968</v>
      </c>
      <c r="E2248" s="49">
        <v>3400</v>
      </c>
      <c r="F2248" s="49" t="s">
        <v>5492</v>
      </c>
      <c r="G2248" s="49">
        <v>3</v>
      </c>
      <c r="H2248" s="49" t="s">
        <v>4056</v>
      </c>
      <c r="I2248" s="49">
        <v>7</v>
      </c>
      <c r="J2248" s="49" t="s">
        <v>3971</v>
      </c>
      <c r="K2248" s="47" t="str">
        <f>_xlfn.XLOOKUP($B2248,ウォッチリスト!$C$3:$C$10000,ウォッチリスト!$C$3:$C$10000,"未反映",0,1)</f>
        <v>5357</v>
      </c>
    </row>
    <row r="2249" spans="1:11">
      <c r="A2249" s="49">
        <v>20250228</v>
      </c>
      <c r="B2249" s="50" t="s">
        <v>2007</v>
      </c>
      <c r="C2249" s="49" t="s">
        <v>6684</v>
      </c>
      <c r="D2249" s="49" t="s">
        <v>4059</v>
      </c>
      <c r="E2249" s="49">
        <v>3400</v>
      </c>
      <c r="F2249" s="49" t="s">
        <v>5492</v>
      </c>
      <c r="G2249" s="49">
        <v>3</v>
      </c>
      <c r="H2249" s="49" t="s">
        <v>4056</v>
      </c>
      <c r="I2249" s="49" t="s">
        <v>3975</v>
      </c>
      <c r="J2249" s="49" t="s">
        <v>3975</v>
      </c>
      <c r="K2249" s="47" t="str">
        <f>_xlfn.XLOOKUP($B2249,ウォッチリスト!$C$3:$C$10000,ウォッチリスト!$C$3:$C$10000,"未反映",0,1)</f>
        <v>5363</v>
      </c>
    </row>
    <row r="2250" spans="1:11">
      <c r="A2250" s="49">
        <v>20250228</v>
      </c>
      <c r="B2250" s="50" t="s">
        <v>2008</v>
      </c>
      <c r="C2250" s="49" t="s">
        <v>6685</v>
      </c>
      <c r="D2250" s="49" t="s">
        <v>4059</v>
      </c>
      <c r="E2250" s="49">
        <v>3400</v>
      </c>
      <c r="F2250" s="49" t="s">
        <v>5492</v>
      </c>
      <c r="G2250" s="49">
        <v>3</v>
      </c>
      <c r="H2250" s="49" t="s">
        <v>4056</v>
      </c>
      <c r="I2250" s="49" t="s">
        <v>3975</v>
      </c>
      <c r="J2250" s="49" t="s">
        <v>3975</v>
      </c>
      <c r="K2250" s="47" t="str">
        <f>_xlfn.XLOOKUP($B2250,ウォッチリスト!$C$3:$C$10000,ウォッチリスト!$C$3:$C$10000,"未反映",0,1)</f>
        <v>5367</v>
      </c>
    </row>
    <row r="2251" spans="1:11">
      <c r="A2251" s="49">
        <v>20250228</v>
      </c>
      <c r="B2251" s="50" t="s">
        <v>2009</v>
      </c>
      <c r="C2251" s="49" t="s">
        <v>6686</v>
      </c>
      <c r="D2251" s="49" t="s">
        <v>4059</v>
      </c>
      <c r="E2251" s="49">
        <v>3400</v>
      </c>
      <c r="F2251" s="49" t="s">
        <v>5492</v>
      </c>
      <c r="G2251" s="49">
        <v>3</v>
      </c>
      <c r="H2251" s="49" t="s">
        <v>4056</v>
      </c>
      <c r="I2251" s="49" t="s">
        <v>3975</v>
      </c>
      <c r="J2251" s="49" t="s">
        <v>3975</v>
      </c>
      <c r="K2251" s="47" t="str">
        <f>_xlfn.XLOOKUP($B2251,ウォッチリスト!$C$3:$C$10000,ウォッチリスト!$C$3:$C$10000,"未反映",0,1)</f>
        <v>5368</v>
      </c>
    </row>
    <row r="2252" spans="1:11">
      <c r="A2252" s="49">
        <v>20250228</v>
      </c>
      <c r="B2252" s="50" t="s">
        <v>2010</v>
      </c>
      <c r="C2252" s="49" t="s">
        <v>6687</v>
      </c>
      <c r="D2252" s="49" t="s">
        <v>4059</v>
      </c>
      <c r="E2252" s="49">
        <v>3400</v>
      </c>
      <c r="F2252" s="49" t="s">
        <v>5492</v>
      </c>
      <c r="G2252" s="49">
        <v>3</v>
      </c>
      <c r="H2252" s="49" t="s">
        <v>4056</v>
      </c>
      <c r="I2252" s="49" t="s">
        <v>3975</v>
      </c>
      <c r="J2252" s="49" t="s">
        <v>3975</v>
      </c>
      <c r="K2252" s="47" t="str">
        <f>_xlfn.XLOOKUP($B2252,ウォッチリスト!$C$3:$C$10000,ウォッチリスト!$C$3:$C$10000,"未反映",0,1)</f>
        <v>5380</v>
      </c>
    </row>
    <row r="2253" spans="1:11">
      <c r="A2253" s="49">
        <v>20250228</v>
      </c>
      <c r="B2253" s="50" t="s">
        <v>2011</v>
      </c>
      <c r="C2253" s="49" t="s">
        <v>6688</v>
      </c>
      <c r="D2253" s="49" t="s">
        <v>4059</v>
      </c>
      <c r="E2253" s="49">
        <v>3400</v>
      </c>
      <c r="F2253" s="49" t="s">
        <v>5492</v>
      </c>
      <c r="G2253" s="49">
        <v>3</v>
      </c>
      <c r="H2253" s="49" t="s">
        <v>4056</v>
      </c>
      <c r="I2253" s="49" t="s">
        <v>3975</v>
      </c>
      <c r="J2253" s="49" t="s">
        <v>3975</v>
      </c>
      <c r="K2253" s="47" t="str">
        <f>_xlfn.XLOOKUP($B2253,ウォッチリスト!$C$3:$C$10000,ウォッチリスト!$C$3:$C$10000,"未反映",0,1)</f>
        <v>5381</v>
      </c>
    </row>
    <row r="2254" spans="1:11">
      <c r="A2254" s="49">
        <v>20250228</v>
      </c>
      <c r="B2254" s="50" t="s">
        <v>208</v>
      </c>
      <c r="C2254" s="49" t="s">
        <v>6689</v>
      </c>
      <c r="D2254" s="49" t="s">
        <v>3968</v>
      </c>
      <c r="E2254" s="49">
        <v>3400</v>
      </c>
      <c r="F2254" s="49" t="s">
        <v>5492</v>
      </c>
      <c r="G2254" s="49">
        <v>3</v>
      </c>
      <c r="H2254" s="49" t="s">
        <v>4056</v>
      </c>
      <c r="I2254" s="49">
        <v>6</v>
      </c>
      <c r="J2254" s="49" t="s">
        <v>4061</v>
      </c>
      <c r="K2254" s="47" t="str">
        <f>_xlfn.XLOOKUP($B2254,ウォッチリスト!$C$3:$C$10000,ウォッチリスト!$C$3:$C$10000,"未反映",0,1)</f>
        <v>5384</v>
      </c>
    </row>
    <row r="2255" spans="1:11">
      <c r="A2255" s="49">
        <v>20250228</v>
      </c>
      <c r="B2255" s="50" t="s">
        <v>2012</v>
      </c>
      <c r="C2255" s="49" t="s">
        <v>6690</v>
      </c>
      <c r="D2255" s="49" t="s">
        <v>4059</v>
      </c>
      <c r="E2255" s="49">
        <v>3400</v>
      </c>
      <c r="F2255" s="49" t="s">
        <v>5492</v>
      </c>
      <c r="G2255" s="49">
        <v>3</v>
      </c>
      <c r="H2255" s="49" t="s">
        <v>4056</v>
      </c>
      <c r="I2255" s="49" t="s">
        <v>3975</v>
      </c>
      <c r="J2255" s="49" t="s">
        <v>3975</v>
      </c>
      <c r="K2255" s="47" t="str">
        <f>_xlfn.XLOOKUP($B2255,ウォッチリスト!$C$3:$C$10000,ウォッチリスト!$C$3:$C$10000,"未反映",0,1)</f>
        <v>5386</v>
      </c>
    </row>
    <row r="2256" spans="1:11">
      <c r="A2256" s="49">
        <v>20250228</v>
      </c>
      <c r="B2256" s="50" t="s">
        <v>2013</v>
      </c>
      <c r="C2256" s="49" t="s">
        <v>6691</v>
      </c>
      <c r="D2256" s="49" t="s">
        <v>4059</v>
      </c>
      <c r="E2256" s="49">
        <v>3400</v>
      </c>
      <c r="F2256" s="49" t="s">
        <v>5492</v>
      </c>
      <c r="G2256" s="49">
        <v>3</v>
      </c>
      <c r="H2256" s="49" t="s">
        <v>4056</v>
      </c>
      <c r="I2256" s="49" t="s">
        <v>3975</v>
      </c>
      <c r="J2256" s="49" t="s">
        <v>3975</v>
      </c>
      <c r="K2256" s="47" t="str">
        <f>_xlfn.XLOOKUP($B2256,ウォッチリスト!$C$3:$C$10000,ウォッチリスト!$C$3:$C$10000,"未反映",0,1)</f>
        <v>5388</v>
      </c>
    </row>
    <row r="2257" spans="1:11">
      <c r="A2257" s="49">
        <v>20250228</v>
      </c>
      <c r="B2257" s="50" t="s">
        <v>2014</v>
      </c>
      <c r="C2257" s="49" t="s">
        <v>6692</v>
      </c>
      <c r="D2257" s="49" t="s">
        <v>4059</v>
      </c>
      <c r="E2257" s="49">
        <v>3400</v>
      </c>
      <c r="F2257" s="49" t="s">
        <v>5492</v>
      </c>
      <c r="G2257" s="49">
        <v>3</v>
      </c>
      <c r="H2257" s="49" t="s">
        <v>4056</v>
      </c>
      <c r="I2257" s="49" t="s">
        <v>3975</v>
      </c>
      <c r="J2257" s="49" t="s">
        <v>3975</v>
      </c>
      <c r="K2257" s="47" t="str">
        <f>_xlfn.XLOOKUP($B2257,ウォッチリスト!$C$3:$C$10000,ウォッチリスト!$C$3:$C$10000,"未反映",0,1)</f>
        <v>5391</v>
      </c>
    </row>
    <row r="2258" spans="1:11">
      <c r="A2258" s="49">
        <v>20250228</v>
      </c>
      <c r="B2258" s="50" t="s">
        <v>2015</v>
      </c>
      <c r="C2258" s="49" t="s">
        <v>6693</v>
      </c>
      <c r="D2258" s="49" t="s">
        <v>3968</v>
      </c>
      <c r="E2258" s="49">
        <v>3400</v>
      </c>
      <c r="F2258" s="49" t="s">
        <v>5492</v>
      </c>
      <c r="G2258" s="49">
        <v>3</v>
      </c>
      <c r="H2258" s="49" t="s">
        <v>4056</v>
      </c>
      <c r="I2258" s="49">
        <v>4</v>
      </c>
      <c r="J2258" s="49" t="s">
        <v>4015</v>
      </c>
      <c r="K2258" s="47" t="str">
        <f>_xlfn.XLOOKUP($B2258,ウォッチリスト!$C$3:$C$10000,ウォッチリスト!$C$3:$C$10000,"未反映",0,1)</f>
        <v>5393</v>
      </c>
    </row>
    <row r="2259" spans="1:11">
      <c r="A2259" s="49">
        <v>20250228</v>
      </c>
      <c r="B2259" s="50" t="s">
        <v>257</v>
      </c>
      <c r="C2259" s="49" t="s">
        <v>6694</v>
      </c>
      <c r="D2259" s="49" t="s">
        <v>3968</v>
      </c>
      <c r="E2259" s="49">
        <v>3450</v>
      </c>
      <c r="F2259" s="49" t="s">
        <v>6695</v>
      </c>
      <c r="G2259" s="49">
        <v>7</v>
      </c>
      <c r="H2259" s="49" t="s">
        <v>4170</v>
      </c>
      <c r="I2259" s="49">
        <v>2</v>
      </c>
      <c r="J2259" s="49" t="s">
        <v>4532</v>
      </c>
      <c r="K2259" s="47" t="str">
        <f>_xlfn.XLOOKUP($B2259,ウォッチリスト!$C$3:$C$10000,ウォッチリスト!$C$3:$C$10000,"未反映",0,1)</f>
        <v>5401</v>
      </c>
    </row>
    <row r="2260" spans="1:11">
      <c r="A2260" s="49">
        <v>20250228</v>
      </c>
      <c r="B2260" s="50" t="s">
        <v>265</v>
      </c>
      <c r="C2260" s="49" t="s">
        <v>6696</v>
      </c>
      <c r="D2260" s="49" t="s">
        <v>3968</v>
      </c>
      <c r="E2260" s="49">
        <v>3450</v>
      </c>
      <c r="F2260" s="49" t="s">
        <v>6695</v>
      </c>
      <c r="G2260" s="49">
        <v>7</v>
      </c>
      <c r="H2260" s="49" t="s">
        <v>4170</v>
      </c>
      <c r="I2260" s="49">
        <v>4</v>
      </c>
      <c r="J2260" s="49" t="s">
        <v>4015</v>
      </c>
      <c r="K2260" s="47" t="str">
        <f>_xlfn.XLOOKUP($B2260,ウォッチリスト!$C$3:$C$10000,ウォッチリスト!$C$3:$C$10000,"未反映",0,1)</f>
        <v>5406</v>
      </c>
    </row>
    <row r="2261" spans="1:11">
      <c r="A2261" s="49">
        <v>20250228</v>
      </c>
      <c r="B2261" s="50" t="s">
        <v>2016</v>
      </c>
      <c r="C2261" s="49" t="s">
        <v>6697</v>
      </c>
      <c r="D2261" s="49" t="s">
        <v>3968</v>
      </c>
      <c r="E2261" s="49">
        <v>3450</v>
      </c>
      <c r="F2261" s="49" t="s">
        <v>6695</v>
      </c>
      <c r="G2261" s="49">
        <v>7</v>
      </c>
      <c r="H2261" s="49" t="s">
        <v>4170</v>
      </c>
      <c r="I2261" s="49">
        <v>6</v>
      </c>
      <c r="J2261" s="49" t="s">
        <v>4061</v>
      </c>
      <c r="K2261" s="47" t="str">
        <f>_xlfn.XLOOKUP($B2261,ウォッチリスト!$C$3:$C$10000,ウォッチリスト!$C$3:$C$10000,"未反映",0,1)</f>
        <v>5408</v>
      </c>
    </row>
    <row r="2262" spans="1:11">
      <c r="A2262" s="49">
        <v>20250228</v>
      </c>
      <c r="B2262" s="50" t="s">
        <v>2017</v>
      </c>
      <c r="C2262" s="49" t="s">
        <v>6698</v>
      </c>
      <c r="D2262" s="49" t="s">
        <v>3968</v>
      </c>
      <c r="E2262" s="49">
        <v>3450</v>
      </c>
      <c r="F2262" s="49" t="s">
        <v>6695</v>
      </c>
      <c r="G2262" s="49">
        <v>7</v>
      </c>
      <c r="H2262" s="49" t="s">
        <v>4170</v>
      </c>
      <c r="I2262" s="49">
        <v>6</v>
      </c>
      <c r="J2262" s="49" t="s">
        <v>4061</v>
      </c>
      <c r="K2262" s="47" t="str">
        <f>_xlfn.XLOOKUP($B2262,ウォッチリスト!$C$3:$C$10000,ウォッチリスト!$C$3:$C$10000,"未反映",0,1)</f>
        <v>5410</v>
      </c>
    </row>
    <row r="2263" spans="1:11">
      <c r="A2263" s="49">
        <v>20250228</v>
      </c>
      <c r="B2263" s="50" t="s">
        <v>264</v>
      </c>
      <c r="C2263" s="49" t="s">
        <v>6699</v>
      </c>
      <c r="D2263" s="49" t="s">
        <v>3968</v>
      </c>
      <c r="E2263" s="49">
        <v>3450</v>
      </c>
      <c r="F2263" s="49" t="s">
        <v>6695</v>
      </c>
      <c r="G2263" s="49">
        <v>7</v>
      </c>
      <c r="H2263" s="49" t="s">
        <v>4170</v>
      </c>
      <c r="I2263" s="49">
        <v>4</v>
      </c>
      <c r="J2263" s="49" t="s">
        <v>4015</v>
      </c>
      <c r="K2263" s="47" t="str">
        <f>_xlfn.XLOOKUP($B2263,ウォッチリスト!$C$3:$C$10000,ウォッチリスト!$C$3:$C$10000,"未反映",0,1)</f>
        <v>5411</v>
      </c>
    </row>
    <row r="2264" spans="1:11">
      <c r="A2264" s="49">
        <v>20250228</v>
      </c>
      <c r="B2264" s="50" t="s">
        <v>2018</v>
      </c>
      <c r="C2264" s="49" t="s">
        <v>6700</v>
      </c>
      <c r="D2264" s="49" t="s">
        <v>3968</v>
      </c>
      <c r="E2264" s="49">
        <v>3450</v>
      </c>
      <c r="F2264" s="49" t="s">
        <v>6695</v>
      </c>
      <c r="G2264" s="49">
        <v>7</v>
      </c>
      <c r="H2264" s="49" t="s">
        <v>4170</v>
      </c>
      <c r="I2264" s="49">
        <v>6</v>
      </c>
      <c r="J2264" s="49" t="s">
        <v>4061</v>
      </c>
      <c r="K2264" s="47" t="str">
        <f>_xlfn.XLOOKUP($B2264,ウォッチリスト!$C$3:$C$10000,ウォッチリスト!$C$3:$C$10000,"未反映",0,1)</f>
        <v>5423</v>
      </c>
    </row>
    <row r="2265" spans="1:11">
      <c r="A2265" s="49">
        <v>20250228</v>
      </c>
      <c r="B2265" s="50" t="s">
        <v>2019</v>
      </c>
      <c r="C2265" s="49" t="s">
        <v>6701</v>
      </c>
      <c r="D2265" s="49" t="s">
        <v>3968</v>
      </c>
      <c r="E2265" s="49">
        <v>3450</v>
      </c>
      <c r="F2265" s="49" t="s">
        <v>6695</v>
      </c>
      <c r="G2265" s="49">
        <v>7</v>
      </c>
      <c r="H2265" s="49" t="s">
        <v>4170</v>
      </c>
      <c r="I2265" s="49">
        <v>6</v>
      </c>
      <c r="J2265" s="49" t="s">
        <v>4061</v>
      </c>
      <c r="K2265" s="47" t="str">
        <f>_xlfn.XLOOKUP($B2265,ウォッチリスト!$C$3:$C$10000,ウォッチリスト!$C$3:$C$10000,"未反映",0,1)</f>
        <v>5440</v>
      </c>
    </row>
    <row r="2266" spans="1:11">
      <c r="A2266" s="49">
        <v>20250228</v>
      </c>
      <c r="B2266" s="50" t="s">
        <v>61</v>
      </c>
      <c r="C2266" s="49" t="s">
        <v>6702</v>
      </c>
      <c r="D2266" s="49" t="s">
        <v>3968</v>
      </c>
      <c r="E2266" s="49">
        <v>3450</v>
      </c>
      <c r="F2266" s="49" t="s">
        <v>6695</v>
      </c>
      <c r="G2266" s="49">
        <v>7</v>
      </c>
      <c r="H2266" s="49" t="s">
        <v>4170</v>
      </c>
      <c r="I2266" s="49">
        <v>4</v>
      </c>
      <c r="J2266" s="49" t="s">
        <v>4015</v>
      </c>
      <c r="K2266" s="47" t="str">
        <f>_xlfn.XLOOKUP($B2266,ウォッチリスト!$C$3:$C$10000,ウォッチリスト!$C$3:$C$10000,"未反映",0,1)</f>
        <v>5444</v>
      </c>
    </row>
    <row r="2267" spans="1:11">
      <c r="A2267" s="49">
        <v>20250228</v>
      </c>
      <c r="B2267" s="50" t="s">
        <v>323</v>
      </c>
      <c r="C2267" s="49" t="s">
        <v>6703</v>
      </c>
      <c r="D2267" s="49" t="s">
        <v>3968</v>
      </c>
      <c r="E2267" s="49">
        <v>3450</v>
      </c>
      <c r="F2267" s="49" t="s">
        <v>6695</v>
      </c>
      <c r="G2267" s="49">
        <v>7</v>
      </c>
      <c r="H2267" s="49" t="s">
        <v>4170</v>
      </c>
      <c r="I2267" s="49">
        <v>6</v>
      </c>
      <c r="J2267" s="49" t="s">
        <v>4061</v>
      </c>
      <c r="K2267" s="47" t="str">
        <f>_xlfn.XLOOKUP($B2267,ウォッチリスト!$C$3:$C$10000,ウォッチリスト!$C$3:$C$10000,"未反映",0,1)</f>
        <v>5445</v>
      </c>
    </row>
    <row r="2268" spans="1:11">
      <c r="A2268" s="49">
        <v>20250228</v>
      </c>
      <c r="B2268" s="50" t="s">
        <v>2020</v>
      </c>
      <c r="C2268" s="49" t="s">
        <v>6704</v>
      </c>
      <c r="D2268" s="49" t="s">
        <v>4059</v>
      </c>
      <c r="E2268" s="49">
        <v>3450</v>
      </c>
      <c r="F2268" s="49" t="s">
        <v>6695</v>
      </c>
      <c r="G2268" s="49">
        <v>7</v>
      </c>
      <c r="H2268" s="49" t="s">
        <v>4170</v>
      </c>
      <c r="I2268" s="49" t="s">
        <v>3975</v>
      </c>
      <c r="J2268" s="49" t="s">
        <v>3975</v>
      </c>
      <c r="K2268" s="47" t="str">
        <f>_xlfn.XLOOKUP($B2268,ウォッチリスト!$C$3:$C$10000,ウォッチリスト!$C$3:$C$10000,"未反映",0,1)</f>
        <v>5446</v>
      </c>
    </row>
    <row r="2269" spans="1:11">
      <c r="A2269" s="49">
        <v>20250228</v>
      </c>
      <c r="B2269" s="50" t="s">
        <v>2021</v>
      </c>
      <c r="C2269" s="49" t="s">
        <v>6705</v>
      </c>
      <c r="D2269" s="49" t="s">
        <v>4059</v>
      </c>
      <c r="E2269" s="49">
        <v>3450</v>
      </c>
      <c r="F2269" s="49" t="s">
        <v>6695</v>
      </c>
      <c r="G2269" s="49">
        <v>7</v>
      </c>
      <c r="H2269" s="49" t="s">
        <v>4170</v>
      </c>
      <c r="I2269" s="49">
        <v>7</v>
      </c>
      <c r="J2269" s="49" t="s">
        <v>3971</v>
      </c>
      <c r="K2269" s="47" t="str">
        <f>_xlfn.XLOOKUP($B2269,ウォッチリスト!$C$3:$C$10000,ウォッチリスト!$C$3:$C$10000,"未反映",0,1)</f>
        <v>5449</v>
      </c>
    </row>
    <row r="2270" spans="1:11">
      <c r="A2270" s="49">
        <v>20250228</v>
      </c>
      <c r="B2270" s="50" t="s">
        <v>2022</v>
      </c>
      <c r="C2270" s="49" t="s">
        <v>6706</v>
      </c>
      <c r="D2270" s="49" t="s">
        <v>3968</v>
      </c>
      <c r="E2270" s="49">
        <v>3450</v>
      </c>
      <c r="F2270" s="49" t="s">
        <v>6695</v>
      </c>
      <c r="G2270" s="49">
        <v>7</v>
      </c>
      <c r="H2270" s="49" t="s">
        <v>4170</v>
      </c>
      <c r="I2270" s="49">
        <v>6</v>
      </c>
      <c r="J2270" s="49" t="s">
        <v>4061</v>
      </c>
      <c r="K2270" s="47" t="str">
        <f>_xlfn.XLOOKUP($B2270,ウォッチリスト!$C$3:$C$10000,ウォッチリスト!$C$3:$C$10000,"未反映",0,1)</f>
        <v>5451</v>
      </c>
    </row>
    <row r="2271" spans="1:11">
      <c r="A2271" s="49">
        <v>20250228</v>
      </c>
      <c r="B2271" s="50" t="s">
        <v>2023</v>
      </c>
      <c r="C2271" s="49" t="s">
        <v>6707</v>
      </c>
      <c r="D2271" s="49" t="s">
        <v>4059</v>
      </c>
      <c r="E2271" s="49">
        <v>3450</v>
      </c>
      <c r="F2271" s="49" t="s">
        <v>6695</v>
      </c>
      <c r="G2271" s="49">
        <v>7</v>
      </c>
      <c r="H2271" s="49" t="s">
        <v>4170</v>
      </c>
      <c r="I2271" s="49" t="s">
        <v>3975</v>
      </c>
      <c r="J2271" s="49" t="s">
        <v>3975</v>
      </c>
      <c r="K2271" s="47" t="str">
        <f>_xlfn.XLOOKUP($B2271,ウォッチリスト!$C$3:$C$10000,ウォッチリスト!$C$3:$C$10000,"未反映",0,1)</f>
        <v>5458</v>
      </c>
    </row>
    <row r="2272" spans="1:11">
      <c r="A2272" s="49">
        <v>20250228</v>
      </c>
      <c r="B2272" s="50" t="s">
        <v>2024</v>
      </c>
      <c r="C2272" s="49" t="s">
        <v>6708</v>
      </c>
      <c r="D2272" s="49" t="s">
        <v>3968</v>
      </c>
      <c r="E2272" s="49">
        <v>3450</v>
      </c>
      <c r="F2272" s="49" t="s">
        <v>6695</v>
      </c>
      <c r="G2272" s="49">
        <v>7</v>
      </c>
      <c r="H2272" s="49" t="s">
        <v>4170</v>
      </c>
      <c r="I2272" s="49">
        <v>6</v>
      </c>
      <c r="J2272" s="49" t="s">
        <v>4061</v>
      </c>
      <c r="K2272" s="47" t="str">
        <f>_xlfn.XLOOKUP($B2272,ウォッチリスト!$C$3:$C$10000,ウォッチリスト!$C$3:$C$10000,"未反映",0,1)</f>
        <v>5461</v>
      </c>
    </row>
    <row r="2273" spans="1:11">
      <c r="A2273" s="49">
        <v>20250228</v>
      </c>
      <c r="B2273" s="50" t="s">
        <v>2025</v>
      </c>
      <c r="C2273" s="49" t="s">
        <v>6709</v>
      </c>
      <c r="D2273" s="49" t="s">
        <v>3968</v>
      </c>
      <c r="E2273" s="49">
        <v>3450</v>
      </c>
      <c r="F2273" s="49" t="s">
        <v>6695</v>
      </c>
      <c r="G2273" s="49">
        <v>7</v>
      </c>
      <c r="H2273" s="49" t="s">
        <v>4170</v>
      </c>
      <c r="I2273" s="49">
        <v>4</v>
      </c>
      <c r="J2273" s="49" t="s">
        <v>4015</v>
      </c>
      <c r="K2273" s="47" t="str">
        <f>_xlfn.XLOOKUP($B2273,ウォッチリスト!$C$3:$C$10000,ウォッチリスト!$C$3:$C$10000,"未反映",0,1)</f>
        <v>5463</v>
      </c>
    </row>
    <row r="2274" spans="1:11">
      <c r="A2274" s="49">
        <v>20250228</v>
      </c>
      <c r="B2274" s="50" t="s">
        <v>2026</v>
      </c>
      <c r="C2274" s="49" t="s">
        <v>6710</v>
      </c>
      <c r="D2274" s="49" t="s">
        <v>4059</v>
      </c>
      <c r="E2274" s="49">
        <v>3450</v>
      </c>
      <c r="F2274" s="49" t="s">
        <v>6695</v>
      </c>
      <c r="G2274" s="49">
        <v>7</v>
      </c>
      <c r="H2274" s="49" t="s">
        <v>4170</v>
      </c>
      <c r="I2274" s="49">
        <v>7</v>
      </c>
      <c r="J2274" s="49" t="s">
        <v>3971</v>
      </c>
      <c r="K2274" s="47" t="str">
        <f>_xlfn.XLOOKUP($B2274,ウォッチリスト!$C$3:$C$10000,ウォッチリスト!$C$3:$C$10000,"未反映",0,1)</f>
        <v>5464</v>
      </c>
    </row>
    <row r="2275" spans="1:11">
      <c r="A2275" s="49">
        <v>20250228</v>
      </c>
      <c r="B2275" s="50" t="s">
        <v>2027</v>
      </c>
      <c r="C2275" s="49" t="s">
        <v>6711</v>
      </c>
      <c r="D2275" s="49" t="s">
        <v>3968</v>
      </c>
      <c r="E2275" s="49">
        <v>3450</v>
      </c>
      <c r="F2275" s="49" t="s">
        <v>6695</v>
      </c>
      <c r="G2275" s="49">
        <v>7</v>
      </c>
      <c r="H2275" s="49" t="s">
        <v>4170</v>
      </c>
      <c r="I2275" s="49">
        <v>4</v>
      </c>
      <c r="J2275" s="49" t="s">
        <v>4015</v>
      </c>
      <c r="K2275" s="47" t="str">
        <f>_xlfn.XLOOKUP($B2275,ウォッチリスト!$C$3:$C$10000,ウォッチリスト!$C$3:$C$10000,"未反映",0,1)</f>
        <v>5471</v>
      </c>
    </row>
    <row r="2276" spans="1:11">
      <c r="A2276" s="49">
        <v>20250228</v>
      </c>
      <c r="B2276" s="50" t="s">
        <v>2028</v>
      </c>
      <c r="C2276" s="49" t="s">
        <v>6712</v>
      </c>
      <c r="D2276" s="49" t="s">
        <v>4059</v>
      </c>
      <c r="E2276" s="49">
        <v>3450</v>
      </c>
      <c r="F2276" s="49" t="s">
        <v>6695</v>
      </c>
      <c r="G2276" s="49">
        <v>7</v>
      </c>
      <c r="H2276" s="49" t="s">
        <v>4170</v>
      </c>
      <c r="I2276" s="49" t="s">
        <v>3975</v>
      </c>
      <c r="J2276" s="49" t="s">
        <v>3975</v>
      </c>
      <c r="K2276" s="47" t="str">
        <f>_xlfn.XLOOKUP($B2276,ウォッチリスト!$C$3:$C$10000,ウォッチリスト!$C$3:$C$10000,"未反映",0,1)</f>
        <v>5476</v>
      </c>
    </row>
    <row r="2277" spans="1:11">
      <c r="A2277" s="49">
        <v>20250228</v>
      </c>
      <c r="B2277" s="50" t="s">
        <v>2029</v>
      </c>
      <c r="C2277" s="49" t="s">
        <v>6713</v>
      </c>
      <c r="D2277" s="49" t="s">
        <v>3968</v>
      </c>
      <c r="E2277" s="49">
        <v>3450</v>
      </c>
      <c r="F2277" s="49" t="s">
        <v>6695</v>
      </c>
      <c r="G2277" s="49">
        <v>7</v>
      </c>
      <c r="H2277" s="49" t="s">
        <v>4170</v>
      </c>
      <c r="I2277" s="49">
        <v>6</v>
      </c>
      <c r="J2277" s="49" t="s">
        <v>4061</v>
      </c>
      <c r="K2277" s="47" t="str">
        <f>_xlfn.XLOOKUP($B2277,ウォッチリスト!$C$3:$C$10000,ウォッチリスト!$C$3:$C$10000,"未反映",0,1)</f>
        <v>5480</v>
      </c>
    </row>
    <row r="2278" spans="1:11">
      <c r="A2278" s="49">
        <v>20250228</v>
      </c>
      <c r="B2278" s="50" t="s">
        <v>2030</v>
      </c>
      <c r="C2278" s="49" t="s">
        <v>6714</v>
      </c>
      <c r="D2278" s="49" t="s">
        <v>3968</v>
      </c>
      <c r="E2278" s="49">
        <v>3450</v>
      </c>
      <c r="F2278" s="49" t="s">
        <v>6695</v>
      </c>
      <c r="G2278" s="49">
        <v>7</v>
      </c>
      <c r="H2278" s="49" t="s">
        <v>4170</v>
      </c>
      <c r="I2278" s="49">
        <v>6</v>
      </c>
      <c r="J2278" s="49" t="s">
        <v>4061</v>
      </c>
      <c r="K2278" s="47" t="str">
        <f>_xlfn.XLOOKUP($B2278,ウォッチリスト!$C$3:$C$10000,ウォッチリスト!$C$3:$C$10000,"未反映",0,1)</f>
        <v>5481</v>
      </c>
    </row>
    <row r="2279" spans="1:11">
      <c r="A2279" s="49">
        <v>20250228</v>
      </c>
      <c r="B2279" s="50" t="s">
        <v>2031</v>
      </c>
      <c r="C2279" s="49" t="s">
        <v>6715</v>
      </c>
      <c r="D2279" s="49" t="s">
        <v>3968</v>
      </c>
      <c r="E2279" s="49">
        <v>3450</v>
      </c>
      <c r="F2279" s="49" t="s">
        <v>6695</v>
      </c>
      <c r="G2279" s="49">
        <v>7</v>
      </c>
      <c r="H2279" s="49" t="s">
        <v>4170</v>
      </c>
      <c r="I2279" s="49">
        <v>6</v>
      </c>
      <c r="J2279" s="49" t="s">
        <v>4061</v>
      </c>
      <c r="K2279" s="47" t="str">
        <f>_xlfn.XLOOKUP($B2279,ウォッチリスト!$C$3:$C$10000,ウォッチリスト!$C$3:$C$10000,"未反映",0,1)</f>
        <v>5482</v>
      </c>
    </row>
    <row r="2280" spans="1:11">
      <c r="A2280" s="49">
        <v>20250228</v>
      </c>
      <c r="B2280" s="50" t="s">
        <v>2032</v>
      </c>
      <c r="C2280" s="49" t="s">
        <v>6716</v>
      </c>
      <c r="D2280" s="49" t="s">
        <v>4059</v>
      </c>
      <c r="E2280" s="49">
        <v>3450</v>
      </c>
      <c r="F2280" s="49" t="s">
        <v>6695</v>
      </c>
      <c r="G2280" s="49">
        <v>7</v>
      </c>
      <c r="H2280" s="49" t="s">
        <v>4170</v>
      </c>
      <c r="I2280" s="49" t="s">
        <v>3975</v>
      </c>
      <c r="J2280" s="49" t="s">
        <v>3975</v>
      </c>
      <c r="K2280" s="47" t="str">
        <f>_xlfn.XLOOKUP($B2280,ウォッチリスト!$C$3:$C$10000,ウォッチリスト!$C$3:$C$10000,"未反映",0,1)</f>
        <v>5484</v>
      </c>
    </row>
    <row r="2281" spans="1:11">
      <c r="A2281" s="49">
        <v>20250228</v>
      </c>
      <c r="B2281" s="50" t="s">
        <v>2033</v>
      </c>
      <c r="C2281" s="49" t="s">
        <v>6717</v>
      </c>
      <c r="D2281" s="49" t="s">
        <v>4059</v>
      </c>
      <c r="E2281" s="49">
        <v>3450</v>
      </c>
      <c r="F2281" s="49" t="s">
        <v>6695</v>
      </c>
      <c r="G2281" s="49">
        <v>7</v>
      </c>
      <c r="H2281" s="49" t="s">
        <v>4170</v>
      </c>
      <c r="I2281" s="49" t="s">
        <v>3975</v>
      </c>
      <c r="J2281" s="49" t="s">
        <v>3975</v>
      </c>
      <c r="K2281" s="47" t="str">
        <f>_xlfn.XLOOKUP($B2281,ウォッチリスト!$C$3:$C$10000,ウォッチリスト!$C$3:$C$10000,"未反映",0,1)</f>
        <v>5491</v>
      </c>
    </row>
    <row r="2282" spans="1:11">
      <c r="A2282" s="49">
        <v>20250228</v>
      </c>
      <c r="B2282" s="50" t="s">
        <v>6718</v>
      </c>
      <c r="C2282" s="49" t="s">
        <v>6719</v>
      </c>
      <c r="D2282" s="49" t="s">
        <v>3991</v>
      </c>
      <c r="E2282" s="49">
        <v>8050</v>
      </c>
      <c r="F2282" s="49" t="s">
        <v>4080</v>
      </c>
      <c r="G2282" s="49">
        <v>17</v>
      </c>
      <c r="H2282" s="49" t="s">
        <v>4081</v>
      </c>
      <c r="I2282" s="49" t="s">
        <v>3975</v>
      </c>
      <c r="J2282" s="49" t="s">
        <v>3975</v>
      </c>
      <c r="K2282" s="47" t="str">
        <f>_xlfn.XLOOKUP($B2282,ウォッチリスト!$C$3:$C$10000,ウォッチリスト!$C$3:$C$10000,"未反映",0,1)</f>
        <v>未反映</v>
      </c>
    </row>
    <row r="2283" spans="1:11">
      <c r="A2283" s="49">
        <v>20250228</v>
      </c>
      <c r="B2283" s="50" t="s">
        <v>2034</v>
      </c>
      <c r="C2283" s="49" t="s">
        <v>6720</v>
      </c>
      <c r="D2283" s="49" t="s">
        <v>3983</v>
      </c>
      <c r="E2283" s="49">
        <v>8050</v>
      </c>
      <c r="F2283" s="49" t="s">
        <v>4080</v>
      </c>
      <c r="G2283" s="49">
        <v>17</v>
      </c>
      <c r="H2283" s="49" t="s">
        <v>4081</v>
      </c>
      <c r="I2283" s="49" t="s">
        <v>3975</v>
      </c>
      <c r="J2283" s="49" t="s">
        <v>3975</v>
      </c>
      <c r="K2283" s="47" t="str">
        <f>_xlfn.XLOOKUP($B2283,ウォッチリスト!$C$3:$C$10000,ウォッチリスト!$C$3:$C$10000,"未反映",0,1)</f>
        <v>5527</v>
      </c>
    </row>
    <row r="2284" spans="1:11">
      <c r="A2284" s="49">
        <v>20250228</v>
      </c>
      <c r="B2284" s="50" t="s">
        <v>6721</v>
      </c>
      <c r="C2284" s="49" t="s">
        <v>6722</v>
      </c>
      <c r="D2284" s="49" t="s">
        <v>3991</v>
      </c>
      <c r="E2284" s="49">
        <v>8050</v>
      </c>
      <c r="F2284" s="49" t="s">
        <v>4080</v>
      </c>
      <c r="G2284" s="49">
        <v>17</v>
      </c>
      <c r="H2284" s="49" t="s">
        <v>4081</v>
      </c>
      <c r="I2284" s="49" t="s">
        <v>3975</v>
      </c>
      <c r="J2284" s="49" t="s">
        <v>3975</v>
      </c>
      <c r="K2284" s="47" t="str">
        <f>_xlfn.XLOOKUP($B2284,ウォッチリスト!$C$3:$C$10000,ウォッチリスト!$C$3:$C$10000,"未反映",0,1)</f>
        <v>未反映</v>
      </c>
    </row>
    <row r="2285" spans="1:11">
      <c r="A2285" s="49">
        <v>20250228</v>
      </c>
      <c r="B2285" s="50" t="s">
        <v>6723</v>
      </c>
      <c r="C2285" s="49" t="s">
        <v>6724</v>
      </c>
      <c r="D2285" s="49" t="s">
        <v>3991</v>
      </c>
      <c r="E2285" s="49">
        <v>8050</v>
      </c>
      <c r="F2285" s="49" t="s">
        <v>4080</v>
      </c>
      <c r="G2285" s="49">
        <v>17</v>
      </c>
      <c r="H2285" s="49" t="s">
        <v>4081</v>
      </c>
      <c r="I2285" s="49" t="s">
        <v>3975</v>
      </c>
      <c r="J2285" s="49" t="s">
        <v>3975</v>
      </c>
      <c r="K2285" s="47" t="str">
        <f>_xlfn.XLOOKUP($B2285,ウォッチリスト!$C$3:$C$10000,ウォッチリスト!$C$3:$C$10000,"未反映",0,1)</f>
        <v>未反映</v>
      </c>
    </row>
    <row r="2286" spans="1:11">
      <c r="A2286" s="49">
        <v>20250228</v>
      </c>
      <c r="B2286" s="50" t="s">
        <v>2035</v>
      </c>
      <c r="C2286" s="49" t="s">
        <v>6725</v>
      </c>
      <c r="D2286" s="49" t="s">
        <v>3983</v>
      </c>
      <c r="E2286" s="49">
        <v>8050</v>
      </c>
      <c r="F2286" s="49" t="s">
        <v>4080</v>
      </c>
      <c r="G2286" s="49">
        <v>17</v>
      </c>
      <c r="H2286" s="49" t="s">
        <v>4081</v>
      </c>
      <c r="I2286" s="49" t="s">
        <v>3975</v>
      </c>
      <c r="J2286" s="49" t="s">
        <v>3975</v>
      </c>
      <c r="K2286" s="47" t="str">
        <f>_xlfn.XLOOKUP($B2286,ウォッチリスト!$C$3:$C$10000,ウォッチリスト!$C$3:$C$10000,"未反映",0,1)</f>
        <v>5532</v>
      </c>
    </row>
    <row r="2287" spans="1:11">
      <c r="A2287" s="49">
        <v>20250228</v>
      </c>
      <c r="B2287" s="50" t="s">
        <v>2036</v>
      </c>
      <c r="C2287" s="49" t="s">
        <v>6726</v>
      </c>
      <c r="D2287" s="49" t="s">
        <v>4059</v>
      </c>
      <c r="E2287" s="49">
        <v>8050</v>
      </c>
      <c r="F2287" s="49" t="s">
        <v>4080</v>
      </c>
      <c r="G2287" s="49">
        <v>17</v>
      </c>
      <c r="H2287" s="49" t="s">
        <v>4081</v>
      </c>
      <c r="I2287" s="49" t="s">
        <v>3975</v>
      </c>
      <c r="J2287" s="49" t="s">
        <v>3975</v>
      </c>
      <c r="K2287" s="47" t="str">
        <f>_xlfn.XLOOKUP($B2287,ウォッチリスト!$C$3:$C$10000,ウォッチリスト!$C$3:$C$10000,"未反映",0,1)</f>
        <v>5533</v>
      </c>
    </row>
    <row r="2288" spans="1:11">
      <c r="A2288" s="49">
        <v>20250228</v>
      </c>
      <c r="B2288" s="50" t="s">
        <v>6727</v>
      </c>
      <c r="C2288" s="49" t="s">
        <v>6728</v>
      </c>
      <c r="D2288" s="49" t="s">
        <v>3991</v>
      </c>
      <c r="E2288" s="49">
        <v>8050</v>
      </c>
      <c r="F2288" s="49" t="s">
        <v>4080</v>
      </c>
      <c r="G2288" s="49">
        <v>17</v>
      </c>
      <c r="H2288" s="49" t="s">
        <v>4081</v>
      </c>
      <c r="I2288" s="49" t="s">
        <v>3975</v>
      </c>
      <c r="J2288" s="49" t="s">
        <v>3975</v>
      </c>
      <c r="K2288" s="47" t="str">
        <f>_xlfn.XLOOKUP($B2288,ウォッチリスト!$C$3:$C$10000,ウォッチリスト!$C$3:$C$10000,"未反映",0,1)</f>
        <v>未反映</v>
      </c>
    </row>
    <row r="2289" spans="1:11">
      <c r="A2289" s="49">
        <v>20250228</v>
      </c>
      <c r="B2289" s="50" t="s">
        <v>2037</v>
      </c>
      <c r="C2289" s="49" t="s">
        <v>6729</v>
      </c>
      <c r="D2289" s="49" t="s">
        <v>3968</v>
      </c>
      <c r="E2289" s="49">
        <v>8050</v>
      </c>
      <c r="F2289" s="49" t="s">
        <v>4080</v>
      </c>
      <c r="G2289" s="49">
        <v>17</v>
      </c>
      <c r="H2289" s="49" t="s">
        <v>4081</v>
      </c>
      <c r="I2289" s="49" t="s">
        <v>3975</v>
      </c>
      <c r="J2289" s="49" t="s">
        <v>3975</v>
      </c>
      <c r="K2289" s="47" t="str">
        <f>_xlfn.XLOOKUP($B2289,ウォッチリスト!$C$3:$C$10000,ウォッチリスト!$C$3:$C$10000,"未反映",0,1)</f>
        <v>5535</v>
      </c>
    </row>
    <row r="2290" spans="1:11">
      <c r="A2290" s="49">
        <v>20250228</v>
      </c>
      <c r="B2290" s="50" t="s">
        <v>6730</v>
      </c>
      <c r="C2290" s="49" t="s">
        <v>6731</v>
      </c>
      <c r="D2290" s="49" t="s">
        <v>3991</v>
      </c>
      <c r="E2290" s="49">
        <v>8050</v>
      </c>
      <c r="F2290" s="49" t="s">
        <v>4080</v>
      </c>
      <c r="G2290" s="49">
        <v>17</v>
      </c>
      <c r="H2290" s="49" t="s">
        <v>4081</v>
      </c>
      <c r="I2290" s="49" t="s">
        <v>3975</v>
      </c>
      <c r="J2290" s="49" t="s">
        <v>3975</v>
      </c>
      <c r="K2290" s="47" t="str">
        <f>_xlfn.XLOOKUP($B2290,ウォッチリスト!$C$3:$C$10000,ウォッチリスト!$C$3:$C$10000,"未反映",0,1)</f>
        <v>未反映</v>
      </c>
    </row>
    <row r="2291" spans="1:11">
      <c r="A2291" s="49">
        <v>20250228</v>
      </c>
      <c r="B2291" s="50" t="s">
        <v>6732</v>
      </c>
      <c r="C2291" s="49" t="s">
        <v>6733</v>
      </c>
      <c r="D2291" s="49" t="s">
        <v>3991</v>
      </c>
      <c r="E2291" s="49">
        <v>8050</v>
      </c>
      <c r="F2291" s="49" t="s">
        <v>4080</v>
      </c>
      <c r="G2291" s="49">
        <v>17</v>
      </c>
      <c r="H2291" s="49" t="s">
        <v>4081</v>
      </c>
      <c r="I2291" s="49" t="s">
        <v>3975</v>
      </c>
      <c r="J2291" s="49" t="s">
        <v>3975</v>
      </c>
      <c r="K2291" s="47" t="str">
        <f>_xlfn.XLOOKUP($B2291,ウォッチリスト!$C$3:$C$10000,ウォッチリスト!$C$3:$C$10000,"未反映",0,1)</f>
        <v>未反映</v>
      </c>
    </row>
    <row r="2292" spans="1:11">
      <c r="A2292" s="49">
        <v>20250228</v>
      </c>
      <c r="B2292" s="50" t="s">
        <v>2038</v>
      </c>
      <c r="C2292" s="49" t="s">
        <v>6734</v>
      </c>
      <c r="D2292" s="49" t="s">
        <v>3968</v>
      </c>
      <c r="E2292" s="49">
        <v>3450</v>
      </c>
      <c r="F2292" s="49" t="s">
        <v>6695</v>
      </c>
      <c r="G2292" s="49">
        <v>7</v>
      </c>
      <c r="H2292" s="49" t="s">
        <v>4170</v>
      </c>
      <c r="I2292" s="49">
        <v>7</v>
      </c>
      <c r="J2292" s="49" t="s">
        <v>3971</v>
      </c>
      <c r="K2292" s="47" t="str">
        <f>_xlfn.XLOOKUP($B2292,ウォッチリスト!$C$3:$C$10000,ウォッチリスト!$C$3:$C$10000,"未反映",0,1)</f>
        <v>5541</v>
      </c>
    </row>
    <row r="2293" spans="1:11">
      <c r="A2293" s="49">
        <v>20250228</v>
      </c>
      <c r="B2293" s="50" t="s">
        <v>2039</v>
      </c>
      <c r="C2293" s="49" t="s">
        <v>6735</v>
      </c>
      <c r="D2293" s="49" t="s">
        <v>4059</v>
      </c>
      <c r="E2293" s="49">
        <v>3450</v>
      </c>
      <c r="F2293" s="49" t="s">
        <v>6695</v>
      </c>
      <c r="G2293" s="49">
        <v>7</v>
      </c>
      <c r="H2293" s="49" t="s">
        <v>4170</v>
      </c>
      <c r="I2293" s="49" t="s">
        <v>3975</v>
      </c>
      <c r="J2293" s="49" t="s">
        <v>3975</v>
      </c>
      <c r="K2293" s="47" t="str">
        <f>_xlfn.XLOOKUP($B2293,ウォッチリスト!$C$3:$C$10000,ウォッチリスト!$C$3:$C$10000,"未反映",0,1)</f>
        <v>5542</v>
      </c>
    </row>
    <row r="2294" spans="1:11">
      <c r="A2294" s="49">
        <v>20250228</v>
      </c>
      <c r="B2294" s="50" t="s">
        <v>2040</v>
      </c>
      <c r="C2294" s="49" t="s">
        <v>6736</v>
      </c>
      <c r="D2294" s="49" t="s">
        <v>3968</v>
      </c>
      <c r="E2294" s="49">
        <v>3450</v>
      </c>
      <c r="F2294" s="49" t="s">
        <v>6695</v>
      </c>
      <c r="G2294" s="49">
        <v>7</v>
      </c>
      <c r="H2294" s="49" t="s">
        <v>4170</v>
      </c>
      <c r="I2294" s="49">
        <v>6</v>
      </c>
      <c r="J2294" s="49" t="s">
        <v>4061</v>
      </c>
      <c r="K2294" s="47" t="str">
        <f>_xlfn.XLOOKUP($B2294,ウォッチリスト!$C$3:$C$10000,ウォッチリスト!$C$3:$C$10000,"未反映",0,1)</f>
        <v>5563</v>
      </c>
    </row>
    <row r="2295" spans="1:11">
      <c r="A2295" s="49">
        <v>20250228</v>
      </c>
      <c r="B2295" s="50" t="s">
        <v>2041</v>
      </c>
      <c r="C2295" s="49" t="s">
        <v>6737</v>
      </c>
      <c r="D2295" s="49" t="s">
        <v>3983</v>
      </c>
      <c r="E2295" s="49">
        <v>5250</v>
      </c>
      <c r="F2295" s="49" t="s">
        <v>3992</v>
      </c>
      <c r="G2295" s="49">
        <v>10</v>
      </c>
      <c r="H2295" s="49" t="s">
        <v>3993</v>
      </c>
      <c r="I2295" s="49" t="s">
        <v>3975</v>
      </c>
      <c r="J2295" s="49" t="s">
        <v>3975</v>
      </c>
      <c r="K2295" s="47" t="str">
        <f>_xlfn.XLOOKUP($B2295,ウォッチリスト!$C$3:$C$10000,ウォッチリスト!$C$3:$C$10000,"未反映",0,1)</f>
        <v>5570</v>
      </c>
    </row>
    <row r="2296" spans="1:11">
      <c r="A2296" s="49">
        <v>20250228</v>
      </c>
      <c r="B2296" s="50" t="s">
        <v>2042</v>
      </c>
      <c r="C2296" s="49" t="s">
        <v>6738</v>
      </c>
      <c r="D2296" s="49" t="s">
        <v>4059</v>
      </c>
      <c r="E2296" s="49">
        <v>5250</v>
      </c>
      <c r="F2296" s="49" t="s">
        <v>3992</v>
      </c>
      <c r="G2296" s="49">
        <v>10</v>
      </c>
      <c r="H2296" s="49" t="s">
        <v>3993</v>
      </c>
      <c r="I2296" s="49" t="s">
        <v>3975</v>
      </c>
      <c r="J2296" s="49" t="s">
        <v>3975</v>
      </c>
      <c r="K2296" s="47" t="str">
        <f>_xlfn.XLOOKUP($B2296,ウォッチリスト!$C$3:$C$10000,ウォッチリスト!$C$3:$C$10000,"未反映",0,1)</f>
        <v>5571</v>
      </c>
    </row>
    <row r="2297" spans="1:11">
      <c r="A2297" s="49">
        <v>20250228</v>
      </c>
      <c r="B2297" s="50" t="s">
        <v>2043</v>
      </c>
      <c r="C2297" s="49" t="s">
        <v>6739</v>
      </c>
      <c r="D2297" s="49" t="s">
        <v>3983</v>
      </c>
      <c r="E2297" s="49">
        <v>5250</v>
      </c>
      <c r="F2297" s="49" t="s">
        <v>3992</v>
      </c>
      <c r="G2297" s="49">
        <v>10</v>
      </c>
      <c r="H2297" s="49" t="s">
        <v>3993</v>
      </c>
      <c r="I2297" s="49" t="s">
        <v>3975</v>
      </c>
      <c r="J2297" s="49" t="s">
        <v>3975</v>
      </c>
      <c r="K2297" s="47" t="str">
        <f>_xlfn.XLOOKUP($B2297,ウォッチリスト!$C$3:$C$10000,ウォッチリスト!$C$3:$C$10000,"未反映",0,1)</f>
        <v>5572</v>
      </c>
    </row>
    <row r="2298" spans="1:11">
      <c r="A2298" s="49">
        <v>20250228</v>
      </c>
      <c r="B2298" s="50" t="s">
        <v>6740</v>
      </c>
      <c r="C2298" s="49" t="s">
        <v>6741</v>
      </c>
      <c r="D2298" s="49" t="s">
        <v>3991</v>
      </c>
      <c r="E2298" s="49">
        <v>5250</v>
      </c>
      <c r="F2298" s="49" t="s">
        <v>3992</v>
      </c>
      <c r="G2298" s="49">
        <v>10</v>
      </c>
      <c r="H2298" s="49" t="s">
        <v>3993</v>
      </c>
      <c r="I2298" s="49" t="s">
        <v>3975</v>
      </c>
      <c r="J2298" s="49" t="s">
        <v>3975</v>
      </c>
      <c r="K2298" s="47" t="str">
        <f>_xlfn.XLOOKUP($B2298,ウォッチリスト!$C$3:$C$10000,ウォッチリスト!$C$3:$C$10000,"未反映",0,1)</f>
        <v>未反映</v>
      </c>
    </row>
    <row r="2299" spans="1:11">
      <c r="A2299" s="49">
        <v>20250228</v>
      </c>
      <c r="B2299" s="50" t="s">
        <v>2044</v>
      </c>
      <c r="C2299" s="49" t="s">
        <v>6742</v>
      </c>
      <c r="D2299" s="49" t="s">
        <v>3983</v>
      </c>
      <c r="E2299" s="49">
        <v>5250</v>
      </c>
      <c r="F2299" s="49" t="s">
        <v>3992</v>
      </c>
      <c r="G2299" s="49">
        <v>10</v>
      </c>
      <c r="H2299" s="49" t="s">
        <v>3993</v>
      </c>
      <c r="I2299" s="49" t="s">
        <v>3975</v>
      </c>
      <c r="J2299" s="49" t="s">
        <v>3975</v>
      </c>
      <c r="K2299" s="47" t="str">
        <f>_xlfn.XLOOKUP($B2299,ウォッチリスト!$C$3:$C$10000,ウォッチリスト!$C$3:$C$10000,"未反映",0,1)</f>
        <v>5574</v>
      </c>
    </row>
    <row r="2300" spans="1:11">
      <c r="A2300" s="49">
        <v>20250228</v>
      </c>
      <c r="B2300" s="50" t="s">
        <v>2045</v>
      </c>
      <c r="C2300" s="49" t="s">
        <v>6743</v>
      </c>
      <c r="D2300" s="49" t="s">
        <v>3983</v>
      </c>
      <c r="E2300" s="49">
        <v>5250</v>
      </c>
      <c r="F2300" s="49" t="s">
        <v>3992</v>
      </c>
      <c r="G2300" s="49">
        <v>10</v>
      </c>
      <c r="H2300" s="49" t="s">
        <v>3993</v>
      </c>
      <c r="I2300" s="49" t="s">
        <v>3975</v>
      </c>
      <c r="J2300" s="49" t="s">
        <v>3975</v>
      </c>
      <c r="K2300" s="47" t="str">
        <f>_xlfn.XLOOKUP($B2300,ウォッチリスト!$C$3:$C$10000,ウォッチリスト!$C$3:$C$10000,"未反映",0,1)</f>
        <v>5575</v>
      </c>
    </row>
    <row r="2301" spans="1:11">
      <c r="A2301" s="49">
        <v>20250228</v>
      </c>
      <c r="B2301" s="50" t="s">
        <v>327</v>
      </c>
      <c r="C2301" s="49" t="s">
        <v>6744</v>
      </c>
      <c r="D2301" s="49" t="s">
        <v>4059</v>
      </c>
      <c r="E2301" s="49">
        <v>5250</v>
      </c>
      <c r="F2301" s="49" t="s">
        <v>3992</v>
      </c>
      <c r="G2301" s="49">
        <v>10</v>
      </c>
      <c r="H2301" s="49" t="s">
        <v>3993</v>
      </c>
      <c r="I2301" s="49" t="s">
        <v>3975</v>
      </c>
      <c r="J2301" s="49" t="s">
        <v>3975</v>
      </c>
      <c r="K2301" s="47" t="str">
        <f>_xlfn.XLOOKUP($B2301,ウォッチリスト!$C$3:$C$10000,ウォッチリスト!$C$3:$C$10000,"未反映",0,1)</f>
        <v>5576</v>
      </c>
    </row>
    <row r="2302" spans="1:11">
      <c r="A2302" s="49">
        <v>20250228</v>
      </c>
      <c r="B2302" s="50" t="s">
        <v>2046</v>
      </c>
      <c r="C2302" s="49" t="s">
        <v>6745</v>
      </c>
      <c r="D2302" s="49" t="s">
        <v>3983</v>
      </c>
      <c r="E2302" s="49">
        <v>5250</v>
      </c>
      <c r="F2302" s="49" t="s">
        <v>3992</v>
      </c>
      <c r="G2302" s="49">
        <v>10</v>
      </c>
      <c r="H2302" s="49" t="s">
        <v>3993</v>
      </c>
      <c r="I2302" s="49" t="s">
        <v>3975</v>
      </c>
      <c r="J2302" s="49" t="s">
        <v>3975</v>
      </c>
      <c r="K2302" s="47" t="str">
        <f>_xlfn.XLOOKUP($B2302,ウォッチリスト!$C$3:$C$10000,ウォッチリスト!$C$3:$C$10000,"未反映",0,1)</f>
        <v>5577</v>
      </c>
    </row>
    <row r="2303" spans="1:11">
      <c r="A2303" s="49">
        <v>20250228</v>
      </c>
      <c r="B2303" s="50" t="s">
        <v>2047</v>
      </c>
      <c r="C2303" s="49" t="s">
        <v>6746</v>
      </c>
      <c r="D2303" s="49" t="s">
        <v>3983</v>
      </c>
      <c r="E2303" s="49">
        <v>5250</v>
      </c>
      <c r="F2303" s="49" t="s">
        <v>3992</v>
      </c>
      <c r="G2303" s="49">
        <v>10</v>
      </c>
      <c r="H2303" s="49" t="s">
        <v>3993</v>
      </c>
      <c r="I2303" s="49" t="s">
        <v>3975</v>
      </c>
      <c r="J2303" s="49" t="s">
        <v>3975</v>
      </c>
      <c r="K2303" s="47" t="str">
        <f>_xlfn.XLOOKUP($B2303,ウォッチリスト!$C$3:$C$10000,ウォッチリスト!$C$3:$C$10000,"未反映",0,1)</f>
        <v>5578</v>
      </c>
    </row>
    <row r="2304" spans="1:11">
      <c r="A2304" s="49">
        <v>20250228</v>
      </c>
      <c r="B2304" s="50" t="s">
        <v>2048</v>
      </c>
      <c r="C2304" s="49" t="s">
        <v>6747</v>
      </c>
      <c r="D2304" s="49" t="s">
        <v>3983</v>
      </c>
      <c r="E2304" s="49">
        <v>5250</v>
      </c>
      <c r="F2304" s="49" t="s">
        <v>3992</v>
      </c>
      <c r="G2304" s="49">
        <v>10</v>
      </c>
      <c r="H2304" s="49" t="s">
        <v>3993</v>
      </c>
      <c r="I2304" s="49" t="s">
        <v>3975</v>
      </c>
      <c r="J2304" s="49" t="s">
        <v>3975</v>
      </c>
      <c r="K2304" s="47" t="str">
        <f>_xlfn.XLOOKUP($B2304,ウォッチリスト!$C$3:$C$10000,ウォッチリスト!$C$3:$C$10000,"未反映",0,1)</f>
        <v>5580</v>
      </c>
    </row>
    <row r="2305" spans="1:11">
      <c r="A2305" s="49">
        <v>20250228</v>
      </c>
      <c r="B2305" s="50" t="s">
        <v>6748</v>
      </c>
      <c r="C2305" s="49" t="s">
        <v>6749</v>
      </c>
      <c r="D2305" s="49" t="s">
        <v>3991</v>
      </c>
      <c r="E2305" s="49">
        <v>5250</v>
      </c>
      <c r="F2305" s="49" t="s">
        <v>3992</v>
      </c>
      <c r="G2305" s="49">
        <v>10</v>
      </c>
      <c r="H2305" s="49" t="s">
        <v>3993</v>
      </c>
      <c r="I2305" s="49" t="s">
        <v>3975</v>
      </c>
      <c r="J2305" s="49" t="s">
        <v>3975</v>
      </c>
      <c r="K2305" s="47" t="str">
        <f>_xlfn.XLOOKUP($B2305,ウォッチリスト!$C$3:$C$10000,ウォッチリスト!$C$3:$C$10000,"未反映",0,1)</f>
        <v>未反映</v>
      </c>
    </row>
    <row r="2306" spans="1:11">
      <c r="A2306" s="49">
        <v>20250228</v>
      </c>
      <c r="B2306" s="50" t="s">
        <v>2049</v>
      </c>
      <c r="C2306" s="49" t="s">
        <v>6750</v>
      </c>
      <c r="D2306" s="49" t="s">
        <v>3983</v>
      </c>
      <c r="E2306" s="49">
        <v>5250</v>
      </c>
      <c r="F2306" s="49" t="s">
        <v>3992</v>
      </c>
      <c r="G2306" s="49">
        <v>10</v>
      </c>
      <c r="H2306" s="49" t="s">
        <v>3993</v>
      </c>
      <c r="I2306" s="49" t="s">
        <v>3975</v>
      </c>
      <c r="J2306" s="49" t="s">
        <v>3975</v>
      </c>
      <c r="K2306" s="47" t="str">
        <f>_xlfn.XLOOKUP($B2306,ウォッチリスト!$C$3:$C$10000,ウォッチリスト!$C$3:$C$10000,"未反映",0,1)</f>
        <v>5582</v>
      </c>
    </row>
    <row r="2307" spans="1:11">
      <c r="A2307" s="49">
        <v>20250228</v>
      </c>
      <c r="B2307" s="50" t="s">
        <v>6751</v>
      </c>
      <c r="C2307" s="49" t="s">
        <v>6752</v>
      </c>
      <c r="D2307" s="49" t="s">
        <v>3991</v>
      </c>
      <c r="E2307" s="49">
        <v>5250</v>
      </c>
      <c r="F2307" s="49" t="s">
        <v>3992</v>
      </c>
      <c r="G2307" s="49">
        <v>10</v>
      </c>
      <c r="H2307" s="49" t="s">
        <v>3993</v>
      </c>
      <c r="I2307" s="49" t="s">
        <v>3975</v>
      </c>
      <c r="J2307" s="49" t="s">
        <v>3975</v>
      </c>
      <c r="K2307" s="47" t="str">
        <f>_xlfn.XLOOKUP($B2307,ウォッチリスト!$C$3:$C$10000,ウォッチリスト!$C$3:$C$10000,"未反映",0,1)</f>
        <v>未反映</v>
      </c>
    </row>
    <row r="2308" spans="1:11">
      <c r="A2308" s="49">
        <v>20250228</v>
      </c>
      <c r="B2308" s="50" t="s">
        <v>2050</v>
      </c>
      <c r="C2308" s="49" t="s">
        <v>6753</v>
      </c>
      <c r="D2308" s="49" t="s">
        <v>3983</v>
      </c>
      <c r="E2308" s="49">
        <v>5250</v>
      </c>
      <c r="F2308" s="49" t="s">
        <v>3992</v>
      </c>
      <c r="G2308" s="49">
        <v>10</v>
      </c>
      <c r="H2308" s="49" t="s">
        <v>3993</v>
      </c>
      <c r="I2308" s="49" t="s">
        <v>3975</v>
      </c>
      <c r="J2308" s="49" t="s">
        <v>3975</v>
      </c>
      <c r="K2308" s="47" t="str">
        <f>_xlfn.XLOOKUP($B2308,ウォッチリスト!$C$3:$C$10000,ウォッチリスト!$C$3:$C$10000,"未反映",0,1)</f>
        <v>5585</v>
      </c>
    </row>
    <row r="2309" spans="1:11">
      <c r="A2309" s="49">
        <v>20250228</v>
      </c>
      <c r="B2309" s="50" t="s">
        <v>2051</v>
      </c>
      <c r="C2309" s="49" t="s">
        <v>6754</v>
      </c>
      <c r="D2309" s="49" t="s">
        <v>3983</v>
      </c>
      <c r="E2309" s="49">
        <v>5250</v>
      </c>
      <c r="F2309" s="49" t="s">
        <v>3992</v>
      </c>
      <c r="G2309" s="49">
        <v>10</v>
      </c>
      <c r="H2309" s="49" t="s">
        <v>3993</v>
      </c>
      <c r="I2309" s="49" t="s">
        <v>3975</v>
      </c>
      <c r="J2309" s="49" t="s">
        <v>3975</v>
      </c>
      <c r="K2309" s="47" t="str">
        <f>_xlfn.XLOOKUP($B2309,ウォッチリスト!$C$3:$C$10000,ウォッチリスト!$C$3:$C$10000,"未反映",0,1)</f>
        <v>5586</v>
      </c>
    </row>
    <row r="2310" spans="1:11">
      <c r="A2310" s="49">
        <v>20250228</v>
      </c>
      <c r="B2310" s="50" t="s">
        <v>2052</v>
      </c>
      <c r="C2310" s="49" t="s">
        <v>6755</v>
      </c>
      <c r="D2310" s="49" t="s">
        <v>3983</v>
      </c>
      <c r="E2310" s="49">
        <v>5250</v>
      </c>
      <c r="F2310" s="49" t="s">
        <v>3992</v>
      </c>
      <c r="G2310" s="49">
        <v>10</v>
      </c>
      <c r="H2310" s="49" t="s">
        <v>3993</v>
      </c>
      <c r="I2310" s="49" t="s">
        <v>3975</v>
      </c>
      <c r="J2310" s="49" t="s">
        <v>3975</v>
      </c>
      <c r="K2310" s="47" t="str">
        <f>_xlfn.XLOOKUP($B2310,ウォッチリスト!$C$3:$C$10000,ウォッチリスト!$C$3:$C$10000,"未反映",0,1)</f>
        <v>5587</v>
      </c>
    </row>
    <row r="2311" spans="1:11">
      <c r="A2311" s="49">
        <v>20250228</v>
      </c>
      <c r="B2311" s="50" t="s">
        <v>2053</v>
      </c>
      <c r="C2311" s="49" t="s">
        <v>6756</v>
      </c>
      <c r="D2311" s="49" t="s">
        <v>3983</v>
      </c>
      <c r="E2311" s="49">
        <v>5250</v>
      </c>
      <c r="F2311" s="49" t="s">
        <v>3992</v>
      </c>
      <c r="G2311" s="49">
        <v>10</v>
      </c>
      <c r="H2311" s="49" t="s">
        <v>3993</v>
      </c>
      <c r="I2311" s="49" t="s">
        <v>3975</v>
      </c>
      <c r="J2311" s="49" t="s">
        <v>3975</v>
      </c>
      <c r="K2311" s="47" t="str">
        <f>_xlfn.XLOOKUP($B2311,ウォッチリスト!$C$3:$C$10000,ウォッチリスト!$C$3:$C$10000,"未反映",0,1)</f>
        <v>5588</v>
      </c>
    </row>
    <row r="2312" spans="1:11">
      <c r="A2312" s="49">
        <v>20250228</v>
      </c>
      <c r="B2312" s="50" t="s">
        <v>2054</v>
      </c>
      <c r="C2312" s="49" t="s">
        <v>6757</v>
      </c>
      <c r="D2312" s="49" t="s">
        <v>4059</v>
      </c>
      <c r="E2312" s="49">
        <v>5250</v>
      </c>
      <c r="F2312" s="49" t="s">
        <v>3992</v>
      </c>
      <c r="G2312" s="49">
        <v>10</v>
      </c>
      <c r="H2312" s="49" t="s">
        <v>3993</v>
      </c>
      <c r="I2312" s="49" t="s">
        <v>3975</v>
      </c>
      <c r="J2312" s="49" t="s">
        <v>3975</v>
      </c>
      <c r="K2312" s="47" t="str">
        <f>_xlfn.XLOOKUP($B2312,ウォッチリスト!$C$3:$C$10000,ウォッチリスト!$C$3:$C$10000,"未反映",0,1)</f>
        <v>5589</v>
      </c>
    </row>
    <row r="2313" spans="1:11">
      <c r="A2313" s="49">
        <v>20250228</v>
      </c>
      <c r="B2313" s="50" t="s">
        <v>2055</v>
      </c>
      <c r="C2313" s="49" t="s">
        <v>6758</v>
      </c>
      <c r="D2313" s="49" t="s">
        <v>3983</v>
      </c>
      <c r="E2313" s="49">
        <v>5250</v>
      </c>
      <c r="F2313" s="49" t="s">
        <v>3992</v>
      </c>
      <c r="G2313" s="49">
        <v>10</v>
      </c>
      <c r="H2313" s="49" t="s">
        <v>3993</v>
      </c>
      <c r="I2313" s="49" t="s">
        <v>3975</v>
      </c>
      <c r="J2313" s="49" t="s">
        <v>3975</v>
      </c>
      <c r="K2313" s="47" t="str">
        <f>_xlfn.XLOOKUP($B2313,ウォッチリスト!$C$3:$C$10000,ウォッチリスト!$C$3:$C$10000,"未反映",0,1)</f>
        <v>5590</v>
      </c>
    </row>
    <row r="2314" spans="1:11">
      <c r="A2314" s="49">
        <v>20250228</v>
      </c>
      <c r="B2314" s="50" t="s">
        <v>2056</v>
      </c>
      <c r="C2314" s="49" t="s">
        <v>6759</v>
      </c>
      <c r="D2314" s="49" t="s">
        <v>3983</v>
      </c>
      <c r="E2314" s="49">
        <v>5250</v>
      </c>
      <c r="F2314" s="49" t="s">
        <v>3992</v>
      </c>
      <c r="G2314" s="49">
        <v>10</v>
      </c>
      <c r="H2314" s="49" t="s">
        <v>3993</v>
      </c>
      <c r="I2314" s="49" t="s">
        <v>3975</v>
      </c>
      <c r="J2314" s="49" t="s">
        <v>3975</v>
      </c>
      <c r="K2314" s="47" t="str">
        <f>_xlfn.XLOOKUP($B2314,ウォッチリスト!$C$3:$C$10000,ウォッチリスト!$C$3:$C$10000,"未反映",0,1)</f>
        <v>5591</v>
      </c>
    </row>
    <row r="2315" spans="1:11">
      <c r="A2315" s="49">
        <v>20250228</v>
      </c>
      <c r="B2315" s="50" t="s">
        <v>2057</v>
      </c>
      <c r="C2315" s="49" t="s">
        <v>6760</v>
      </c>
      <c r="D2315" s="49" t="s">
        <v>3983</v>
      </c>
      <c r="E2315" s="49">
        <v>5250</v>
      </c>
      <c r="F2315" s="49" t="s">
        <v>3992</v>
      </c>
      <c r="G2315" s="49">
        <v>10</v>
      </c>
      <c r="H2315" s="49" t="s">
        <v>3993</v>
      </c>
      <c r="I2315" s="49" t="s">
        <v>3975</v>
      </c>
      <c r="J2315" s="49" t="s">
        <v>3975</v>
      </c>
      <c r="K2315" s="47" t="str">
        <f>_xlfn.XLOOKUP($B2315,ウォッチリスト!$C$3:$C$10000,ウォッチリスト!$C$3:$C$10000,"未反映",0,1)</f>
        <v>5592</v>
      </c>
    </row>
    <row r="2316" spans="1:11">
      <c r="A2316" s="49">
        <v>20250228</v>
      </c>
      <c r="B2316" s="50" t="s">
        <v>6761</v>
      </c>
      <c r="C2316" s="49" t="s">
        <v>6762</v>
      </c>
      <c r="D2316" s="49" t="s">
        <v>3991</v>
      </c>
      <c r="E2316" s="49">
        <v>5250</v>
      </c>
      <c r="F2316" s="49" t="s">
        <v>3992</v>
      </c>
      <c r="G2316" s="49">
        <v>10</v>
      </c>
      <c r="H2316" s="49" t="s">
        <v>3993</v>
      </c>
      <c r="I2316" s="49" t="s">
        <v>3975</v>
      </c>
      <c r="J2316" s="49" t="s">
        <v>3975</v>
      </c>
      <c r="K2316" s="47" t="str">
        <f>_xlfn.XLOOKUP($B2316,ウォッチリスト!$C$3:$C$10000,ウォッチリスト!$C$3:$C$10000,"未反映",0,1)</f>
        <v>未反映</v>
      </c>
    </row>
    <row r="2317" spans="1:11">
      <c r="A2317" s="49">
        <v>20250228</v>
      </c>
      <c r="B2317" s="50" t="s">
        <v>2058</v>
      </c>
      <c r="C2317" s="49" t="s">
        <v>6763</v>
      </c>
      <c r="D2317" s="49" t="s">
        <v>3983</v>
      </c>
      <c r="E2317" s="49">
        <v>5250</v>
      </c>
      <c r="F2317" s="49" t="s">
        <v>3992</v>
      </c>
      <c r="G2317" s="49">
        <v>10</v>
      </c>
      <c r="H2317" s="49" t="s">
        <v>3993</v>
      </c>
      <c r="I2317" s="49" t="s">
        <v>3975</v>
      </c>
      <c r="J2317" s="49" t="s">
        <v>3975</v>
      </c>
      <c r="K2317" s="47" t="str">
        <f>_xlfn.XLOOKUP($B2317,ウォッチリスト!$C$3:$C$10000,ウォッチリスト!$C$3:$C$10000,"未反映",0,1)</f>
        <v>5595</v>
      </c>
    </row>
    <row r="2318" spans="1:11">
      <c r="A2318" s="49">
        <v>20250228</v>
      </c>
      <c r="B2318" s="50" t="s">
        <v>2059</v>
      </c>
      <c r="C2318" s="49" t="s">
        <v>6764</v>
      </c>
      <c r="D2318" s="49" t="s">
        <v>3983</v>
      </c>
      <c r="E2318" s="49">
        <v>5250</v>
      </c>
      <c r="F2318" s="49" t="s">
        <v>3992</v>
      </c>
      <c r="G2318" s="49">
        <v>10</v>
      </c>
      <c r="H2318" s="49" t="s">
        <v>3993</v>
      </c>
      <c r="I2318" s="49" t="s">
        <v>3975</v>
      </c>
      <c r="J2318" s="49" t="s">
        <v>3975</v>
      </c>
      <c r="K2318" s="47" t="str">
        <f>_xlfn.XLOOKUP($B2318,ウォッチリスト!$C$3:$C$10000,ウォッチリスト!$C$3:$C$10000,"未反映",0,1)</f>
        <v>5596</v>
      </c>
    </row>
    <row r="2319" spans="1:11">
      <c r="A2319" s="49">
        <v>20250228</v>
      </c>
      <c r="B2319" s="50" t="s">
        <v>2060</v>
      </c>
      <c r="C2319" s="49" t="s">
        <v>6765</v>
      </c>
      <c r="D2319" s="49" t="s">
        <v>3983</v>
      </c>
      <c r="E2319" s="49">
        <v>5250</v>
      </c>
      <c r="F2319" s="49" t="s">
        <v>3992</v>
      </c>
      <c r="G2319" s="49">
        <v>10</v>
      </c>
      <c r="H2319" s="49" t="s">
        <v>3993</v>
      </c>
      <c r="I2319" s="49" t="s">
        <v>3975</v>
      </c>
      <c r="J2319" s="49" t="s">
        <v>3975</v>
      </c>
      <c r="K2319" s="47" t="str">
        <f>_xlfn.XLOOKUP($B2319,ウォッチリスト!$C$3:$C$10000,ウォッチリスト!$C$3:$C$10000,"未反映",0,1)</f>
        <v>5597</v>
      </c>
    </row>
    <row r="2320" spans="1:11">
      <c r="A2320" s="49">
        <v>20250228</v>
      </c>
      <c r="B2320" s="50" t="s">
        <v>6766</v>
      </c>
      <c r="C2320" s="49" t="s">
        <v>6767</v>
      </c>
      <c r="D2320" s="49" t="s">
        <v>3991</v>
      </c>
      <c r="E2320" s="49">
        <v>5250</v>
      </c>
      <c r="F2320" s="49" t="s">
        <v>3992</v>
      </c>
      <c r="G2320" s="49">
        <v>10</v>
      </c>
      <c r="H2320" s="49" t="s">
        <v>3993</v>
      </c>
      <c r="I2320" s="49" t="s">
        <v>3975</v>
      </c>
      <c r="J2320" s="49" t="s">
        <v>3975</v>
      </c>
      <c r="K2320" s="47" t="str">
        <f>_xlfn.XLOOKUP($B2320,ウォッチリスト!$C$3:$C$10000,ウォッチリスト!$C$3:$C$10000,"未反映",0,1)</f>
        <v>未反映</v>
      </c>
    </row>
    <row r="2321" spans="1:11">
      <c r="A2321" s="49">
        <v>20250228</v>
      </c>
      <c r="B2321" s="50" t="s">
        <v>2061</v>
      </c>
      <c r="C2321" s="49" t="s">
        <v>6768</v>
      </c>
      <c r="D2321" s="49" t="s">
        <v>3983</v>
      </c>
      <c r="E2321" s="49">
        <v>5250</v>
      </c>
      <c r="F2321" s="49" t="s">
        <v>3992</v>
      </c>
      <c r="G2321" s="49">
        <v>10</v>
      </c>
      <c r="H2321" s="49" t="s">
        <v>3993</v>
      </c>
      <c r="I2321" s="49" t="s">
        <v>3975</v>
      </c>
      <c r="J2321" s="49" t="s">
        <v>3975</v>
      </c>
      <c r="K2321" s="47" t="str">
        <f>_xlfn.XLOOKUP($B2321,ウォッチリスト!$C$3:$C$10000,ウォッチリスト!$C$3:$C$10000,"未反映",0,1)</f>
        <v>5599</v>
      </c>
    </row>
    <row r="2322" spans="1:11">
      <c r="A2322" s="49">
        <v>20250228</v>
      </c>
      <c r="B2322" s="50" t="s">
        <v>2062</v>
      </c>
      <c r="C2322" s="49" t="s">
        <v>6769</v>
      </c>
      <c r="D2322" s="49" t="s">
        <v>3968</v>
      </c>
      <c r="E2322" s="49">
        <v>3450</v>
      </c>
      <c r="F2322" s="49" t="s">
        <v>6695</v>
      </c>
      <c r="G2322" s="49">
        <v>7</v>
      </c>
      <c r="H2322" s="49" t="s">
        <v>4170</v>
      </c>
      <c r="I2322" s="49">
        <v>7</v>
      </c>
      <c r="J2322" s="49" t="s">
        <v>3971</v>
      </c>
      <c r="K2322" s="47" t="str">
        <f>_xlfn.XLOOKUP($B2322,ウォッチリスト!$C$3:$C$10000,ウォッチリスト!$C$3:$C$10000,"未反映",0,1)</f>
        <v>5602</v>
      </c>
    </row>
    <row r="2323" spans="1:11">
      <c r="A2323" s="49">
        <v>20250228</v>
      </c>
      <c r="B2323" s="50" t="s">
        <v>2063</v>
      </c>
      <c r="C2323" s="49" t="s">
        <v>6770</v>
      </c>
      <c r="D2323" s="49" t="s">
        <v>4059</v>
      </c>
      <c r="E2323" s="49">
        <v>3450</v>
      </c>
      <c r="F2323" s="49" t="s">
        <v>6695</v>
      </c>
      <c r="G2323" s="49">
        <v>7</v>
      </c>
      <c r="H2323" s="49" t="s">
        <v>4170</v>
      </c>
      <c r="I2323" s="49" t="s">
        <v>3975</v>
      </c>
      <c r="J2323" s="49" t="s">
        <v>3975</v>
      </c>
      <c r="K2323" s="47" t="str">
        <f>_xlfn.XLOOKUP($B2323,ウォッチリスト!$C$3:$C$10000,ウォッチリスト!$C$3:$C$10000,"未反映",0,1)</f>
        <v>5603</v>
      </c>
    </row>
    <row r="2324" spans="1:11">
      <c r="A2324" s="49">
        <v>20250228</v>
      </c>
      <c r="B2324" s="50" t="s">
        <v>2064</v>
      </c>
      <c r="C2324" s="49" t="s">
        <v>6771</v>
      </c>
      <c r="D2324" s="49" t="s">
        <v>4059</v>
      </c>
      <c r="E2324" s="49">
        <v>3450</v>
      </c>
      <c r="F2324" s="49" t="s">
        <v>6695</v>
      </c>
      <c r="G2324" s="49">
        <v>7</v>
      </c>
      <c r="H2324" s="49" t="s">
        <v>4170</v>
      </c>
      <c r="I2324" s="49" t="s">
        <v>3975</v>
      </c>
      <c r="J2324" s="49" t="s">
        <v>3975</v>
      </c>
      <c r="K2324" s="47" t="str">
        <f>_xlfn.XLOOKUP($B2324,ウォッチリスト!$C$3:$C$10000,ウォッチリスト!$C$3:$C$10000,"未反映",0,1)</f>
        <v>5609</v>
      </c>
    </row>
    <row r="2325" spans="1:11">
      <c r="A2325" s="49">
        <v>20250228</v>
      </c>
      <c r="B2325" s="50" t="s">
        <v>2065</v>
      </c>
      <c r="C2325" s="49" t="s">
        <v>6772</v>
      </c>
      <c r="D2325" s="49" t="s">
        <v>4059</v>
      </c>
      <c r="E2325" s="49">
        <v>3450</v>
      </c>
      <c r="F2325" s="49" t="s">
        <v>6695</v>
      </c>
      <c r="G2325" s="49">
        <v>7</v>
      </c>
      <c r="H2325" s="49" t="s">
        <v>4170</v>
      </c>
      <c r="I2325" s="49" t="s">
        <v>3975</v>
      </c>
      <c r="J2325" s="49" t="s">
        <v>3975</v>
      </c>
      <c r="K2325" s="47" t="str">
        <f>_xlfn.XLOOKUP($B2325,ウォッチリスト!$C$3:$C$10000,ウォッチリスト!$C$3:$C$10000,"未反映",0,1)</f>
        <v>5610</v>
      </c>
    </row>
    <row r="2326" spans="1:11">
      <c r="A2326" s="49">
        <v>20250228</v>
      </c>
      <c r="B2326" s="50" t="s">
        <v>2066</v>
      </c>
      <c r="C2326" s="49" t="s">
        <v>6773</v>
      </c>
      <c r="D2326" s="49" t="s">
        <v>4059</v>
      </c>
      <c r="E2326" s="49">
        <v>3450</v>
      </c>
      <c r="F2326" s="49" t="s">
        <v>6695</v>
      </c>
      <c r="G2326" s="49">
        <v>7</v>
      </c>
      <c r="H2326" s="49" t="s">
        <v>4170</v>
      </c>
      <c r="I2326" s="49" t="s">
        <v>3975</v>
      </c>
      <c r="J2326" s="49" t="s">
        <v>3975</v>
      </c>
      <c r="K2326" s="47" t="str">
        <f>_xlfn.XLOOKUP($B2326,ウォッチリスト!$C$3:$C$10000,ウォッチリスト!$C$3:$C$10000,"未反映",0,1)</f>
        <v>5612</v>
      </c>
    </row>
    <row r="2327" spans="1:11">
      <c r="A2327" s="49">
        <v>20250228</v>
      </c>
      <c r="B2327" s="50" t="s">
        <v>2067</v>
      </c>
      <c r="C2327" s="49" t="s">
        <v>6774</v>
      </c>
      <c r="D2327" s="49" t="s">
        <v>3983</v>
      </c>
      <c r="E2327" s="49">
        <v>5250</v>
      </c>
      <c r="F2327" s="49" t="s">
        <v>3992</v>
      </c>
      <c r="G2327" s="49">
        <v>10</v>
      </c>
      <c r="H2327" s="49" t="s">
        <v>3993</v>
      </c>
      <c r="I2327" s="49" t="s">
        <v>3975</v>
      </c>
      <c r="J2327" s="49" t="s">
        <v>3975</v>
      </c>
      <c r="K2327" s="47" t="str">
        <f>_xlfn.XLOOKUP($B2327,ウォッチリスト!$C$3:$C$10000,ウォッチリスト!$C$3:$C$10000,"未反映",0,1)</f>
        <v>5616</v>
      </c>
    </row>
    <row r="2328" spans="1:11">
      <c r="A2328" s="49">
        <v>20250228</v>
      </c>
      <c r="B2328" s="50" t="s">
        <v>6775</v>
      </c>
      <c r="C2328" s="49" t="s">
        <v>6776</v>
      </c>
      <c r="D2328" s="49" t="s">
        <v>3991</v>
      </c>
      <c r="E2328" s="49">
        <v>5250</v>
      </c>
      <c r="F2328" s="49" t="s">
        <v>3992</v>
      </c>
      <c r="G2328" s="49">
        <v>10</v>
      </c>
      <c r="H2328" s="49" t="s">
        <v>3993</v>
      </c>
      <c r="I2328" s="49" t="s">
        <v>3975</v>
      </c>
      <c r="J2328" s="49" t="s">
        <v>3975</v>
      </c>
      <c r="K2328" s="47" t="str">
        <f>_xlfn.XLOOKUP($B2328,ウォッチリスト!$C$3:$C$10000,ウォッチリスト!$C$3:$C$10000,"未反映",0,1)</f>
        <v>未反映</v>
      </c>
    </row>
    <row r="2329" spans="1:11">
      <c r="A2329" s="49">
        <v>20250228</v>
      </c>
      <c r="B2329" s="50" t="s">
        <v>2068</v>
      </c>
      <c r="C2329" s="49" t="s">
        <v>6777</v>
      </c>
      <c r="D2329" s="49" t="s">
        <v>3983</v>
      </c>
      <c r="E2329" s="49">
        <v>5250</v>
      </c>
      <c r="F2329" s="49" t="s">
        <v>3992</v>
      </c>
      <c r="G2329" s="49">
        <v>10</v>
      </c>
      <c r="H2329" s="49" t="s">
        <v>3993</v>
      </c>
      <c r="I2329" s="49" t="s">
        <v>3975</v>
      </c>
      <c r="J2329" s="49" t="s">
        <v>3975</v>
      </c>
      <c r="K2329" s="47" t="str">
        <f>_xlfn.XLOOKUP($B2329,ウォッチリスト!$C$3:$C$10000,ウォッチリスト!$C$3:$C$10000,"未反映",0,1)</f>
        <v>5618</v>
      </c>
    </row>
    <row r="2330" spans="1:11">
      <c r="A2330" s="49">
        <v>20250228</v>
      </c>
      <c r="B2330" s="50" t="s">
        <v>2069</v>
      </c>
      <c r="C2330" s="49" t="s">
        <v>6778</v>
      </c>
      <c r="D2330" s="49" t="s">
        <v>3983</v>
      </c>
      <c r="E2330" s="49">
        <v>5250</v>
      </c>
      <c r="F2330" s="49" t="s">
        <v>3992</v>
      </c>
      <c r="G2330" s="49">
        <v>10</v>
      </c>
      <c r="H2330" s="49" t="s">
        <v>3993</v>
      </c>
      <c r="I2330" s="49" t="s">
        <v>3975</v>
      </c>
      <c r="J2330" s="49" t="s">
        <v>3975</v>
      </c>
      <c r="K2330" s="47" t="str">
        <f>_xlfn.XLOOKUP($B2330,ウォッチリスト!$C$3:$C$10000,ウォッチリスト!$C$3:$C$10000,"未反映",0,1)</f>
        <v>5619</v>
      </c>
    </row>
    <row r="2331" spans="1:11">
      <c r="A2331" s="49">
        <v>20250228</v>
      </c>
      <c r="B2331" s="50" t="s">
        <v>6779</v>
      </c>
      <c r="C2331" s="49" t="s">
        <v>6780</v>
      </c>
      <c r="D2331" s="49" t="s">
        <v>3991</v>
      </c>
      <c r="E2331" s="49">
        <v>5250</v>
      </c>
      <c r="F2331" s="49" t="s">
        <v>3992</v>
      </c>
      <c r="G2331" s="49">
        <v>10</v>
      </c>
      <c r="H2331" s="49" t="s">
        <v>3993</v>
      </c>
      <c r="I2331" s="49" t="s">
        <v>3975</v>
      </c>
      <c r="J2331" s="49" t="s">
        <v>3975</v>
      </c>
      <c r="K2331" s="47" t="str">
        <f>_xlfn.XLOOKUP($B2331,ウォッチリスト!$C$3:$C$10000,ウォッチリスト!$C$3:$C$10000,"未反映",0,1)</f>
        <v>未反映</v>
      </c>
    </row>
    <row r="2332" spans="1:11">
      <c r="A2332" s="49">
        <v>20250228</v>
      </c>
      <c r="B2332" s="50" t="s">
        <v>2070</v>
      </c>
      <c r="C2332" s="49" t="s">
        <v>6781</v>
      </c>
      <c r="D2332" s="49" t="s">
        <v>3983</v>
      </c>
      <c r="E2332" s="49">
        <v>5250</v>
      </c>
      <c r="F2332" s="49" t="s">
        <v>3992</v>
      </c>
      <c r="G2332" s="49">
        <v>10</v>
      </c>
      <c r="H2332" s="49" t="s">
        <v>3993</v>
      </c>
      <c r="I2332" s="49" t="s">
        <v>3975</v>
      </c>
      <c r="J2332" s="49" t="s">
        <v>3975</v>
      </c>
      <c r="K2332" s="47" t="str">
        <f>_xlfn.XLOOKUP($B2332,ウォッチリスト!$C$3:$C$10000,ウォッチリスト!$C$3:$C$10000,"未反映",0,1)</f>
        <v>5621</v>
      </c>
    </row>
    <row r="2333" spans="1:11">
      <c r="A2333" s="49">
        <v>20250228</v>
      </c>
      <c r="B2333" s="50" t="s">
        <v>6782</v>
      </c>
      <c r="C2333" s="49" t="s">
        <v>6783</v>
      </c>
      <c r="D2333" s="49" t="s">
        <v>3991</v>
      </c>
      <c r="E2333" s="49">
        <v>5250</v>
      </c>
      <c r="F2333" s="49" t="s">
        <v>3992</v>
      </c>
      <c r="G2333" s="49">
        <v>10</v>
      </c>
      <c r="H2333" s="49" t="s">
        <v>3993</v>
      </c>
      <c r="I2333" s="49" t="s">
        <v>3975</v>
      </c>
      <c r="J2333" s="49" t="s">
        <v>3975</v>
      </c>
      <c r="K2333" s="47" t="str">
        <f>_xlfn.XLOOKUP($B2333,ウォッチリスト!$C$3:$C$10000,ウォッチリスト!$C$3:$C$10000,"未反映",0,1)</f>
        <v>未反映</v>
      </c>
    </row>
    <row r="2334" spans="1:11">
      <c r="A2334" s="49">
        <v>20250228</v>
      </c>
      <c r="B2334" s="50" t="s">
        <v>2071</v>
      </c>
      <c r="C2334" s="49" t="s">
        <v>6784</v>
      </c>
      <c r="D2334" s="49" t="s">
        <v>3968</v>
      </c>
      <c r="E2334" s="49">
        <v>3600</v>
      </c>
      <c r="F2334" s="49" t="s">
        <v>4524</v>
      </c>
      <c r="G2334" s="49">
        <v>8</v>
      </c>
      <c r="H2334" s="49" t="s">
        <v>4524</v>
      </c>
      <c r="I2334" s="49">
        <v>4</v>
      </c>
      <c r="J2334" s="49" t="s">
        <v>4015</v>
      </c>
      <c r="K2334" s="47" t="str">
        <f>_xlfn.XLOOKUP($B2334,ウォッチリスト!$C$3:$C$10000,ウォッチリスト!$C$3:$C$10000,"未反映",0,1)</f>
        <v>5631</v>
      </c>
    </row>
    <row r="2335" spans="1:11">
      <c r="A2335" s="49">
        <v>20250228</v>
      </c>
      <c r="B2335" s="50" t="s">
        <v>2072</v>
      </c>
      <c r="C2335" s="49" t="s">
        <v>6785</v>
      </c>
      <c r="D2335" s="49" t="s">
        <v>3968</v>
      </c>
      <c r="E2335" s="49">
        <v>3450</v>
      </c>
      <c r="F2335" s="49" t="s">
        <v>6695</v>
      </c>
      <c r="G2335" s="49">
        <v>7</v>
      </c>
      <c r="H2335" s="49" t="s">
        <v>4170</v>
      </c>
      <c r="I2335" s="49">
        <v>7</v>
      </c>
      <c r="J2335" s="49" t="s">
        <v>3971</v>
      </c>
      <c r="K2335" s="47" t="str">
        <f>_xlfn.XLOOKUP($B2335,ウォッチリスト!$C$3:$C$10000,ウォッチリスト!$C$3:$C$10000,"未反映",0,1)</f>
        <v>5632</v>
      </c>
    </row>
    <row r="2336" spans="1:11">
      <c r="A2336" s="49">
        <v>20250228</v>
      </c>
      <c r="B2336" s="50" t="s">
        <v>2073</v>
      </c>
      <c r="C2336" s="49" t="s">
        <v>6786</v>
      </c>
      <c r="D2336" s="49" t="s">
        <v>4059</v>
      </c>
      <c r="E2336" s="49">
        <v>3450</v>
      </c>
      <c r="F2336" s="49" t="s">
        <v>6695</v>
      </c>
      <c r="G2336" s="49">
        <v>7</v>
      </c>
      <c r="H2336" s="49" t="s">
        <v>4170</v>
      </c>
      <c r="I2336" s="49" t="s">
        <v>3975</v>
      </c>
      <c r="J2336" s="49" t="s">
        <v>3975</v>
      </c>
      <c r="K2336" s="47" t="str">
        <f>_xlfn.XLOOKUP($B2336,ウォッチリスト!$C$3:$C$10000,ウォッチリスト!$C$3:$C$10000,"未反映",0,1)</f>
        <v>5644</v>
      </c>
    </row>
    <row r="2337" spans="1:11">
      <c r="A2337" s="49">
        <v>20250228</v>
      </c>
      <c r="B2337" s="50" t="s">
        <v>2074</v>
      </c>
      <c r="C2337" s="49" t="s">
        <v>6787</v>
      </c>
      <c r="D2337" s="49" t="s">
        <v>4059</v>
      </c>
      <c r="E2337" s="49">
        <v>3450</v>
      </c>
      <c r="F2337" s="49" t="s">
        <v>6695</v>
      </c>
      <c r="G2337" s="49">
        <v>7</v>
      </c>
      <c r="H2337" s="49" t="s">
        <v>4170</v>
      </c>
      <c r="I2337" s="49" t="s">
        <v>3975</v>
      </c>
      <c r="J2337" s="49" t="s">
        <v>3975</v>
      </c>
      <c r="K2337" s="47" t="str">
        <f>_xlfn.XLOOKUP($B2337,ウォッチリスト!$C$3:$C$10000,ウォッチリスト!$C$3:$C$10000,"未反映",0,1)</f>
        <v>5658</v>
      </c>
    </row>
    <row r="2338" spans="1:11">
      <c r="A2338" s="49">
        <v>20250228</v>
      </c>
      <c r="B2338" s="50" t="s">
        <v>2075</v>
      </c>
      <c r="C2338" s="49" t="s">
        <v>6788</v>
      </c>
      <c r="D2338" s="49" t="s">
        <v>3968</v>
      </c>
      <c r="E2338" s="49">
        <v>3450</v>
      </c>
      <c r="F2338" s="49" t="s">
        <v>6695</v>
      </c>
      <c r="G2338" s="49">
        <v>7</v>
      </c>
      <c r="H2338" s="49" t="s">
        <v>4170</v>
      </c>
      <c r="I2338" s="49">
        <v>7</v>
      </c>
      <c r="J2338" s="49" t="s">
        <v>3971</v>
      </c>
      <c r="K2338" s="47" t="str">
        <f>_xlfn.XLOOKUP($B2338,ウォッチリスト!$C$3:$C$10000,ウォッチリスト!$C$3:$C$10000,"未反映",0,1)</f>
        <v>5659</v>
      </c>
    </row>
    <row r="2339" spans="1:11">
      <c r="A2339" s="49">
        <v>20250228</v>
      </c>
      <c r="B2339" s="50" t="s">
        <v>2076</v>
      </c>
      <c r="C2339" s="49" t="s">
        <v>6789</v>
      </c>
      <c r="D2339" s="49" t="s">
        <v>4059</v>
      </c>
      <c r="E2339" s="49">
        <v>3450</v>
      </c>
      <c r="F2339" s="49" t="s">
        <v>6695</v>
      </c>
      <c r="G2339" s="49">
        <v>7</v>
      </c>
      <c r="H2339" s="49" t="s">
        <v>4170</v>
      </c>
      <c r="I2339" s="49" t="s">
        <v>3975</v>
      </c>
      <c r="J2339" s="49" t="s">
        <v>3975</v>
      </c>
      <c r="K2339" s="47" t="str">
        <f>_xlfn.XLOOKUP($B2339,ウォッチリスト!$C$3:$C$10000,ウォッチリスト!$C$3:$C$10000,"未反映",0,1)</f>
        <v>5660</v>
      </c>
    </row>
    <row r="2340" spans="1:11">
      <c r="A2340" s="49">
        <v>20250228</v>
      </c>
      <c r="B2340" s="50" t="s">
        <v>2077</v>
      </c>
      <c r="C2340" s="49" t="s">
        <v>6790</v>
      </c>
      <c r="D2340" s="49" t="s">
        <v>4059</v>
      </c>
      <c r="E2340" s="49">
        <v>3450</v>
      </c>
      <c r="F2340" s="49" t="s">
        <v>6695</v>
      </c>
      <c r="G2340" s="49">
        <v>7</v>
      </c>
      <c r="H2340" s="49" t="s">
        <v>4170</v>
      </c>
      <c r="I2340" s="49" t="s">
        <v>3975</v>
      </c>
      <c r="J2340" s="49" t="s">
        <v>3975</v>
      </c>
      <c r="K2340" s="47" t="str">
        <f>_xlfn.XLOOKUP($B2340,ウォッチリスト!$C$3:$C$10000,ウォッチリスト!$C$3:$C$10000,"未反映",0,1)</f>
        <v>5695</v>
      </c>
    </row>
    <row r="2341" spans="1:11">
      <c r="A2341" s="49">
        <v>20250228</v>
      </c>
      <c r="B2341" s="50" t="s">
        <v>2078</v>
      </c>
      <c r="C2341" s="49" t="s">
        <v>6791</v>
      </c>
      <c r="D2341" s="49" t="s">
        <v>4059</v>
      </c>
      <c r="E2341" s="49">
        <v>3450</v>
      </c>
      <c r="F2341" s="49" t="s">
        <v>6695</v>
      </c>
      <c r="G2341" s="49">
        <v>7</v>
      </c>
      <c r="H2341" s="49" t="s">
        <v>4170</v>
      </c>
      <c r="I2341" s="49" t="s">
        <v>3975</v>
      </c>
      <c r="J2341" s="49" t="s">
        <v>3975</v>
      </c>
      <c r="K2341" s="47" t="str">
        <f>_xlfn.XLOOKUP($B2341,ウォッチリスト!$C$3:$C$10000,ウォッチリスト!$C$3:$C$10000,"未反映",0,1)</f>
        <v>5697</v>
      </c>
    </row>
    <row r="2342" spans="1:11">
      <c r="A2342" s="49">
        <v>20250228</v>
      </c>
      <c r="B2342" s="50" t="s">
        <v>2079</v>
      </c>
      <c r="C2342" s="49" t="s">
        <v>6792</v>
      </c>
      <c r="D2342" s="49" t="s">
        <v>3968</v>
      </c>
      <c r="E2342" s="49">
        <v>3450</v>
      </c>
      <c r="F2342" s="49" t="s">
        <v>6695</v>
      </c>
      <c r="G2342" s="49">
        <v>7</v>
      </c>
      <c r="H2342" s="49" t="s">
        <v>4170</v>
      </c>
      <c r="I2342" s="49">
        <v>7</v>
      </c>
      <c r="J2342" s="49" t="s">
        <v>3971</v>
      </c>
      <c r="K2342" s="47" t="str">
        <f>_xlfn.XLOOKUP($B2342,ウォッチリスト!$C$3:$C$10000,ウォッチリスト!$C$3:$C$10000,"未反映",0,1)</f>
        <v>5698</v>
      </c>
    </row>
    <row r="2343" spans="1:11">
      <c r="A2343" s="49">
        <v>20250228</v>
      </c>
      <c r="B2343" s="50" t="s">
        <v>2080</v>
      </c>
      <c r="C2343" s="49" t="s">
        <v>6793</v>
      </c>
      <c r="D2343" s="49" t="s">
        <v>4059</v>
      </c>
      <c r="E2343" s="49">
        <v>3450</v>
      </c>
      <c r="F2343" s="49" t="s">
        <v>6695</v>
      </c>
      <c r="G2343" s="49">
        <v>7</v>
      </c>
      <c r="H2343" s="49" t="s">
        <v>4170</v>
      </c>
      <c r="I2343" s="49" t="s">
        <v>3975</v>
      </c>
      <c r="J2343" s="49" t="s">
        <v>3975</v>
      </c>
      <c r="K2343" s="47" t="str">
        <f>_xlfn.XLOOKUP($B2343,ウォッチリスト!$C$3:$C$10000,ウォッチリスト!$C$3:$C$10000,"未反映",0,1)</f>
        <v>5699</v>
      </c>
    </row>
    <row r="2344" spans="1:11">
      <c r="A2344" s="49">
        <v>20250228</v>
      </c>
      <c r="B2344" s="50" t="s">
        <v>2081</v>
      </c>
      <c r="C2344" s="49" t="s">
        <v>6794</v>
      </c>
      <c r="D2344" s="49" t="s">
        <v>3968</v>
      </c>
      <c r="E2344" s="49">
        <v>3500</v>
      </c>
      <c r="F2344" s="49" t="s">
        <v>4169</v>
      </c>
      <c r="G2344" s="49">
        <v>7</v>
      </c>
      <c r="H2344" s="49" t="s">
        <v>4170</v>
      </c>
      <c r="I2344" s="49">
        <v>6</v>
      </c>
      <c r="J2344" s="49" t="s">
        <v>4061</v>
      </c>
      <c r="K2344" s="47" t="str">
        <f>_xlfn.XLOOKUP($B2344,ウォッチリスト!$C$3:$C$10000,ウォッチリスト!$C$3:$C$10000,"未反映",0,1)</f>
        <v>5702</v>
      </c>
    </row>
    <row r="2345" spans="1:11">
      <c r="A2345" s="49">
        <v>20250228</v>
      </c>
      <c r="B2345" s="50" t="s">
        <v>2082</v>
      </c>
      <c r="C2345" s="49" t="s">
        <v>6795</v>
      </c>
      <c r="D2345" s="49" t="s">
        <v>3968</v>
      </c>
      <c r="E2345" s="49">
        <v>3500</v>
      </c>
      <c r="F2345" s="49" t="s">
        <v>4169</v>
      </c>
      <c r="G2345" s="49">
        <v>7</v>
      </c>
      <c r="H2345" s="49" t="s">
        <v>4170</v>
      </c>
      <c r="I2345" s="49">
        <v>6</v>
      </c>
      <c r="J2345" s="49" t="s">
        <v>4061</v>
      </c>
      <c r="K2345" s="47" t="str">
        <f>_xlfn.XLOOKUP($B2345,ウォッチリスト!$C$3:$C$10000,ウォッチリスト!$C$3:$C$10000,"未反映",0,1)</f>
        <v>5703</v>
      </c>
    </row>
    <row r="2346" spans="1:11">
      <c r="A2346" s="49">
        <v>20250228</v>
      </c>
      <c r="B2346" s="50" t="s">
        <v>2083</v>
      </c>
      <c r="C2346" s="49" t="s">
        <v>6796</v>
      </c>
      <c r="D2346" s="49" t="s">
        <v>3983</v>
      </c>
      <c r="E2346" s="49">
        <v>3500</v>
      </c>
      <c r="F2346" s="49" t="s">
        <v>4169</v>
      </c>
      <c r="G2346" s="49">
        <v>7</v>
      </c>
      <c r="H2346" s="49" t="s">
        <v>4170</v>
      </c>
      <c r="I2346" s="49" t="s">
        <v>3975</v>
      </c>
      <c r="J2346" s="49" t="s">
        <v>3975</v>
      </c>
      <c r="K2346" s="47" t="str">
        <f>_xlfn.XLOOKUP($B2346,ウォッチリスト!$C$3:$C$10000,ウォッチリスト!$C$3:$C$10000,"未反映",0,1)</f>
        <v>5704</v>
      </c>
    </row>
    <row r="2347" spans="1:11">
      <c r="A2347" s="49">
        <v>20250228</v>
      </c>
      <c r="B2347" s="50" t="s">
        <v>291</v>
      </c>
      <c r="C2347" s="49" t="s">
        <v>6797</v>
      </c>
      <c r="D2347" s="49" t="s">
        <v>3968</v>
      </c>
      <c r="E2347" s="49">
        <v>3500</v>
      </c>
      <c r="F2347" s="49" t="s">
        <v>4169</v>
      </c>
      <c r="G2347" s="49">
        <v>7</v>
      </c>
      <c r="H2347" s="49" t="s">
        <v>4170</v>
      </c>
      <c r="I2347" s="49">
        <v>4</v>
      </c>
      <c r="J2347" s="49" t="s">
        <v>4015</v>
      </c>
      <c r="K2347" s="47" t="str">
        <f>_xlfn.XLOOKUP($B2347,ウォッチリスト!$C$3:$C$10000,ウォッチリスト!$C$3:$C$10000,"未反映",0,1)</f>
        <v>5706</v>
      </c>
    </row>
    <row r="2348" spans="1:11">
      <c r="A2348" s="49">
        <v>20250228</v>
      </c>
      <c r="B2348" s="50" t="s">
        <v>2084</v>
      </c>
      <c r="C2348" s="49" t="s">
        <v>6798</v>
      </c>
      <c r="D2348" s="49" t="s">
        <v>3968</v>
      </c>
      <c r="E2348" s="49">
        <v>3500</v>
      </c>
      <c r="F2348" s="49" t="s">
        <v>4169</v>
      </c>
      <c r="G2348" s="49">
        <v>7</v>
      </c>
      <c r="H2348" s="49" t="s">
        <v>4170</v>
      </c>
      <c r="I2348" s="49">
        <v>7</v>
      </c>
      <c r="J2348" s="49" t="s">
        <v>3971</v>
      </c>
      <c r="K2348" s="47" t="str">
        <f>_xlfn.XLOOKUP($B2348,ウォッチリスト!$C$3:$C$10000,ウォッチリスト!$C$3:$C$10000,"未反映",0,1)</f>
        <v>5707</v>
      </c>
    </row>
    <row r="2349" spans="1:11">
      <c r="A2349" s="49">
        <v>20250228</v>
      </c>
      <c r="B2349" s="50" t="s">
        <v>2085</v>
      </c>
      <c r="C2349" s="49" t="s">
        <v>6799</v>
      </c>
      <c r="D2349" s="49" t="s">
        <v>3968</v>
      </c>
      <c r="E2349" s="49">
        <v>3500</v>
      </c>
      <c r="F2349" s="49" t="s">
        <v>4169</v>
      </c>
      <c r="G2349" s="49">
        <v>7</v>
      </c>
      <c r="H2349" s="49" t="s">
        <v>4170</v>
      </c>
      <c r="I2349" s="49">
        <v>4</v>
      </c>
      <c r="J2349" s="49" t="s">
        <v>4015</v>
      </c>
      <c r="K2349" s="47" t="str">
        <f>_xlfn.XLOOKUP($B2349,ウォッチリスト!$C$3:$C$10000,ウォッチリスト!$C$3:$C$10000,"未反映",0,1)</f>
        <v>5711</v>
      </c>
    </row>
    <row r="2350" spans="1:11">
      <c r="A2350" s="49">
        <v>20250228</v>
      </c>
      <c r="B2350" s="50" t="s">
        <v>2086</v>
      </c>
      <c r="C2350" s="49" t="s">
        <v>6800</v>
      </c>
      <c r="D2350" s="49" t="s">
        <v>3968</v>
      </c>
      <c r="E2350" s="49">
        <v>3500</v>
      </c>
      <c r="F2350" s="49" t="s">
        <v>4169</v>
      </c>
      <c r="G2350" s="49">
        <v>7</v>
      </c>
      <c r="H2350" s="49" t="s">
        <v>4170</v>
      </c>
      <c r="I2350" s="49">
        <v>4</v>
      </c>
      <c r="J2350" s="49" t="s">
        <v>4015</v>
      </c>
      <c r="K2350" s="47" t="str">
        <f>_xlfn.XLOOKUP($B2350,ウォッチリスト!$C$3:$C$10000,ウォッチリスト!$C$3:$C$10000,"未反映",0,1)</f>
        <v>5713</v>
      </c>
    </row>
    <row r="2351" spans="1:11">
      <c r="A2351" s="49">
        <v>20250228</v>
      </c>
      <c r="B2351" s="50" t="s">
        <v>2087</v>
      </c>
      <c r="C2351" s="49" t="s">
        <v>6801</v>
      </c>
      <c r="D2351" s="49" t="s">
        <v>3968</v>
      </c>
      <c r="E2351" s="49">
        <v>3500</v>
      </c>
      <c r="F2351" s="49" t="s">
        <v>4169</v>
      </c>
      <c r="G2351" s="49">
        <v>7</v>
      </c>
      <c r="H2351" s="49" t="s">
        <v>4170</v>
      </c>
      <c r="I2351" s="49">
        <v>4</v>
      </c>
      <c r="J2351" s="49" t="s">
        <v>4015</v>
      </c>
      <c r="K2351" s="47" t="str">
        <f>_xlfn.XLOOKUP($B2351,ウォッチリスト!$C$3:$C$10000,ウォッチリスト!$C$3:$C$10000,"未反映",0,1)</f>
        <v>5714</v>
      </c>
    </row>
    <row r="2352" spans="1:11">
      <c r="A2352" s="49">
        <v>20250228</v>
      </c>
      <c r="B2352" s="50" t="s">
        <v>2089</v>
      </c>
      <c r="C2352" s="49" t="s">
        <v>6802</v>
      </c>
      <c r="D2352" s="49" t="s">
        <v>3968</v>
      </c>
      <c r="E2352" s="49">
        <v>3500</v>
      </c>
      <c r="F2352" s="49" t="s">
        <v>4169</v>
      </c>
      <c r="G2352" s="49">
        <v>7</v>
      </c>
      <c r="H2352" s="49" t="s">
        <v>4170</v>
      </c>
      <c r="I2352" s="49">
        <v>7</v>
      </c>
      <c r="J2352" s="49" t="s">
        <v>3971</v>
      </c>
      <c r="K2352" s="47" t="str">
        <f>_xlfn.XLOOKUP($B2352,ウォッチリスト!$C$3:$C$10000,ウォッチリスト!$C$3:$C$10000,"未反映",0,1)</f>
        <v>5715</v>
      </c>
    </row>
    <row r="2353" spans="1:11">
      <c r="A2353" s="49">
        <v>20250228</v>
      </c>
      <c r="B2353" s="50" t="s">
        <v>9</v>
      </c>
      <c r="C2353" s="49" t="s">
        <v>6803</v>
      </c>
      <c r="D2353" s="49" t="s">
        <v>4059</v>
      </c>
      <c r="E2353" s="49">
        <v>3500</v>
      </c>
      <c r="F2353" s="49" t="s">
        <v>4169</v>
      </c>
      <c r="G2353" s="49">
        <v>7</v>
      </c>
      <c r="H2353" s="49" t="s">
        <v>4170</v>
      </c>
      <c r="I2353" s="49" t="s">
        <v>3975</v>
      </c>
      <c r="J2353" s="49" t="s">
        <v>3975</v>
      </c>
      <c r="K2353" s="47" t="str">
        <f>_xlfn.XLOOKUP($B2353,ウォッチリスト!$C$3:$C$10000,ウォッチリスト!$C$3:$C$10000,"未反映",0,1)</f>
        <v>5721</v>
      </c>
    </row>
    <row r="2354" spans="1:11">
      <c r="A2354" s="49">
        <v>20250228</v>
      </c>
      <c r="B2354" s="50" t="s">
        <v>2090</v>
      </c>
      <c r="C2354" s="49" t="s">
        <v>6804</v>
      </c>
      <c r="D2354" s="49" t="s">
        <v>4059</v>
      </c>
      <c r="E2354" s="49">
        <v>3500</v>
      </c>
      <c r="F2354" s="49" t="s">
        <v>4169</v>
      </c>
      <c r="G2354" s="49">
        <v>7</v>
      </c>
      <c r="H2354" s="49" t="s">
        <v>4170</v>
      </c>
      <c r="I2354" s="49" t="s">
        <v>3975</v>
      </c>
      <c r="J2354" s="49" t="s">
        <v>3975</v>
      </c>
      <c r="K2354" s="47" t="str">
        <f>_xlfn.XLOOKUP($B2354,ウォッチリスト!$C$3:$C$10000,ウォッチリスト!$C$3:$C$10000,"未反映",0,1)</f>
        <v>5724</v>
      </c>
    </row>
    <row r="2355" spans="1:11">
      <c r="A2355" s="49">
        <v>20250228</v>
      </c>
      <c r="B2355" s="50" t="s">
        <v>2091</v>
      </c>
      <c r="C2355" s="49" t="s">
        <v>6805</v>
      </c>
      <c r="D2355" s="49" t="s">
        <v>3968</v>
      </c>
      <c r="E2355" s="49">
        <v>3500</v>
      </c>
      <c r="F2355" s="49" t="s">
        <v>4169</v>
      </c>
      <c r="G2355" s="49">
        <v>7</v>
      </c>
      <c r="H2355" s="49" t="s">
        <v>4170</v>
      </c>
      <c r="I2355" s="49">
        <v>6</v>
      </c>
      <c r="J2355" s="49" t="s">
        <v>4061</v>
      </c>
      <c r="K2355" s="47" t="str">
        <f>_xlfn.XLOOKUP($B2355,ウォッチリスト!$C$3:$C$10000,ウォッチリスト!$C$3:$C$10000,"未反映",0,1)</f>
        <v>5726</v>
      </c>
    </row>
    <row r="2356" spans="1:11">
      <c r="A2356" s="49">
        <v>20250228</v>
      </c>
      <c r="B2356" s="50" t="s">
        <v>2092</v>
      </c>
      <c r="C2356" s="49" t="s">
        <v>6806</v>
      </c>
      <c r="D2356" s="49" t="s">
        <v>3968</v>
      </c>
      <c r="E2356" s="49">
        <v>3500</v>
      </c>
      <c r="F2356" s="49" t="s">
        <v>4169</v>
      </c>
      <c r="G2356" s="49">
        <v>7</v>
      </c>
      <c r="H2356" s="49" t="s">
        <v>4170</v>
      </c>
      <c r="I2356" s="49">
        <v>6</v>
      </c>
      <c r="J2356" s="49" t="s">
        <v>4061</v>
      </c>
      <c r="K2356" s="47" t="str">
        <f>_xlfn.XLOOKUP($B2356,ウォッチリスト!$C$3:$C$10000,ウォッチリスト!$C$3:$C$10000,"未反映",0,1)</f>
        <v>5727</v>
      </c>
    </row>
    <row r="2357" spans="1:11">
      <c r="A2357" s="49">
        <v>20250228</v>
      </c>
      <c r="B2357" s="50" t="s">
        <v>2093</v>
      </c>
      <c r="C2357" s="49" t="s">
        <v>6807</v>
      </c>
      <c r="D2357" s="49" t="s">
        <v>4059</v>
      </c>
      <c r="E2357" s="49">
        <v>3500</v>
      </c>
      <c r="F2357" s="49" t="s">
        <v>4169</v>
      </c>
      <c r="G2357" s="49">
        <v>7</v>
      </c>
      <c r="H2357" s="49" t="s">
        <v>4170</v>
      </c>
      <c r="I2357" s="49" t="s">
        <v>3975</v>
      </c>
      <c r="J2357" s="49" t="s">
        <v>3975</v>
      </c>
      <c r="K2357" s="47" t="str">
        <f>_xlfn.XLOOKUP($B2357,ウォッチリスト!$C$3:$C$10000,ウォッチリスト!$C$3:$C$10000,"未反映",0,1)</f>
        <v>5729</v>
      </c>
    </row>
    <row r="2358" spans="1:11">
      <c r="A2358" s="49">
        <v>20250228</v>
      </c>
      <c r="B2358" s="50" t="s">
        <v>2094</v>
      </c>
      <c r="C2358" s="49" t="s">
        <v>6808</v>
      </c>
      <c r="D2358" s="49" t="s">
        <v>3968</v>
      </c>
      <c r="E2358" s="49">
        <v>3500</v>
      </c>
      <c r="F2358" s="49" t="s">
        <v>4169</v>
      </c>
      <c r="G2358" s="49">
        <v>7</v>
      </c>
      <c r="H2358" s="49" t="s">
        <v>4170</v>
      </c>
      <c r="I2358" s="49">
        <v>6</v>
      </c>
      <c r="J2358" s="49" t="s">
        <v>4061</v>
      </c>
      <c r="K2358" s="47" t="str">
        <f>_xlfn.XLOOKUP($B2358,ウォッチリスト!$C$3:$C$10000,ウォッチリスト!$C$3:$C$10000,"未反映",0,1)</f>
        <v>5741</v>
      </c>
    </row>
    <row r="2359" spans="1:11">
      <c r="A2359" s="49">
        <v>20250228</v>
      </c>
      <c r="B2359" s="50" t="s">
        <v>2095</v>
      </c>
      <c r="C2359" s="49" t="s">
        <v>6809</v>
      </c>
      <c r="D2359" s="49" t="s">
        <v>4059</v>
      </c>
      <c r="E2359" s="49">
        <v>3500</v>
      </c>
      <c r="F2359" s="49" t="s">
        <v>4169</v>
      </c>
      <c r="G2359" s="49">
        <v>7</v>
      </c>
      <c r="H2359" s="49" t="s">
        <v>4170</v>
      </c>
      <c r="I2359" s="49" t="s">
        <v>3975</v>
      </c>
      <c r="J2359" s="49" t="s">
        <v>3975</v>
      </c>
      <c r="K2359" s="47" t="str">
        <f>_xlfn.XLOOKUP($B2359,ウォッチリスト!$C$3:$C$10000,ウォッチリスト!$C$3:$C$10000,"未反映",0,1)</f>
        <v>5742</v>
      </c>
    </row>
    <row r="2360" spans="1:11">
      <c r="A2360" s="49">
        <v>20250228</v>
      </c>
      <c r="B2360" s="50" t="s">
        <v>2096</v>
      </c>
      <c r="C2360" s="49" t="s">
        <v>6810</v>
      </c>
      <c r="D2360" s="49" t="s">
        <v>4059</v>
      </c>
      <c r="E2360" s="49">
        <v>3500</v>
      </c>
      <c r="F2360" s="49" t="s">
        <v>4169</v>
      </c>
      <c r="G2360" s="49">
        <v>7</v>
      </c>
      <c r="H2360" s="49" t="s">
        <v>4170</v>
      </c>
      <c r="I2360" s="49" t="s">
        <v>3975</v>
      </c>
      <c r="J2360" s="49" t="s">
        <v>3975</v>
      </c>
      <c r="K2360" s="47" t="str">
        <f>_xlfn.XLOOKUP($B2360,ウォッチリスト!$C$3:$C$10000,ウォッチリスト!$C$3:$C$10000,"未反映",0,1)</f>
        <v>5753</v>
      </c>
    </row>
    <row r="2361" spans="1:11">
      <c r="A2361" s="49">
        <v>20250228</v>
      </c>
      <c r="B2361" s="50" t="s">
        <v>2097</v>
      </c>
      <c r="C2361" s="49" t="s">
        <v>6811</v>
      </c>
      <c r="D2361" s="49" t="s">
        <v>3968</v>
      </c>
      <c r="E2361" s="49">
        <v>3500</v>
      </c>
      <c r="F2361" s="49" t="s">
        <v>4169</v>
      </c>
      <c r="G2361" s="49">
        <v>7</v>
      </c>
      <c r="H2361" s="49" t="s">
        <v>4170</v>
      </c>
      <c r="I2361" s="49">
        <v>7</v>
      </c>
      <c r="J2361" s="49" t="s">
        <v>3971</v>
      </c>
      <c r="K2361" s="47" t="str">
        <f>_xlfn.XLOOKUP($B2361,ウォッチリスト!$C$3:$C$10000,ウォッチリスト!$C$3:$C$10000,"未反映",0,1)</f>
        <v>5757</v>
      </c>
    </row>
    <row r="2362" spans="1:11">
      <c r="A2362" s="49">
        <v>20250228</v>
      </c>
      <c r="B2362" s="50" t="s">
        <v>2099</v>
      </c>
      <c r="C2362" s="49" t="s">
        <v>6812</v>
      </c>
      <c r="D2362" s="49" t="s">
        <v>3968</v>
      </c>
      <c r="E2362" s="49">
        <v>3500</v>
      </c>
      <c r="F2362" s="49" t="s">
        <v>4169</v>
      </c>
      <c r="G2362" s="49">
        <v>7</v>
      </c>
      <c r="H2362" s="49" t="s">
        <v>4170</v>
      </c>
      <c r="I2362" s="49">
        <v>4</v>
      </c>
      <c r="J2362" s="49" t="s">
        <v>4015</v>
      </c>
      <c r="K2362" s="47" t="str">
        <f>_xlfn.XLOOKUP($B2362,ウォッチリスト!$C$3:$C$10000,ウォッチリスト!$C$3:$C$10000,"未反映",0,1)</f>
        <v>5801</v>
      </c>
    </row>
    <row r="2363" spans="1:11">
      <c r="A2363" s="49">
        <v>20250228</v>
      </c>
      <c r="B2363" s="50" t="s">
        <v>47</v>
      </c>
      <c r="C2363" s="49" t="s">
        <v>6813</v>
      </c>
      <c r="D2363" s="49" t="s">
        <v>3968</v>
      </c>
      <c r="E2363" s="49">
        <v>3500</v>
      </c>
      <c r="F2363" s="49" t="s">
        <v>4169</v>
      </c>
      <c r="G2363" s="49">
        <v>7</v>
      </c>
      <c r="H2363" s="49" t="s">
        <v>4170</v>
      </c>
      <c r="I2363" s="49">
        <v>2</v>
      </c>
      <c r="J2363" s="49" t="s">
        <v>4532</v>
      </c>
      <c r="K2363" s="47" t="str">
        <f>_xlfn.XLOOKUP($B2363,ウォッチリスト!$C$3:$C$10000,ウォッチリスト!$C$3:$C$10000,"未反映",0,1)</f>
        <v>5802</v>
      </c>
    </row>
    <row r="2364" spans="1:11">
      <c r="A2364" s="49">
        <v>20250228</v>
      </c>
      <c r="B2364" s="50" t="s">
        <v>2100</v>
      </c>
      <c r="C2364" s="49" t="s">
        <v>6814</v>
      </c>
      <c r="D2364" s="49" t="s">
        <v>3968</v>
      </c>
      <c r="E2364" s="49">
        <v>3500</v>
      </c>
      <c r="F2364" s="49" t="s">
        <v>4169</v>
      </c>
      <c r="G2364" s="49">
        <v>7</v>
      </c>
      <c r="H2364" s="49" t="s">
        <v>4170</v>
      </c>
      <c r="I2364" s="49">
        <v>4</v>
      </c>
      <c r="J2364" s="49" t="s">
        <v>4015</v>
      </c>
      <c r="K2364" s="47" t="str">
        <f>_xlfn.XLOOKUP($B2364,ウォッチリスト!$C$3:$C$10000,ウォッチリスト!$C$3:$C$10000,"未反映",0,1)</f>
        <v>5803</v>
      </c>
    </row>
    <row r="2365" spans="1:11">
      <c r="A2365" s="49">
        <v>20250228</v>
      </c>
      <c r="B2365" s="50" t="s">
        <v>2101</v>
      </c>
      <c r="C2365" s="49" t="s">
        <v>6815</v>
      </c>
      <c r="D2365" s="49" t="s">
        <v>3968</v>
      </c>
      <c r="E2365" s="49">
        <v>3500</v>
      </c>
      <c r="F2365" s="49" t="s">
        <v>4169</v>
      </c>
      <c r="G2365" s="49">
        <v>7</v>
      </c>
      <c r="H2365" s="49" t="s">
        <v>4170</v>
      </c>
      <c r="I2365" s="49">
        <v>6</v>
      </c>
      <c r="J2365" s="49" t="s">
        <v>4061</v>
      </c>
      <c r="K2365" s="47" t="str">
        <f>_xlfn.XLOOKUP($B2365,ウォッチリスト!$C$3:$C$10000,ウォッチリスト!$C$3:$C$10000,"未反映",0,1)</f>
        <v>5805</v>
      </c>
    </row>
    <row r="2366" spans="1:11">
      <c r="A2366" s="49">
        <v>20250228</v>
      </c>
      <c r="B2366" s="50" t="s">
        <v>2102</v>
      </c>
      <c r="C2366" s="49" t="s">
        <v>6816</v>
      </c>
      <c r="D2366" s="49" t="s">
        <v>4059</v>
      </c>
      <c r="E2366" s="49">
        <v>3500</v>
      </c>
      <c r="F2366" s="49" t="s">
        <v>4169</v>
      </c>
      <c r="G2366" s="49">
        <v>7</v>
      </c>
      <c r="H2366" s="49" t="s">
        <v>4170</v>
      </c>
      <c r="I2366" s="49" t="s">
        <v>3975</v>
      </c>
      <c r="J2366" s="49" t="s">
        <v>3975</v>
      </c>
      <c r="K2366" s="47" t="str">
        <f>_xlfn.XLOOKUP($B2366,ウォッチリスト!$C$3:$C$10000,ウォッチリスト!$C$3:$C$10000,"未反映",0,1)</f>
        <v>5816</v>
      </c>
    </row>
    <row r="2367" spans="1:11">
      <c r="A2367" s="49">
        <v>20250228</v>
      </c>
      <c r="B2367" s="50" t="s">
        <v>2103</v>
      </c>
      <c r="C2367" s="49" t="s">
        <v>6817</v>
      </c>
      <c r="D2367" s="49" t="s">
        <v>4059</v>
      </c>
      <c r="E2367" s="49">
        <v>3500</v>
      </c>
      <c r="F2367" s="49" t="s">
        <v>4169</v>
      </c>
      <c r="G2367" s="49">
        <v>7</v>
      </c>
      <c r="H2367" s="49" t="s">
        <v>4170</v>
      </c>
      <c r="I2367" s="49" t="s">
        <v>3975</v>
      </c>
      <c r="J2367" s="49" t="s">
        <v>3975</v>
      </c>
      <c r="K2367" s="47" t="str">
        <f>_xlfn.XLOOKUP($B2367,ウォッチリスト!$C$3:$C$10000,ウォッチリスト!$C$3:$C$10000,"未反映",0,1)</f>
        <v>5817</v>
      </c>
    </row>
    <row r="2368" spans="1:11">
      <c r="A2368" s="49">
        <v>20250228</v>
      </c>
      <c r="B2368" s="50" t="s">
        <v>2104</v>
      </c>
      <c r="C2368" s="49" t="s">
        <v>6818</v>
      </c>
      <c r="D2368" s="49" t="s">
        <v>4059</v>
      </c>
      <c r="E2368" s="49">
        <v>3500</v>
      </c>
      <c r="F2368" s="49" t="s">
        <v>4169</v>
      </c>
      <c r="G2368" s="49">
        <v>7</v>
      </c>
      <c r="H2368" s="49" t="s">
        <v>4170</v>
      </c>
      <c r="I2368" s="49" t="s">
        <v>3975</v>
      </c>
      <c r="J2368" s="49" t="s">
        <v>3975</v>
      </c>
      <c r="K2368" s="47" t="str">
        <f>_xlfn.XLOOKUP($B2368,ウォッチリスト!$C$3:$C$10000,ウォッチリスト!$C$3:$C$10000,"未反映",0,1)</f>
        <v>5819</v>
      </c>
    </row>
    <row r="2369" spans="1:11">
      <c r="A2369" s="49">
        <v>20250228</v>
      </c>
      <c r="B2369" s="50" t="s">
        <v>2105</v>
      </c>
      <c r="C2369" s="49" t="s">
        <v>6819</v>
      </c>
      <c r="D2369" s="49" t="s">
        <v>4059</v>
      </c>
      <c r="E2369" s="49">
        <v>3500</v>
      </c>
      <c r="F2369" s="49" t="s">
        <v>4169</v>
      </c>
      <c r="G2369" s="49">
        <v>7</v>
      </c>
      <c r="H2369" s="49" t="s">
        <v>4170</v>
      </c>
      <c r="I2369" s="49" t="s">
        <v>3975</v>
      </c>
      <c r="J2369" s="49" t="s">
        <v>3975</v>
      </c>
      <c r="K2369" s="47" t="str">
        <f>_xlfn.XLOOKUP($B2369,ウォッチリスト!$C$3:$C$10000,ウォッチリスト!$C$3:$C$10000,"未反映",0,1)</f>
        <v>5820</v>
      </c>
    </row>
    <row r="2370" spans="1:11">
      <c r="A2370" s="49">
        <v>20250228</v>
      </c>
      <c r="B2370" s="50" t="s">
        <v>2106</v>
      </c>
      <c r="C2370" s="49" t="s">
        <v>6820</v>
      </c>
      <c r="D2370" s="49" t="s">
        <v>3968</v>
      </c>
      <c r="E2370" s="49">
        <v>3500</v>
      </c>
      <c r="F2370" s="49" t="s">
        <v>4169</v>
      </c>
      <c r="G2370" s="49">
        <v>7</v>
      </c>
      <c r="H2370" s="49" t="s">
        <v>4170</v>
      </c>
      <c r="I2370" s="49">
        <v>7</v>
      </c>
      <c r="J2370" s="49" t="s">
        <v>3971</v>
      </c>
      <c r="K2370" s="47" t="str">
        <f>_xlfn.XLOOKUP($B2370,ウォッチリスト!$C$3:$C$10000,ウォッチリスト!$C$3:$C$10000,"未反映",0,1)</f>
        <v>5821</v>
      </c>
    </row>
    <row r="2371" spans="1:11">
      <c r="A2371" s="49">
        <v>20250228</v>
      </c>
      <c r="B2371" s="50" t="s">
        <v>2107</v>
      </c>
      <c r="C2371" s="49" t="s">
        <v>6821</v>
      </c>
      <c r="D2371" s="49" t="s">
        <v>3968</v>
      </c>
      <c r="E2371" s="49">
        <v>7050</v>
      </c>
      <c r="F2371" s="49" t="s">
        <v>6822</v>
      </c>
      <c r="G2371" s="49">
        <v>15</v>
      </c>
      <c r="H2371" s="49" t="s">
        <v>6823</v>
      </c>
      <c r="I2371" s="49">
        <v>4</v>
      </c>
      <c r="J2371" s="49" t="s">
        <v>4015</v>
      </c>
      <c r="K2371" s="47" t="str">
        <f>_xlfn.XLOOKUP($B2371,ウォッチリスト!$C$3:$C$10000,ウォッチリスト!$C$3:$C$10000,"未反映",0,1)</f>
        <v>5830</v>
      </c>
    </row>
    <row r="2372" spans="1:11">
      <c r="A2372" s="49">
        <v>20250228</v>
      </c>
      <c r="B2372" s="50" t="s">
        <v>2108</v>
      </c>
      <c r="C2372" s="49" t="s">
        <v>6824</v>
      </c>
      <c r="D2372" s="49" t="s">
        <v>3968</v>
      </c>
      <c r="E2372" s="49">
        <v>7050</v>
      </c>
      <c r="F2372" s="49" t="s">
        <v>6822</v>
      </c>
      <c r="G2372" s="49">
        <v>15</v>
      </c>
      <c r="H2372" s="49" t="s">
        <v>6823</v>
      </c>
      <c r="I2372" s="49">
        <v>4</v>
      </c>
      <c r="J2372" s="49" t="s">
        <v>4015</v>
      </c>
      <c r="K2372" s="47" t="str">
        <f>_xlfn.XLOOKUP($B2372,ウォッチリスト!$C$3:$C$10000,ウォッチリスト!$C$3:$C$10000,"未反映",0,1)</f>
        <v>5831</v>
      </c>
    </row>
    <row r="2373" spans="1:11">
      <c r="A2373" s="49">
        <v>20250228</v>
      </c>
      <c r="B2373" s="50" t="s">
        <v>2109</v>
      </c>
      <c r="C2373" s="49" t="s">
        <v>6825</v>
      </c>
      <c r="D2373" s="49" t="s">
        <v>3968</v>
      </c>
      <c r="E2373" s="49">
        <v>7050</v>
      </c>
      <c r="F2373" s="49" t="s">
        <v>6822</v>
      </c>
      <c r="G2373" s="49">
        <v>15</v>
      </c>
      <c r="H2373" s="49" t="s">
        <v>6823</v>
      </c>
      <c r="I2373" s="49">
        <v>4</v>
      </c>
      <c r="J2373" s="49" t="s">
        <v>4015</v>
      </c>
      <c r="K2373" s="47" t="str">
        <f>_xlfn.XLOOKUP($B2373,ウォッチリスト!$C$3:$C$10000,ウォッチリスト!$C$3:$C$10000,"未反映",0,1)</f>
        <v>5832</v>
      </c>
    </row>
    <row r="2374" spans="1:11">
      <c r="A2374" s="49">
        <v>20250228</v>
      </c>
      <c r="B2374" s="50" t="s">
        <v>2110</v>
      </c>
      <c r="C2374" s="49" t="s">
        <v>6826</v>
      </c>
      <c r="D2374" s="49" t="s">
        <v>3983</v>
      </c>
      <c r="E2374" s="49">
        <v>7100</v>
      </c>
      <c r="F2374" s="49" t="s">
        <v>4345</v>
      </c>
      <c r="G2374" s="49">
        <v>16</v>
      </c>
      <c r="H2374" s="49" t="s">
        <v>4216</v>
      </c>
      <c r="I2374" s="49" t="s">
        <v>3975</v>
      </c>
      <c r="J2374" s="49" t="s">
        <v>3975</v>
      </c>
      <c r="K2374" s="47" t="str">
        <f>_xlfn.XLOOKUP($B2374,ウォッチリスト!$C$3:$C$10000,ウォッチリスト!$C$3:$C$10000,"未反映",0,1)</f>
        <v>5834</v>
      </c>
    </row>
    <row r="2375" spans="1:11">
      <c r="A2375" s="49">
        <v>20250228</v>
      </c>
      <c r="B2375" s="50" t="s">
        <v>2111</v>
      </c>
      <c r="C2375" s="49" t="s">
        <v>6827</v>
      </c>
      <c r="D2375" s="49" t="s">
        <v>3968</v>
      </c>
      <c r="E2375" s="49">
        <v>7050</v>
      </c>
      <c r="F2375" s="49" t="s">
        <v>6822</v>
      </c>
      <c r="G2375" s="49">
        <v>15</v>
      </c>
      <c r="H2375" s="49" t="s">
        <v>6823</v>
      </c>
      <c r="I2375" s="49">
        <v>4</v>
      </c>
      <c r="J2375" s="49" t="s">
        <v>4015</v>
      </c>
      <c r="K2375" s="47" t="str">
        <f>_xlfn.XLOOKUP($B2375,ウォッチリスト!$C$3:$C$10000,ウォッチリスト!$C$3:$C$10000,"未反映",0,1)</f>
        <v>5838</v>
      </c>
    </row>
    <row r="2376" spans="1:11">
      <c r="A2376" s="49">
        <v>20250228</v>
      </c>
      <c r="B2376" s="50" t="s">
        <v>6828</v>
      </c>
      <c r="C2376" s="49" t="s">
        <v>6829</v>
      </c>
      <c r="D2376" s="49" t="s">
        <v>3991</v>
      </c>
      <c r="E2376" s="49">
        <v>7150</v>
      </c>
      <c r="F2376" s="49" t="s">
        <v>6830</v>
      </c>
      <c r="G2376" s="49">
        <v>16</v>
      </c>
      <c r="H2376" s="49" t="s">
        <v>4216</v>
      </c>
      <c r="I2376" s="49" t="s">
        <v>3975</v>
      </c>
      <c r="J2376" s="49" t="s">
        <v>3975</v>
      </c>
      <c r="K2376" s="47" t="str">
        <f>_xlfn.XLOOKUP($B2376,ウォッチリスト!$C$3:$C$10000,ウォッチリスト!$C$3:$C$10000,"未反映",0,1)</f>
        <v>未反映</v>
      </c>
    </row>
    <row r="2377" spans="1:11">
      <c r="A2377" s="49">
        <v>20250228</v>
      </c>
      <c r="B2377" s="50" t="s">
        <v>2112</v>
      </c>
      <c r="C2377" s="49" t="s">
        <v>6831</v>
      </c>
      <c r="D2377" s="49" t="s">
        <v>3983</v>
      </c>
      <c r="E2377" s="49">
        <v>7100</v>
      </c>
      <c r="F2377" s="49" t="s">
        <v>4345</v>
      </c>
      <c r="G2377" s="49">
        <v>16</v>
      </c>
      <c r="H2377" s="49" t="s">
        <v>4216</v>
      </c>
      <c r="I2377" s="49" t="s">
        <v>3975</v>
      </c>
      <c r="J2377" s="49" t="s">
        <v>3975</v>
      </c>
      <c r="K2377" s="47" t="str">
        <f>_xlfn.XLOOKUP($B2377,ウォッチリスト!$C$3:$C$10000,ウォッチリスト!$C$3:$C$10000,"未反映",0,1)</f>
        <v>5842</v>
      </c>
    </row>
    <row r="2378" spans="1:11">
      <c r="A2378" s="49">
        <v>20250228</v>
      </c>
      <c r="B2378" s="50" t="s">
        <v>2113</v>
      </c>
      <c r="C2378" s="49" t="s">
        <v>6832</v>
      </c>
      <c r="D2378" s="49" t="s">
        <v>4059</v>
      </c>
      <c r="E2378" s="49">
        <v>7200</v>
      </c>
      <c r="F2378" s="49" t="s">
        <v>4215</v>
      </c>
      <c r="G2378" s="49">
        <v>16</v>
      </c>
      <c r="H2378" s="49" t="s">
        <v>4216</v>
      </c>
      <c r="I2378" s="49" t="s">
        <v>3975</v>
      </c>
      <c r="J2378" s="49" t="s">
        <v>3975</v>
      </c>
      <c r="K2378" s="47" t="str">
        <f>_xlfn.XLOOKUP($B2378,ウォッチリスト!$C$3:$C$10000,ウォッチリスト!$C$3:$C$10000,"未反映",0,1)</f>
        <v>5843</v>
      </c>
    </row>
    <row r="2379" spans="1:11">
      <c r="A2379" s="49">
        <v>20250228</v>
      </c>
      <c r="B2379" s="50" t="s">
        <v>2114</v>
      </c>
      <c r="C2379" s="49" t="s">
        <v>6833</v>
      </c>
      <c r="D2379" s="49" t="s">
        <v>3968</v>
      </c>
      <c r="E2379" s="49">
        <v>7050</v>
      </c>
      <c r="F2379" s="49" t="s">
        <v>6822</v>
      </c>
      <c r="G2379" s="49">
        <v>15</v>
      </c>
      <c r="H2379" s="49" t="s">
        <v>6823</v>
      </c>
      <c r="I2379" s="49">
        <v>4</v>
      </c>
      <c r="J2379" s="49" t="s">
        <v>4015</v>
      </c>
      <c r="K2379" s="47" t="str">
        <f>_xlfn.XLOOKUP($B2379,ウォッチリスト!$C$3:$C$10000,ウォッチリスト!$C$3:$C$10000,"未反映",0,1)</f>
        <v>5844</v>
      </c>
    </row>
    <row r="2380" spans="1:11">
      <c r="A2380" s="49">
        <v>20250228</v>
      </c>
      <c r="B2380" s="50" t="s">
        <v>2115</v>
      </c>
      <c r="C2380" s="49" t="s">
        <v>6834</v>
      </c>
      <c r="D2380" s="49" t="s">
        <v>4059</v>
      </c>
      <c r="E2380" s="49">
        <v>7200</v>
      </c>
      <c r="F2380" s="49" t="s">
        <v>4215</v>
      </c>
      <c r="G2380" s="49">
        <v>16</v>
      </c>
      <c r="H2380" s="49" t="s">
        <v>4216</v>
      </c>
      <c r="I2380" s="49" t="s">
        <v>3975</v>
      </c>
      <c r="J2380" s="49" t="s">
        <v>3975</v>
      </c>
      <c r="K2380" s="47" t="str">
        <f>_xlfn.XLOOKUP($B2380,ウォッチリスト!$C$3:$C$10000,ウォッチリスト!$C$3:$C$10000,"未反映",0,1)</f>
        <v>5845</v>
      </c>
    </row>
    <row r="2381" spans="1:11">
      <c r="A2381" s="49">
        <v>20250228</v>
      </c>
      <c r="B2381" s="50" t="s">
        <v>2116</v>
      </c>
      <c r="C2381" s="49" t="s">
        <v>6835</v>
      </c>
      <c r="D2381" s="49" t="s">
        <v>3968</v>
      </c>
      <c r="E2381" s="49">
        <v>3500</v>
      </c>
      <c r="F2381" s="49" t="s">
        <v>4169</v>
      </c>
      <c r="G2381" s="49">
        <v>7</v>
      </c>
      <c r="H2381" s="49" t="s">
        <v>4170</v>
      </c>
      <c r="I2381" s="49">
        <v>6</v>
      </c>
      <c r="J2381" s="49" t="s">
        <v>4061</v>
      </c>
      <c r="K2381" s="47" t="str">
        <f>_xlfn.XLOOKUP($B2381,ウォッチリスト!$C$3:$C$10000,ウォッチリスト!$C$3:$C$10000,"未反映",0,1)</f>
        <v>5851</v>
      </c>
    </row>
    <row r="2382" spans="1:11">
      <c r="A2382" s="49">
        <v>20250228</v>
      </c>
      <c r="B2382" s="50" t="s">
        <v>2117</v>
      </c>
      <c r="C2382" s="49" t="s">
        <v>6836</v>
      </c>
      <c r="D2382" s="49" t="s">
        <v>3968</v>
      </c>
      <c r="E2382" s="49">
        <v>3500</v>
      </c>
      <c r="F2382" s="49" t="s">
        <v>4169</v>
      </c>
      <c r="G2382" s="49">
        <v>7</v>
      </c>
      <c r="H2382" s="49" t="s">
        <v>4170</v>
      </c>
      <c r="I2382" s="49" t="s">
        <v>3975</v>
      </c>
      <c r="J2382" s="49" t="s">
        <v>3975</v>
      </c>
      <c r="K2382" s="47" t="str">
        <f>_xlfn.XLOOKUP($B2382,ウォッチリスト!$C$3:$C$10000,ウォッチリスト!$C$3:$C$10000,"未反映",0,1)</f>
        <v>5852</v>
      </c>
    </row>
    <row r="2383" spans="1:11">
      <c r="A2383" s="49">
        <v>20250228</v>
      </c>
      <c r="B2383" s="50" t="s">
        <v>2118</v>
      </c>
      <c r="C2383" s="49" t="s">
        <v>6837</v>
      </c>
      <c r="D2383" s="49" t="s">
        <v>4059</v>
      </c>
      <c r="E2383" s="49">
        <v>6100</v>
      </c>
      <c r="F2383" s="49" t="s">
        <v>4070</v>
      </c>
      <c r="G2383" s="49">
        <v>14</v>
      </c>
      <c r="H2383" s="49" t="s">
        <v>4071</v>
      </c>
      <c r="I2383" s="49" t="s">
        <v>3975</v>
      </c>
      <c r="J2383" s="49" t="s">
        <v>3975</v>
      </c>
      <c r="K2383" s="47" t="str">
        <f>_xlfn.XLOOKUP($B2383,ウォッチリスト!$C$3:$C$10000,ウォッチリスト!$C$3:$C$10000,"未反映",0,1)</f>
        <v>5856</v>
      </c>
    </row>
    <row r="2384" spans="1:11">
      <c r="A2384" s="49">
        <v>20250228</v>
      </c>
      <c r="B2384" s="50" t="s">
        <v>2119</v>
      </c>
      <c r="C2384" s="49" t="s">
        <v>6838</v>
      </c>
      <c r="D2384" s="49" t="s">
        <v>3968</v>
      </c>
      <c r="E2384" s="49">
        <v>3500</v>
      </c>
      <c r="F2384" s="49" t="s">
        <v>4169</v>
      </c>
      <c r="G2384" s="49">
        <v>7</v>
      </c>
      <c r="H2384" s="49" t="s">
        <v>4170</v>
      </c>
      <c r="I2384" s="49">
        <v>6</v>
      </c>
      <c r="J2384" s="49" t="s">
        <v>4061</v>
      </c>
      <c r="K2384" s="47" t="str">
        <f>_xlfn.XLOOKUP($B2384,ウォッチリスト!$C$3:$C$10000,ウォッチリスト!$C$3:$C$10000,"未反映",0,1)</f>
        <v>5857</v>
      </c>
    </row>
    <row r="2385" spans="1:11">
      <c r="A2385" s="49">
        <v>20250228</v>
      </c>
      <c r="B2385" s="50" t="s">
        <v>2120</v>
      </c>
      <c r="C2385" s="49" t="s">
        <v>6839</v>
      </c>
      <c r="D2385" s="49" t="s">
        <v>3983</v>
      </c>
      <c r="E2385" s="49">
        <v>3500</v>
      </c>
      <c r="F2385" s="49" t="s">
        <v>4169</v>
      </c>
      <c r="G2385" s="49">
        <v>7</v>
      </c>
      <c r="H2385" s="49" t="s">
        <v>4170</v>
      </c>
      <c r="I2385" s="49" t="s">
        <v>3975</v>
      </c>
      <c r="J2385" s="49" t="s">
        <v>3975</v>
      </c>
      <c r="K2385" s="47" t="str">
        <f>_xlfn.XLOOKUP($B2385,ウォッチリスト!$C$3:$C$10000,ウォッチリスト!$C$3:$C$10000,"未反映",0,1)</f>
        <v>5858</v>
      </c>
    </row>
    <row r="2386" spans="1:11">
      <c r="A2386" s="49">
        <v>20250228</v>
      </c>
      <c r="B2386" s="50" t="s">
        <v>6840</v>
      </c>
      <c r="C2386" s="49" t="s">
        <v>6841</v>
      </c>
      <c r="D2386" s="49" t="s">
        <v>3991</v>
      </c>
      <c r="E2386" s="49">
        <v>9050</v>
      </c>
      <c r="F2386" s="49" t="s">
        <v>4031</v>
      </c>
      <c r="G2386" s="49">
        <v>10</v>
      </c>
      <c r="H2386" s="49" t="s">
        <v>3993</v>
      </c>
      <c r="I2386" s="49" t="s">
        <v>3975</v>
      </c>
      <c r="J2386" s="49" t="s">
        <v>3975</v>
      </c>
      <c r="K2386" s="47" t="str">
        <f>_xlfn.XLOOKUP($B2386,ウォッチリスト!$C$3:$C$10000,ウォッチリスト!$C$3:$C$10000,"未反映",0,1)</f>
        <v>未反映</v>
      </c>
    </row>
    <row r="2387" spans="1:11">
      <c r="A2387" s="49">
        <v>20250228</v>
      </c>
      <c r="B2387" s="50" t="s">
        <v>2121</v>
      </c>
      <c r="C2387" s="49" t="s">
        <v>6842</v>
      </c>
      <c r="D2387" s="49" t="s">
        <v>3983</v>
      </c>
      <c r="E2387" s="49">
        <v>9050</v>
      </c>
      <c r="F2387" s="49" t="s">
        <v>4031</v>
      </c>
      <c r="G2387" s="49">
        <v>10</v>
      </c>
      <c r="H2387" s="49" t="s">
        <v>3993</v>
      </c>
      <c r="I2387" s="49" t="s">
        <v>3975</v>
      </c>
      <c r="J2387" s="49" t="s">
        <v>3975</v>
      </c>
      <c r="K2387" s="47" t="str">
        <f>_xlfn.XLOOKUP($B2387,ウォッチリスト!$C$3:$C$10000,ウォッチリスト!$C$3:$C$10000,"未反映",0,1)</f>
        <v>5867</v>
      </c>
    </row>
    <row r="2388" spans="1:11">
      <c r="A2388" s="49">
        <v>20250228</v>
      </c>
      <c r="B2388" s="50" t="s">
        <v>2122</v>
      </c>
      <c r="C2388" s="49" t="s">
        <v>6843</v>
      </c>
      <c r="D2388" s="49" t="s">
        <v>4059</v>
      </c>
      <c r="E2388" s="49">
        <v>9050</v>
      </c>
      <c r="F2388" s="49" t="s">
        <v>4031</v>
      </c>
      <c r="G2388" s="49">
        <v>10</v>
      </c>
      <c r="H2388" s="49" t="s">
        <v>3993</v>
      </c>
      <c r="I2388" s="49" t="s">
        <v>3975</v>
      </c>
      <c r="J2388" s="49" t="s">
        <v>3975</v>
      </c>
      <c r="K2388" s="47" t="str">
        <f>_xlfn.XLOOKUP($B2388,ウォッチリスト!$C$3:$C$10000,ウォッチリスト!$C$3:$C$10000,"未反映",0,1)</f>
        <v>5868</v>
      </c>
    </row>
    <row r="2389" spans="1:11">
      <c r="A2389" s="49">
        <v>20250228</v>
      </c>
      <c r="B2389" s="50" t="s">
        <v>2123</v>
      </c>
      <c r="C2389" s="49" t="s">
        <v>6844</v>
      </c>
      <c r="D2389" s="49" t="s">
        <v>4059</v>
      </c>
      <c r="E2389" s="49">
        <v>9050</v>
      </c>
      <c r="F2389" s="49" t="s">
        <v>4031</v>
      </c>
      <c r="G2389" s="49">
        <v>10</v>
      </c>
      <c r="H2389" s="49" t="s">
        <v>3993</v>
      </c>
      <c r="I2389" s="49" t="s">
        <v>3975</v>
      </c>
      <c r="J2389" s="49" t="s">
        <v>3975</v>
      </c>
      <c r="K2389" s="47" t="str">
        <f>_xlfn.XLOOKUP($B2389,ウォッチリスト!$C$3:$C$10000,ウォッチリスト!$C$3:$C$10000,"未反映",0,1)</f>
        <v>5869</v>
      </c>
    </row>
    <row r="2390" spans="1:11">
      <c r="A2390" s="49">
        <v>20250228</v>
      </c>
      <c r="B2390" s="50" t="s">
        <v>2124</v>
      </c>
      <c r="C2390" s="49" t="s">
        <v>6845</v>
      </c>
      <c r="D2390" s="49" t="s">
        <v>3983</v>
      </c>
      <c r="E2390" s="49">
        <v>9050</v>
      </c>
      <c r="F2390" s="49" t="s">
        <v>4031</v>
      </c>
      <c r="G2390" s="49">
        <v>10</v>
      </c>
      <c r="H2390" s="49" t="s">
        <v>3993</v>
      </c>
      <c r="I2390" s="49" t="s">
        <v>3975</v>
      </c>
      <c r="J2390" s="49" t="s">
        <v>3975</v>
      </c>
      <c r="K2390" s="47" t="str">
        <f>_xlfn.XLOOKUP($B2390,ウォッチリスト!$C$3:$C$10000,ウォッチリスト!$C$3:$C$10000,"未反映",0,1)</f>
        <v>5870</v>
      </c>
    </row>
    <row r="2391" spans="1:11">
      <c r="A2391" s="49">
        <v>20250228</v>
      </c>
      <c r="B2391" s="50" t="s">
        <v>2125</v>
      </c>
      <c r="C2391" s="49" t="s">
        <v>6846</v>
      </c>
      <c r="D2391" s="49" t="s">
        <v>4059</v>
      </c>
      <c r="E2391" s="49">
        <v>9050</v>
      </c>
      <c r="F2391" s="49" t="s">
        <v>4031</v>
      </c>
      <c r="G2391" s="49">
        <v>10</v>
      </c>
      <c r="H2391" s="49" t="s">
        <v>3993</v>
      </c>
      <c r="I2391" s="49" t="s">
        <v>3975</v>
      </c>
      <c r="J2391" s="49" t="s">
        <v>3975</v>
      </c>
      <c r="K2391" s="47" t="str">
        <f>_xlfn.XLOOKUP($B2391,ウォッチリスト!$C$3:$C$10000,ウォッチリスト!$C$3:$C$10000,"未反映",0,1)</f>
        <v>5871</v>
      </c>
    </row>
    <row r="2392" spans="1:11">
      <c r="A2392" s="49">
        <v>20250228</v>
      </c>
      <c r="B2392" s="50" t="s">
        <v>6847</v>
      </c>
      <c r="C2392" s="49" t="s">
        <v>6848</v>
      </c>
      <c r="D2392" s="49" t="s">
        <v>3991</v>
      </c>
      <c r="E2392" s="49">
        <v>6100</v>
      </c>
      <c r="F2392" s="49" t="s">
        <v>4070</v>
      </c>
      <c r="G2392" s="49">
        <v>14</v>
      </c>
      <c r="H2392" s="49" t="s">
        <v>4071</v>
      </c>
      <c r="I2392" s="49" t="s">
        <v>3975</v>
      </c>
      <c r="J2392" s="49" t="s">
        <v>3975</v>
      </c>
      <c r="K2392" s="47" t="str">
        <f>_xlfn.XLOOKUP($B2392,ウォッチリスト!$C$3:$C$10000,ウォッチリスト!$C$3:$C$10000,"未反映",0,1)</f>
        <v>未反映</v>
      </c>
    </row>
    <row r="2393" spans="1:11">
      <c r="A2393" s="49">
        <v>20250228</v>
      </c>
      <c r="B2393" s="50" t="s">
        <v>6849</v>
      </c>
      <c r="C2393" s="49" t="s">
        <v>6850</v>
      </c>
      <c r="D2393" s="49" t="s">
        <v>3991</v>
      </c>
      <c r="E2393" s="49">
        <v>6050</v>
      </c>
      <c r="F2393" s="49" t="s">
        <v>4196</v>
      </c>
      <c r="G2393" s="49">
        <v>13</v>
      </c>
      <c r="H2393" s="49" t="s">
        <v>4197</v>
      </c>
      <c r="I2393" s="49" t="s">
        <v>3975</v>
      </c>
      <c r="J2393" s="49" t="s">
        <v>3975</v>
      </c>
      <c r="K2393" s="47" t="str">
        <f>_xlfn.XLOOKUP($B2393,ウォッチリスト!$C$3:$C$10000,ウォッチリスト!$C$3:$C$10000,"未反映",0,1)</f>
        <v>未反映</v>
      </c>
    </row>
    <row r="2394" spans="1:11">
      <c r="A2394" s="49">
        <v>20250228</v>
      </c>
      <c r="B2394" s="50" t="s">
        <v>2126</v>
      </c>
      <c r="C2394" s="49" t="s">
        <v>6851</v>
      </c>
      <c r="D2394" s="49" t="s">
        <v>3983</v>
      </c>
      <c r="E2394" s="49">
        <v>6100</v>
      </c>
      <c r="F2394" s="49" t="s">
        <v>4070</v>
      </c>
      <c r="G2394" s="49">
        <v>14</v>
      </c>
      <c r="H2394" s="49" t="s">
        <v>4071</v>
      </c>
      <c r="I2394" s="49" t="s">
        <v>3975</v>
      </c>
      <c r="J2394" s="49" t="s">
        <v>3975</v>
      </c>
      <c r="K2394" s="47" t="str">
        <f>_xlfn.XLOOKUP($B2394,ウォッチリスト!$C$3:$C$10000,ウォッチリスト!$C$3:$C$10000,"未反映",0,1)</f>
        <v>5884</v>
      </c>
    </row>
    <row r="2395" spans="1:11">
      <c r="A2395" s="49">
        <v>20250228</v>
      </c>
      <c r="B2395" s="50" t="s">
        <v>2127</v>
      </c>
      <c r="C2395" s="49" t="s">
        <v>6852</v>
      </c>
      <c r="D2395" s="49" t="s">
        <v>4059</v>
      </c>
      <c r="E2395" s="49">
        <v>6050</v>
      </c>
      <c r="F2395" s="49" t="s">
        <v>4196</v>
      </c>
      <c r="G2395" s="49">
        <v>13</v>
      </c>
      <c r="H2395" s="49" t="s">
        <v>4197</v>
      </c>
      <c r="I2395" s="49" t="s">
        <v>3975</v>
      </c>
      <c r="J2395" s="49" t="s">
        <v>3975</v>
      </c>
      <c r="K2395" s="47" t="str">
        <f>_xlfn.XLOOKUP($B2395,ウォッチリスト!$C$3:$C$10000,ウォッチリスト!$C$3:$C$10000,"未反映",0,1)</f>
        <v>5885</v>
      </c>
    </row>
    <row r="2396" spans="1:11">
      <c r="A2396" s="49">
        <v>20250228</v>
      </c>
      <c r="B2396" s="50" t="s">
        <v>6853</v>
      </c>
      <c r="C2396" s="49" t="s">
        <v>6854</v>
      </c>
      <c r="D2396" s="49" t="s">
        <v>3991</v>
      </c>
      <c r="E2396" s="49">
        <v>6050</v>
      </c>
      <c r="F2396" s="49" t="s">
        <v>4196</v>
      </c>
      <c r="G2396" s="49">
        <v>13</v>
      </c>
      <c r="H2396" s="49" t="s">
        <v>4197</v>
      </c>
      <c r="I2396" s="49" t="s">
        <v>3975</v>
      </c>
      <c r="J2396" s="49" t="s">
        <v>3975</v>
      </c>
      <c r="K2396" s="47" t="str">
        <f>_xlfn.XLOOKUP($B2396,ウォッチリスト!$C$3:$C$10000,ウォッチリスト!$C$3:$C$10000,"未反映",0,1)</f>
        <v>未反映</v>
      </c>
    </row>
    <row r="2397" spans="1:11">
      <c r="A2397" s="49">
        <v>20250228</v>
      </c>
      <c r="B2397" s="50" t="s">
        <v>6855</v>
      </c>
      <c r="C2397" s="49" t="s">
        <v>6856</v>
      </c>
      <c r="D2397" s="49" t="s">
        <v>3991</v>
      </c>
      <c r="E2397" s="49">
        <v>6050</v>
      </c>
      <c r="F2397" s="49" t="s">
        <v>4196</v>
      </c>
      <c r="G2397" s="49">
        <v>13</v>
      </c>
      <c r="H2397" s="49" t="s">
        <v>4197</v>
      </c>
      <c r="I2397" s="49" t="s">
        <v>3975</v>
      </c>
      <c r="J2397" s="49" t="s">
        <v>3975</v>
      </c>
      <c r="K2397" s="47" t="str">
        <f>_xlfn.XLOOKUP($B2397,ウォッチリスト!$C$3:$C$10000,ウォッチリスト!$C$3:$C$10000,"未反映",0,1)</f>
        <v>未反映</v>
      </c>
    </row>
    <row r="2398" spans="1:11">
      <c r="A2398" s="49">
        <v>20250228</v>
      </c>
      <c r="B2398" s="50" t="s">
        <v>2128</v>
      </c>
      <c r="C2398" s="49" t="s">
        <v>6857</v>
      </c>
      <c r="D2398" s="49" t="s">
        <v>3983</v>
      </c>
      <c r="E2398" s="49">
        <v>6100</v>
      </c>
      <c r="F2398" s="49" t="s">
        <v>4070</v>
      </c>
      <c r="G2398" s="49">
        <v>14</v>
      </c>
      <c r="H2398" s="49" t="s">
        <v>4071</v>
      </c>
      <c r="I2398" s="49" t="s">
        <v>3975</v>
      </c>
      <c r="J2398" s="49" t="s">
        <v>3975</v>
      </c>
      <c r="K2398" s="47" t="str">
        <f>_xlfn.XLOOKUP($B2398,ウォッチリスト!$C$3:$C$10000,ウォッチリスト!$C$3:$C$10000,"未反映",0,1)</f>
        <v>5888</v>
      </c>
    </row>
    <row r="2399" spans="1:11">
      <c r="A2399" s="49">
        <v>20250228</v>
      </c>
      <c r="B2399" s="50" t="s">
        <v>2129</v>
      </c>
      <c r="C2399" s="49" t="s">
        <v>6858</v>
      </c>
      <c r="D2399" s="49" t="s">
        <v>4059</v>
      </c>
      <c r="E2399" s="49">
        <v>6100</v>
      </c>
      <c r="F2399" s="49" t="s">
        <v>4070</v>
      </c>
      <c r="G2399" s="49">
        <v>14</v>
      </c>
      <c r="H2399" s="49" t="s">
        <v>4071</v>
      </c>
      <c r="I2399" s="49" t="s">
        <v>3975</v>
      </c>
      <c r="J2399" s="49" t="s">
        <v>3975</v>
      </c>
      <c r="K2399" s="47" t="str">
        <f>_xlfn.XLOOKUP($B2399,ウォッチリスト!$C$3:$C$10000,ウォッチリスト!$C$3:$C$10000,"未反映",0,1)</f>
        <v>5889</v>
      </c>
    </row>
    <row r="2400" spans="1:11">
      <c r="A2400" s="49">
        <v>20250228</v>
      </c>
      <c r="B2400" s="50" t="s">
        <v>6859</v>
      </c>
      <c r="C2400" s="49" t="s">
        <v>6860</v>
      </c>
      <c r="D2400" s="49" t="s">
        <v>3991</v>
      </c>
      <c r="E2400" s="49">
        <v>6100</v>
      </c>
      <c r="F2400" s="49" t="s">
        <v>4070</v>
      </c>
      <c r="G2400" s="49">
        <v>14</v>
      </c>
      <c r="H2400" s="49" t="s">
        <v>4071</v>
      </c>
      <c r="I2400" s="49" t="s">
        <v>3975</v>
      </c>
      <c r="J2400" s="49" t="s">
        <v>3975</v>
      </c>
      <c r="K2400" s="47" t="str">
        <f>_xlfn.XLOOKUP($B2400,ウォッチリスト!$C$3:$C$10000,ウォッチリスト!$C$3:$C$10000,"未反映",0,1)</f>
        <v>未反映</v>
      </c>
    </row>
    <row r="2401" spans="1:11">
      <c r="A2401" s="49">
        <v>20250228</v>
      </c>
      <c r="B2401" s="50" t="s">
        <v>2130</v>
      </c>
      <c r="C2401" s="49" t="s">
        <v>6861</v>
      </c>
      <c r="D2401" s="49" t="s">
        <v>4059</v>
      </c>
      <c r="E2401" s="49">
        <v>6100</v>
      </c>
      <c r="F2401" s="49" t="s">
        <v>4070</v>
      </c>
      <c r="G2401" s="49">
        <v>14</v>
      </c>
      <c r="H2401" s="49" t="s">
        <v>4071</v>
      </c>
      <c r="I2401" s="49" t="s">
        <v>3975</v>
      </c>
      <c r="J2401" s="49" t="s">
        <v>3975</v>
      </c>
      <c r="K2401" s="47" t="str">
        <f>_xlfn.XLOOKUP($B2401,ウォッチリスト!$C$3:$C$10000,ウォッチリスト!$C$3:$C$10000,"未反映",0,1)</f>
        <v>5891</v>
      </c>
    </row>
    <row r="2402" spans="1:11">
      <c r="A2402" s="49">
        <v>20250228</v>
      </c>
      <c r="B2402" s="50" t="s">
        <v>2131</v>
      </c>
      <c r="C2402" s="49" t="s">
        <v>6862</v>
      </c>
      <c r="D2402" s="49" t="s">
        <v>3983</v>
      </c>
      <c r="E2402" s="49">
        <v>6100</v>
      </c>
      <c r="F2402" s="49" t="s">
        <v>4070</v>
      </c>
      <c r="G2402" s="49">
        <v>14</v>
      </c>
      <c r="H2402" s="49" t="s">
        <v>4071</v>
      </c>
      <c r="I2402" s="49" t="s">
        <v>3975</v>
      </c>
      <c r="J2402" s="49" t="s">
        <v>3975</v>
      </c>
      <c r="K2402" s="47" t="str">
        <f>_xlfn.XLOOKUP($B2402,ウォッチリスト!$C$3:$C$10000,ウォッチリスト!$C$3:$C$10000,"未反映",0,1)</f>
        <v>5892</v>
      </c>
    </row>
    <row r="2403" spans="1:11">
      <c r="A2403" s="49">
        <v>20250228</v>
      </c>
      <c r="B2403" s="50" t="s">
        <v>6863</v>
      </c>
      <c r="C2403" s="49" t="s">
        <v>6864</v>
      </c>
      <c r="D2403" s="49" t="s">
        <v>3991</v>
      </c>
      <c r="E2403" s="49">
        <v>6100</v>
      </c>
      <c r="F2403" s="49" t="s">
        <v>4070</v>
      </c>
      <c r="G2403" s="49">
        <v>14</v>
      </c>
      <c r="H2403" s="49" t="s">
        <v>4071</v>
      </c>
      <c r="I2403" s="49" t="s">
        <v>3975</v>
      </c>
      <c r="J2403" s="49" t="s">
        <v>3975</v>
      </c>
      <c r="K2403" s="47" t="str">
        <f>_xlfn.XLOOKUP($B2403,ウォッチリスト!$C$3:$C$10000,ウォッチリスト!$C$3:$C$10000,"未反映",0,1)</f>
        <v>未反映</v>
      </c>
    </row>
    <row r="2404" spans="1:11">
      <c r="A2404" s="49">
        <v>20250228</v>
      </c>
      <c r="B2404" s="50" t="s">
        <v>2132</v>
      </c>
      <c r="C2404" s="49" t="s">
        <v>6865</v>
      </c>
      <c r="D2404" s="49" t="s">
        <v>4059</v>
      </c>
      <c r="E2404" s="49">
        <v>3550</v>
      </c>
      <c r="F2404" s="49" t="s">
        <v>5390</v>
      </c>
      <c r="G2404" s="49">
        <v>3</v>
      </c>
      <c r="H2404" s="49" t="s">
        <v>4056</v>
      </c>
      <c r="I2404" s="49" t="s">
        <v>3975</v>
      </c>
      <c r="J2404" s="49" t="s">
        <v>3975</v>
      </c>
      <c r="K2404" s="47" t="str">
        <f>_xlfn.XLOOKUP($B2404,ウォッチリスト!$C$3:$C$10000,ウォッチリスト!$C$3:$C$10000,"未反映",0,1)</f>
        <v>5900</v>
      </c>
    </row>
    <row r="2405" spans="1:11">
      <c r="A2405" s="49">
        <v>20250228</v>
      </c>
      <c r="B2405" s="50" t="s">
        <v>2133</v>
      </c>
      <c r="C2405" s="49" t="s">
        <v>6866</v>
      </c>
      <c r="D2405" s="49" t="s">
        <v>3968</v>
      </c>
      <c r="E2405" s="49">
        <v>3550</v>
      </c>
      <c r="F2405" s="49" t="s">
        <v>5390</v>
      </c>
      <c r="G2405" s="49">
        <v>3</v>
      </c>
      <c r="H2405" s="49" t="s">
        <v>4056</v>
      </c>
      <c r="I2405" s="49">
        <v>4</v>
      </c>
      <c r="J2405" s="49" t="s">
        <v>4015</v>
      </c>
      <c r="K2405" s="47" t="str">
        <f>_xlfn.XLOOKUP($B2405,ウォッチリスト!$C$3:$C$10000,ウォッチリスト!$C$3:$C$10000,"未反映",0,1)</f>
        <v>5901</v>
      </c>
    </row>
    <row r="2406" spans="1:11">
      <c r="A2406" s="49">
        <v>20250228</v>
      </c>
      <c r="B2406" s="50" t="s">
        <v>2134</v>
      </c>
      <c r="C2406" s="49" t="s">
        <v>6867</v>
      </c>
      <c r="D2406" s="49" t="s">
        <v>3968</v>
      </c>
      <c r="E2406" s="49">
        <v>3550</v>
      </c>
      <c r="F2406" s="49" t="s">
        <v>5390</v>
      </c>
      <c r="G2406" s="49">
        <v>3</v>
      </c>
      <c r="H2406" s="49" t="s">
        <v>4056</v>
      </c>
      <c r="I2406" s="49">
        <v>7</v>
      </c>
      <c r="J2406" s="49" t="s">
        <v>3971</v>
      </c>
      <c r="K2406" s="47" t="str">
        <f>_xlfn.XLOOKUP($B2406,ウォッチリスト!$C$3:$C$10000,ウォッチリスト!$C$3:$C$10000,"未反映",0,1)</f>
        <v>5902</v>
      </c>
    </row>
    <row r="2407" spans="1:11">
      <c r="A2407" s="49">
        <v>20250228</v>
      </c>
      <c r="B2407" s="50" t="s">
        <v>2135</v>
      </c>
      <c r="C2407" s="49" t="s">
        <v>6868</v>
      </c>
      <c r="D2407" s="49" t="s">
        <v>4059</v>
      </c>
      <c r="E2407" s="49">
        <v>3550</v>
      </c>
      <c r="F2407" s="49" t="s">
        <v>5390</v>
      </c>
      <c r="G2407" s="49">
        <v>3</v>
      </c>
      <c r="H2407" s="49" t="s">
        <v>4056</v>
      </c>
      <c r="I2407" s="49" t="s">
        <v>3975</v>
      </c>
      <c r="J2407" s="49" t="s">
        <v>3975</v>
      </c>
      <c r="K2407" s="47" t="str">
        <f>_xlfn.XLOOKUP($B2407,ウォッチリスト!$C$3:$C$10000,ウォッチリスト!$C$3:$C$10000,"未反映",0,1)</f>
        <v>5903</v>
      </c>
    </row>
    <row r="2408" spans="1:11">
      <c r="A2408" s="49">
        <v>20250228</v>
      </c>
      <c r="B2408" s="50" t="s">
        <v>2136</v>
      </c>
      <c r="C2408" s="49" t="s">
        <v>6869</v>
      </c>
      <c r="D2408" s="49" t="s">
        <v>4059</v>
      </c>
      <c r="E2408" s="49">
        <v>3550</v>
      </c>
      <c r="F2408" s="49" t="s">
        <v>5390</v>
      </c>
      <c r="G2408" s="49">
        <v>3</v>
      </c>
      <c r="H2408" s="49" t="s">
        <v>4056</v>
      </c>
      <c r="I2408" s="49" t="s">
        <v>3975</v>
      </c>
      <c r="J2408" s="49" t="s">
        <v>3975</v>
      </c>
      <c r="K2408" s="47" t="str">
        <f>_xlfn.XLOOKUP($B2408,ウォッチリスト!$C$3:$C$10000,ウォッチリスト!$C$3:$C$10000,"未反映",0,1)</f>
        <v>5905</v>
      </c>
    </row>
    <row r="2409" spans="1:11">
      <c r="A2409" s="49">
        <v>20250228</v>
      </c>
      <c r="B2409" s="50" t="s">
        <v>2137</v>
      </c>
      <c r="C2409" s="49" t="s">
        <v>6870</v>
      </c>
      <c r="D2409" s="49" t="s">
        <v>4059</v>
      </c>
      <c r="E2409" s="49">
        <v>3550</v>
      </c>
      <c r="F2409" s="49" t="s">
        <v>5390</v>
      </c>
      <c r="G2409" s="49">
        <v>3</v>
      </c>
      <c r="H2409" s="49" t="s">
        <v>4056</v>
      </c>
      <c r="I2409" s="49" t="s">
        <v>3975</v>
      </c>
      <c r="J2409" s="49" t="s">
        <v>3975</v>
      </c>
      <c r="K2409" s="47" t="str">
        <f>_xlfn.XLOOKUP($B2409,ウォッチリスト!$C$3:$C$10000,ウォッチリスト!$C$3:$C$10000,"未反映",0,1)</f>
        <v>5906</v>
      </c>
    </row>
    <row r="2410" spans="1:11">
      <c r="A2410" s="49">
        <v>20250228</v>
      </c>
      <c r="B2410" s="50" t="s">
        <v>2138</v>
      </c>
      <c r="C2410" s="49" t="s">
        <v>6871</v>
      </c>
      <c r="D2410" s="49" t="s">
        <v>4059</v>
      </c>
      <c r="E2410" s="49">
        <v>3550</v>
      </c>
      <c r="F2410" s="49" t="s">
        <v>5390</v>
      </c>
      <c r="G2410" s="49">
        <v>3</v>
      </c>
      <c r="H2410" s="49" t="s">
        <v>4056</v>
      </c>
      <c r="I2410" s="49">
        <v>7</v>
      </c>
      <c r="J2410" s="49" t="s">
        <v>3971</v>
      </c>
      <c r="K2410" s="47" t="str">
        <f>_xlfn.XLOOKUP($B2410,ウォッチリスト!$C$3:$C$10000,ウォッチリスト!$C$3:$C$10000,"未反映",0,1)</f>
        <v>5909</v>
      </c>
    </row>
    <row r="2411" spans="1:11">
      <c r="A2411" s="49">
        <v>20250228</v>
      </c>
      <c r="B2411" s="50" t="s">
        <v>2139</v>
      </c>
      <c r="C2411" s="49" t="s">
        <v>6872</v>
      </c>
      <c r="D2411" s="49" t="s">
        <v>3968</v>
      </c>
      <c r="E2411" s="49">
        <v>3550</v>
      </c>
      <c r="F2411" s="49" t="s">
        <v>5390</v>
      </c>
      <c r="G2411" s="49">
        <v>3</v>
      </c>
      <c r="H2411" s="49" t="s">
        <v>4056</v>
      </c>
      <c r="I2411" s="49">
        <v>6</v>
      </c>
      <c r="J2411" s="49" t="s">
        <v>4061</v>
      </c>
      <c r="K2411" s="47" t="str">
        <f>_xlfn.XLOOKUP($B2411,ウォッチリスト!$C$3:$C$10000,ウォッチリスト!$C$3:$C$10000,"未反映",0,1)</f>
        <v>5911</v>
      </c>
    </row>
    <row r="2412" spans="1:11">
      <c r="A2412" s="49">
        <v>20250228</v>
      </c>
      <c r="B2412" s="50" t="s">
        <v>2140</v>
      </c>
      <c r="C2412" s="49" t="s">
        <v>6873</v>
      </c>
      <c r="D2412" s="49" t="s">
        <v>3968</v>
      </c>
      <c r="E2412" s="49">
        <v>3550</v>
      </c>
      <c r="F2412" s="49" t="s">
        <v>5390</v>
      </c>
      <c r="G2412" s="49">
        <v>3</v>
      </c>
      <c r="H2412" s="49" t="s">
        <v>4056</v>
      </c>
      <c r="I2412" s="49" t="s">
        <v>3975</v>
      </c>
      <c r="J2412" s="49" t="s">
        <v>3975</v>
      </c>
      <c r="K2412" s="47" t="str">
        <f>_xlfn.XLOOKUP($B2412,ウォッチリスト!$C$3:$C$10000,ウォッチリスト!$C$3:$C$10000,"未反映",0,1)</f>
        <v>5915</v>
      </c>
    </row>
    <row r="2413" spans="1:11">
      <c r="A2413" s="49">
        <v>20250228</v>
      </c>
      <c r="B2413" s="50" t="s">
        <v>2141</v>
      </c>
      <c r="C2413" s="49" t="s">
        <v>6874</v>
      </c>
      <c r="D2413" s="49" t="s">
        <v>4059</v>
      </c>
      <c r="E2413" s="49">
        <v>3550</v>
      </c>
      <c r="F2413" s="49" t="s">
        <v>5390</v>
      </c>
      <c r="G2413" s="49">
        <v>3</v>
      </c>
      <c r="H2413" s="49" t="s">
        <v>4056</v>
      </c>
      <c r="I2413" s="49" t="s">
        <v>3975</v>
      </c>
      <c r="J2413" s="49" t="s">
        <v>3975</v>
      </c>
      <c r="K2413" s="47" t="str">
        <f>_xlfn.XLOOKUP($B2413,ウォッチリスト!$C$3:$C$10000,ウォッチリスト!$C$3:$C$10000,"未反映",0,1)</f>
        <v>5918</v>
      </c>
    </row>
    <row r="2414" spans="1:11">
      <c r="A2414" s="49">
        <v>20250228</v>
      </c>
      <c r="B2414" s="50" t="s">
        <v>2142</v>
      </c>
      <c r="C2414" s="49" t="s">
        <v>6875</v>
      </c>
      <c r="D2414" s="49" t="s">
        <v>4059</v>
      </c>
      <c r="E2414" s="49">
        <v>3550</v>
      </c>
      <c r="F2414" s="49" t="s">
        <v>5390</v>
      </c>
      <c r="G2414" s="49">
        <v>3</v>
      </c>
      <c r="H2414" s="49" t="s">
        <v>4056</v>
      </c>
      <c r="I2414" s="49" t="s">
        <v>3975</v>
      </c>
      <c r="J2414" s="49" t="s">
        <v>3975</v>
      </c>
      <c r="K2414" s="47" t="str">
        <f>_xlfn.XLOOKUP($B2414,ウォッチリスト!$C$3:$C$10000,ウォッチリスト!$C$3:$C$10000,"未反映",0,1)</f>
        <v>5921</v>
      </c>
    </row>
    <row r="2415" spans="1:11">
      <c r="A2415" s="49">
        <v>20250228</v>
      </c>
      <c r="B2415" s="50" t="s">
        <v>2143</v>
      </c>
      <c r="C2415" s="49" t="s">
        <v>6876</v>
      </c>
      <c r="D2415" s="49" t="s">
        <v>4059</v>
      </c>
      <c r="E2415" s="49">
        <v>3550</v>
      </c>
      <c r="F2415" s="49" t="s">
        <v>5390</v>
      </c>
      <c r="G2415" s="49">
        <v>3</v>
      </c>
      <c r="H2415" s="49" t="s">
        <v>4056</v>
      </c>
      <c r="I2415" s="49" t="s">
        <v>3975</v>
      </c>
      <c r="J2415" s="49" t="s">
        <v>3975</v>
      </c>
      <c r="K2415" s="47" t="str">
        <f>_xlfn.XLOOKUP($B2415,ウォッチリスト!$C$3:$C$10000,ウォッチリスト!$C$3:$C$10000,"未反映",0,1)</f>
        <v>5922</v>
      </c>
    </row>
    <row r="2416" spans="1:11">
      <c r="A2416" s="49">
        <v>20250228</v>
      </c>
      <c r="B2416" s="50" t="s">
        <v>2144</v>
      </c>
      <c r="C2416" s="49" t="s">
        <v>6877</v>
      </c>
      <c r="D2416" s="49" t="s">
        <v>4059</v>
      </c>
      <c r="E2416" s="49">
        <v>3550</v>
      </c>
      <c r="F2416" s="49" t="s">
        <v>5390</v>
      </c>
      <c r="G2416" s="49">
        <v>3</v>
      </c>
      <c r="H2416" s="49" t="s">
        <v>4056</v>
      </c>
      <c r="I2416" s="49" t="s">
        <v>3975</v>
      </c>
      <c r="J2416" s="49" t="s">
        <v>3975</v>
      </c>
      <c r="K2416" s="47" t="str">
        <f>_xlfn.XLOOKUP($B2416,ウォッチリスト!$C$3:$C$10000,ウォッチリスト!$C$3:$C$10000,"未反映",0,1)</f>
        <v>5923</v>
      </c>
    </row>
    <row r="2417" spans="1:11">
      <c r="A2417" s="49">
        <v>20250228</v>
      </c>
      <c r="B2417" s="50" t="s">
        <v>2145</v>
      </c>
      <c r="C2417" s="49" t="s">
        <v>6878</v>
      </c>
      <c r="D2417" s="49" t="s">
        <v>4059</v>
      </c>
      <c r="E2417" s="49">
        <v>3550</v>
      </c>
      <c r="F2417" s="49" t="s">
        <v>5390</v>
      </c>
      <c r="G2417" s="49">
        <v>3</v>
      </c>
      <c r="H2417" s="49" t="s">
        <v>4056</v>
      </c>
      <c r="I2417" s="49" t="s">
        <v>3975</v>
      </c>
      <c r="J2417" s="49" t="s">
        <v>3975</v>
      </c>
      <c r="K2417" s="47" t="str">
        <f>_xlfn.XLOOKUP($B2417,ウォッチリスト!$C$3:$C$10000,ウォッチリスト!$C$3:$C$10000,"未反映",0,1)</f>
        <v>5928</v>
      </c>
    </row>
    <row r="2418" spans="1:11">
      <c r="A2418" s="49">
        <v>20250228</v>
      </c>
      <c r="B2418" s="50" t="s">
        <v>2146</v>
      </c>
      <c r="C2418" s="49" t="s">
        <v>6879</v>
      </c>
      <c r="D2418" s="49" t="s">
        <v>3968</v>
      </c>
      <c r="E2418" s="49">
        <v>3550</v>
      </c>
      <c r="F2418" s="49" t="s">
        <v>5390</v>
      </c>
      <c r="G2418" s="49">
        <v>3</v>
      </c>
      <c r="H2418" s="49" t="s">
        <v>4056</v>
      </c>
      <c r="I2418" s="49">
        <v>4</v>
      </c>
      <c r="J2418" s="49" t="s">
        <v>4015</v>
      </c>
      <c r="K2418" s="47" t="str">
        <f>_xlfn.XLOOKUP($B2418,ウォッチリスト!$C$3:$C$10000,ウォッチリスト!$C$3:$C$10000,"未反映",0,1)</f>
        <v>5929</v>
      </c>
    </row>
    <row r="2419" spans="1:11">
      <c r="A2419" s="49">
        <v>20250228</v>
      </c>
      <c r="B2419" s="50" t="s">
        <v>2147</v>
      </c>
      <c r="C2419" s="49" t="s">
        <v>6880</v>
      </c>
      <c r="D2419" s="49" t="s">
        <v>3968</v>
      </c>
      <c r="E2419" s="49">
        <v>3550</v>
      </c>
      <c r="F2419" s="49" t="s">
        <v>5390</v>
      </c>
      <c r="G2419" s="49">
        <v>3</v>
      </c>
      <c r="H2419" s="49" t="s">
        <v>4056</v>
      </c>
      <c r="I2419" s="49">
        <v>6</v>
      </c>
      <c r="J2419" s="49" t="s">
        <v>4061</v>
      </c>
      <c r="K2419" s="47" t="str">
        <f>_xlfn.XLOOKUP($B2419,ウォッチリスト!$C$3:$C$10000,ウォッチリスト!$C$3:$C$10000,"未反映",0,1)</f>
        <v>5930</v>
      </c>
    </row>
    <row r="2420" spans="1:11">
      <c r="A2420" s="49">
        <v>20250228</v>
      </c>
      <c r="B2420" s="50" t="s">
        <v>2148</v>
      </c>
      <c r="C2420" s="49" t="s">
        <v>6881</v>
      </c>
      <c r="D2420" s="49" t="s">
        <v>3968</v>
      </c>
      <c r="E2420" s="49">
        <v>3550</v>
      </c>
      <c r="F2420" s="49" t="s">
        <v>5390</v>
      </c>
      <c r="G2420" s="49">
        <v>3</v>
      </c>
      <c r="H2420" s="49" t="s">
        <v>4056</v>
      </c>
      <c r="I2420" s="49">
        <v>7</v>
      </c>
      <c r="J2420" s="49" t="s">
        <v>3971</v>
      </c>
      <c r="K2420" s="47" t="str">
        <f>_xlfn.XLOOKUP($B2420,ウォッチリスト!$C$3:$C$10000,ウォッチリスト!$C$3:$C$10000,"未反映",0,1)</f>
        <v>5932</v>
      </c>
    </row>
    <row r="2421" spans="1:11">
      <c r="A2421" s="49">
        <v>20250228</v>
      </c>
      <c r="B2421" s="50" t="s">
        <v>2149</v>
      </c>
      <c r="C2421" s="49" t="s">
        <v>6882</v>
      </c>
      <c r="D2421" s="49" t="s">
        <v>3968</v>
      </c>
      <c r="E2421" s="49">
        <v>3550</v>
      </c>
      <c r="F2421" s="49" t="s">
        <v>5390</v>
      </c>
      <c r="G2421" s="49">
        <v>3</v>
      </c>
      <c r="H2421" s="49" t="s">
        <v>4056</v>
      </c>
      <c r="I2421" s="49">
        <v>7</v>
      </c>
      <c r="J2421" s="49" t="s">
        <v>3971</v>
      </c>
      <c r="K2421" s="47" t="str">
        <f>_xlfn.XLOOKUP($B2421,ウォッチリスト!$C$3:$C$10000,ウォッチリスト!$C$3:$C$10000,"未反映",0,1)</f>
        <v>5933</v>
      </c>
    </row>
    <row r="2422" spans="1:11">
      <c r="A2422" s="49">
        <v>20250228</v>
      </c>
      <c r="B2422" s="50" t="s">
        <v>2150</v>
      </c>
      <c r="C2422" s="49" t="s">
        <v>6883</v>
      </c>
      <c r="D2422" s="49" t="s">
        <v>4059</v>
      </c>
      <c r="E2422" s="49">
        <v>3550</v>
      </c>
      <c r="F2422" s="49" t="s">
        <v>5390</v>
      </c>
      <c r="G2422" s="49">
        <v>3</v>
      </c>
      <c r="H2422" s="49" t="s">
        <v>4056</v>
      </c>
      <c r="I2422" s="49" t="s">
        <v>3975</v>
      </c>
      <c r="J2422" s="49" t="s">
        <v>3975</v>
      </c>
      <c r="K2422" s="47" t="str">
        <f>_xlfn.XLOOKUP($B2422,ウォッチリスト!$C$3:$C$10000,ウォッチリスト!$C$3:$C$10000,"未反映",0,1)</f>
        <v>5935</v>
      </c>
    </row>
    <row r="2423" spans="1:11">
      <c r="A2423" s="49">
        <v>20250228</v>
      </c>
      <c r="B2423" s="50" t="s">
        <v>2151</v>
      </c>
      <c r="C2423" s="49" t="s">
        <v>6884</v>
      </c>
      <c r="D2423" s="49" t="s">
        <v>4059</v>
      </c>
      <c r="E2423" s="49">
        <v>3550</v>
      </c>
      <c r="F2423" s="49" t="s">
        <v>5390</v>
      </c>
      <c r="G2423" s="49">
        <v>3</v>
      </c>
      <c r="H2423" s="49" t="s">
        <v>4056</v>
      </c>
      <c r="I2423" s="49" t="s">
        <v>3975</v>
      </c>
      <c r="J2423" s="49" t="s">
        <v>3975</v>
      </c>
      <c r="K2423" s="47" t="str">
        <f>_xlfn.XLOOKUP($B2423,ウォッチリスト!$C$3:$C$10000,ウォッチリスト!$C$3:$C$10000,"未反映",0,1)</f>
        <v>5936</v>
      </c>
    </row>
    <row r="2424" spans="1:11">
      <c r="A2424" s="49">
        <v>20250228</v>
      </c>
      <c r="B2424" s="50" t="s">
        <v>2152</v>
      </c>
      <c r="C2424" s="49" t="s">
        <v>6885</v>
      </c>
      <c r="D2424" s="49" t="s">
        <v>3968</v>
      </c>
      <c r="E2424" s="49">
        <v>3550</v>
      </c>
      <c r="F2424" s="49" t="s">
        <v>5390</v>
      </c>
      <c r="G2424" s="49">
        <v>3</v>
      </c>
      <c r="H2424" s="49" t="s">
        <v>4056</v>
      </c>
      <c r="I2424" s="49">
        <v>4</v>
      </c>
      <c r="J2424" s="49" t="s">
        <v>4015</v>
      </c>
      <c r="K2424" s="47" t="str">
        <f>_xlfn.XLOOKUP($B2424,ウォッチリスト!$C$3:$C$10000,ウォッチリスト!$C$3:$C$10000,"未反映",0,1)</f>
        <v>5938</v>
      </c>
    </row>
    <row r="2425" spans="1:11">
      <c r="A2425" s="49">
        <v>20250228</v>
      </c>
      <c r="B2425" s="50" t="s">
        <v>2153</v>
      </c>
      <c r="C2425" s="49" t="s">
        <v>6886</v>
      </c>
      <c r="D2425" s="49" t="s">
        <v>4059</v>
      </c>
      <c r="E2425" s="49">
        <v>3550</v>
      </c>
      <c r="F2425" s="49" t="s">
        <v>5390</v>
      </c>
      <c r="G2425" s="49">
        <v>3</v>
      </c>
      <c r="H2425" s="49" t="s">
        <v>4056</v>
      </c>
      <c r="I2425" s="49" t="s">
        <v>3975</v>
      </c>
      <c r="J2425" s="49" t="s">
        <v>3975</v>
      </c>
      <c r="K2425" s="47" t="str">
        <f>_xlfn.XLOOKUP($B2425,ウォッチリスト!$C$3:$C$10000,ウォッチリスト!$C$3:$C$10000,"未反映",0,1)</f>
        <v>5939</v>
      </c>
    </row>
    <row r="2426" spans="1:11">
      <c r="A2426" s="49">
        <v>20250228</v>
      </c>
      <c r="B2426" s="50" t="s">
        <v>2154</v>
      </c>
      <c r="C2426" s="49" t="s">
        <v>6887</v>
      </c>
      <c r="D2426" s="49" t="s">
        <v>4059</v>
      </c>
      <c r="E2426" s="49">
        <v>3550</v>
      </c>
      <c r="F2426" s="49" t="s">
        <v>5390</v>
      </c>
      <c r="G2426" s="49">
        <v>3</v>
      </c>
      <c r="H2426" s="49" t="s">
        <v>4056</v>
      </c>
      <c r="I2426" s="49" t="s">
        <v>3975</v>
      </c>
      <c r="J2426" s="49" t="s">
        <v>3975</v>
      </c>
      <c r="K2426" s="47" t="str">
        <f>_xlfn.XLOOKUP($B2426,ウォッチリスト!$C$3:$C$10000,ウォッチリスト!$C$3:$C$10000,"未反映",0,1)</f>
        <v>5940</v>
      </c>
    </row>
    <row r="2427" spans="1:11">
      <c r="A2427" s="49">
        <v>20250228</v>
      </c>
      <c r="B2427" s="50" t="s">
        <v>2155</v>
      </c>
      <c r="C2427" s="49" t="s">
        <v>6888</v>
      </c>
      <c r="D2427" s="49" t="s">
        <v>4059</v>
      </c>
      <c r="E2427" s="49">
        <v>3550</v>
      </c>
      <c r="F2427" s="49" t="s">
        <v>5390</v>
      </c>
      <c r="G2427" s="49">
        <v>3</v>
      </c>
      <c r="H2427" s="49" t="s">
        <v>4056</v>
      </c>
      <c r="I2427" s="49" t="s">
        <v>3975</v>
      </c>
      <c r="J2427" s="49" t="s">
        <v>3975</v>
      </c>
      <c r="K2427" s="47" t="str">
        <f>_xlfn.XLOOKUP($B2427,ウォッチリスト!$C$3:$C$10000,ウォッチリスト!$C$3:$C$10000,"未反映",0,1)</f>
        <v>5941</v>
      </c>
    </row>
    <row r="2428" spans="1:11">
      <c r="A2428" s="49">
        <v>20250228</v>
      </c>
      <c r="B2428" s="50" t="s">
        <v>2156</v>
      </c>
      <c r="C2428" s="49" t="s">
        <v>6889</v>
      </c>
      <c r="D2428" s="49" t="s">
        <v>4059</v>
      </c>
      <c r="E2428" s="49">
        <v>3550</v>
      </c>
      <c r="F2428" s="49" t="s">
        <v>5390</v>
      </c>
      <c r="G2428" s="49">
        <v>3</v>
      </c>
      <c r="H2428" s="49" t="s">
        <v>4056</v>
      </c>
      <c r="I2428" s="49" t="s">
        <v>3975</v>
      </c>
      <c r="J2428" s="49" t="s">
        <v>3975</v>
      </c>
      <c r="K2428" s="47" t="str">
        <f>_xlfn.XLOOKUP($B2428,ウォッチリスト!$C$3:$C$10000,ウォッチリスト!$C$3:$C$10000,"未反映",0,1)</f>
        <v>5942</v>
      </c>
    </row>
    <row r="2429" spans="1:11">
      <c r="A2429" s="49">
        <v>20250228</v>
      </c>
      <c r="B2429" s="50" t="s">
        <v>2157</v>
      </c>
      <c r="C2429" s="49" t="s">
        <v>6890</v>
      </c>
      <c r="D2429" s="49" t="s">
        <v>3968</v>
      </c>
      <c r="E2429" s="49">
        <v>3550</v>
      </c>
      <c r="F2429" s="49" t="s">
        <v>5390</v>
      </c>
      <c r="G2429" s="49">
        <v>3</v>
      </c>
      <c r="H2429" s="49" t="s">
        <v>4056</v>
      </c>
      <c r="I2429" s="49">
        <v>6</v>
      </c>
      <c r="J2429" s="49" t="s">
        <v>4061</v>
      </c>
      <c r="K2429" s="47" t="str">
        <f>_xlfn.XLOOKUP($B2429,ウォッチリスト!$C$3:$C$10000,ウォッチリスト!$C$3:$C$10000,"未反映",0,1)</f>
        <v>5943</v>
      </c>
    </row>
    <row r="2430" spans="1:11">
      <c r="A2430" s="49">
        <v>20250228</v>
      </c>
      <c r="B2430" s="50" t="s">
        <v>2158</v>
      </c>
      <c r="C2430" s="49" t="s">
        <v>6891</v>
      </c>
      <c r="D2430" s="49" t="s">
        <v>4059</v>
      </c>
      <c r="E2430" s="49">
        <v>3550</v>
      </c>
      <c r="F2430" s="49" t="s">
        <v>5390</v>
      </c>
      <c r="G2430" s="49">
        <v>3</v>
      </c>
      <c r="H2430" s="49" t="s">
        <v>4056</v>
      </c>
      <c r="I2430" s="49" t="s">
        <v>3975</v>
      </c>
      <c r="J2430" s="49" t="s">
        <v>3975</v>
      </c>
      <c r="K2430" s="47" t="str">
        <f>_xlfn.XLOOKUP($B2430,ウォッチリスト!$C$3:$C$10000,ウォッチリスト!$C$3:$C$10000,"未反映",0,1)</f>
        <v>5945</v>
      </c>
    </row>
    <row r="2431" spans="1:11">
      <c r="A2431" s="49">
        <v>20250228</v>
      </c>
      <c r="B2431" s="50" t="s">
        <v>2159</v>
      </c>
      <c r="C2431" s="49" t="s">
        <v>6892</v>
      </c>
      <c r="D2431" s="49" t="s">
        <v>3968</v>
      </c>
      <c r="E2431" s="49">
        <v>3550</v>
      </c>
      <c r="F2431" s="49" t="s">
        <v>5390</v>
      </c>
      <c r="G2431" s="49">
        <v>3</v>
      </c>
      <c r="H2431" s="49" t="s">
        <v>4056</v>
      </c>
      <c r="I2431" s="49">
        <v>7</v>
      </c>
      <c r="J2431" s="49" t="s">
        <v>3971</v>
      </c>
      <c r="K2431" s="47" t="str">
        <f>_xlfn.XLOOKUP($B2431,ウォッチリスト!$C$3:$C$10000,ウォッチリスト!$C$3:$C$10000,"未反映",0,1)</f>
        <v>5946</v>
      </c>
    </row>
    <row r="2432" spans="1:11">
      <c r="A2432" s="49">
        <v>20250228</v>
      </c>
      <c r="B2432" s="50" t="s">
        <v>2160</v>
      </c>
      <c r="C2432" s="49" t="s">
        <v>6893</v>
      </c>
      <c r="D2432" s="49" t="s">
        <v>3968</v>
      </c>
      <c r="E2432" s="49">
        <v>3550</v>
      </c>
      <c r="F2432" s="49" t="s">
        <v>5390</v>
      </c>
      <c r="G2432" s="49">
        <v>3</v>
      </c>
      <c r="H2432" s="49" t="s">
        <v>4056</v>
      </c>
      <c r="I2432" s="49">
        <v>4</v>
      </c>
      <c r="J2432" s="49" t="s">
        <v>4015</v>
      </c>
      <c r="K2432" s="47" t="str">
        <f>_xlfn.XLOOKUP($B2432,ウォッチリスト!$C$3:$C$10000,ウォッチリスト!$C$3:$C$10000,"未反映",0,1)</f>
        <v>5947</v>
      </c>
    </row>
    <row r="2433" spans="1:11">
      <c r="A2433" s="49">
        <v>20250228</v>
      </c>
      <c r="B2433" s="50" t="s">
        <v>2161</v>
      </c>
      <c r="C2433" s="49" t="s">
        <v>6894</v>
      </c>
      <c r="D2433" s="49" t="s">
        <v>3968</v>
      </c>
      <c r="E2433" s="49">
        <v>3700</v>
      </c>
      <c r="F2433" s="49" t="s">
        <v>5496</v>
      </c>
      <c r="G2433" s="49">
        <v>6</v>
      </c>
      <c r="H2433" s="49" t="s">
        <v>5497</v>
      </c>
      <c r="I2433" s="49">
        <v>6</v>
      </c>
      <c r="J2433" s="49" t="s">
        <v>4061</v>
      </c>
      <c r="K2433" s="47" t="str">
        <f>_xlfn.XLOOKUP($B2433,ウォッチリスト!$C$3:$C$10000,ウォッチリスト!$C$3:$C$10000,"未反映",0,1)</f>
        <v>5949</v>
      </c>
    </row>
    <row r="2434" spans="1:11">
      <c r="A2434" s="49">
        <v>20250228</v>
      </c>
      <c r="B2434" s="50" t="s">
        <v>2162</v>
      </c>
      <c r="C2434" s="49" t="s">
        <v>6895</v>
      </c>
      <c r="D2434" s="49" t="s">
        <v>4059</v>
      </c>
      <c r="E2434" s="49">
        <v>3550</v>
      </c>
      <c r="F2434" s="49" t="s">
        <v>5390</v>
      </c>
      <c r="G2434" s="49">
        <v>3</v>
      </c>
      <c r="H2434" s="49" t="s">
        <v>4056</v>
      </c>
      <c r="I2434" s="49" t="s">
        <v>3975</v>
      </c>
      <c r="J2434" s="49" t="s">
        <v>3975</v>
      </c>
      <c r="K2434" s="47" t="str">
        <f>_xlfn.XLOOKUP($B2434,ウォッチリスト!$C$3:$C$10000,ウォッチリスト!$C$3:$C$10000,"未反映",0,1)</f>
        <v>5950</v>
      </c>
    </row>
    <row r="2435" spans="1:11">
      <c r="A2435" s="49">
        <v>20250228</v>
      </c>
      <c r="B2435" s="50" t="s">
        <v>2163</v>
      </c>
      <c r="C2435" s="49" t="s">
        <v>6896</v>
      </c>
      <c r="D2435" s="49" t="s">
        <v>4059</v>
      </c>
      <c r="E2435" s="49">
        <v>3550</v>
      </c>
      <c r="F2435" s="49" t="s">
        <v>5390</v>
      </c>
      <c r="G2435" s="49">
        <v>3</v>
      </c>
      <c r="H2435" s="49" t="s">
        <v>4056</v>
      </c>
      <c r="I2435" s="49" t="s">
        <v>3975</v>
      </c>
      <c r="J2435" s="49" t="s">
        <v>3975</v>
      </c>
      <c r="K2435" s="47" t="str">
        <f>_xlfn.XLOOKUP($B2435,ウォッチリスト!$C$3:$C$10000,ウォッチリスト!$C$3:$C$10000,"未反映",0,1)</f>
        <v>5951</v>
      </c>
    </row>
    <row r="2436" spans="1:11">
      <c r="A2436" s="49">
        <v>20250228</v>
      </c>
      <c r="B2436" s="50" t="s">
        <v>2164</v>
      </c>
      <c r="C2436" s="49" t="s">
        <v>6897</v>
      </c>
      <c r="D2436" s="49" t="s">
        <v>4059</v>
      </c>
      <c r="E2436" s="49">
        <v>3550</v>
      </c>
      <c r="F2436" s="49" t="s">
        <v>5390</v>
      </c>
      <c r="G2436" s="49">
        <v>3</v>
      </c>
      <c r="H2436" s="49" t="s">
        <v>4056</v>
      </c>
      <c r="I2436" s="49" t="s">
        <v>3975</v>
      </c>
      <c r="J2436" s="49" t="s">
        <v>3975</v>
      </c>
      <c r="K2436" s="47" t="str">
        <f>_xlfn.XLOOKUP($B2436,ウォッチリスト!$C$3:$C$10000,ウォッチリスト!$C$3:$C$10000,"未反映",0,1)</f>
        <v>5952</v>
      </c>
    </row>
    <row r="2437" spans="1:11">
      <c r="A2437" s="49">
        <v>20250228</v>
      </c>
      <c r="B2437" s="50" t="s">
        <v>2165</v>
      </c>
      <c r="C2437" s="49" t="s">
        <v>6898</v>
      </c>
      <c r="D2437" s="49" t="s">
        <v>4059</v>
      </c>
      <c r="E2437" s="49">
        <v>3550</v>
      </c>
      <c r="F2437" s="49" t="s">
        <v>5390</v>
      </c>
      <c r="G2437" s="49">
        <v>3</v>
      </c>
      <c r="H2437" s="49" t="s">
        <v>4056</v>
      </c>
      <c r="I2437" s="49" t="s">
        <v>3975</v>
      </c>
      <c r="J2437" s="49" t="s">
        <v>3975</v>
      </c>
      <c r="K2437" s="47" t="str">
        <f>_xlfn.XLOOKUP($B2437,ウォッチリスト!$C$3:$C$10000,ウォッチリスト!$C$3:$C$10000,"未反映",0,1)</f>
        <v>5955</v>
      </c>
    </row>
    <row r="2438" spans="1:11">
      <c r="A2438" s="49">
        <v>20250228</v>
      </c>
      <c r="B2438" s="50" t="s">
        <v>2166</v>
      </c>
      <c r="C2438" s="49" t="s">
        <v>6899</v>
      </c>
      <c r="D2438" s="49" t="s">
        <v>4059</v>
      </c>
      <c r="E2438" s="49">
        <v>3550</v>
      </c>
      <c r="F2438" s="49" t="s">
        <v>5390</v>
      </c>
      <c r="G2438" s="49">
        <v>3</v>
      </c>
      <c r="H2438" s="49" t="s">
        <v>4056</v>
      </c>
      <c r="I2438" s="49" t="s">
        <v>3975</v>
      </c>
      <c r="J2438" s="49" t="s">
        <v>3975</v>
      </c>
      <c r="K2438" s="47" t="str">
        <f>_xlfn.XLOOKUP($B2438,ウォッチリスト!$C$3:$C$10000,ウォッチリスト!$C$3:$C$10000,"未反映",0,1)</f>
        <v>5956</v>
      </c>
    </row>
    <row r="2439" spans="1:11">
      <c r="A2439" s="49">
        <v>20250228</v>
      </c>
      <c r="B2439" s="50" t="s">
        <v>2167</v>
      </c>
      <c r="C2439" s="49" t="s">
        <v>6900</v>
      </c>
      <c r="D2439" s="49" t="s">
        <v>3968</v>
      </c>
      <c r="E2439" s="49">
        <v>3550</v>
      </c>
      <c r="F2439" s="49" t="s">
        <v>5390</v>
      </c>
      <c r="G2439" s="49">
        <v>3</v>
      </c>
      <c r="H2439" s="49" t="s">
        <v>4056</v>
      </c>
      <c r="I2439" s="49">
        <v>7</v>
      </c>
      <c r="J2439" s="49" t="s">
        <v>3971</v>
      </c>
      <c r="K2439" s="47" t="str">
        <f>_xlfn.XLOOKUP($B2439,ウォッチリスト!$C$3:$C$10000,ウォッチリスト!$C$3:$C$10000,"未反映",0,1)</f>
        <v>5957</v>
      </c>
    </row>
    <row r="2440" spans="1:11">
      <c r="A2440" s="49">
        <v>20250228</v>
      </c>
      <c r="B2440" s="50" t="s">
        <v>2168</v>
      </c>
      <c r="C2440" s="49" t="s">
        <v>6901</v>
      </c>
      <c r="D2440" s="49" t="s">
        <v>4059</v>
      </c>
      <c r="E2440" s="49">
        <v>3550</v>
      </c>
      <c r="F2440" s="49" t="s">
        <v>5390</v>
      </c>
      <c r="G2440" s="49">
        <v>3</v>
      </c>
      <c r="H2440" s="49" t="s">
        <v>4056</v>
      </c>
      <c r="I2440" s="49" t="s">
        <v>3975</v>
      </c>
      <c r="J2440" s="49" t="s">
        <v>3975</v>
      </c>
      <c r="K2440" s="47" t="str">
        <f>_xlfn.XLOOKUP($B2440,ウォッチリスト!$C$3:$C$10000,ウォッチリスト!$C$3:$C$10000,"未反映",0,1)</f>
        <v>5958</v>
      </c>
    </row>
    <row r="2441" spans="1:11">
      <c r="A2441" s="49">
        <v>20250228</v>
      </c>
      <c r="B2441" s="50" t="s">
        <v>2169</v>
      </c>
      <c r="C2441" s="49" t="s">
        <v>6902</v>
      </c>
      <c r="D2441" s="49" t="s">
        <v>3968</v>
      </c>
      <c r="E2441" s="49">
        <v>3550</v>
      </c>
      <c r="F2441" s="49" t="s">
        <v>5390</v>
      </c>
      <c r="G2441" s="49">
        <v>3</v>
      </c>
      <c r="H2441" s="49" t="s">
        <v>4056</v>
      </c>
      <c r="I2441" s="49">
        <v>7</v>
      </c>
      <c r="J2441" s="49" t="s">
        <v>3971</v>
      </c>
      <c r="K2441" s="47" t="str">
        <f>_xlfn.XLOOKUP($B2441,ウォッチリスト!$C$3:$C$10000,ウォッチリスト!$C$3:$C$10000,"未反映",0,1)</f>
        <v>5959</v>
      </c>
    </row>
    <row r="2442" spans="1:11">
      <c r="A2442" s="49">
        <v>20250228</v>
      </c>
      <c r="B2442" s="50" t="s">
        <v>2170</v>
      </c>
      <c r="C2442" s="49" t="s">
        <v>6903</v>
      </c>
      <c r="D2442" s="49" t="s">
        <v>4059</v>
      </c>
      <c r="E2442" s="49">
        <v>3800</v>
      </c>
      <c r="F2442" s="49" t="s">
        <v>4192</v>
      </c>
      <c r="G2442" s="49">
        <v>10</v>
      </c>
      <c r="H2442" s="49" t="s">
        <v>3993</v>
      </c>
      <c r="I2442" s="49" t="s">
        <v>3975</v>
      </c>
      <c r="J2442" s="49" t="s">
        <v>3975</v>
      </c>
      <c r="K2442" s="47" t="str">
        <f>_xlfn.XLOOKUP($B2442,ウォッチリスト!$C$3:$C$10000,ウォッチリスト!$C$3:$C$10000,"未反映",0,1)</f>
        <v>5962</v>
      </c>
    </row>
    <row r="2443" spans="1:11">
      <c r="A2443" s="49">
        <v>20250228</v>
      </c>
      <c r="B2443" s="50" t="s">
        <v>2171</v>
      </c>
      <c r="C2443" s="49" t="s">
        <v>6904</v>
      </c>
      <c r="D2443" s="49" t="s">
        <v>4059</v>
      </c>
      <c r="E2443" s="49">
        <v>3550</v>
      </c>
      <c r="F2443" s="49" t="s">
        <v>5390</v>
      </c>
      <c r="G2443" s="49">
        <v>3</v>
      </c>
      <c r="H2443" s="49" t="s">
        <v>4056</v>
      </c>
      <c r="I2443" s="49" t="s">
        <v>3975</v>
      </c>
      <c r="J2443" s="49" t="s">
        <v>3975</v>
      </c>
      <c r="K2443" s="47" t="str">
        <f>_xlfn.XLOOKUP($B2443,ウォッチリスト!$C$3:$C$10000,ウォッチリスト!$C$3:$C$10000,"未反映",0,1)</f>
        <v>5965</v>
      </c>
    </row>
    <row r="2444" spans="1:11">
      <c r="A2444" s="49">
        <v>20250228</v>
      </c>
      <c r="B2444" s="50" t="s">
        <v>2172</v>
      </c>
      <c r="C2444" s="49" t="s">
        <v>6905</v>
      </c>
      <c r="D2444" s="49" t="s">
        <v>4059</v>
      </c>
      <c r="E2444" s="49">
        <v>3550</v>
      </c>
      <c r="F2444" s="49" t="s">
        <v>5390</v>
      </c>
      <c r="G2444" s="49">
        <v>3</v>
      </c>
      <c r="H2444" s="49" t="s">
        <v>4056</v>
      </c>
      <c r="I2444" s="49" t="s">
        <v>3975</v>
      </c>
      <c r="J2444" s="49" t="s">
        <v>3975</v>
      </c>
      <c r="K2444" s="47" t="str">
        <f>_xlfn.XLOOKUP($B2444,ウォッチリスト!$C$3:$C$10000,ウォッチリスト!$C$3:$C$10000,"未反映",0,1)</f>
        <v>5966</v>
      </c>
    </row>
    <row r="2445" spans="1:11">
      <c r="A2445" s="49">
        <v>20250228</v>
      </c>
      <c r="B2445" s="50" t="s">
        <v>2173</v>
      </c>
      <c r="C2445" s="49" t="s">
        <v>6906</v>
      </c>
      <c r="D2445" s="49" t="s">
        <v>4059</v>
      </c>
      <c r="E2445" s="49">
        <v>3550</v>
      </c>
      <c r="F2445" s="49" t="s">
        <v>5390</v>
      </c>
      <c r="G2445" s="49">
        <v>3</v>
      </c>
      <c r="H2445" s="49" t="s">
        <v>4056</v>
      </c>
      <c r="I2445" s="49" t="s">
        <v>3975</v>
      </c>
      <c r="J2445" s="49" t="s">
        <v>3975</v>
      </c>
      <c r="K2445" s="47" t="str">
        <f>_xlfn.XLOOKUP($B2445,ウォッチリスト!$C$3:$C$10000,ウォッチリスト!$C$3:$C$10000,"未反映",0,1)</f>
        <v>5967</v>
      </c>
    </row>
    <row r="2446" spans="1:11">
      <c r="A2446" s="49">
        <v>20250228</v>
      </c>
      <c r="B2446" s="50" t="s">
        <v>2174</v>
      </c>
      <c r="C2446" s="49" t="s">
        <v>6907</v>
      </c>
      <c r="D2446" s="49" t="s">
        <v>4059</v>
      </c>
      <c r="E2446" s="49">
        <v>3550</v>
      </c>
      <c r="F2446" s="49" t="s">
        <v>5390</v>
      </c>
      <c r="G2446" s="49">
        <v>3</v>
      </c>
      <c r="H2446" s="49" t="s">
        <v>4056</v>
      </c>
      <c r="I2446" s="49" t="s">
        <v>3975</v>
      </c>
      <c r="J2446" s="49" t="s">
        <v>3975</v>
      </c>
      <c r="K2446" s="47" t="str">
        <f>_xlfn.XLOOKUP($B2446,ウォッチリスト!$C$3:$C$10000,ウォッチリスト!$C$3:$C$10000,"未反映",0,1)</f>
        <v>5969</v>
      </c>
    </row>
    <row r="2447" spans="1:11">
      <c r="A2447" s="49">
        <v>20250228</v>
      </c>
      <c r="B2447" s="50" t="s">
        <v>2175</v>
      </c>
      <c r="C2447" s="49" t="s">
        <v>6908</v>
      </c>
      <c r="D2447" s="49" t="s">
        <v>3968</v>
      </c>
      <c r="E2447" s="49">
        <v>3550</v>
      </c>
      <c r="F2447" s="49" t="s">
        <v>5390</v>
      </c>
      <c r="G2447" s="49">
        <v>3</v>
      </c>
      <c r="H2447" s="49" t="s">
        <v>4056</v>
      </c>
      <c r="I2447" s="49">
        <v>6</v>
      </c>
      <c r="J2447" s="49" t="s">
        <v>4061</v>
      </c>
      <c r="K2447" s="47" t="str">
        <f>_xlfn.XLOOKUP($B2447,ウォッチリスト!$C$3:$C$10000,ウォッチリスト!$C$3:$C$10000,"未反映",0,1)</f>
        <v>5970</v>
      </c>
    </row>
    <row r="2448" spans="1:11">
      <c r="A2448" s="49">
        <v>20250228</v>
      </c>
      <c r="B2448" s="50" t="s">
        <v>2176</v>
      </c>
      <c r="C2448" s="49" t="s">
        <v>6909</v>
      </c>
      <c r="D2448" s="49" t="s">
        <v>4059</v>
      </c>
      <c r="E2448" s="49">
        <v>3550</v>
      </c>
      <c r="F2448" s="49" t="s">
        <v>5390</v>
      </c>
      <c r="G2448" s="49">
        <v>3</v>
      </c>
      <c r="H2448" s="49" t="s">
        <v>4056</v>
      </c>
      <c r="I2448" s="49" t="s">
        <v>3975</v>
      </c>
      <c r="J2448" s="49" t="s">
        <v>3975</v>
      </c>
      <c r="K2448" s="47" t="str">
        <f>_xlfn.XLOOKUP($B2448,ウォッチリスト!$C$3:$C$10000,ウォッチリスト!$C$3:$C$10000,"未反映",0,1)</f>
        <v>5971</v>
      </c>
    </row>
    <row r="2449" spans="1:11">
      <c r="A2449" s="49">
        <v>20250228</v>
      </c>
      <c r="B2449" s="50" t="s">
        <v>2177</v>
      </c>
      <c r="C2449" s="49" t="s">
        <v>6910</v>
      </c>
      <c r="D2449" s="49" t="s">
        <v>4059</v>
      </c>
      <c r="E2449" s="49">
        <v>3550</v>
      </c>
      <c r="F2449" s="49" t="s">
        <v>5390</v>
      </c>
      <c r="G2449" s="49">
        <v>3</v>
      </c>
      <c r="H2449" s="49" t="s">
        <v>4056</v>
      </c>
      <c r="I2449" s="49" t="s">
        <v>3975</v>
      </c>
      <c r="J2449" s="49" t="s">
        <v>3975</v>
      </c>
      <c r="K2449" s="47" t="str">
        <f>_xlfn.XLOOKUP($B2449,ウォッチリスト!$C$3:$C$10000,ウォッチリスト!$C$3:$C$10000,"未反映",0,1)</f>
        <v>5973</v>
      </c>
    </row>
    <row r="2450" spans="1:11">
      <c r="A2450" s="49">
        <v>20250228</v>
      </c>
      <c r="B2450" s="50" t="s">
        <v>2178</v>
      </c>
      <c r="C2450" s="49" t="s">
        <v>6911</v>
      </c>
      <c r="D2450" s="49" t="s">
        <v>4059</v>
      </c>
      <c r="E2450" s="49">
        <v>3550</v>
      </c>
      <c r="F2450" s="49" t="s">
        <v>5390</v>
      </c>
      <c r="G2450" s="49">
        <v>3</v>
      </c>
      <c r="H2450" s="49" t="s">
        <v>4056</v>
      </c>
      <c r="I2450" s="49" t="s">
        <v>3975</v>
      </c>
      <c r="J2450" s="49" t="s">
        <v>3975</v>
      </c>
      <c r="K2450" s="47" t="str">
        <f>_xlfn.XLOOKUP($B2450,ウォッチリスト!$C$3:$C$10000,ウォッチリスト!$C$3:$C$10000,"未反映",0,1)</f>
        <v>5974</v>
      </c>
    </row>
    <row r="2451" spans="1:11">
      <c r="A2451" s="49">
        <v>20250228</v>
      </c>
      <c r="B2451" s="50" t="s">
        <v>2179</v>
      </c>
      <c r="C2451" s="49" t="s">
        <v>6912</v>
      </c>
      <c r="D2451" s="49" t="s">
        <v>3968</v>
      </c>
      <c r="E2451" s="49">
        <v>3550</v>
      </c>
      <c r="F2451" s="49" t="s">
        <v>5390</v>
      </c>
      <c r="G2451" s="49">
        <v>3</v>
      </c>
      <c r="H2451" s="49" t="s">
        <v>4056</v>
      </c>
      <c r="I2451" s="49">
        <v>6</v>
      </c>
      <c r="J2451" s="49" t="s">
        <v>4061</v>
      </c>
      <c r="K2451" s="47" t="str">
        <f>_xlfn.XLOOKUP($B2451,ウォッチリスト!$C$3:$C$10000,ウォッチリスト!$C$3:$C$10000,"未反映",0,1)</f>
        <v>5975</v>
      </c>
    </row>
    <row r="2452" spans="1:11">
      <c r="A2452" s="49">
        <v>20250228</v>
      </c>
      <c r="B2452" s="50" t="s">
        <v>2180</v>
      </c>
      <c r="C2452" s="49" t="s">
        <v>6913</v>
      </c>
      <c r="D2452" s="49" t="s">
        <v>3968</v>
      </c>
      <c r="E2452" s="49">
        <v>3550</v>
      </c>
      <c r="F2452" s="49" t="s">
        <v>5390</v>
      </c>
      <c r="G2452" s="49">
        <v>3</v>
      </c>
      <c r="H2452" s="49" t="s">
        <v>4056</v>
      </c>
      <c r="I2452" s="49">
        <v>7</v>
      </c>
      <c r="J2452" s="49" t="s">
        <v>3971</v>
      </c>
      <c r="K2452" s="47" t="str">
        <f>_xlfn.XLOOKUP($B2452,ウォッチリスト!$C$3:$C$10000,ウォッチリスト!$C$3:$C$10000,"未反映",0,1)</f>
        <v>5976</v>
      </c>
    </row>
    <row r="2453" spans="1:11">
      <c r="A2453" s="49">
        <v>20250228</v>
      </c>
      <c r="B2453" s="50" t="s">
        <v>2181</v>
      </c>
      <c r="C2453" s="49" t="s">
        <v>6914</v>
      </c>
      <c r="D2453" s="49" t="s">
        <v>3968</v>
      </c>
      <c r="E2453" s="49">
        <v>3550</v>
      </c>
      <c r="F2453" s="49" t="s">
        <v>5390</v>
      </c>
      <c r="G2453" s="49">
        <v>3</v>
      </c>
      <c r="H2453" s="49" t="s">
        <v>4056</v>
      </c>
      <c r="I2453" s="49">
        <v>7</v>
      </c>
      <c r="J2453" s="49" t="s">
        <v>3971</v>
      </c>
      <c r="K2453" s="47" t="str">
        <f>_xlfn.XLOOKUP($B2453,ウォッチリスト!$C$3:$C$10000,ウォッチリスト!$C$3:$C$10000,"未反映",0,1)</f>
        <v>5981</v>
      </c>
    </row>
    <row r="2454" spans="1:11">
      <c r="A2454" s="49">
        <v>20250228</v>
      </c>
      <c r="B2454" s="50" t="s">
        <v>2182</v>
      </c>
      <c r="C2454" s="49" t="s">
        <v>6915</v>
      </c>
      <c r="D2454" s="49" t="s">
        <v>4059</v>
      </c>
      <c r="E2454" s="49">
        <v>3550</v>
      </c>
      <c r="F2454" s="49" t="s">
        <v>5390</v>
      </c>
      <c r="G2454" s="49">
        <v>3</v>
      </c>
      <c r="H2454" s="49" t="s">
        <v>4056</v>
      </c>
      <c r="I2454" s="49" t="s">
        <v>3975</v>
      </c>
      <c r="J2454" s="49" t="s">
        <v>3975</v>
      </c>
      <c r="K2454" s="47" t="str">
        <f>_xlfn.XLOOKUP($B2454,ウォッチリスト!$C$3:$C$10000,ウォッチリスト!$C$3:$C$10000,"未反映",0,1)</f>
        <v>5982</v>
      </c>
    </row>
    <row r="2455" spans="1:11">
      <c r="A2455" s="49">
        <v>20250228</v>
      </c>
      <c r="B2455" s="50" t="s">
        <v>2183</v>
      </c>
      <c r="C2455" s="49" t="s">
        <v>6916</v>
      </c>
      <c r="D2455" s="49" t="s">
        <v>4059</v>
      </c>
      <c r="E2455" s="49">
        <v>3550</v>
      </c>
      <c r="F2455" s="49" t="s">
        <v>5390</v>
      </c>
      <c r="G2455" s="49">
        <v>3</v>
      </c>
      <c r="H2455" s="49" t="s">
        <v>4056</v>
      </c>
      <c r="I2455" s="49" t="s">
        <v>3975</v>
      </c>
      <c r="J2455" s="49" t="s">
        <v>3975</v>
      </c>
      <c r="K2455" s="47" t="str">
        <f>_xlfn.XLOOKUP($B2455,ウォッチリスト!$C$3:$C$10000,ウォッチリスト!$C$3:$C$10000,"未反映",0,1)</f>
        <v>5983</v>
      </c>
    </row>
    <row r="2456" spans="1:11">
      <c r="A2456" s="49">
        <v>20250228</v>
      </c>
      <c r="B2456" s="50" t="s">
        <v>2184</v>
      </c>
      <c r="C2456" s="49" t="s">
        <v>6917</v>
      </c>
      <c r="D2456" s="49" t="s">
        <v>4059</v>
      </c>
      <c r="E2456" s="49">
        <v>3550</v>
      </c>
      <c r="F2456" s="49" t="s">
        <v>5390</v>
      </c>
      <c r="G2456" s="49">
        <v>3</v>
      </c>
      <c r="H2456" s="49" t="s">
        <v>4056</v>
      </c>
      <c r="I2456" s="49" t="s">
        <v>3975</v>
      </c>
      <c r="J2456" s="49" t="s">
        <v>3975</v>
      </c>
      <c r="K2456" s="47" t="str">
        <f>_xlfn.XLOOKUP($B2456,ウォッチリスト!$C$3:$C$10000,ウォッチリスト!$C$3:$C$10000,"未反映",0,1)</f>
        <v>5984</v>
      </c>
    </row>
    <row r="2457" spans="1:11">
      <c r="A2457" s="49">
        <v>20250228</v>
      </c>
      <c r="B2457" s="50" t="s">
        <v>2185</v>
      </c>
      <c r="C2457" s="49" t="s">
        <v>6918</v>
      </c>
      <c r="D2457" s="49" t="s">
        <v>4059</v>
      </c>
      <c r="E2457" s="49">
        <v>3550</v>
      </c>
      <c r="F2457" s="49" t="s">
        <v>5390</v>
      </c>
      <c r="G2457" s="49">
        <v>3</v>
      </c>
      <c r="H2457" s="49" t="s">
        <v>4056</v>
      </c>
      <c r="I2457" s="49">
        <v>7</v>
      </c>
      <c r="J2457" s="49" t="s">
        <v>3971</v>
      </c>
      <c r="K2457" s="47" t="str">
        <f>_xlfn.XLOOKUP($B2457,ウォッチリスト!$C$3:$C$10000,ウォッチリスト!$C$3:$C$10000,"未反映",0,1)</f>
        <v>5985</v>
      </c>
    </row>
    <row r="2458" spans="1:11">
      <c r="A2458" s="49">
        <v>20250228</v>
      </c>
      <c r="B2458" s="50" t="s">
        <v>2186</v>
      </c>
      <c r="C2458" s="49" t="s">
        <v>6919</v>
      </c>
      <c r="D2458" s="49" t="s">
        <v>4059</v>
      </c>
      <c r="E2458" s="49">
        <v>3550</v>
      </c>
      <c r="F2458" s="49" t="s">
        <v>5390</v>
      </c>
      <c r="G2458" s="49">
        <v>3</v>
      </c>
      <c r="H2458" s="49" t="s">
        <v>4056</v>
      </c>
      <c r="I2458" s="49" t="s">
        <v>3975</v>
      </c>
      <c r="J2458" s="49" t="s">
        <v>3975</v>
      </c>
      <c r="K2458" s="47" t="str">
        <f>_xlfn.XLOOKUP($B2458,ウォッチリスト!$C$3:$C$10000,ウォッチリスト!$C$3:$C$10000,"未反映",0,1)</f>
        <v>5986</v>
      </c>
    </row>
    <row r="2459" spans="1:11">
      <c r="A2459" s="49">
        <v>20250228</v>
      </c>
      <c r="B2459" s="50" t="s">
        <v>2187</v>
      </c>
      <c r="C2459" s="49" t="s">
        <v>6920</v>
      </c>
      <c r="D2459" s="49" t="s">
        <v>4059</v>
      </c>
      <c r="E2459" s="49">
        <v>3550</v>
      </c>
      <c r="F2459" s="49" t="s">
        <v>5390</v>
      </c>
      <c r="G2459" s="49">
        <v>3</v>
      </c>
      <c r="H2459" s="49" t="s">
        <v>4056</v>
      </c>
      <c r="I2459" s="49" t="s">
        <v>3975</v>
      </c>
      <c r="J2459" s="49" t="s">
        <v>3975</v>
      </c>
      <c r="K2459" s="47" t="str">
        <f>_xlfn.XLOOKUP($B2459,ウォッチリスト!$C$3:$C$10000,ウォッチリスト!$C$3:$C$10000,"未反映",0,1)</f>
        <v>5987</v>
      </c>
    </row>
    <row r="2460" spans="1:11">
      <c r="A2460" s="49">
        <v>20250228</v>
      </c>
      <c r="B2460" s="50" t="s">
        <v>2188</v>
      </c>
      <c r="C2460" s="49" t="s">
        <v>6921</v>
      </c>
      <c r="D2460" s="49" t="s">
        <v>3968</v>
      </c>
      <c r="E2460" s="49">
        <v>3550</v>
      </c>
      <c r="F2460" s="49" t="s">
        <v>5390</v>
      </c>
      <c r="G2460" s="49">
        <v>3</v>
      </c>
      <c r="H2460" s="49" t="s">
        <v>4056</v>
      </c>
      <c r="I2460" s="49">
        <v>6</v>
      </c>
      <c r="J2460" s="49" t="s">
        <v>4061</v>
      </c>
      <c r="K2460" s="47" t="str">
        <f>_xlfn.XLOOKUP($B2460,ウォッチリスト!$C$3:$C$10000,ウォッチリスト!$C$3:$C$10000,"未反映",0,1)</f>
        <v>5988</v>
      </c>
    </row>
    <row r="2461" spans="1:11">
      <c r="A2461" s="49">
        <v>20250228</v>
      </c>
      <c r="B2461" s="50" t="s">
        <v>2189</v>
      </c>
      <c r="C2461" s="49" t="s">
        <v>6922</v>
      </c>
      <c r="D2461" s="49" t="s">
        <v>3968</v>
      </c>
      <c r="E2461" s="49">
        <v>3550</v>
      </c>
      <c r="F2461" s="49" t="s">
        <v>5390</v>
      </c>
      <c r="G2461" s="49">
        <v>3</v>
      </c>
      <c r="H2461" s="49" t="s">
        <v>4056</v>
      </c>
      <c r="I2461" s="49">
        <v>7</v>
      </c>
      <c r="J2461" s="49" t="s">
        <v>3971</v>
      </c>
      <c r="K2461" s="47" t="str">
        <f>_xlfn.XLOOKUP($B2461,ウォッチリスト!$C$3:$C$10000,ウォッチリスト!$C$3:$C$10000,"未反映",0,1)</f>
        <v>5989</v>
      </c>
    </row>
    <row r="2462" spans="1:11">
      <c r="A2462" s="49">
        <v>20250228</v>
      </c>
      <c r="B2462" s="50" t="s">
        <v>2190</v>
      </c>
      <c r="C2462" s="49" t="s">
        <v>6923</v>
      </c>
      <c r="D2462" s="49" t="s">
        <v>4059</v>
      </c>
      <c r="E2462" s="49">
        <v>3550</v>
      </c>
      <c r="F2462" s="49" t="s">
        <v>5390</v>
      </c>
      <c r="G2462" s="49">
        <v>3</v>
      </c>
      <c r="H2462" s="49" t="s">
        <v>4056</v>
      </c>
      <c r="I2462" s="49" t="s">
        <v>3975</v>
      </c>
      <c r="J2462" s="49" t="s">
        <v>3975</v>
      </c>
      <c r="K2462" s="47" t="str">
        <f>_xlfn.XLOOKUP($B2462,ウォッチリスト!$C$3:$C$10000,ウォッチリスト!$C$3:$C$10000,"未反映",0,1)</f>
        <v>5990</v>
      </c>
    </row>
    <row r="2463" spans="1:11">
      <c r="A2463" s="49">
        <v>20250228</v>
      </c>
      <c r="B2463" s="50" t="s">
        <v>2191</v>
      </c>
      <c r="C2463" s="49" t="s">
        <v>6924</v>
      </c>
      <c r="D2463" s="49" t="s">
        <v>3968</v>
      </c>
      <c r="E2463" s="49">
        <v>3550</v>
      </c>
      <c r="F2463" s="49" t="s">
        <v>5390</v>
      </c>
      <c r="G2463" s="49">
        <v>3</v>
      </c>
      <c r="H2463" s="49" t="s">
        <v>4056</v>
      </c>
      <c r="I2463" s="49">
        <v>4</v>
      </c>
      <c r="J2463" s="49" t="s">
        <v>4015</v>
      </c>
      <c r="K2463" s="47" t="str">
        <f>_xlfn.XLOOKUP($B2463,ウォッチリスト!$C$3:$C$10000,ウォッチリスト!$C$3:$C$10000,"未反映",0,1)</f>
        <v>5991</v>
      </c>
    </row>
    <row r="2464" spans="1:11">
      <c r="A2464" s="49">
        <v>20250228</v>
      </c>
      <c r="B2464" s="50" t="s">
        <v>2192</v>
      </c>
      <c r="C2464" s="49" t="s">
        <v>6925</v>
      </c>
      <c r="D2464" s="49" t="s">
        <v>4059</v>
      </c>
      <c r="E2464" s="49">
        <v>3550</v>
      </c>
      <c r="F2464" s="49" t="s">
        <v>5390</v>
      </c>
      <c r="G2464" s="49">
        <v>3</v>
      </c>
      <c r="H2464" s="49" t="s">
        <v>4056</v>
      </c>
      <c r="I2464" s="49">
        <v>7</v>
      </c>
      <c r="J2464" s="49" t="s">
        <v>3971</v>
      </c>
      <c r="K2464" s="47" t="str">
        <f>_xlfn.XLOOKUP($B2464,ウォッチリスト!$C$3:$C$10000,ウォッチリスト!$C$3:$C$10000,"未反映",0,1)</f>
        <v>5992</v>
      </c>
    </row>
    <row r="2465" spans="1:11">
      <c r="A2465" s="49">
        <v>20250228</v>
      </c>
      <c r="B2465" s="50" t="s">
        <v>2193</v>
      </c>
      <c r="C2465" s="49" t="s">
        <v>6926</v>
      </c>
      <c r="D2465" s="49" t="s">
        <v>4059</v>
      </c>
      <c r="E2465" s="49">
        <v>3550</v>
      </c>
      <c r="F2465" s="49" t="s">
        <v>5390</v>
      </c>
      <c r="G2465" s="49">
        <v>3</v>
      </c>
      <c r="H2465" s="49" t="s">
        <v>4056</v>
      </c>
      <c r="I2465" s="49" t="s">
        <v>3975</v>
      </c>
      <c r="J2465" s="49" t="s">
        <v>3975</v>
      </c>
      <c r="K2465" s="47" t="str">
        <f>_xlfn.XLOOKUP($B2465,ウォッチリスト!$C$3:$C$10000,ウォッチリスト!$C$3:$C$10000,"未反映",0,1)</f>
        <v>5994</v>
      </c>
    </row>
    <row r="2466" spans="1:11">
      <c r="A2466" s="49">
        <v>20250228</v>
      </c>
      <c r="B2466" s="50" t="s">
        <v>2194</v>
      </c>
      <c r="C2466" s="49" t="s">
        <v>6927</v>
      </c>
      <c r="D2466" s="49" t="s">
        <v>4059</v>
      </c>
      <c r="E2466" s="49">
        <v>3550</v>
      </c>
      <c r="F2466" s="49" t="s">
        <v>5390</v>
      </c>
      <c r="G2466" s="49">
        <v>3</v>
      </c>
      <c r="H2466" s="49" t="s">
        <v>4056</v>
      </c>
      <c r="I2466" s="49" t="s">
        <v>3975</v>
      </c>
      <c r="J2466" s="49" t="s">
        <v>3975</v>
      </c>
      <c r="K2466" s="47" t="str">
        <f>_xlfn.XLOOKUP($B2466,ウォッチリスト!$C$3:$C$10000,ウォッチリスト!$C$3:$C$10000,"未反映",0,1)</f>
        <v>5997</v>
      </c>
    </row>
    <row r="2467" spans="1:11">
      <c r="A2467" s="49">
        <v>20250228</v>
      </c>
      <c r="B2467" s="50" t="s">
        <v>2195</v>
      </c>
      <c r="C2467" s="49" t="s">
        <v>6928</v>
      </c>
      <c r="D2467" s="49" t="s">
        <v>4059</v>
      </c>
      <c r="E2467" s="49">
        <v>3550</v>
      </c>
      <c r="F2467" s="49" t="s">
        <v>5390</v>
      </c>
      <c r="G2467" s="49">
        <v>3</v>
      </c>
      <c r="H2467" s="49" t="s">
        <v>4056</v>
      </c>
      <c r="I2467" s="49" t="s">
        <v>3975</v>
      </c>
      <c r="J2467" s="49" t="s">
        <v>3975</v>
      </c>
      <c r="K2467" s="47" t="str">
        <f>_xlfn.XLOOKUP($B2467,ウォッチリスト!$C$3:$C$10000,ウォッチリスト!$C$3:$C$10000,"未反映",0,1)</f>
        <v>5998</v>
      </c>
    </row>
    <row r="2468" spans="1:11">
      <c r="A2468" s="49">
        <v>20250228</v>
      </c>
      <c r="B2468" s="50" t="s">
        <v>2196</v>
      </c>
      <c r="C2468" s="49" t="s">
        <v>6929</v>
      </c>
      <c r="D2468" s="49" t="s">
        <v>3968</v>
      </c>
      <c r="E2468" s="49">
        <v>3600</v>
      </c>
      <c r="F2468" s="49" t="s">
        <v>4524</v>
      </c>
      <c r="G2468" s="49">
        <v>8</v>
      </c>
      <c r="H2468" s="49" t="s">
        <v>4524</v>
      </c>
      <c r="I2468" s="49">
        <v>4</v>
      </c>
      <c r="J2468" s="49" t="s">
        <v>4015</v>
      </c>
      <c r="K2468" s="47" t="str">
        <f>_xlfn.XLOOKUP($B2468,ウォッチリスト!$C$3:$C$10000,ウォッチリスト!$C$3:$C$10000,"未反映",0,1)</f>
        <v>6005</v>
      </c>
    </row>
    <row r="2469" spans="1:11">
      <c r="A2469" s="49">
        <v>20250228</v>
      </c>
      <c r="B2469" s="50" t="s">
        <v>2197</v>
      </c>
      <c r="C2469" s="49" t="s">
        <v>6930</v>
      </c>
      <c r="D2469" s="49" t="s">
        <v>3968</v>
      </c>
      <c r="E2469" s="49">
        <v>3600</v>
      </c>
      <c r="F2469" s="49" t="s">
        <v>4524</v>
      </c>
      <c r="G2469" s="49">
        <v>8</v>
      </c>
      <c r="H2469" s="49" t="s">
        <v>4524</v>
      </c>
      <c r="I2469" s="49">
        <v>6</v>
      </c>
      <c r="J2469" s="49" t="s">
        <v>4061</v>
      </c>
      <c r="K2469" s="47" t="str">
        <f>_xlfn.XLOOKUP($B2469,ウォッチリスト!$C$3:$C$10000,ウォッチリスト!$C$3:$C$10000,"未反映",0,1)</f>
        <v>6013</v>
      </c>
    </row>
    <row r="2470" spans="1:11">
      <c r="A2470" s="49">
        <v>20250228</v>
      </c>
      <c r="B2470" s="50" t="s">
        <v>2198</v>
      </c>
      <c r="C2470" s="49" t="s">
        <v>6931</v>
      </c>
      <c r="D2470" s="49" t="s">
        <v>4059</v>
      </c>
      <c r="E2470" s="49">
        <v>3700</v>
      </c>
      <c r="F2470" s="49" t="s">
        <v>5496</v>
      </c>
      <c r="G2470" s="49">
        <v>6</v>
      </c>
      <c r="H2470" s="49" t="s">
        <v>5497</v>
      </c>
      <c r="I2470" s="49" t="s">
        <v>3975</v>
      </c>
      <c r="J2470" s="49" t="s">
        <v>3975</v>
      </c>
      <c r="K2470" s="47" t="str">
        <f>_xlfn.XLOOKUP($B2470,ウォッチリスト!$C$3:$C$10000,ウォッチリスト!$C$3:$C$10000,"未反映",0,1)</f>
        <v>6016</v>
      </c>
    </row>
    <row r="2471" spans="1:11">
      <c r="A2471" s="49">
        <v>20250228</v>
      </c>
      <c r="B2471" s="50" t="s">
        <v>2199</v>
      </c>
      <c r="C2471" s="49" t="s">
        <v>6932</v>
      </c>
      <c r="D2471" s="49" t="s">
        <v>4059</v>
      </c>
      <c r="E2471" s="49">
        <v>3700</v>
      </c>
      <c r="F2471" s="49" t="s">
        <v>5496</v>
      </c>
      <c r="G2471" s="49">
        <v>6</v>
      </c>
      <c r="H2471" s="49" t="s">
        <v>5497</v>
      </c>
      <c r="I2471" s="49" t="s">
        <v>3975</v>
      </c>
      <c r="J2471" s="49" t="s">
        <v>3975</v>
      </c>
      <c r="K2471" s="47" t="str">
        <f>_xlfn.XLOOKUP($B2471,ウォッチリスト!$C$3:$C$10000,ウォッチリスト!$C$3:$C$10000,"未反映",0,1)</f>
        <v>6018</v>
      </c>
    </row>
    <row r="2472" spans="1:11">
      <c r="A2472" s="49">
        <v>20250228</v>
      </c>
      <c r="B2472" s="50" t="s">
        <v>2200</v>
      </c>
      <c r="C2472" s="49" t="s">
        <v>6933</v>
      </c>
      <c r="D2472" s="49" t="s">
        <v>4059</v>
      </c>
      <c r="E2472" s="49">
        <v>3600</v>
      </c>
      <c r="F2472" s="49" t="s">
        <v>4524</v>
      </c>
      <c r="G2472" s="49">
        <v>8</v>
      </c>
      <c r="H2472" s="49" t="s">
        <v>4524</v>
      </c>
      <c r="I2472" s="49" t="s">
        <v>3975</v>
      </c>
      <c r="J2472" s="49" t="s">
        <v>3975</v>
      </c>
      <c r="K2472" s="47" t="str">
        <f>_xlfn.XLOOKUP($B2472,ウォッチリスト!$C$3:$C$10000,ウォッチリスト!$C$3:$C$10000,"未反映",0,1)</f>
        <v>6022</v>
      </c>
    </row>
    <row r="2473" spans="1:11">
      <c r="A2473" s="49">
        <v>20250228</v>
      </c>
      <c r="B2473" s="50" t="s">
        <v>2201</v>
      </c>
      <c r="C2473" s="49" t="s">
        <v>6934</v>
      </c>
      <c r="D2473" s="49" t="s">
        <v>4059</v>
      </c>
      <c r="E2473" s="49">
        <v>3700</v>
      </c>
      <c r="F2473" s="49" t="s">
        <v>5496</v>
      </c>
      <c r="G2473" s="49">
        <v>6</v>
      </c>
      <c r="H2473" s="49" t="s">
        <v>5497</v>
      </c>
      <c r="I2473" s="49" t="s">
        <v>3975</v>
      </c>
      <c r="J2473" s="49" t="s">
        <v>3975</v>
      </c>
      <c r="K2473" s="47" t="str">
        <f>_xlfn.XLOOKUP($B2473,ウォッチリスト!$C$3:$C$10000,ウォッチリスト!$C$3:$C$10000,"未反映",0,1)</f>
        <v>6023</v>
      </c>
    </row>
    <row r="2474" spans="1:11">
      <c r="A2474" s="49">
        <v>20250228</v>
      </c>
      <c r="B2474" s="50" t="s">
        <v>2202</v>
      </c>
      <c r="C2474" s="49" t="s">
        <v>6935</v>
      </c>
      <c r="D2474" s="49" t="s">
        <v>3983</v>
      </c>
      <c r="E2474" s="49">
        <v>9050</v>
      </c>
      <c r="F2474" s="49" t="s">
        <v>4031</v>
      </c>
      <c r="G2474" s="49">
        <v>10</v>
      </c>
      <c r="H2474" s="49" t="s">
        <v>3993</v>
      </c>
      <c r="I2474" s="49" t="s">
        <v>3975</v>
      </c>
      <c r="J2474" s="49" t="s">
        <v>3975</v>
      </c>
      <c r="K2474" s="47" t="str">
        <f>_xlfn.XLOOKUP($B2474,ウォッチリスト!$C$3:$C$10000,ウォッチリスト!$C$3:$C$10000,"未反映",0,1)</f>
        <v>6026</v>
      </c>
    </row>
    <row r="2475" spans="1:11">
      <c r="A2475" s="49">
        <v>20250228</v>
      </c>
      <c r="B2475" s="50" t="s">
        <v>2203</v>
      </c>
      <c r="C2475" s="49" t="s">
        <v>6936</v>
      </c>
      <c r="D2475" s="49" t="s">
        <v>3983</v>
      </c>
      <c r="E2475" s="49">
        <v>9050</v>
      </c>
      <c r="F2475" s="49" t="s">
        <v>4031</v>
      </c>
      <c r="G2475" s="49">
        <v>10</v>
      </c>
      <c r="H2475" s="49" t="s">
        <v>3993</v>
      </c>
      <c r="I2475" s="49" t="s">
        <v>3975</v>
      </c>
      <c r="J2475" s="49" t="s">
        <v>3975</v>
      </c>
      <c r="K2475" s="47" t="str">
        <f>_xlfn.XLOOKUP($B2475,ウォッチリスト!$C$3:$C$10000,ウォッチリスト!$C$3:$C$10000,"未反映",0,1)</f>
        <v>6027</v>
      </c>
    </row>
    <row r="2476" spans="1:11">
      <c r="A2476" s="49">
        <v>20250228</v>
      </c>
      <c r="B2476" s="50" t="s">
        <v>2204</v>
      </c>
      <c r="C2476" s="49" t="s">
        <v>6937</v>
      </c>
      <c r="D2476" s="49" t="s">
        <v>3968</v>
      </c>
      <c r="E2476" s="49">
        <v>9050</v>
      </c>
      <c r="F2476" s="49" t="s">
        <v>4031</v>
      </c>
      <c r="G2476" s="49">
        <v>10</v>
      </c>
      <c r="H2476" s="49" t="s">
        <v>3993</v>
      </c>
      <c r="I2476" s="49">
        <v>4</v>
      </c>
      <c r="J2476" s="49" t="s">
        <v>4015</v>
      </c>
      <c r="K2476" s="47" t="str">
        <f>_xlfn.XLOOKUP($B2476,ウォッチリスト!$C$3:$C$10000,ウォッチリスト!$C$3:$C$10000,"未反映",0,1)</f>
        <v>6028</v>
      </c>
    </row>
    <row r="2477" spans="1:11">
      <c r="A2477" s="49">
        <v>20250228</v>
      </c>
      <c r="B2477" s="50" t="s">
        <v>2205</v>
      </c>
      <c r="C2477" s="49" t="s">
        <v>6938</v>
      </c>
      <c r="D2477" s="49" t="s">
        <v>4059</v>
      </c>
      <c r="E2477" s="49">
        <v>9050</v>
      </c>
      <c r="F2477" s="49" t="s">
        <v>4031</v>
      </c>
      <c r="G2477" s="49">
        <v>10</v>
      </c>
      <c r="H2477" s="49" t="s">
        <v>3993</v>
      </c>
      <c r="I2477" s="49" t="s">
        <v>3975</v>
      </c>
      <c r="J2477" s="49" t="s">
        <v>3975</v>
      </c>
      <c r="K2477" s="47" t="str">
        <f>_xlfn.XLOOKUP($B2477,ウォッチリスト!$C$3:$C$10000,ウォッチリスト!$C$3:$C$10000,"未反映",0,1)</f>
        <v>6029</v>
      </c>
    </row>
    <row r="2478" spans="1:11">
      <c r="A2478" s="49">
        <v>20250228</v>
      </c>
      <c r="B2478" s="50" t="s">
        <v>2206</v>
      </c>
      <c r="C2478" s="49" t="s">
        <v>6939</v>
      </c>
      <c r="D2478" s="49" t="s">
        <v>3983</v>
      </c>
      <c r="E2478" s="49">
        <v>9050</v>
      </c>
      <c r="F2478" s="49" t="s">
        <v>4031</v>
      </c>
      <c r="G2478" s="49">
        <v>10</v>
      </c>
      <c r="H2478" s="49" t="s">
        <v>3993</v>
      </c>
      <c r="I2478" s="49" t="s">
        <v>3975</v>
      </c>
      <c r="J2478" s="49" t="s">
        <v>3975</v>
      </c>
      <c r="K2478" s="47" t="str">
        <f>_xlfn.XLOOKUP($B2478,ウォッチリスト!$C$3:$C$10000,ウォッチリスト!$C$3:$C$10000,"未反映",0,1)</f>
        <v>6030</v>
      </c>
    </row>
    <row r="2479" spans="1:11">
      <c r="A2479" s="49">
        <v>20250228</v>
      </c>
      <c r="B2479" s="50" t="s">
        <v>2207</v>
      </c>
      <c r="C2479" s="49" t="s">
        <v>6940</v>
      </c>
      <c r="D2479" s="49" t="s">
        <v>3983</v>
      </c>
      <c r="E2479" s="49">
        <v>9050</v>
      </c>
      <c r="F2479" s="49" t="s">
        <v>4031</v>
      </c>
      <c r="G2479" s="49">
        <v>10</v>
      </c>
      <c r="H2479" s="49" t="s">
        <v>3993</v>
      </c>
      <c r="I2479" s="49" t="s">
        <v>3975</v>
      </c>
      <c r="J2479" s="49" t="s">
        <v>3975</v>
      </c>
      <c r="K2479" s="47" t="str">
        <f>_xlfn.XLOOKUP($B2479,ウォッチリスト!$C$3:$C$10000,ウォッチリスト!$C$3:$C$10000,"未反映",0,1)</f>
        <v>6031</v>
      </c>
    </row>
    <row r="2480" spans="1:11">
      <c r="A2480" s="49">
        <v>20250228</v>
      </c>
      <c r="B2480" s="50" t="s">
        <v>2208</v>
      </c>
      <c r="C2480" s="49" t="s">
        <v>6941</v>
      </c>
      <c r="D2480" s="49" t="s">
        <v>3983</v>
      </c>
      <c r="E2480" s="49">
        <v>9050</v>
      </c>
      <c r="F2480" s="49" t="s">
        <v>4031</v>
      </c>
      <c r="G2480" s="49">
        <v>10</v>
      </c>
      <c r="H2480" s="49" t="s">
        <v>3993</v>
      </c>
      <c r="I2480" s="49" t="s">
        <v>3975</v>
      </c>
      <c r="J2480" s="49" t="s">
        <v>3975</v>
      </c>
      <c r="K2480" s="47" t="str">
        <f>_xlfn.XLOOKUP($B2480,ウォッチリスト!$C$3:$C$10000,ウォッチリスト!$C$3:$C$10000,"未反映",0,1)</f>
        <v>6033</v>
      </c>
    </row>
    <row r="2481" spans="1:11">
      <c r="A2481" s="49">
        <v>20250228</v>
      </c>
      <c r="B2481" s="50" t="s">
        <v>2209</v>
      </c>
      <c r="C2481" s="49" t="s">
        <v>6942</v>
      </c>
      <c r="D2481" s="49" t="s">
        <v>3983</v>
      </c>
      <c r="E2481" s="49">
        <v>9050</v>
      </c>
      <c r="F2481" s="49" t="s">
        <v>4031</v>
      </c>
      <c r="G2481" s="49">
        <v>10</v>
      </c>
      <c r="H2481" s="49" t="s">
        <v>3993</v>
      </c>
      <c r="I2481" s="49" t="s">
        <v>3975</v>
      </c>
      <c r="J2481" s="49" t="s">
        <v>3975</v>
      </c>
      <c r="K2481" s="47" t="str">
        <f>_xlfn.XLOOKUP($B2481,ウォッチリスト!$C$3:$C$10000,ウォッチリスト!$C$3:$C$10000,"未反映",0,1)</f>
        <v>6034</v>
      </c>
    </row>
    <row r="2482" spans="1:11">
      <c r="A2482" s="49">
        <v>20250228</v>
      </c>
      <c r="B2482" s="50" t="s">
        <v>2210</v>
      </c>
      <c r="C2482" s="49" t="s">
        <v>6943</v>
      </c>
      <c r="D2482" s="49" t="s">
        <v>3968</v>
      </c>
      <c r="E2482" s="49">
        <v>9050</v>
      </c>
      <c r="F2482" s="49" t="s">
        <v>4031</v>
      </c>
      <c r="G2482" s="49">
        <v>10</v>
      </c>
      <c r="H2482" s="49" t="s">
        <v>3993</v>
      </c>
      <c r="I2482" s="49">
        <v>7</v>
      </c>
      <c r="J2482" s="49" t="s">
        <v>3971</v>
      </c>
      <c r="K2482" s="47" t="str">
        <f>_xlfn.XLOOKUP($B2482,ウォッチリスト!$C$3:$C$10000,ウォッチリスト!$C$3:$C$10000,"未反映",0,1)</f>
        <v>6035</v>
      </c>
    </row>
    <row r="2483" spans="1:11">
      <c r="A2483" s="49">
        <v>20250228</v>
      </c>
      <c r="B2483" s="50" t="s">
        <v>2211</v>
      </c>
      <c r="C2483" s="49" t="s">
        <v>6944</v>
      </c>
      <c r="D2483" s="49" t="s">
        <v>3968</v>
      </c>
      <c r="E2483" s="49">
        <v>9050</v>
      </c>
      <c r="F2483" s="49" t="s">
        <v>4031</v>
      </c>
      <c r="G2483" s="49">
        <v>10</v>
      </c>
      <c r="H2483" s="49" t="s">
        <v>3993</v>
      </c>
      <c r="I2483" s="49">
        <v>6</v>
      </c>
      <c r="J2483" s="49" t="s">
        <v>4061</v>
      </c>
      <c r="K2483" s="47" t="str">
        <f>_xlfn.XLOOKUP($B2483,ウォッチリスト!$C$3:$C$10000,ウォッチリスト!$C$3:$C$10000,"未反映",0,1)</f>
        <v>6036</v>
      </c>
    </row>
    <row r="2484" spans="1:11">
      <c r="A2484" s="49">
        <v>20250228</v>
      </c>
      <c r="B2484" s="50" t="s">
        <v>2212</v>
      </c>
      <c r="C2484" s="49" t="s">
        <v>6945</v>
      </c>
      <c r="D2484" s="49" t="s">
        <v>4059</v>
      </c>
      <c r="E2484" s="49">
        <v>9050</v>
      </c>
      <c r="F2484" s="49" t="s">
        <v>4031</v>
      </c>
      <c r="G2484" s="49">
        <v>10</v>
      </c>
      <c r="H2484" s="49" t="s">
        <v>3993</v>
      </c>
      <c r="I2484" s="49" t="s">
        <v>3975</v>
      </c>
      <c r="J2484" s="49" t="s">
        <v>3975</v>
      </c>
      <c r="K2484" s="47" t="str">
        <f>_xlfn.XLOOKUP($B2484,ウォッチリスト!$C$3:$C$10000,ウォッチリスト!$C$3:$C$10000,"未反映",0,1)</f>
        <v>6037</v>
      </c>
    </row>
    <row r="2485" spans="1:11">
      <c r="A2485" s="49">
        <v>20250228</v>
      </c>
      <c r="B2485" s="50" t="s">
        <v>2213</v>
      </c>
      <c r="C2485" s="49" t="s">
        <v>6946</v>
      </c>
      <c r="D2485" s="49" t="s">
        <v>3983</v>
      </c>
      <c r="E2485" s="49">
        <v>9050</v>
      </c>
      <c r="F2485" s="49" t="s">
        <v>4031</v>
      </c>
      <c r="G2485" s="49">
        <v>10</v>
      </c>
      <c r="H2485" s="49" t="s">
        <v>3993</v>
      </c>
      <c r="I2485" s="49" t="s">
        <v>3975</v>
      </c>
      <c r="J2485" s="49" t="s">
        <v>3975</v>
      </c>
      <c r="K2485" s="47" t="str">
        <f>_xlfn.XLOOKUP($B2485,ウォッチリスト!$C$3:$C$10000,ウォッチリスト!$C$3:$C$10000,"未反映",0,1)</f>
        <v>6038</v>
      </c>
    </row>
    <row r="2486" spans="1:11">
      <c r="A2486" s="49">
        <v>20250228</v>
      </c>
      <c r="B2486" s="50" t="s">
        <v>2214</v>
      </c>
      <c r="C2486" s="49" t="s">
        <v>6947</v>
      </c>
      <c r="D2486" s="49" t="s">
        <v>3983</v>
      </c>
      <c r="E2486" s="49">
        <v>9050</v>
      </c>
      <c r="F2486" s="49" t="s">
        <v>4031</v>
      </c>
      <c r="G2486" s="49">
        <v>10</v>
      </c>
      <c r="H2486" s="49" t="s">
        <v>3993</v>
      </c>
      <c r="I2486" s="49" t="s">
        <v>3975</v>
      </c>
      <c r="J2486" s="49" t="s">
        <v>3975</v>
      </c>
      <c r="K2486" s="47" t="str">
        <f>_xlfn.XLOOKUP($B2486,ウォッチリスト!$C$3:$C$10000,ウォッチリスト!$C$3:$C$10000,"未反映",0,1)</f>
        <v>6039</v>
      </c>
    </row>
    <row r="2487" spans="1:11">
      <c r="A2487" s="49">
        <v>20250228</v>
      </c>
      <c r="B2487" s="50" t="s">
        <v>2215</v>
      </c>
      <c r="C2487" s="49" t="s">
        <v>6948</v>
      </c>
      <c r="D2487" s="49" t="s">
        <v>3983</v>
      </c>
      <c r="E2487" s="49">
        <v>9050</v>
      </c>
      <c r="F2487" s="49" t="s">
        <v>4031</v>
      </c>
      <c r="G2487" s="49">
        <v>10</v>
      </c>
      <c r="H2487" s="49" t="s">
        <v>3993</v>
      </c>
      <c r="I2487" s="49" t="s">
        <v>3975</v>
      </c>
      <c r="J2487" s="49" t="s">
        <v>3975</v>
      </c>
      <c r="K2487" s="47" t="str">
        <f>_xlfn.XLOOKUP($B2487,ウォッチリスト!$C$3:$C$10000,ウォッチリスト!$C$3:$C$10000,"未反映",0,1)</f>
        <v>6040</v>
      </c>
    </row>
    <row r="2488" spans="1:11">
      <c r="A2488" s="49">
        <v>20250228</v>
      </c>
      <c r="B2488" s="50" t="s">
        <v>2216</v>
      </c>
      <c r="C2488" s="49" t="s">
        <v>6949</v>
      </c>
      <c r="D2488" s="49" t="s">
        <v>4059</v>
      </c>
      <c r="E2488" s="49">
        <v>3700</v>
      </c>
      <c r="F2488" s="49" t="s">
        <v>5496</v>
      </c>
      <c r="G2488" s="49">
        <v>6</v>
      </c>
      <c r="H2488" s="49" t="s">
        <v>5497</v>
      </c>
      <c r="I2488" s="49" t="s">
        <v>3975</v>
      </c>
      <c r="J2488" s="49" t="s">
        <v>3975</v>
      </c>
      <c r="K2488" s="47" t="str">
        <f>_xlfn.XLOOKUP($B2488,ウォッチリスト!$C$3:$C$10000,ウォッチリスト!$C$3:$C$10000,"未反映",0,1)</f>
        <v>6042</v>
      </c>
    </row>
    <row r="2489" spans="1:11">
      <c r="A2489" s="49">
        <v>20250228</v>
      </c>
      <c r="B2489" s="50" t="s">
        <v>2217</v>
      </c>
      <c r="C2489" s="49" t="s">
        <v>6950</v>
      </c>
      <c r="D2489" s="49" t="s">
        <v>4059</v>
      </c>
      <c r="E2489" s="49">
        <v>9050</v>
      </c>
      <c r="F2489" s="49" t="s">
        <v>4031</v>
      </c>
      <c r="G2489" s="49">
        <v>10</v>
      </c>
      <c r="H2489" s="49" t="s">
        <v>3993</v>
      </c>
      <c r="I2489" s="49" t="s">
        <v>3975</v>
      </c>
      <c r="J2489" s="49" t="s">
        <v>3975</v>
      </c>
      <c r="K2489" s="47" t="str">
        <f>_xlfn.XLOOKUP($B2489,ウォッチリスト!$C$3:$C$10000,ウォッチリスト!$C$3:$C$10000,"未反映",0,1)</f>
        <v>6044</v>
      </c>
    </row>
    <row r="2490" spans="1:11">
      <c r="A2490" s="49">
        <v>20250228</v>
      </c>
      <c r="B2490" s="50" t="s">
        <v>2218</v>
      </c>
      <c r="C2490" s="49" t="s">
        <v>6951</v>
      </c>
      <c r="D2490" s="49" t="s">
        <v>3983</v>
      </c>
      <c r="E2490" s="49">
        <v>9050</v>
      </c>
      <c r="F2490" s="49" t="s">
        <v>4031</v>
      </c>
      <c r="G2490" s="49">
        <v>10</v>
      </c>
      <c r="H2490" s="49" t="s">
        <v>3993</v>
      </c>
      <c r="I2490" s="49" t="s">
        <v>3975</v>
      </c>
      <c r="J2490" s="49" t="s">
        <v>3975</v>
      </c>
      <c r="K2490" s="47" t="str">
        <f>_xlfn.XLOOKUP($B2490,ウォッチリスト!$C$3:$C$10000,ウォッチリスト!$C$3:$C$10000,"未反映",0,1)</f>
        <v>6045</v>
      </c>
    </row>
    <row r="2491" spans="1:11">
      <c r="A2491" s="49">
        <v>20250228</v>
      </c>
      <c r="B2491" s="50" t="s">
        <v>2219</v>
      </c>
      <c r="C2491" s="49" t="s">
        <v>6952</v>
      </c>
      <c r="D2491" s="49" t="s">
        <v>3983</v>
      </c>
      <c r="E2491" s="49">
        <v>9050</v>
      </c>
      <c r="F2491" s="49" t="s">
        <v>4031</v>
      </c>
      <c r="G2491" s="49">
        <v>10</v>
      </c>
      <c r="H2491" s="49" t="s">
        <v>3993</v>
      </c>
      <c r="I2491" s="49" t="s">
        <v>3975</v>
      </c>
      <c r="J2491" s="49" t="s">
        <v>3975</v>
      </c>
      <c r="K2491" s="47" t="str">
        <f>_xlfn.XLOOKUP($B2491,ウォッチリスト!$C$3:$C$10000,ウォッチリスト!$C$3:$C$10000,"未反映",0,1)</f>
        <v>6046</v>
      </c>
    </row>
    <row r="2492" spans="1:11">
      <c r="A2492" s="49">
        <v>20250228</v>
      </c>
      <c r="B2492" s="50" t="s">
        <v>2221</v>
      </c>
      <c r="C2492" s="49" t="s">
        <v>6953</v>
      </c>
      <c r="D2492" s="49" t="s">
        <v>3968</v>
      </c>
      <c r="E2492" s="49">
        <v>9050</v>
      </c>
      <c r="F2492" s="49" t="s">
        <v>4031</v>
      </c>
      <c r="G2492" s="49">
        <v>10</v>
      </c>
      <c r="H2492" s="49" t="s">
        <v>3993</v>
      </c>
      <c r="I2492" s="49">
        <v>7</v>
      </c>
      <c r="J2492" s="49" t="s">
        <v>3971</v>
      </c>
      <c r="K2492" s="47" t="str">
        <f>_xlfn.XLOOKUP($B2492,ウォッチリスト!$C$3:$C$10000,ウォッチリスト!$C$3:$C$10000,"未反映",0,1)</f>
        <v>6047</v>
      </c>
    </row>
    <row r="2493" spans="1:11">
      <c r="A2493" s="49">
        <v>20250228</v>
      </c>
      <c r="B2493" s="50" t="s">
        <v>2222</v>
      </c>
      <c r="C2493" s="49" t="s">
        <v>6954</v>
      </c>
      <c r="D2493" s="49" t="s">
        <v>4059</v>
      </c>
      <c r="E2493" s="49">
        <v>9050</v>
      </c>
      <c r="F2493" s="49" t="s">
        <v>4031</v>
      </c>
      <c r="G2493" s="49">
        <v>10</v>
      </c>
      <c r="H2493" s="49" t="s">
        <v>3993</v>
      </c>
      <c r="I2493" s="49" t="s">
        <v>3975</v>
      </c>
      <c r="J2493" s="49" t="s">
        <v>3975</v>
      </c>
      <c r="K2493" s="47" t="str">
        <f>_xlfn.XLOOKUP($B2493,ウォッチリスト!$C$3:$C$10000,ウォッチリスト!$C$3:$C$10000,"未反映",0,1)</f>
        <v>6048</v>
      </c>
    </row>
    <row r="2494" spans="1:11">
      <c r="A2494" s="49">
        <v>20250228</v>
      </c>
      <c r="B2494" s="50" t="s">
        <v>2223</v>
      </c>
      <c r="C2494" s="49" t="s">
        <v>6955</v>
      </c>
      <c r="D2494" s="49" t="s">
        <v>3983</v>
      </c>
      <c r="E2494" s="49">
        <v>9050</v>
      </c>
      <c r="F2494" s="49" t="s">
        <v>4031</v>
      </c>
      <c r="G2494" s="49">
        <v>10</v>
      </c>
      <c r="H2494" s="49" t="s">
        <v>3993</v>
      </c>
      <c r="I2494" s="49" t="s">
        <v>3975</v>
      </c>
      <c r="J2494" s="49" t="s">
        <v>3975</v>
      </c>
      <c r="K2494" s="47" t="str">
        <f>_xlfn.XLOOKUP($B2494,ウォッチリスト!$C$3:$C$10000,ウォッチリスト!$C$3:$C$10000,"未反映",0,1)</f>
        <v>6049</v>
      </c>
    </row>
    <row r="2495" spans="1:11">
      <c r="A2495" s="49">
        <v>20250228</v>
      </c>
      <c r="B2495" s="50" t="s">
        <v>2224</v>
      </c>
      <c r="C2495" s="49" t="s">
        <v>6956</v>
      </c>
      <c r="D2495" s="49" t="s">
        <v>3968</v>
      </c>
      <c r="E2495" s="49">
        <v>9050</v>
      </c>
      <c r="F2495" s="49" t="s">
        <v>4031</v>
      </c>
      <c r="G2495" s="49">
        <v>10</v>
      </c>
      <c r="H2495" s="49" t="s">
        <v>3993</v>
      </c>
      <c r="I2495" s="49">
        <v>7</v>
      </c>
      <c r="J2495" s="49" t="s">
        <v>3971</v>
      </c>
      <c r="K2495" s="47" t="str">
        <f>_xlfn.XLOOKUP($B2495,ウォッチリスト!$C$3:$C$10000,ウォッチリスト!$C$3:$C$10000,"未反映",0,1)</f>
        <v>6050</v>
      </c>
    </row>
    <row r="2496" spans="1:11">
      <c r="A2496" s="49">
        <v>20250228</v>
      </c>
      <c r="B2496" s="50" t="s">
        <v>2225</v>
      </c>
      <c r="C2496" s="49" t="s">
        <v>6957</v>
      </c>
      <c r="D2496" s="49" t="s">
        <v>4059</v>
      </c>
      <c r="E2496" s="49">
        <v>9050</v>
      </c>
      <c r="F2496" s="49" t="s">
        <v>4031</v>
      </c>
      <c r="G2496" s="49">
        <v>10</v>
      </c>
      <c r="H2496" s="49" t="s">
        <v>3993</v>
      </c>
      <c r="I2496" s="49" t="s">
        <v>3975</v>
      </c>
      <c r="J2496" s="49" t="s">
        <v>3975</v>
      </c>
      <c r="K2496" s="47" t="str">
        <f>_xlfn.XLOOKUP($B2496,ウォッチリスト!$C$3:$C$10000,ウォッチリスト!$C$3:$C$10000,"未反映",0,1)</f>
        <v>6054</v>
      </c>
    </row>
    <row r="2497" spans="1:11">
      <c r="A2497" s="49">
        <v>20250228</v>
      </c>
      <c r="B2497" s="50" t="s">
        <v>2226</v>
      </c>
      <c r="C2497" s="49" t="s">
        <v>6958</v>
      </c>
      <c r="D2497" s="49" t="s">
        <v>3968</v>
      </c>
      <c r="E2497" s="49">
        <v>9050</v>
      </c>
      <c r="F2497" s="49" t="s">
        <v>4031</v>
      </c>
      <c r="G2497" s="49">
        <v>10</v>
      </c>
      <c r="H2497" s="49" t="s">
        <v>3993</v>
      </c>
      <c r="I2497" s="49">
        <v>6</v>
      </c>
      <c r="J2497" s="49" t="s">
        <v>4061</v>
      </c>
      <c r="K2497" s="47" t="str">
        <f>_xlfn.XLOOKUP($B2497,ウォッチリスト!$C$3:$C$10000,ウォッチリスト!$C$3:$C$10000,"未反映",0,1)</f>
        <v>6055</v>
      </c>
    </row>
    <row r="2498" spans="1:11">
      <c r="A2498" s="49">
        <v>20250228</v>
      </c>
      <c r="B2498" s="50" t="s">
        <v>2227</v>
      </c>
      <c r="C2498" s="49" t="s">
        <v>6959</v>
      </c>
      <c r="D2498" s="49" t="s">
        <v>3968</v>
      </c>
      <c r="E2498" s="49">
        <v>9050</v>
      </c>
      <c r="F2498" s="49" t="s">
        <v>4031</v>
      </c>
      <c r="G2498" s="49">
        <v>10</v>
      </c>
      <c r="H2498" s="49" t="s">
        <v>3993</v>
      </c>
      <c r="I2498" s="49">
        <v>7</v>
      </c>
      <c r="J2498" s="49" t="s">
        <v>3971</v>
      </c>
      <c r="K2498" s="47" t="str">
        <f>_xlfn.XLOOKUP($B2498,ウォッチリスト!$C$3:$C$10000,ウォッチリスト!$C$3:$C$10000,"未反映",0,1)</f>
        <v>6058</v>
      </c>
    </row>
    <row r="2499" spans="1:11">
      <c r="A2499" s="49">
        <v>20250228</v>
      </c>
      <c r="B2499" s="50" t="s">
        <v>2228</v>
      </c>
      <c r="C2499" s="49" t="s">
        <v>6960</v>
      </c>
      <c r="D2499" s="49" t="s">
        <v>4059</v>
      </c>
      <c r="E2499" s="49">
        <v>9050</v>
      </c>
      <c r="F2499" s="49" t="s">
        <v>4031</v>
      </c>
      <c r="G2499" s="49">
        <v>10</v>
      </c>
      <c r="H2499" s="49" t="s">
        <v>3993</v>
      </c>
      <c r="I2499" s="49" t="s">
        <v>3975</v>
      </c>
      <c r="J2499" s="49" t="s">
        <v>3975</v>
      </c>
      <c r="K2499" s="47" t="str">
        <f>_xlfn.XLOOKUP($B2499,ウォッチリスト!$C$3:$C$10000,ウォッチリスト!$C$3:$C$10000,"未反映",0,1)</f>
        <v>6059</v>
      </c>
    </row>
    <row r="2500" spans="1:11">
      <c r="A2500" s="49">
        <v>20250228</v>
      </c>
      <c r="B2500" s="50" t="s">
        <v>2229</v>
      </c>
      <c r="C2500" s="49" t="s">
        <v>6961</v>
      </c>
      <c r="D2500" s="49" t="s">
        <v>4059</v>
      </c>
      <c r="E2500" s="49">
        <v>9050</v>
      </c>
      <c r="F2500" s="49" t="s">
        <v>4031</v>
      </c>
      <c r="G2500" s="49">
        <v>10</v>
      </c>
      <c r="H2500" s="49" t="s">
        <v>3993</v>
      </c>
      <c r="I2500" s="49" t="s">
        <v>3975</v>
      </c>
      <c r="J2500" s="49" t="s">
        <v>3975</v>
      </c>
      <c r="K2500" s="47" t="str">
        <f>_xlfn.XLOOKUP($B2500,ウォッチリスト!$C$3:$C$10000,ウォッチリスト!$C$3:$C$10000,"未反映",0,1)</f>
        <v>6060</v>
      </c>
    </row>
    <row r="2501" spans="1:11">
      <c r="A2501" s="49">
        <v>20250228</v>
      </c>
      <c r="B2501" s="50" t="s">
        <v>2230</v>
      </c>
      <c r="C2501" s="49" t="s">
        <v>6962</v>
      </c>
      <c r="D2501" s="49" t="s">
        <v>4059</v>
      </c>
      <c r="E2501" s="49">
        <v>9050</v>
      </c>
      <c r="F2501" s="49" t="s">
        <v>4031</v>
      </c>
      <c r="G2501" s="49">
        <v>10</v>
      </c>
      <c r="H2501" s="49" t="s">
        <v>3993</v>
      </c>
      <c r="I2501" s="49" t="s">
        <v>3975</v>
      </c>
      <c r="J2501" s="49" t="s">
        <v>3975</v>
      </c>
      <c r="K2501" s="47" t="str">
        <f>_xlfn.XLOOKUP($B2501,ウォッチリスト!$C$3:$C$10000,ウォッチリスト!$C$3:$C$10000,"未反映",0,1)</f>
        <v>6061</v>
      </c>
    </row>
    <row r="2502" spans="1:11">
      <c r="A2502" s="49">
        <v>20250228</v>
      </c>
      <c r="B2502" s="50" t="s">
        <v>2231</v>
      </c>
      <c r="C2502" s="49" t="s">
        <v>6963</v>
      </c>
      <c r="D2502" s="49" t="s">
        <v>3968</v>
      </c>
      <c r="E2502" s="49">
        <v>9050</v>
      </c>
      <c r="F2502" s="49" t="s">
        <v>4031</v>
      </c>
      <c r="G2502" s="49">
        <v>10</v>
      </c>
      <c r="H2502" s="49" t="s">
        <v>3993</v>
      </c>
      <c r="I2502" s="49">
        <v>7</v>
      </c>
      <c r="J2502" s="49" t="s">
        <v>3971</v>
      </c>
      <c r="K2502" s="47" t="str">
        <f>_xlfn.XLOOKUP($B2502,ウォッチリスト!$C$3:$C$10000,ウォッチリスト!$C$3:$C$10000,"未反映",0,1)</f>
        <v>6062</v>
      </c>
    </row>
    <row r="2503" spans="1:11">
      <c r="A2503" s="49">
        <v>20250228</v>
      </c>
      <c r="B2503" s="50" t="s">
        <v>2232</v>
      </c>
      <c r="C2503" s="49" t="s">
        <v>6964</v>
      </c>
      <c r="D2503" s="49" t="s">
        <v>4059</v>
      </c>
      <c r="E2503" s="49">
        <v>9050</v>
      </c>
      <c r="F2503" s="49" t="s">
        <v>4031</v>
      </c>
      <c r="G2503" s="49">
        <v>10</v>
      </c>
      <c r="H2503" s="49" t="s">
        <v>3993</v>
      </c>
      <c r="I2503" s="49" t="s">
        <v>3975</v>
      </c>
      <c r="J2503" s="49" t="s">
        <v>3975</v>
      </c>
      <c r="K2503" s="47" t="str">
        <f>_xlfn.XLOOKUP($B2503,ウォッチリスト!$C$3:$C$10000,ウォッチリスト!$C$3:$C$10000,"未反映",0,1)</f>
        <v>6063</v>
      </c>
    </row>
    <row r="2504" spans="1:11">
      <c r="A2504" s="49">
        <v>20250228</v>
      </c>
      <c r="B2504" s="50" t="s">
        <v>2233</v>
      </c>
      <c r="C2504" s="49" t="s">
        <v>6965</v>
      </c>
      <c r="D2504" s="49" t="s">
        <v>3983</v>
      </c>
      <c r="E2504" s="49">
        <v>9050</v>
      </c>
      <c r="F2504" s="49" t="s">
        <v>4031</v>
      </c>
      <c r="G2504" s="49">
        <v>10</v>
      </c>
      <c r="H2504" s="49" t="s">
        <v>3993</v>
      </c>
      <c r="I2504" s="49" t="s">
        <v>3975</v>
      </c>
      <c r="J2504" s="49" t="s">
        <v>3975</v>
      </c>
      <c r="K2504" s="47" t="str">
        <f>_xlfn.XLOOKUP($B2504,ウォッチリスト!$C$3:$C$10000,ウォッチリスト!$C$3:$C$10000,"未反映",0,1)</f>
        <v>6069</v>
      </c>
    </row>
    <row r="2505" spans="1:11">
      <c r="A2505" s="49">
        <v>20250228</v>
      </c>
      <c r="B2505" s="50" t="s">
        <v>2234</v>
      </c>
      <c r="C2505" s="49" t="s">
        <v>6966</v>
      </c>
      <c r="D2505" s="49" t="s">
        <v>3968</v>
      </c>
      <c r="E2505" s="49">
        <v>9050</v>
      </c>
      <c r="F2505" s="49" t="s">
        <v>4031</v>
      </c>
      <c r="G2505" s="49">
        <v>10</v>
      </c>
      <c r="H2505" s="49" t="s">
        <v>3993</v>
      </c>
      <c r="I2505" s="49">
        <v>7</v>
      </c>
      <c r="J2505" s="49" t="s">
        <v>3971</v>
      </c>
      <c r="K2505" s="47" t="str">
        <f>_xlfn.XLOOKUP($B2505,ウォッチリスト!$C$3:$C$10000,ウォッチリスト!$C$3:$C$10000,"未反映",0,1)</f>
        <v>6070</v>
      </c>
    </row>
    <row r="2506" spans="1:11">
      <c r="A2506" s="49">
        <v>20250228</v>
      </c>
      <c r="B2506" s="50" t="s">
        <v>20</v>
      </c>
      <c r="C2506" s="49" t="s">
        <v>6967</v>
      </c>
      <c r="D2506" s="49" t="s">
        <v>3968</v>
      </c>
      <c r="E2506" s="49">
        <v>9050</v>
      </c>
      <c r="F2506" s="49" t="s">
        <v>4031</v>
      </c>
      <c r="G2506" s="49">
        <v>10</v>
      </c>
      <c r="H2506" s="49" t="s">
        <v>3993</v>
      </c>
      <c r="I2506" s="49">
        <v>7</v>
      </c>
      <c r="J2506" s="49" t="s">
        <v>3971</v>
      </c>
      <c r="K2506" s="47" t="str">
        <f>_xlfn.XLOOKUP($B2506,ウォッチリスト!$C$3:$C$10000,ウォッチリスト!$C$3:$C$10000,"未反映",0,1)</f>
        <v>6071</v>
      </c>
    </row>
    <row r="2507" spans="1:11">
      <c r="A2507" s="49">
        <v>20250228</v>
      </c>
      <c r="B2507" s="50" t="s">
        <v>2235</v>
      </c>
      <c r="C2507" s="49" t="s">
        <v>6968</v>
      </c>
      <c r="D2507" s="49" t="s">
        <v>3983</v>
      </c>
      <c r="E2507" s="49">
        <v>9050</v>
      </c>
      <c r="F2507" s="49" t="s">
        <v>4031</v>
      </c>
      <c r="G2507" s="49">
        <v>10</v>
      </c>
      <c r="H2507" s="49" t="s">
        <v>3993</v>
      </c>
      <c r="I2507" s="49" t="s">
        <v>3975</v>
      </c>
      <c r="J2507" s="49" t="s">
        <v>3975</v>
      </c>
      <c r="K2507" s="47" t="str">
        <f>_xlfn.XLOOKUP($B2507,ウォッチリスト!$C$3:$C$10000,ウォッチリスト!$C$3:$C$10000,"未反映",0,1)</f>
        <v>6072</v>
      </c>
    </row>
    <row r="2508" spans="1:11">
      <c r="A2508" s="49">
        <v>20250228</v>
      </c>
      <c r="B2508" s="50" t="s">
        <v>2236</v>
      </c>
      <c r="C2508" s="49" t="s">
        <v>6969</v>
      </c>
      <c r="D2508" s="49" t="s">
        <v>3968</v>
      </c>
      <c r="E2508" s="49">
        <v>9050</v>
      </c>
      <c r="F2508" s="49" t="s">
        <v>4031</v>
      </c>
      <c r="G2508" s="49">
        <v>10</v>
      </c>
      <c r="H2508" s="49" t="s">
        <v>3993</v>
      </c>
      <c r="I2508" s="49">
        <v>7</v>
      </c>
      <c r="J2508" s="49" t="s">
        <v>3971</v>
      </c>
      <c r="K2508" s="47" t="str">
        <f>_xlfn.XLOOKUP($B2508,ウォッチリスト!$C$3:$C$10000,ウォッチリスト!$C$3:$C$10000,"未反映",0,1)</f>
        <v>6073</v>
      </c>
    </row>
    <row r="2509" spans="1:11">
      <c r="A2509" s="49">
        <v>20250228</v>
      </c>
      <c r="B2509" s="50" t="s">
        <v>2237</v>
      </c>
      <c r="C2509" s="49" t="s">
        <v>6970</v>
      </c>
      <c r="D2509" s="49" t="s">
        <v>4059</v>
      </c>
      <c r="E2509" s="49">
        <v>9050</v>
      </c>
      <c r="F2509" s="49" t="s">
        <v>4031</v>
      </c>
      <c r="G2509" s="49">
        <v>10</v>
      </c>
      <c r="H2509" s="49" t="s">
        <v>3993</v>
      </c>
      <c r="I2509" s="49" t="s">
        <v>3975</v>
      </c>
      <c r="J2509" s="49" t="s">
        <v>3975</v>
      </c>
      <c r="K2509" s="47" t="str">
        <f>_xlfn.XLOOKUP($B2509,ウォッチリスト!$C$3:$C$10000,ウォッチリスト!$C$3:$C$10000,"未反映",0,1)</f>
        <v>6074</v>
      </c>
    </row>
    <row r="2510" spans="1:11">
      <c r="A2510" s="49">
        <v>20250228</v>
      </c>
      <c r="B2510" s="50" t="s">
        <v>2238</v>
      </c>
      <c r="C2510" s="49" t="s">
        <v>6971</v>
      </c>
      <c r="D2510" s="49" t="s">
        <v>3968</v>
      </c>
      <c r="E2510" s="49">
        <v>9050</v>
      </c>
      <c r="F2510" s="49" t="s">
        <v>4031</v>
      </c>
      <c r="G2510" s="49">
        <v>10</v>
      </c>
      <c r="H2510" s="49" t="s">
        <v>3993</v>
      </c>
      <c r="I2510" s="49">
        <v>7</v>
      </c>
      <c r="J2510" s="49" t="s">
        <v>3971</v>
      </c>
      <c r="K2510" s="47" t="str">
        <f>_xlfn.XLOOKUP($B2510,ウォッチリスト!$C$3:$C$10000,ウォッチリスト!$C$3:$C$10000,"未反映",0,1)</f>
        <v>6078</v>
      </c>
    </row>
    <row r="2511" spans="1:11">
      <c r="A2511" s="49">
        <v>20250228</v>
      </c>
      <c r="B2511" s="50" t="s">
        <v>2239</v>
      </c>
      <c r="C2511" s="49" t="s">
        <v>6972</v>
      </c>
      <c r="D2511" s="49" t="s">
        <v>3968</v>
      </c>
      <c r="E2511" s="49">
        <v>9050</v>
      </c>
      <c r="F2511" s="49" t="s">
        <v>4031</v>
      </c>
      <c r="G2511" s="49">
        <v>10</v>
      </c>
      <c r="H2511" s="49" t="s">
        <v>3993</v>
      </c>
      <c r="I2511" s="49">
        <v>6</v>
      </c>
      <c r="J2511" s="49" t="s">
        <v>4061</v>
      </c>
      <c r="K2511" s="47" t="str">
        <f>_xlfn.XLOOKUP($B2511,ウォッチリスト!$C$3:$C$10000,ウォッチリスト!$C$3:$C$10000,"未反映",0,1)</f>
        <v>6080</v>
      </c>
    </row>
    <row r="2512" spans="1:11">
      <c r="A2512" s="49">
        <v>20250228</v>
      </c>
      <c r="B2512" s="50" t="s">
        <v>2240</v>
      </c>
      <c r="C2512" s="49" t="s">
        <v>6973</v>
      </c>
      <c r="D2512" s="49" t="s">
        <v>3983</v>
      </c>
      <c r="E2512" s="49">
        <v>9050</v>
      </c>
      <c r="F2512" s="49" t="s">
        <v>4031</v>
      </c>
      <c r="G2512" s="49">
        <v>10</v>
      </c>
      <c r="H2512" s="49" t="s">
        <v>3993</v>
      </c>
      <c r="I2512" s="49" t="s">
        <v>3975</v>
      </c>
      <c r="J2512" s="49" t="s">
        <v>3975</v>
      </c>
      <c r="K2512" s="47" t="str">
        <f>_xlfn.XLOOKUP($B2512,ウォッチリスト!$C$3:$C$10000,ウォッチリスト!$C$3:$C$10000,"未反映",0,1)</f>
        <v>6081</v>
      </c>
    </row>
    <row r="2513" spans="1:11">
      <c r="A2513" s="49">
        <v>20250228</v>
      </c>
      <c r="B2513" s="50" t="s">
        <v>2241</v>
      </c>
      <c r="C2513" s="49" t="s">
        <v>6974</v>
      </c>
      <c r="D2513" s="49" t="s">
        <v>4059</v>
      </c>
      <c r="E2513" s="49">
        <v>9050</v>
      </c>
      <c r="F2513" s="49" t="s">
        <v>4031</v>
      </c>
      <c r="G2513" s="49">
        <v>10</v>
      </c>
      <c r="H2513" s="49" t="s">
        <v>3993</v>
      </c>
      <c r="I2513" s="49">
        <v>7</v>
      </c>
      <c r="J2513" s="49" t="s">
        <v>3971</v>
      </c>
      <c r="K2513" s="47" t="str">
        <f>_xlfn.XLOOKUP($B2513,ウォッチリスト!$C$3:$C$10000,ウォッチリスト!$C$3:$C$10000,"未反映",0,1)</f>
        <v>6082</v>
      </c>
    </row>
    <row r="2514" spans="1:11">
      <c r="A2514" s="49">
        <v>20250228</v>
      </c>
      <c r="B2514" s="50" t="s">
        <v>2242</v>
      </c>
      <c r="C2514" s="49" t="s">
        <v>6975</v>
      </c>
      <c r="D2514" s="49" t="s">
        <v>4059</v>
      </c>
      <c r="E2514" s="49">
        <v>9050</v>
      </c>
      <c r="F2514" s="49" t="s">
        <v>4031</v>
      </c>
      <c r="G2514" s="49">
        <v>10</v>
      </c>
      <c r="H2514" s="49" t="s">
        <v>3993</v>
      </c>
      <c r="I2514" s="49" t="s">
        <v>3975</v>
      </c>
      <c r="J2514" s="49" t="s">
        <v>3975</v>
      </c>
      <c r="K2514" s="47" t="str">
        <f>_xlfn.XLOOKUP($B2514,ウォッチリスト!$C$3:$C$10000,ウォッチリスト!$C$3:$C$10000,"未反映",0,1)</f>
        <v>6083</v>
      </c>
    </row>
    <row r="2515" spans="1:11">
      <c r="A2515" s="49">
        <v>20250228</v>
      </c>
      <c r="B2515" s="50" t="s">
        <v>2243</v>
      </c>
      <c r="C2515" s="49" t="s">
        <v>6976</v>
      </c>
      <c r="D2515" s="49" t="s">
        <v>3983</v>
      </c>
      <c r="E2515" s="49">
        <v>9050</v>
      </c>
      <c r="F2515" s="49" t="s">
        <v>4031</v>
      </c>
      <c r="G2515" s="49">
        <v>10</v>
      </c>
      <c r="H2515" s="49" t="s">
        <v>3993</v>
      </c>
      <c r="I2515" s="49" t="s">
        <v>3975</v>
      </c>
      <c r="J2515" s="49" t="s">
        <v>3975</v>
      </c>
      <c r="K2515" s="47" t="str">
        <f>_xlfn.XLOOKUP($B2515,ウォッチリスト!$C$3:$C$10000,ウォッチリスト!$C$3:$C$10000,"未反映",0,1)</f>
        <v>6085</v>
      </c>
    </row>
    <row r="2516" spans="1:11">
      <c r="A2516" s="49">
        <v>20250228</v>
      </c>
      <c r="B2516" s="50" t="s">
        <v>2244</v>
      </c>
      <c r="C2516" s="49" t="s">
        <v>6977</v>
      </c>
      <c r="D2516" s="49" t="s">
        <v>3983</v>
      </c>
      <c r="E2516" s="49">
        <v>9050</v>
      </c>
      <c r="F2516" s="49" t="s">
        <v>4031</v>
      </c>
      <c r="G2516" s="49">
        <v>10</v>
      </c>
      <c r="H2516" s="49" t="s">
        <v>3993</v>
      </c>
      <c r="I2516" s="49" t="s">
        <v>3975</v>
      </c>
      <c r="J2516" s="49" t="s">
        <v>3975</v>
      </c>
      <c r="K2516" s="47" t="str">
        <f>_xlfn.XLOOKUP($B2516,ウォッチリスト!$C$3:$C$10000,ウォッチリスト!$C$3:$C$10000,"未反映",0,1)</f>
        <v>6086</v>
      </c>
    </row>
    <row r="2517" spans="1:11">
      <c r="A2517" s="49">
        <v>20250228</v>
      </c>
      <c r="B2517" s="50" t="s">
        <v>2245</v>
      </c>
      <c r="C2517" s="49" t="s">
        <v>6978</v>
      </c>
      <c r="D2517" s="49" t="s">
        <v>4059</v>
      </c>
      <c r="E2517" s="49">
        <v>9050</v>
      </c>
      <c r="F2517" s="49" t="s">
        <v>4031</v>
      </c>
      <c r="G2517" s="49">
        <v>10</v>
      </c>
      <c r="H2517" s="49" t="s">
        <v>3993</v>
      </c>
      <c r="I2517" s="49" t="s">
        <v>3975</v>
      </c>
      <c r="J2517" s="49" t="s">
        <v>3975</v>
      </c>
      <c r="K2517" s="47" t="str">
        <f>_xlfn.XLOOKUP($B2517,ウォッチリスト!$C$3:$C$10000,ウォッチリスト!$C$3:$C$10000,"未反映",0,1)</f>
        <v>6087</v>
      </c>
    </row>
    <row r="2518" spans="1:11">
      <c r="A2518" s="49">
        <v>20250228</v>
      </c>
      <c r="B2518" s="50" t="s">
        <v>2246</v>
      </c>
      <c r="C2518" s="49" t="s">
        <v>6979</v>
      </c>
      <c r="D2518" s="49" t="s">
        <v>3968</v>
      </c>
      <c r="E2518" s="49">
        <v>9050</v>
      </c>
      <c r="F2518" s="49" t="s">
        <v>4031</v>
      </c>
      <c r="G2518" s="49">
        <v>10</v>
      </c>
      <c r="H2518" s="49" t="s">
        <v>3993</v>
      </c>
      <c r="I2518" s="49">
        <v>6</v>
      </c>
      <c r="J2518" s="49" t="s">
        <v>4061</v>
      </c>
      <c r="K2518" s="47" t="str">
        <f>_xlfn.XLOOKUP($B2518,ウォッチリスト!$C$3:$C$10000,ウォッチリスト!$C$3:$C$10000,"未反映",0,1)</f>
        <v>6088</v>
      </c>
    </row>
    <row r="2519" spans="1:11">
      <c r="A2519" s="49">
        <v>20250228</v>
      </c>
      <c r="B2519" s="50" t="s">
        <v>2247</v>
      </c>
      <c r="C2519" s="49" t="s">
        <v>6980</v>
      </c>
      <c r="D2519" s="49" t="s">
        <v>3968</v>
      </c>
      <c r="E2519" s="49">
        <v>9050</v>
      </c>
      <c r="F2519" s="49" t="s">
        <v>4031</v>
      </c>
      <c r="G2519" s="49">
        <v>10</v>
      </c>
      <c r="H2519" s="49" t="s">
        <v>3993</v>
      </c>
      <c r="I2519" s="49">
        <v>7</v>
      </c>
      <c r="J2519" s="49" t="s">
        <v>3971</v>
      </c>
      <c r="K2519" s="47" t="str">
        <f>_xlfn.XLOOKUP($B2519,ウォッチリスト!$C$3:$C$10000,ウォッチリスト!$C$3:$C$10000,"未反映",0,1)</f>
        <v>6089</v>
      </c>
    </row>
    <row r="2520" spans="1:11">
      <c r="A2520" s="49">
        <v>20250228</v>
      </c>
      <c r="B2520" s="50" t="s">
        <v>2248</v>
      </c>
      <c r="C2520" s="49" t="s">
        <v>6981</v>
      </c>
      <c r="D2520" s="49" t="s">
        <v>3983</v>
      </c>
      <c r="E2520" s="49">
        <v>9050</v>
      </c>
      <c r="F2520" s="49" t="s">
        <v>4031</v>
      </c>
      <c r="G2520" s="49">
        <v>10</v>
      </c>
      <c r="H2520" s="49" t="s">
        <v>3993</v>
      </c>
      <c r="I2520" s="49" t="s">
        <v>3975</v>
      </c>
      <c r="J2520" s="49" t="s">
        <v>3975</v>
      </c>
      <c r="K2520" s="47" t="str">
        <f>_xlfn.XLOOKUP($B2520,ウォッチリスト!$C$3:$C$10000,ウォッチリスト!$C$3:$C$10000,"未反映",0,1)</f>
        <v>6090</v>
      </c>
    </row>
    <row r="2521" spans="1:11">
      <c r="A2521" s="49">
        <v>20250228</v>
      </c>
      <c r="B2521" s="50" t="s">
        <v>2249</v>
      </c>
      <c r="C2521" s="49" t="s">
        <v>6982</v>
      </c>
      <c r="D2521" s="49" t="s">
        <v>4059</v>
      </c>
      <c r="E2521" s="49">
        <v>9050</v>
      </c>
      <c r="F2521" s="49" t="s">
        <v>4031</v>
      </c>
      <c r="G2521" s="49">
        <v>10</v>
      </c>
      <c r="H2521" s="49" t="s">
        <v>3993</v>
      </c>
      <c r="I2521" s="49" t="s">
        <v>3975</v>
      </c>
      <c r="J2521" s="49" t="s">
        <v>3975</v>
      </c>
      <c r="K2521" s="47" t="str">
        <f>_xlfn.XLOOKUP($B2521,ウォッチリスト!$C$3:$C$10000,ウォッチリスト!$C$3:$C$10000,"未反映",0,1)</f>
        <v>6091</v>
      </c>
    </row>
    <row r="2522" spans="1:11">
      <c r="A2522" s="49">
        <v>20250228</v>
      </c>
      <c r="B2522" s="50" t="s">
        <v>2250</v>
      </c>
      <c r="C2522" s="49" t="s">
        <v>6983</v>
      </c>
      <c r="D2522" s="49" t="s">
        <v>4059</v>
      </c>
      <c r="E2522" s="49">
        <v>9050</v>
      </c>
      <c r="F2522" s="49" t="s">
        <v>4031</v>
      </c>
      <c r="G2522" s="49">
        <v>10</v>
      </c>
      <c r="H2522" s="49" t="s">
        <v>3993</v>
      </c>
      <c r="I2522" s="49" t="s">
        <v>3975</v>
      </c>
      <c r="J2522" s="49" t="s">
        <v>3975</v>
      </c>
      <c r="K2522" s="47" t="str">
        <f>_xlfn.XLOOKUP($B2522,ウォッチリスト!$C$3:$C$10000,ウォッチリスト!$C$3:$C$10000,"未反映",0,1)</f>
        <v>6092</v>
      </c>
    </row>
    <row r="2523" spans="1:11">
      <c r="A2523" s="49">
        <v>20250228</v>
      </c>
      <c r="B2523" s="50" t="s">
        <v>2251</v>
      </c>
      <c r="C2523" s="49" t="s">
        <v>6984</v>
      </c>
      <c r="D2523" s="49" t="s">
        <v>4059</v>
      </c>
      <c r="E2523" s="49">
        <v>9050</v>
      </c>
      <c r="F2523" s="49" t="s">
        <v>4031</v>
      </c>
      <c r="G2523" s="49">
        <v>10</v>
      </c>
      <c r="H2523" s="49" t="s">
        <v>3993</v>
      </c>
      <c r="I2523" s="49" t="s">
        <v>3975</v>
      </c>
      <c r="J2523" s="49" t="s">
        <v>3975</v>
      </c>
      <c r="K2523" s="47" t="str">
        <f>_xlfn.XLOOKUP($B2523,ウォッチリスト!$C$3:$C$10000,ウォッチリスト!$C$3:$C$10000,"未反映",0,1)</f>
        <v>6093</v>
      </c>
    </row>
    <row r="2524" spans="1:11">
      <c r="A2524" s="49">
        <v>20250228</v>
      </c>
      <c r="B2524" s="50" t="s">
        <v>2252</v>
      </c>
      <c r="C2524" s="49" t="s">
        <v>6985</v>
      </c>
      <c r="D2524" s="49" t="s">
        <v>3983</v>
      </c>
      <c r="E2524" s="49">
        <v>9050</v>
      </c>
      <c r="F2524" s="49" t="s">
        <v>4031</v>
      </c>
      <c r="G2524" s="49">
        <v>10</v>
      </c>
      <c r="H2524" s="49" t="s">
        <v>3993</v>
      </c>
      <c r="I2524" s="49" t="s">
        <v>3975</v>
      </c>
      <c r="J2524" s="49" t="s">
        <v>3975</v>
      </c>
      <c r="K2524" s="47" t="str">
        <f>_xlfn.XLOOKUP($B2524,ウォッチリスト!$C$3:$C$10000,ウォッチリスト!$C$3:$C$10000,"未反映",0,1)</f>
        <v>6094</v>
      </c>
    </row>
    <row r="2525" spans="1:11">
      <c r="A2525" s="49">
        <v>20250228</v>
      </c>
      <c r="B2525" s="50" t="s">
        <v>2253</v>
      </c>
      <c r="C2525" s="49" t="s">
        <v>6986</v>
      </c>
      <c r="D2525" s="49" t="s">
        <v>3968</v>
      </c>
      <c r="E2525" s="49">
        <v>9050</v>
      </c>
      <c r="F2525" s="49" t="s">
        <v>4031</v>
      </c>
      <c r="G2525" s="49">
        <v>10</v>
      </c>
      <c r="H2525" s="49" t="s">
        <v>3993</v>
      </c>
      <c r="I2525" s="49">
        <v>7</v>
      </c>
      <c r="J2525" s="49" t="s">
        <v>3971</v>
      </c>
      <c r="K2525" s="47" t="str">
        <f>_xlfn.XLOOKUP($B2525,ウォッチリスト!$C$3:$C$10000,ウォッチリスト!$C$3:$C$10000,"未反映",0,1)</f>
        <v>6095</v>
      </c>
    </row>
    <row r="2526" spans="1:11">
      <c r="A2526" s="49">
        <v>20250228</v>
      </c>
      <c r="B2526" s="50" t="s">
        <v>2254</v>
      </c>
      <c r="C2526" s="49" t="s">
        <v>6987</v>
      </c>
      <c r="D2526" s="49" t="s">
        <v>4059</v>
      </c>
      <c r="E2526" s="49">
        <v>9050</v>
      </c>
      <c r="F2526" s="49" t="s">
        <v>4031</v>
      </c>
      <c r="G2526" s="49">
        <v>10</v>
      </c>
      <c r="H2526" s="49" t="s">
        <v>3993</v>
      </c>
      <c r="I2526" s="49" t="s">
        <v>3975</v>
      </c>
      <c r="J2526" s="49" t="s">
        <v>3975</v>
      </c>
      <c r="K2526" s="47" t="str">
        <f>_xlfn.XLOOKUP($B2526,ウォッチリスト!$C$3:$C$10000,ウォッチリスト!$C$3:$C$10000,"未反映",0,1)</f>
        <v>6096</v>
      </c>
    </row>
    <row r="2527" spans="1:11">
      <c r="A2527" s="49">
        <v>20250228</v>
      </c>
      <c r="B2527" s="50" t="s">
        <v>17</v>
      </c>
      <c r="C2527" s="49" t="s">
        <v>6988</v>
      </c>
      <c r="D2527" s="49" t="s">
        <v>3968</v>
      </c>
      <c r="E2527" s="49">
        <v>9050</v>
      </c>
      <c r="F2527" s="49" t="s">
        <v>4031</v>
      </c>
      <c r="G2527" s="49">
        <v>10</v>
      </c>
      <c r="H2527" s="49" t="s">
        <v>3993</v>
      </c>
      <c r="I2527" s="49">
        <v>1</v>
      </c>
      <c r="J2527" s="49" t="s">
        <v>5369</v>
      </c>
      <c r="K2527" s="47" t="str">
        <f>_xlfn.XLOOKUP($B2527,ウォッチリスト!$C$3:$C$10000,ウォッチリスト!$C$3:$C$10000,"未反映",0,1)</f>
        <v>6098</v>
      </c>
    </row>
    <row r="2528" spans="1:11">
      <c r="A2528" s="49">
        <v>20250228</v>
      </c>
      <c r="B2528" s="50" t="s">
        <v>2255</v>
      </c>
      <c r="C2528" s="49" t="s">
        <v>6989</v>
      </c>
      <c r="D2528" s="49" t="s">
        <v>3968</v>
      </c>
      <c r="E2528" s="49">
        <v>9050</v>
      </c>
      <c r="F2528" s="49" t="s">
        <v>4031</v>
      </c>
      <c r="G2528" s="49">
        <v>10</v>
      </c>
      <c r="H2528" s="49" t="s">
        <v>3993</v>
      </c>
      <c r="I2528" s="49">
        <v>7</v>
      </c>
      <c r="J2528" s="49" t="s">
        <v>3971</v>
      </c>
      <c r="K2528" s="47" t="str">
        <f>_xlfn.XLOOKUP($B2528,ウォッチリスト!$C$3:$C$10000,ウォッチリスト!$C$3:$C$10000,"未反映",0,1)</f>
        <v>6099</v>
      </c>
    </row>
    <row r="2529" spans="1:11">
      <c r="A2529" s="49">
        <v>20250228</v>
      </c>
      <c r="B2529" s="50" t="s">
        <v>13</v>
      </c>
      <c r="C2529" s="49" t="s">
        <v>6990</v>
      </c>
      <c r="D2529" s="49" t="s">
        <v>3968</v>
      </c>
      <c r="E2529" s="49">
        <v>3600</v>
      </c>
      <c r="F2529" s="49" t="s">
        <v>4524</v>
      </c>
      <c r="G2529" s="49">
        <v>8</v>
      </c>
      <c r="H2529" s="49" t="s">
        <v>4524</v>
      </c>
      <c r="I2529" s="49">
        <v>6</v>
      </c>
      <c r="J2529" s="49" t="s">
        <v>4061</v>
      </c>
      <c r="K2529" s="47" t="str">
        <f>_xlfn.XLOOKUP($B2529,ウォッチリスト!$C$3:$C$10000,ウォッチリスト!$C$3:$C$10000,"未反映",0,1)</f>
        <v>6101</v>
      </c>
    </row>
    <row r="2530" spans="1:11">
      <c r="A2530" s="49">
        <v>20250228</v>
      </c>
      <c r="B2530" s="50" t="s">
        <v>2256</v>
      </c>
      <c r="C2530" s="49" t="s">
        <v>6991</v>
      </c>
      <c r="D2530" s="49" t="s">
        <v>3968</v>
      </c>
      <c r="E2530" s="49">
        <v>3600</v>
      </c>
      <c r="F2530" s="49" t="s">
        <v>4524</v>
      </c>
      <c r="G2530" s="49">
        <v>8</v>
      </c>
      <c r="H2530" s="49" t="s">
        <v>4524</v>
      </c>
      <c r="I2530" s="49">
        <v>6</v>
      </c>
      <c r="J2530" s="49" t="s">
        <v>4061</v>
      </c>
      <c r="K2530" s="47" t="str">
        <f>_xlfn.XLOOKUP($B2530,ウォッチリスト!$C$3:$C$10000,ウォッチリスト!$C$3:$C$10000,"未反映",0,1)</f>
        <v>6103</v>
      </c>
    </row>
    <row r="2531" spans="1:11">
      <c r="A2531" s="49">
        <v>20250228</v>
      </c>
      <c r="B2531" s="50" t="s">
        <v>2257</v>
      </c>
      <c r="C2531" s="49" t="s">
        <v>6992</v>
      </c>
      <c r="D2531" s="49" t="s">
        <v>3968</v>
      </c>
      <c r="E2531" s="49">
        <v>3600</v>
      </c>
      <c r="F2531" s="49" t="s">
        <v>4524</v>
      </c>
      <c r="G2531" s="49">
        <v>8</v>
      </c>
      <c r="H2531" s="49" t="s">
        <v>4524</v>
      </c>
      <c r="I2531" s="49">
        <v>6</v>
      </c>
      <c r="J2531" s="49" t="s">
        <v>4061</v>
      </c>
      <c r="K2531" s="47" t="str">
        <f>_xlfn.XLOOKUP($B2531,ウォッチリスト!$C$3:$C$10000,ウォッチリスト!$C$3:$C$10000,"未反映",0,1)</f>
        <v>6104</v>
      </c>
    </row>
    <row r="2532" spans="1:11">
      <c r="A2532" s="49">
        <v>20250228</v>
      </c>
      <c r="B2532" s="50" t="s">
        <v>290</v>
      </c>
      <c r="C2532" s="49" t="s">
        <v>6993</v>
      </c>
      <c r="D2532" s="49" t="s">
        <v>3968</v>
      </c>
      <c r="E2532" s="49">
        <v>3600</v>
      </c>
      <c r="F2532" s="49" t="s">
        <v>4524</v>
      </c>
      <c r="G2532" s="49">
        <v>8</v>
      </c>
      <c r="H2532" s="49" t="s">
        <v>4524</v>
      </c>
      <c r="I2532" s="49">
        <v>4</v>
      </c>
      <c r="J2532" s="49" t="s">
        <v>4015</v>
      </c>
      <c r="K2532" s="47" t="str">
        <f>_xlfn.XLOOKUP($B2532,ウォッチリスト!$C$3:$C$10000,ウォッチリスト!$C$3:$C$10000,"未反映",0,1)</f>
        <v>6113</v>
      </c>
    </row>
    <row r="2533" spans="1:11">
      <c r="A2533" s="49">
        <v>20250228</v>
      </c>
      <c r="B2533" s="50" t="s">
        <v>2258</v>
      </c>
      <c r="C2533" s="49" t="s">
        <v>6994</v>
      </c>
      <c r="D2533" s="49" t="s">
        <v>3968</v>
      </c>
      <c r="E2533" s="49">
        <v>3600</v>
      </c>
      <c r="F2533" s="49" t="s">
        <v>4524</v>
      </c>
      <c r="G2533" s="49">
        <v>8</v>
      </c>
      <c r="H2533" s="49" t="s">
        <v>4524</v>
      </c>
      <c r="I2533" s="49">
        <v>6</v>
      </c>
      <c r="J2533" s="49" t="s">
        <v>4061</v>
      </c>
      <c r="K2533" s="47" t="str">
        <f>_xlfn.XLOOKUP($B2533,ウォッチリスト!$C$3:$C$10000,ウォッチリスト!$C$3:$C$10000,"未反映",0,1)</f>
        <v>6118</v>
      </c>
    </row>
    <row r="2534" spans="1:11">
      <c r="A2534" s="49">
        <v>20250228</v>
      </c>
      <c r="B2534" s="50" t="s">
        <v>2259</v>
      </c>
      <c r="C2534" s="49" t="s">
        <v>6995</v>
      </c>
      <c r="D2534" s="49" t="s">
        <v>4059</v>
      </c>
      <c r="E2534" s="49">
        <v>3600</v>
      </c>
      <c r="F2534" s="49" t="s">
        <v>4524</v>
      </c>
      <c r="G2534" s="49">
        <v>8</v>
      </c>
      <c r="H2534" s="49" t="s">
        <v>4524</v>
      </c>
      <c r="I2534" s="49" t="s">
        <v>3975</v>
      </c>
      <c r="J2534" s="49" t="s">
        <v>3975</v>
      </c>
      <c r="K2534" s="47" t="str">
        <f>_xlfn.XLOOKUP($B2534,ウォッチリスト!$C$3:$C$10000,ウォッチリスト!$C$3:$C$10000,"未反映",0,1)</f>
        <v>6125</v>
      </c>
    </row>
    <row r="2535" spans="1:11">
      <c r="A2535" s="49">
        <v>20250228</v>
      </c>
      <c r="B2535" s="50" t="s">
        <v>2260</v>
      </c>
      <c r="C2535" s="49" t="s">
        <v>6996</v>
      </c>
      <c r="D2535" s="49" t="s">
        <v>4059</v>
      </c>
      <c r="E2535" s="49">
        <v>3600</v>
      </c>
      <c r="F2535" s="49" t="s">
        <v>4524</v>
      </c>
      <c r="G2535" s="49">
        <v>8</v>
      </c>
      <c r="H2535" s="49" t="s">
        <v>4524</v>
      </c>
      <c r="I2535" s="49" t="s">
        <v>3975</v>
      </c>
      <c r="J2535" s="49" t="s">
        <v>3975</v>
      </c>
      <c r="K2535" s="47" t="str">
        <f>_xlfn.XLOOKUP($B2535,ウォッチリスト!$C$3:$C$10000,ウォッチリスト!$C$3:$C$10000,"未反映",0,1)</f>
        <v>6131</v>
      </c>
    </row>
    <row r="2536" spans="1:11">
      <c r="A2536" s="49">
        <v>20250228</v>
      </c>
      <c r="B2536" s="50" t="s">
        <v>2261</v>
      </c>
      <c r="C2536" s="49" t="s">
        <v>6997</v>
      </c>
      <c r="D2536" s="49" t="s">
        <v>3968</v>
      </c>
      <c r="E2536" s="49">
        <v>3600</v>
      </c>
      <c r="F2536" s="49" t="s">
        <v>4524</v>
      </c>
      <c r="G2536" s="49">
        <v>8</v>
      </c>
      <c r="H2536" s="49" t="s">
        <v>4524</v>
      </c>
      <c r="I2536" s="49">
        <v>4</v>
      </c>
      <c r="J2536" s="49" t="s">
        <v>4015</v>
      </c>
      <c r="K2536" s="47" t="str">
        <f>_xlfn.XLOOKUP($B2536,ウォッチリスト!$C$3:$C$10000,ウォッチリスト!$C$3:$C$10000,"未反映",0,1)</f>
        <v>6134</v>
      </c>
    </row>
    <row r="2537" spans="1:11">
      <c r="A2537" s="49">
        <v>20250228</v>
      </c>
      <c r="B2537" s="50" t="s">
        <v>2262</v>
      </c>
      <c r="C2537" s="49" t="s">
        <v>6998</v>
      </c>
      <c r="D2537" s="49" t="s">
        <v>3968</v>
      </c>
      <c r="E2537" s="49">
        <v>3600</v>
      </c>
      <c r="F2537" s="49" t="s">
        <v>4524</v>
      </c>
      <c r="G2537" s="49">
        <v>8</v>
      </c>
      <c r="H2537" s="49" t="s">
        <v>4524</v>
      </c>
      <c r="I2537" s="49">
        <v>6</v>
      </c>
      <c r="J2537" s="49" t="s">
        <v>4061</v>
      </c>
      <c r="K2537" s="47" t="str">
        <f>_xlfn.XLOOKUP($B2537,ウォッチリスト!$C$3:$C$10000,ウォッチリスト!$C$3:$C$10000,"未反映",0,1)</f>
        <v>6135</v>
      </c>
    </row>
    <row r="2538" spans="1:11">
      <c r="A2538" s="49">
        <v>20250228</v>
      </c>
      <c r="B2538" s="50" t="s">
        <v>2263</v>
      </c>
      <c r="C2538" s="49" t="s">
        <v>6999</v>
      </c>
      <c r="D2538" s="49" t="s">
        <v>3968</v>
      </c>
      <c r="E2538" s="49">
        <v>3600</v>
      </c>
      <c r="F2538" s="49" t="s">
        <v>4524</v>
      </c>
      <c r="G2538" s="49">
        <v>8</v>
      </c>
      <c r="H2538" s="49" t="s">
        <v>4524</v>
      </c>
      <c r="I2538" s="49">
        <v>4</v>
      </c>
      <c r="J2538" s="49" t="s">
        <v>4015</v>
      </c>
      <c r="K2538" s="47" t="str">
        <f>_xlfn.XLOOKUP($B2538,ウォッチリスト!$C$3:$C$10000,ウォッチリスト!$C$3:$C$10000,"未反映",0,1)</f>
        <v>6136</v>
      </c>
    </row>
    <row r="2539" spans="1:11">
      <c r="A2539" s="49">
        <v>20250228</v>
      </c>
      <c r="B2539" s="50" t="s">
        <v>2264</v>
      </c>
      <c r="C2539" s="49" t="s">
        <v>7000</v>
      </c>
      <c r="D2539" s="49" t="s">
        <v>4059</v>
      </c>
      <c r="E2539" s="49">
        <v>3600</v>
      </c>
      <c r="F2539" s="49" t="s">
        <v>4524</v>
      </c>
      <c r="G2539" s="49">
        <v>8</v>
      </c>
      <c r="H2539" s="49" t="s">
        <v>4524</v>
      </c>
      <c r="I2539" s="49" t="s">
        <v>3975</v>
      </c>
      <c r="J2539" s="49" t="s">
        <v>3975</v>
      </c>
      <c r="K2539" s="47" t="str">
        <f>_xlfn.XLOOKUP($B2539,ウォッチリスト!$C$3:$C$10000,ウォッチリスト!$C$3:$C$10000,"未反映",0,1)</f>
        <v>6137</v>
      </c>
    </row>
    <row r="2540" spans="1:11">
      <c r="A2540" s="49">
        <v>20250228</v>
      </c>
      <c r="B2540" s="50" t="s">
        <v>2265</v>
      </c>
      <c r="C2540" s="49" t="s">
        <v>7001</v>
      </c>
      <c r="D2540" s="49" t="s">
        <v>4059</v>
      </c>
      <c r="E2540" s="49">
        <v>3600</v>
      </c>
      <c r="F2540" s="49" t="s">
        <v>4524</v>
      </c>
      <c r="G2540" s="49">
        <v>8</v>
      </c>
      <c r="H2540" s="49" t="s">
        <v>4524</v>
      </c>
      <c r="I2540" s="49" t="s">
        <v>3975</v>
      </c>
      <c r="J2540" s="49" t="s">
        <v>3975</v>
      </c>
      <c r="K2540" s="47" t="str">
        <f>_xlfn.XLOOKUP($B2540,ウォッチリスト!$C$3:$C$10000,ウォッチリスト!$C$3:$C$10000,"未反映",0,1)</f>
        <v>6138</v>
      </c>
    </row>
    <row r="2541" spans="1:11">
      <c r="A2541" s="49">
        <v>20250228</v>
      </c>
      <c r="B2541" s="50" t="s">
        <v>2266</v>
      </c>
      <c r="C2541" s="49" t="s">
        <v>7002</v>
      </c>
      <c r="D2541" s="49" t="s">
        <v>3968</v>
      </c>
      <c r="E2541" s="49">
        <v>3600</v>
      </c>
      <c r="F2541" s="49" t="s">
        <v>4524</v>
      </c>
      <c r="G2541" s="49">
        <v>8</v>
      </c>
      <c r="H2541" s="49" t="s">
        <v>4524</v>
      </c>
      <c r="I2541" s="49">
        <v>6</v>
      </c>
      <c r="J2541" s="49" t="s">
        <v>4061</v>
      </c>
      <c r="K2541" s="47" t="str">
        <f>_xlfn.XLOOKUP($B2541,ウォッチリスト!$C$3:$C$10000,ウォッチリスト!$C$3:$C$10000,"未反映",0,1)</f>
        <v>6140</v>
      </c>
    </row>
    <row r="2542" spans="1:11">
      <c r="A2542" s="49">
        <v>20250228</v>
      </c>
      <c r="B2542" s="50" t="s">
        <v>2267</v>
      </c>
      <c r="C2542" s="49" t="s">
        <v>7003</v>
      </c>
      <c r="D2542" s="49" t="s">
        <v>3968</v>
      </c>
      <c r="E2542" s="49">
        <v>3600</v>
      </c>
      <c r="F2542" s="49" t="s">
        <v>4524</v>
      </c>
      <c r="G2542" s="49">
        <v>8</v>
      </c>
      <c r="H2542" s="49" t="s">
        <v>4524</v>
      </c>
      <c r="I2542" s="49">
        <v>4</v>
      </c>
      <c r="J2542" s="49" t="s">
        <v>4015</v>
      </c>
      <c r="K2542" s="47" t="str">
        <f>_xlfn.XLOOKUP($B2542,ウォッチリスト!$C$3:$C$10000,ウォッチリスト!$C$3:$C$10000,"未反映",0,1)</f>
        <v>6141</v>
      </c>
    </row>
    <row r="2543" spans="1:11">
      <c r="A2543" s="49">
        <v>20250228</v>
      </c>
      <c r="B2543" s="50" t="s">
        <v>2268</v>
      </c>
      <c r="C2543" s="49" t="s">
        <v>7004</v>
      </c>
      <c r="D2543" s="49" t="s">
        <v>3968</v>
      </c>
      <c r="E2543" s="49">
        <v>3600</v>
      </c>
      <c r="F2543" s="49" t="s">
        <v>4524</v>
      </c>
      <c r="G2543" s="49">
        <v>8</v>
      </c>
      <c r="H2543" s="49" t="s">
        <v>4524</v>
      </c>
      <c r="I2543" s="49">
        <v>6</v>
      </c>
      <c r="J2543" s="49" t="s">
        <v>4061</v>
      </c>
      <c r="K2543" s="47" t="str">
        <f>_xlfn.XLOOKUP($B2543,ウォッチリスト!$C$3:$C$10000,ウォッチリスト!$C$3:$C$10000,"未反映",0,1)</f>
        <v>6143</v>
      </c>
    </row>
    <row r="2544" spans="1:11">
      <c r="A2544" s="49">
        <v>20250228</v>
      </c>
      <c r="B2544" s="50" t="s">
        <v>2269</v>
      </c>
      <c r="C2544" s="49" t="s">
        <v>7005</v>
      </c>
      <c r="D2544" s="49" t="s">
        <v>4059</v>
      </c>
      <c r="E2544" s="49">
        <v>3600</v>
      </c>
      <c r="F2544" s="49" t="s">
        <v>4524</v>
      </c>
      <c r="G2544" s="49">
        <v>8</v>
      </c>
      <c r="H2544" s="49" t="s">
        <v>4524</v>
      </c>
      <c r="I2544" s="49" t="s">
        <v>3975</v>
      </c>
      <c r="J2544" s="49" t="s">
        <v>3975</v>
      </c>
      <c r="K2544" s="47" t="str">
        <f>_xlfn.XLOOKUP($B2544,ウォッチリスト!$C$3:$C$10000,ウォッチリスト!$C$3:$C$10000,"未反映",0,1)</f>
        <v>6144</v>
      </c>
    </row>
    <row r="2545" spans="1:11">
      <c r="A2545" s="49">
        <v>20250228</v>
      </c>
      <c r="B2545" s="50" t="s">
        <v>2270</v>
      </c>
      <c r="C2545" s="49" t="s">
        <v>7006</v>
      </c>
      <c r="D2545" s="49" t="s">
        <v>4059</v>
      </c>
      <c r="E2545" s="49">
        <v>3600</v>
      </c>
      <c r="F2545" s="49" t="s">
        <v>4524</v>
      </c>
      <c r="G2545" s="49">
        <v>8</v>
      </c>
      <c r="H2545" s="49" t="s">
        <v>4524</v>
      </c>
      <c r="I2545" s="49" t="s">
        <v>3975</v>
      </c>
      <c r="J2545" s="49" t="s">
        <v>3975</v>
      </c>
      <c r="K2545" s="47" t="str">
        <f>_xlfn.XLOOKUP($B2545,ウォッチリスト!$C$3:$C$10000,ウォッチリスト!$C$3:$C$10000,"未反映",0,1)</f>
        <v>6145</v>
      </c>
    </row>
    <row r="2546" spans="1:11">
      <c r="A2546" s="49">
        <v>20250228</v>
      </c>
      <c r="B2546" s="50" t="s">
        <v>2271</v>
      </c>
      <c r="C2546" s="49" t="s">
        <v>7007</v>
      </c>
      <c r="D2546" s="49" t="s">
        <v>3968</v>
      </c>
      <c r="E2546" s="49">
        <v>3600</v>
      </c>
      <c r="F2546" s="49" t="s">
        <v>4524</v>
      </c>
      <c r="G2546" s="49">
        <v>8</v>
      </c>
      <c r="H2546" s="49" t="s">
        <v>4524</v>
      </c>
      <c r="I2546" s="49">
        <v>2</v>
      </c>
      <c r="J2546" s="49" t="s">
        <v>4532</v>
      </c>
      <c r="K2546" s="47" t="str">
        <f>_xlfn.XLOOKUP($B2546,ウォッチリスト!$C$3:$C$10000,ウォッチリスト!$C$3:$C$10000,"未反映",0,1)</f>
        <v>6146</v>
      </c>
    </row>
    <row r="2547" spans="1:11">
      <c r="A2547" s="49">
        <v>20250228</v>
      </c>
      <c r="B2547" s="50" t="s">
        <v>2272</v>
      </c>
      <c r="C2547" s="49" t="s">
        <v>7008</v>
      </c>
      <c r="D2547" s="49" t="s">
        <v>4059</v>
      </c>
      <c r="E2547" s="49">
        <v>3600</v>
      </c>
      <c r="F2547" s="49" t="s">
        <v>4524</v>
      </c>
      <c r="G2547" s="49">
        <v>8</v>
      </c>
      <c r="H2547" s="49" t="s">
        <v>4524</v>
      </c>
      <c r="I2547" s="49" t="s">
        <v>3975</v>
      </c>
      <c r="J2547" s="49" t="s">
        <v>3975</v>
      </c>
      <c r="K2547" s="47" t="str">
        <f>_xlfn.XLOOKUP($B2547,ウォッチリスト!$C$3:$C$10000,ウォッチリスト!$C$3:$C$10000,"未反映",0,1)</f>
        <v>6147</v>
      </c>
    </row>
    <row r="2548" spans="1:11">
      <c r="A2548" s="49">
        <v>20250228</v>
      </c>
      <c r="B2548" s="50" t="s">
        <v>2273</v>
      </c>
      <c r="C2548" s="49" t="s">
        <v>7009</v>
      </c>
      <c r="D2548" s="49" t="s">
        <v>4059</v>
      </c>
      <c r="E2548" s="49">
        <v>3600</v>
      </c>
      <c r="F2548" s="49" t="s">
        <v>4524</v>
      </c>
      <c r="G2548" s="49">
        <v>8</v>
      </c>
      <c r="H2548" s="49" t="s">
        <v>4524</v>
      </c>
      <c r="I2548" s="49" t="s">
        <v>3975</v>
      </c>
      <c r="J2548" s="49" t="s">
        <v>3975</v>
      </c>
      <c r="K2548" s="47" t="str">
        <f>_xlfn.XLOOKUP($B2548,ウォッチリスト!$C$3:$C$10000,ウォッチリスト!$C$3:$C$10000,"未反映",0,1)</f>
        <v>6149</v>
      </c>
    </row>
    <row r="2549" spans="1:11">
      <c r="A2549" s="49">
        <v>20250228</v>
      </c>
      <c r="B2549" s="50" t="s">
        <v>2274</v>
      </c>
      <c r="C2549" s="49" t="s">
        <v>7010</v>
      </c>
      <c r="D2549" s="49" t="s">
        <v>4059</v>
      </c>
      <c r="E2549" s="49">
        <v>3600</v>
      </c>
      <c r="F2549" s="49" t="s">
        <v>4524</v>
      </c>
      <c r="G2549" s="49">
        <v>8</v>
      </c>
      <c r="H2549" s="49" t="s">
        <v>4524</v>
      </c>
      <c r="I2549" s="49" t="s">
        <v>3975</v>
      </c>
      <c r="J2549" s="49" t="s">
        <v>3975</v>
      </c>
      <c r="K2549" s="47" t="str">
        <f>_xlfn.XLOOKUP($B2549,ウォッチリスト!$C$3:$C$10000,ウォッチリスト!$C$3:$C$10000,"未反映",0,1)</f>
        <v>6150</v>
      </c>
    </row>
    <row r="2550" spans="1:11">
      <c r="A2550" s="49">
        <v>20250228</v>
      </c>
      <c r="B2550" s="50" t="s">
        <v>2275</v>
      </c>
      <c r="C2550" s="49" t="s">
        <v>7011</v>
      </c>
      <c r="D2550" s="49" t="s">
        <v>3968</v>
      </c>
      <c r="E2550" s="49">
        <v>3600</v>
      </c>
      <c r="F2550" s="49" t="s">
        <v>4524</v>
      </c>
      <c r="G2550" s="49">
        <v>8</v>
      </c>
      <c r="H2550" s="49" t="s">
        <v>4524</v>
      </c>
      <c r="I2550" s="49">
        <v>7</v>
      </c>
      <c r="J2550" s="49" t="s">
        <v>3971</v>
      </c>
      <c r="K2550" s="47" t="str">
        <f>_xlfn.XLOOKUP($B2550,ウォッチリスト!$C$3:$C$10000,ウォッチリスト!$C$3:$C$10000,"未反映",0,1)</f>
        <v>6151</v>
      </c>
    </row>
    <row r="2551" spans="1:11">
      <c r="A2551" s="49">
        <v>20250228</v>
      </c>
      <c r="B2551" s="50" t="s">
        <v>2276</v>
      </c>
      <c r="C2551" s="49" t="s">
        <v>7012</v>
      </c>
      <c r="D2551" s="49" t="s">
        <v>4059</v>
      </c>
      <c r="E2551" s="49">
        <v>3600</v>
      </c>
      <c r="F2551" s="49" t="s">
        <v>4524</v>
      </c>
      <c r="G2551" s="49">
        <v>8</v>
      </c>
      <c r="H2551" s="49" t="s">
        <v>4524</v>
      </c>
      <c r="I2551" s="49" t="s">
        <v>3975</v>
      </c>
      <c r="J2551" s="49" t="s">
        <v>3975</v>
      </c>
      <c r="K2551" s="47" t="str">
        <f>_xlfn.XLOOKUP($B2551,ウォッチリスト!$C$3:$C$10000,ウォッチリスト!$C$3:$C$10000,"未反映",0,1)</f>
        <v>6155</v>
      </c>
    </row>
    <row r="2552" spans="1:11">
      <c r="A2552" s="49">
        <v>20250228</v>
      </c>
      <c r="B2552" s="50" t="s">
        <v>2277</v>
      </c>
      <c r="C2552" s="49" t="s">
        <v>7013</v>
      </c>
      <c r="D2552" s="49" t="s">
        <v>4059</v>
      </c>
      <c r="E2552" s="49">
        <v>3600</v>
      </c>
      <c r="F2552" s="49" t="s">
        <v>4524</v>
      </c>
      <c r="G2552" s="49">
        <v>8</v>
      </c>
      <c r="H2552" s="49" t="s">
        <v>4524</v>
      </c>
      <c r="I2552" s="49" t="s">
        <v>3975</v>
      </c>
      <c r="J2552" s="49" t="s">
        <v>3975</v>
      </c>
      <c r="K2552" s="47" t="str">
        <f>_xlfn.XLOOKUP($B2552,ウォッチリスト!$C$3:$C$10000,ウォッチリスト!$C$3:$C$10000,"未反映",0,1)</f>
        <v>6156</v>
      </c>
    </row>
    <row r="2553" spans="1:11">
      <c r="A2553" s="49">
        <v>20250228</v>
      </c>
      <c r="B2553" s="50" t="s">
        <v>2278</v>
      </c>
      <c r="C2553" s="49" t="s">
        <v>7014</v>
      </c>
      <c r="D2553" s="49" t="s">
        <v>3968</v>
      </c>
      <c r="E2553" s="49">
        <v>3600</v>
      </c>
      <c r="F2553" s="49" t="s">
        <v>4524</v>
      </c>
      <c r="G2553" s="49">
        <v>8</v>
      </c>
      <c r="H2553" s="49" t="s">
        <v>4524</v>
      </c>
      <c r="I2553" s="49">
        <v>7</v>
      </c>
      <c r="J2553" s="49" t="s">
        <v>3971</v>
      </c>
      <c r="K2553" s="47" t="str">
        <f>_xlfn.XLOOKUP($B2553,ウォッチリスト!$C$3:$C$10000,ウォッチリスト!$C$3:$C$10000,"未反映",0,1)</f>
        <v>6157</v>
      </c>
    </row>
    <row r="2554" spans="1:11">
      <c r="A2554" s="49">
        <v>20250228</v>
      </c>
      <c r="B2554" s="50" t="s">
        <v>2279</v>
      </c>
      <c r="C2554" s="49" t="s">
        <v>7015</v>
      </c>
      <c r="D2554" s="49" t="s">
        <v>4059</v>
      </c>
      <c r="E2554" s="49">
        <v>3600</v>
      </c>
      <c r="F2554" s="49" t="s">
        <v>4524</v>
      </c>
      <c r="G2554" s="49">
        <v>8</v>
      </c>
      <c r="H2554" s="49" t="s">
        <v>4524</v>
      </c>
      <c r="I2554" s="49" t="s">
        <v>3975</v>
      </c>
      <c r="J2554" s="49" t="s">
        <v>3975</v>
      </c>
      <c r="K2554" s="47" t="str">
        <f>_xlfn.XLOOKUP($B2554,ウォッチリスト!$C$3:$C$10000,ウォッチリスト!$C$3:$C$10000,"未反映",0,1)</f>
        <v>6158</v>
      </c>
    </row>
    <row r="2555" spans="1:11">
      <c r="A2555" s="49">
        <v>20250228</v>
      </c>
      <c r="B2555" s="50" t="s">
        <v>2280</v>
      </c>
      <c r="C2555" s="49" t="s">
        <v>7016</v>
      </c>
      <c r="D2555" s="49" t="s">
        <v>4059</v>
      </c>
      <c r="E2555" s="49">
        <v>3600</v>
      </c>
      <c r="F2555" s="49" t="s">
        <v>4524</v>
      </c>
      <c r="G2555" s="49">
        <v>8</v>
      </c>
      <c r="H2555" s="49" t="s">
        <v>4524</v>
      </c>
      <c r="I2555" s="49" t="s">
        <v>3975</v>
      </c>
      <c r="J2555" s="49" t="s">
        <v>3975</v>
      </c>
      <c r="K2555" s="47" t="str">
        <f>_xlfn.XLOOKUP($B2555,ウォッチリスト!$C$3:$C$10000,ウォッチリスト!$C$3:$C$10000,"未反映",0,1)</f>
        <v>6159</v>
      </c>
    </row>
    <row r="2556" spans="1:11">
      <c r="A2556" s="49">
        <v>20250228</v>
      </c>
      <c r="B2556" s="50" t="s">
        <v>2281</v>
      </c>
      <c r="C2556" s="49" t="s">
        <v>7017</v>
      </c>
      <c r="D2556" s="49" t="s">
        <v>4059</v>
      </c>
      <c r="E2556" s="49">
        <v>3600</v>
      </c>
      <c r="F2556" s="49" t="s">
        <v>4524</v>
      </c>
      <c r="G2556" s="49">
        <v>8</v>
      </c>
      <c r="H2556" s="49" t="s">
        <v>4524</v>
      </c>
      <c r="I2556" s="49" t="s">
        <v>3975</v>
      </c>
      <c r="J2556" s="49" t="s">
        <v>3975</v>
      </c>
      <c r="K2556" s="47" t="str">
        <f>_xlfn.XLOOKUP($B2556,ウォッチリスト!$C$3:$C$10000,ウォッチリスト!$C$3:$C$10000,"未反映",0,1)</f>
        <v>6161</v>
      </c>
    </row>
    <row r="2557" spans="1:11">
      <c r="A2557" s="49">
        <v>20250228</v>
      </c>
      <c r="B2557" s="50" t="s">
        <v>2283</v>
      </c>
      <c r="C2557" s="49" t="s">
        <v>7018</v>
      </c>
      <c r="D2557" s="49" t="s">
        <v>4059</v>
      </c>
      <c r="E2557" s="49">
        <v>3600</v>
      </c>
      <c r="F2557" s="49" t="s">
        <v>4524</v>
      </c>
      <c r="G2557" s="49">
        <v>8</v>
      </c>
      <c r="H2557" s="49" t="s">
        <v>4524</v>
      </c>
      <c r="I2557" s="49" t="s">
        <v>3975</v>
      </c>
      <c r="J2557" s="49" t="s">
        <v>3975</v>
      </c>
      <c r="K2557" s="47" t="str">
        <f>_xlfn.XLOOKUP($B2557,ウォッチリスト!$C$3:$C$10000,ウォッチリスト!$C$3:$C$10000,"未反映",0,1)</f>
        <v>6165</v>
      </c>
    </row>
    <row r="2558" spans="1:11">
      <c r="A2558" s="49">
        <v>20250228</v>
      </c>
      <c r="B2558" s="50" t="s">
        <v>2284</v>
      </c>
      <c r="C2558" s="49" t="s">
        <v>7019</v>
      </c>
      <c r="D2558" s="49" t="s">
        <v>3983</v>
      </c>
      <c r="E2558" s="49">
        <v>3600</v>
      </c>
      <c r="F2558" s="49" t="s">
        <v>4524</v>
      </c>
      <c r="G2558" s="49">
        <v>8</v>
      </c>
      <c r="H2558" s="49" t="s">
        <v>4524</v>
      </c>
      <c r="I2558" s="49" t="s">
        <v>3975</v>
      </c>
      <c r="J2558" s="49" t="s">
        <v>3975</v>
      </c>
      <c r="K2558" s="47" t="str">
        <f>_xlfn.XLOOKUP($B2558,ウォッチリスト!$C$3:$C$10000,ウォッチリスト!$C$3:$C$10000,"未反映",0,1)</f>
        <v>6166</v>
      </c>
    </row>
    <row r="2559" spans="1:11">
      <c r="A2559" s="49">
        <v>20250228</v>
      </c>
      <c r="B2559" s="50" t="s">
        <v>2285</v>
      </c>
      <c r="C2559" s="49" t="s">
        <v>7020</v>
      </c>
      <c r="D2559" s="49" t="s">
        <v>3968</v>
      </c>
      <c r="E2559" s="49">
        <v>3600</v>
      </c>
      <c r="F2559" s="49" t="s">
        <v>4524</v>
      </c>
      <c r="G2559" s="49">
        <v>8</v>
      </c>
      <c r="H2559" s="49" t="s">
        <v>4524</v>
      </c>
      <c r="I2559" s="49">
        <v>7</v>
      </c>
      <c r="J2559" s="49" t="s">
        <v>3971</v>
      </c>
      <c r="K2559" s="47" t="str">
        <f>_xlfn.XLOOKUP($B2559,ウォッチリスト!$C$3:$C$10000,ウォッチリスト!$C$3:$C$10000,"未反映",0,1)</f>
        <v>6167</v>
      </c>
    </row>
    <row r="2560" spans="1:11">
      <c r="A2560" s="49">
        <v>20250228</v>
      </c>
      <c r="B2560" s="50" t="s">
        <v>7021</v>
      </c>
      <c r="C2560" s="49" t="s">
        <v>7022</v>
      </c>
      <c r="D2560" s="49" t="s">
        <v>3991</v>
      </c>
      <c r="E2560" s="49">
        <v>3600</v>
      </c>
      <c r="F2560" s="49" t="s">
        <v>4524</v>
      </c>
      <c r="G2560" s="49">
        <v>8</v>
      </c>
      <c r="H2560" s="49" t="s">
        <v>4524</v>
      </c>
      <c r="I2560" s="49" t="s">
        <v>3975</v>
      </c>
      <c r="J2560" s="49" t="s">
        <v>3975</v>
      </c>
      <c r="K2560" s="47" t="str">
        <f>_xlfn.XLOOKUP($B2560,ウォッチリスト!$C$3:$C$10000,ウォッチリスト!$C$3:$C$10000,"未反映",0,1)</f>
        <v>未反映</v>
      </c>
    </row>
    <row r="2561" spans="1:11">
      <c r="A2561" s="49">
        <v>20250228</v>
      </c>
      <c r="B2561" s="50" t="s">
        <v>2286</v>
      </c>
      <c r="C2561" s="49" t="s">
        <v>7023</v>
      </c>
      <c r="D2561" s="49" t="s">
        <v>4059</v>
      </c>
      <c r="E2561" s="49">
        <v>9050</v>
      </c>
      <c r="F2561" s="49" t="s">
        <v>4031</v>
      </c>
      <c r="G2561" s="49">
        <v>10</v>
      </c>
      <c r="H2561" s="49" t="s">
        <v>3993</v>
      </c>
      <c r="I2561" s="49" t="s">
        <v>3975</v>
      </c>
      <c r="J2561" s="49" t="s">
        <v>3975</v>
      </c>
      <c r="K2561" s="47" t="str">
        <f>_xlfn.XLOOKUP($B2561,ウォッチリスト!$C$3:$C$10000,ウォッチリスト!$C$3:$C$10000,"未反映",0,1)</f>
        <v>6171</v>
      </c>
    </row>
    <row r="2562" spans="1:11">
      <c r="A2562" s="49">
        <v>20250228</v>
      </c>
      <c r="B2562" s="50" t="s">
        <v>2287</v>
      </c>
      <c r="C2562" s="49" t="s">
        <v>7024</v>
      </c>
      <c r="D2562" s="49" t="s">
        <v>3983</v>
      </c>
      <c r="E2562" s="49">
        <v>9050</v>
      </c>
      <c r="F2562" s="49" t="s">
        <v>4031</v>
      </c>
      <c r="G2562" s="49">
        <v>10</v>
      </c>
      <c r="H2562" s="49" t="s">
        <v>3993</v>
      </c>
      <c r="I2562" s="49" t="s">
        <v>3975</v>
      </c>
      <c r="J2562" s="49" t="s">
        <v>3975</v>
      </c>
      <c r="K2562" s="47" t="str">
        <f>_xlfn.XLOOKUP($B2562,ウォッチリスト!$C$3:$C$10000,ウォッチリスト!$C$3:$C$10000,"未反映",0,1)</f>
        <v>6173</v>
      </c>
    </row>
    <row r="2563" spans="1:11">
      <c r="A2563" s="49">
        <v>20250228</v>
      </c>
      <c r="B2563" s="50" t="s">
        <v>7025</v>
      </c>
      <c r="C2563" s="49" t="s">
        <v>7026</v>
      </c>
      <c r="D2563" s="49" t="s">
        <v>3991</v>
      </c>
      <c r="E2563" s="49">
        <v>9050</v>
      </c>
      <c r="F2563" s="49" t="s">
        <v>4031</v>
      </c>
      <c r="G2563" s="49">
        <v>10</v>
      </c>
      <c r="H2563" s="49" t="s">
        <v>3993</v>
      </c>
      <c r="I2563" s="49" t="s">
        <v>3975</v>
      </c>
      <c r="J2563" s="49" t="s">
        <v>3975</v>
      </c>
      <c r="K2563" s="47" t="str">
        <f>_xlfn.XLOOKUP($B2563,ウォッチリスト!$C$3:$C$10000,ウォッチリスト!$C$3:$C$10000,"未反映",0,1)</f>
        <v>未反映</v>
      </c>
    </row>
    <row r="2564" spans="1:11">
      <c r="A2564" s="49">
        <v>20250228</v>
      </c>
      <c r="B2564" s="50" t="s">
        <v>2288</v>
      </c>
      <c r="C2564" s="49" t="s">
        <v>7027</v>
      </c>
      <c r="D2564" s="49" t="s">
        <v>3983</v>
      </c>
      <c r="E2564" s="49">
        <v>9050</v>
      </c>
      <c r="F2564" s="49" t="s">
        <v>4031</v>
      </c>
      <c r="G2564" s="49">
        <v>10</v>
      </c>
      <c r="H2564" s="49" t="s">
        <v>3993</v>
      </c>
      <c r="I2564" s="49" t="s">
        <v>3975</v>
      </c>
      <c r="J2564" s="49" t="s">
        <v>3975</v>
      </c>
      <c r="K2564" s="47" t="str">
        <f>_xlfn.XLOOKUP($B2564,ウォッチリスト!$C$3:$C$10000,ウォッチリスト!$C$3:$C$10000,"未反映",0,1)</f>
        <v>6176</v>
      </c>
    </row>
    <row r="2565" spans="1:11">
      <c r="A2565" s="49">
        <v>20250228</v>
      </c>
      <c r="B2565" s="50" t="s">
        <v>2289</v>
      </c>
      <c r="C2565" s="49" t="s">
        <v>7028</v>
      </c>
      <c r="D2565" s="49" t="s">
        <v>3983</v>
      </c>
      <c r="E2565" s="49">
        <v>9050</v>
      </c>
      <c r="F2565" s="49" t="s">
        <v>4031</v>
      </c>
      <c r="G2565" s="49">
        <v>10</v>
      </c>
      <c r="H2565" s="49" t="s">
        <v>3993</v>
      </c>
      <c r="I2565" s="49" t="s">
        <v>3975</v>
      </c>
      <c r="J2565" s="49" t="s">
        <v>3975</v>
      </c>
      <c r="K2565" s="47" t="str">
        <f>_xlfn.XLOOKUP($B2565,ウォッチリスト!$C$3:$C$10000,ウォッチリスト!$C$3:$C$10000,"未反映",0,1)</f>
        <v>6177</v>
      </c>
    </row>
    <row r="2566" spans="1:11">
      <c r="A2566" s="49">
        <v>20250228</v>
      </c>
      <c r="B2566" s="50" t="s">
        <v>269</v>
      </c>
      <c r="C2566" s="49" t="s">
        <v>7029</v>
      </c>
      <c r="D2566" s="49" t="s">
        <v>3968</v>
      </c>
      <c r="E2566" s="49">
        <v>9050</v>
      </c>
      <c r="F2566" s="49" t="s">
        <v>4031</v>
      </c>
      <c r="G2566" s="49">
        <v>10</v>
      </c>
      <c r="H2566" s="49" t="s">
        <v>3993</v>
      </c>
      <c r="I2566" s="49">
        <v>2</v>
      </c>
      <c r="J2566" s="49" t="s">
        <v>4532</v>
      </c>
      <c r="K2566" s="47" t="str">
        <f>_xlfn.XLOOKUP($B2566,ウォッチリスト!$C$3:$C$10000,ウォッチリスト!$C$3:$C$10000,"未反映",0,1)</f>
        <v>6178</v>
      </c>
    </row>
    <row r="2567" spans="1:11">
      <c r="A2567" s="49">
        <v>20250228</v>
      </c>
      <c r="B2567" s="50" t="s">
        <v>326</v>
      </c>
      <c r="C2567" s="49" t="s">
        <v>7030</v>
      </c>
      <c r="D2567" s="49" t="s">
        <v>3983</v>
      </c>
      <c r="E2567" s="49">
        <v>9050</v>
      </c>
      <c r="F2567" s="49" t="s">
        <v>4031</v>
      </c>
      <c r="G2567" s="49">
        <v>10</v>
      </c>
      <c r="H2567" s="49" t="s">
        <v>3993</v>
      </c>
      <c r="I2567" s="49" t="s">
        <v>3975</v>
      </c>
      <c r="J2567" s="49" t="s">
        <v>3975</v>
      </c>
      <c r="K2567" s="47" t="str">
        <f>_xlfn.XLOOKUP($B2567,ウォッチリスト!$C$3:$C$10000,ウォッチリスト!$C$3:$C$10000,"未反映",0,1)</f>
        <v>6180</v>
      </c>
    </row>
    <row r="2568" spans="1:11">
      <c r="A2568" s="49">
        <v>20250228</v>
      </c>
      <c r="B2568" s="50" t="s">
        <v>2290</v>
      </c>
      <c r="C2568" s="49" t="s">
        <v>7031</v>
      </c>
      <c r="D2568" s="49" t="s">
        <v>3983</v>
      </c>
      <c r="E2568" s="49">
        <v>9050</v>
      </c>
      <c r="F2568" s="49" t="s">
        <v>4031</v>
      </c>
      <c r="G2568" s="49">
        <v>10</v>
      </c>
      <c r="H2568" s="49" t="s">
        <v>3993</v>
      </c>
      <c r="I2568" s="49" t="s">
        <v>3975</v>
      </c>
      <c r="J2568" s="49" t="s">
        <v>3975</v>
      </c>
      <c r="K2568" s="47" t="str">
        <f>_xlfn.XLOOKUP($B2568,ウォッチリスト!$C$3:$C$10000,ウォッチリスト!$C$3:$C$10000,"未反映",0,1)</f>
        <v>6181</v>
      </c>
    </row>
    <row r="2569" spans="1:11">
      <c r="A2569" s="49">
        <v>20250228</v>
      </c>
      <c r="B2569" s="50" t="s">
        <v>2291</v>
      </c>
      <c r="C2569" s="49" t="s">
        <v>7032</v>
      </c>
      <c r="D2569" s="49" t="s">
        <v>3983</v>
      </c>
      <c r="E2569" s="49">
        <v>9050</v>
      </c>
      <c r="F2569" s="49" t="s">
        <v>4031</v>
      </c>
      <c r="G2569" s="49">
        <v>10</v>
      </c>
      <c r="H2569" s="49" t="s">
        <v>3993</v>
      </c>
      <c r="I2569" s="49" t="s">
        <v>3975</v>
      </c>
      <c r="J2569" s="49" t="s">
        <v>3975</v>
      </c>
      <c r="K2569" s="47" t="str">
        <f>_xlfn.XLOOKUP($B2569,ウォッチリスト!$C$3:$C$10000,ウォッチリスト!$C$3:$C$10000,"未反映",0,1)</f>
        <v>6182</v>
      </c>
    </row>
    <row r="2570" spans="1:11">
      <c r="A2570" s="49">
        <v>20250228</v>
      </c>
      <c r="B2570" s="50" t="s">
        <v>2292</v>
      </c>
      <c r="C2570" s="49" t="s">
        <v>7033</v>
      </c>
      <c r="D2570" s="49" t="s">
        <v>3968</v>
      </c>
      <c r="E2570" s="49">
        <v>9050</v>
      </c>
      <c r="F2570" s="49" t="s">
        <v>4031</v>
      </c>
      <c r="G2570" s="49">
        <v>10</v>
      </c>
      <c r="H2570" s="49" t="s">
        <v>3993</v>
      </c>
      <c r="I2570" s="49">
        <v>6</v>
      </c>
      <c r="J2570" s="49" t="s">
        <v>4061</v>
      </c>
      <c r="K2570" s="47" t="str">
        <f>_xlfn.XLOOKUP($B2570,ウォッチリスト!$C$3:$C$10000,ウォッチリスト!$C$3:$C$10000,"未反映",0,1)</f>
        <v>6183</v>
      </c>
    </row>
    <row r="2571" spans="1:11">
      <c r="A2571" s="49">
        <v>20250228</v>
      </c>
      <c r="B2571" s="50" t="s">
        <v>2293</v>
      </c>
      <c r="C2571" s="49" t="s">
        <v>7034</v>
      </c>
      <c r="D2571" s="49" t="s">
        <v>3968</v>
      </c>
      <c r="E2571" s="49">
        <v>9050</v>
      </c>
      <c r="F2571" s="49" t="s">
        <v>4031</v>
      </c>
      <c r="G2571" s="49">
        <v>10</v>
      </c>
      <c r="H2571" s="49" t="s">
        <v>3993</v>
      </c>
      <c r="I2571" s="49">
        <v>7</v>
      </c>
      <c r="J2571" s="49" t="s">
        <v>3971</v>
      </c>
      <c r="K2571" s="47" t="str">
        <f>_xlfn.XLOOKUP($B2571,ウォッチリスト!$C$3:$C$10000,ウォッチリスト!$C$3:$C$10000,"未反映",0,1)</f>
        <v>6184</v>
      </c>
    </row>
    <row r="2572" spans="1:11">
      <c r="A2572" s="49">
        <v>20250228</v>
      </c>
      <c r="B2572" s="50" t="s">
        <v>2294</v>
      </c>
      <c r="C2572" s="49" t="s">
        <v>7035</v>
      </c>
      <c r="D2572" s="49" t="s">
        <v>4059</v>
      </c>
      <c r="E2572" s="49">
        <v>9050</v>
      </c>
      <c r="F2572" s="49" t="s">
        <v>4031</v>
      </c>
      <c r="G2572" s="49">
        <v>10</v>
      </c>
      <c r="H2572" s="49" t="s">
        <v>3993</v>
      </c>
      <c r="I2572" s="49" t="s">
        <v>3975</v>
      </c>
      <c r="J2572" s="49" t="s">
        <v>3975</v>
      </c>
      <c r="K2572" s="47" t="str">
        <f>_xlfn.XLOOKUP($B2572,ウォッチリスト!$C$3:$C$10000,ウォッチリスト!$C$3:$C$10000,"未反映",0,1)</f>
        <v>6185</v>
      </c>
    </row>
    <row r="2573" spans="1:11">
      <c r="A2573" s="49">
        <v>20250228</v>
      </c>
      <c r="B2573" s="50" t="s">
        <v>2295</v>
      </c>
      <c r="C2573" s="49" t="s">
        <v>7036</v>
      </c>
      <c r="D2573" s="49" t="s">
        <v>4059</v>
      </c>
      <c r="E2573" s="49">
        <v>9050</v>
      </c>
      <c r="F2573" s="49" t="s">
        <v>4031</v>
      </c>
      <c r="G2573" s="49">
        <v>10</v>
      </c>
      <c r="H2573" s="49" t="s">
        <v>3993</v>
      </c>
      <c r="I2573" s="49" t="s">
        <v>3975</v>
      </c>
      <c r="J2573" s="49" t="s">
        <v>3975</v>
      </c>
      <c r="K2573" s="47" t="str">
        <f>_xlfn.XLOOKUP($B2573,ウォッチリスト!$C$3:$C$10000,ウォッチリスト!$C$3:$C$10000,"未反映",0,1)</f>
        <v>6186</v>
      </c>
    </row>
    <row r="2574" spans="1:11">
      <c r="A2574" s="49">
        <v>20250228</v>
      </c>
      <c r="B2574" s="50" t="s">
        <v>2296</v>
      </c>
      <c r="C2574" s="49" t="s">
        <v>7037</v>
      </c>
      <c r="D2574" s="49" t="s">
        <v>4059</v>
      </c>
      <c r="E2574" s="49">
        <v>9050</v>
      </c>
      <c r="F2574" s="49" t="s">
        <v>4031</v>
      </c>
      <c r="G2574" s="49">
        <v>10</v>
      </c>
      <c r="H2574" s="49" t="s">
        <v>3993</v>
      </c>
      <c r="I2574" s="49" t="s">
        <v>3975</v>
      </c>
      <c r="J2574" s="49" t="s">
        <v>3975</v>
      </c>
      <c r="K2574" s="47" t="str">
        <f>_xlfn.XLOOKUP($B2574,ウォッチリスト!$C$3:$C$10000,ウォッチリスト!$C$3:$C$10000,"未反映",0,1)</f>
        <v>6189</v>
      </c>
    </row>
    <row r="2575" spans="1:11">
      <c r="A2575" s="49">
        <v>20250228</v>
      </c>
      <c r="B2575" s="50" t="s">
        <v>2297</v>
      </c>
      <c r="C2575" s="49" t="s">
        <v>7038</v>
      </c>
      <c r="D2575" s="49" t="s">
        <v>3983</v>
      </c>
      <c r="E2575" s="49">
        <v>9050</v>
      </c>
      <c r="F2575" s="49" t="s">
        <v>4031</v>
      </c>
      <c r="G2575" s="49">
        <v>10</v>
      </c>
      <c r="H2575" s="49" t="s">
        <v>3993</v>
      </c>
      <c r="I2575" s="49" t="s">
        <v>3975</v>
      </c>
      <c r="J2575" s="49" t="s">
        <v>3975</v>
      </c>
      <c r="K2575" s="47" t="str">
        <f>_xlfn.XLOOKUP($B2575,ウォッチリスト!$C$3:$C$10000,ウォッチリスト!$C$3:$C$10000,"未反映",0,1)</f>
        <v>6190</v>
      </c>
    </row>
    <row r="2576" spans="1:11">
      <c r="A2576" s="49">
        <v>20250228</v>
      </c>
      <c r="B2576" s="50" t="s">
        <v>2298</v>
      </c>
      <c r="C2576" s="49" t="s">
        <v>7039</v>
      </c>
      <c r="D2576" s="49" t="s">
        <v>3968</v>
      </c>
      <c r="E2576" s="49">
        <v>9050</v>
      </c>
      <c r="F2576" s="49" t="s">
        <v>4031</v>
      </c>
      <c r="G2576" s="49">
        <v>10</v>
      </c>
      <c r="H2576" s="49" t="s">
        <v>3993</v>
      </c>
      <c r="I2576" s="49">
        <v>7</v>
      </c>
      <c r="J2576" s="49" t="s">
        <v>3971</v>
      </c>
      <c r="K2576" s="47" t="str">
        <f>_xlfn.XLOOKUP($B2576,ウォッチリスト!$C$3:$C$10000,ウォッチリスト!$C$3:$C$10000,"未反映",0,1)</f>
        <v>6191</v>
      </c>
    </row>
    <row r="2577" spans="1:11">
      <c r="A2577" s="49">
        <v>20250228</v>
      </c>
      <c r="B2577" s="50" t="s">
        <v>2299</v>
      </c>
      <c r="C2577" s="49" t="s">
        <v>7040</v>
      </c>
      <c r="D2577" s="49" t="s">
        <v>3983</v>
      </c>
      <c r="E2577" s="49">
        <v>9050</v>
      </c>
      <c r="F2577" s="49" t="s">
        <v>4031</v>
      </c>
      <c r="G2577" s="49">
        <v>10</v>
      </c>
      <c r="H2577" s="49" t="s">
        <v>3993</v>
      </c>
      <c r="I2577" s="49" t="s">
        <v>3975</v>
      </c>
      <c r="J2577" s="49" t="s">
        <v>3975</v>
      </c>
      <c r="K2577" s="47" t="str">
        <f>_xlfn.XLOOKUP($B2577,ウォッチリスト!$C$3:$C$10000,ウォッチリスト!$C$3:$C$10000,"未反映",0,1)</f>
        <v>6193</v>
      </c>
    </row>
    <row r="2578" spans="1:11">
      <c r="A2578" s="49">
        <v>20250228</v>
      </c>
      <c r="B2578" s="50" t="s">
        <v>2300</v>
      </c>
      <c r="C2578" s="49" t="s">
        <v>7041</v>
      </c>
      <c r="D2578" s="49" t="s">
        <v>3968</v>
      </c>
      <c r="E2578" s="49">
        <v>9050</v>
      </c>
      <c r="F2578" s="49" t="s">
        <v>4031</v>
      </c>
      <c r="G2578" s="49">
        <v>10</v>
      </c>
      <c r="H2578" s="49" t="s">
        <v>3993</v>
      </c>
      <c r="I2578" s="49">
        <v>7</v>
      </c>
      <c r="J2578" s="49" t="s">
        <v>3971</v>
      </c>
      <c r="K2578" s="47" t="str">
        <f>_xlfn.XLOOKUP($B2578,ウォッチリスト!$C$3:$C$10000,ウォッチリスト!$C$3:$C$10000,"未反映",0,1)</f>
        <v>6194</v>
      </c>
    </row>
    <row r="2579" spans="1:11">
      <c r="A2579" s="49">
        <v>20250228</v>
      </c>
      <c r="B2579" s="50" t="s">
        <v>2301</v>
      </c>
      <c r="C2579" s="49" t="s">
        <v>7042</v>
      </c>
      <c r="D2579" s="49" t="s">
        <v>3983</v>
      </c>
      <c r="E2579" s="49">
        <v>9050</v>
      </c>
      <c r="F2579" s="49" t="s">
        <v>4031</v>
      </c>
      <c r="G2579" s="49">
        <v>10</v>
      </c>
      <c r="H2579" s="49" t="s">
        <v>3993</v>
      </c>
      <c r="I2579" s="49" t="s">
        <v>3975</v>
      </c>
      <c r="J2579" s="49" t="s">
        <v>3975</v>
      </c>
      <c r="K2579" s="47" t="str">
        <f>_xlfn.XLOOKUP($B2579,ウォッチリスト!$C$3:$C$10000,ウォッチリスト!$C$3:$C$10000,"未反映",0,1)</f>
        <v>6195</v>
      </c>
    </row>
    <row r="2580" spans="1:11">
      <c r="A2580" s="49">
        <v>20250228</v>
      </c>
      <c r="B2580" s="50" t="s">
        <v>2302</v>
      </c>
      <c r="C2580" s="49" t="s">
        <v>7043</v>
      </c>
      <c r="D2580" s="49" t="s">
        <v>3968</v>
      </c>
      <c r="E2580" s="49">
        <v>9050</v>
      </c>
      <c r="F2580" s="49" t="s">
        <v>4031</v>
      </c>
      <c r="G2580" s="49">
        <v>10</v>
      </c>
      <c r="H2580" s="49" t="s">
        <v>3993</v>
      </c>
      <c r="I2580" s="49">
        <v>6</v>
      </c>
      <c r="J2580" s="49" t="s">
        <v>4061</v>
      </c>
      <c r="K2580" s="47" t="str">
        <f>_xlfn.XLOOKUP($B2580,ウォッチリスト!$C$3:$C$10000,ウォッチリスト!$C$3:$C$10000,"未反映",0,1)</f>
        <v>6196</v>
      </c>
    </row>
    <row r="2581" spans="1:11">
      <c r="A2581" s="49">
        <v>20250228</v>
      </c>
      <c r="B2581" s="50" t="s">
        <v>2303</v>
      </c>
      <c r="C2581" s="49" t="s">
        <v>7044</v>
      </c>
      <c r="D2581" s="49" t="s">
        <v>3968</v>
      </c>
      <c r="E2581" s="49">
        <v>9050</v>
      </c>
      <c r="F2581" s="49" t="s">
        <v>4031</v>
      </c>
      <c r="G2581" s="49">
        <v>10</v>
      </c>
      <c r="H2581" s="49" t="s">
        <v>3993</v>
      </c>
      <c r="I2581" s="49">
        <v>6</v>
      </c>
      <c r="J2581" s="49" t="s">
        <v>4061</v>
      </c>
      <c r="K2581" s="47" t="str">
        <f>_xlfn.XLOOKUP($B2581,ウォッチリスト!$C$3:$C$10000,ウォッチリスト!$C$3:$C$10000,"未反映",0,1)</f>
        <v>6197</v>
      </c>
    </row>
    <row r="2582" spans="1:11">
      <c r="A2582" s="49">
        <v>20250228</v>
      </c>
      <c r="B2582" s="50" t="s">
        <v>2304</v>
      </c>
      <c r="C2582" s="49" t="s">
        <v>7045</v>
      </c>
      <c r="D2582" s="49" t="s">
        <v>3983</v>
      </c>
      <c r="E2582" s="49">
        <v>9050</v>
      </c>
      <c r="F2582" s="49" t="s">
        <v>4031</v>
      </c>
      <c r="G2582" s="49">
        <v>10</v>
      </c>
      <c r="H2582" s="49" t="s">
        <v>3993</v>
      </c>
      <c r="I2582" s="49" t="s">
        <v>3975</v>
      </c>
      <c r="J2582" s="49" t="s">
        <v>3975</v>
      </c>
      <c r="K2582" s="47" t="str">
        <f>_xlfn.XLOOKUP($B2582,ウォッチリスト!$C$3:$C$10000,ウォッチリスト!$C$3:$C$10000,"未反映",0,1)</f>
        <v>6198</v>
      </c>
    </row>
    <row r="2583" spans="1:11">
      <c r="A2583" s="49">
        <v>20250228</v>
      </c>
      <c r="B2583" s="50" t="s">
        <v>2305</v>
      </c>
      <c r="C2583" s="49" t="s">
        <v>7046</v>
      </c>
      <c r="D2583" s="49" t="s">
        <v>4059</v>
      </c>
      <c r="E2583" s="49">
        <v>9050</v>
      </c>
      <c r="F2583" s="49" t="s">
        <v>4031</v>
      </c>
      <c r="G2583" s="49">
        <v>10</v>
      </c>
      <c r="H2583" s="49" t="s">
        <v>3993</v>
      </c>
      <c r="I2583" s="49">
        <v>7</v>
      </c>
      <c r="J2583" s="49" t="s">
        <v>3971</v>
      </c>
      <c r="K2583" s="47" t="str">
        <f>_xlfn.XLOOKUP($B2583,ウォッチリスト!$C$3:$C$10000,ウォッチリスト!$C$3:$C$10000,"未反映",0,1)</f>
        <v>6199</v>
      </c>
    </row>
    <row r="2584" spans="1:11">
      <c r="A2584" s="49">
        <v>20250228</v>
      </c>
      <c r="B2584" s="50" t="s">
        <v>2306</v>
      </c>
      <c r="C2584" s="49" t="s">
        <v>7047</v>
      </c>
      <c r="D2584" s="49" t="s">
        <v>3968</v>
      </c>
      <c r="E2584" s="49">
        <v>9050</v>
      </c>
      <c r="F2584" s="49" t="s">
        <v>4031</v>
      </c>
      <c r="G2584" s="49">
        <v>10</v>
      </c>
      <c r="H2584" s="49" t="s">
        <v>3993</v>
      </c>
      <c r="I2584" s="49">
        <v>6</v>
      </c>
      <c r="J2584" s="49" t="s">
        <v>4061</v>
      </c>
      <c r="K2584" s="47" t="str">
        <f>_xlfn.XLOOKUP($B2584,ウォッチリスト!$C$3:$C$10000,ウォッチリスト!$C$3:$C$10000,"未反映",0,1)</f>
        <v>6200</v>
      </c>
    </row>
    <row r="2585" spans="1:11">
      <c r="A2585" s="49">
        <v>20250228</v>
      </c>
      <c r="B2585" s="50" t="s">
        <v>38</v>
      </c>
      <c r="C2585" s="49" t="s">
        <v>7048</v>
      </c>
      <c r="D2585" s="49" t="s">
        <v>3968</v>
      </c>
      <c r="E2585" s="49">
        <v>3700</v>
      </c>
      <c r="F2585" s="49" t="s">
        <v>5496</v>
      </c>
      <c r="G2585" s="49">
        <v>6</v>
      </c>
      <c r="H2585" s="49" t="s">
        <v>5497</v>
      </c>
      <c r="I2585" s="49">
        <v>4</v>
      </c>
      <c r="J2585" s="49" t="s">
        <v>4015</v>
      </c>
      <c r="K2585" s="47" t="str">
        <f>_xlfn.XLOOKUP($B2585,ウォッチリスト!$C$3:$C$10000,ウォッチリスト!$C$3:$C$10000,"未反映",0,1)</f>
        <v>6201</v>
      </c>
    </row>
    <row r="2586" spans="1:11">
      <c r="A2586" s="49">
        <v>20250228</v>
      </c>
      <c r="B2586" s="50" t="s">
        <v>2307</v>
      </c>
      <c r="C2586" s="49" t="s">
        <v>7049</v>
      </c>
      <c r="D2586" s="49" t="s">
        <v>4059</v>
      </c>
      <c r="E2586" s="49">
        <v>3600</v>
      </c>
      <c r="F2586" s="49" t="s">
        <v>4524</v>
      </c>
      <c r="G2586" s="49">
        <v>8</v>
      </c>
      <c r="H2586" s="49" t="s">
        <v>4524</v>
      </c>
      <c r="I2586" s="49" t="s">
        <v>3975</v>
      </c>
      <c r="J2586" s="49" t="s">
        <v>3975</v>
      </c>
      <c r="K2586" s="47" t="str">
        <f>_xlfn.XLOOKUP($B2586,ウォッチリスト!$C$3:$C$10000,ウォッチリスト!$C$3:$C$10000,"未反映",0,1)</f>
        <v>6203</v>
      </c>
    </row>
    <row r="2587" spans="1:11">
      <c r="A2587" s="49">
        <v>20250228</v>
      </c>
      <c r="B2587" s="50" t="s">
        <v>2308</v>
      </c>
      <c r="C2587" s="49" t="s">
        <v>7050</v>
      </c>
      <c r="D2587" s="49" t="s">
        <v>4059</v>
      </c>
      <c r="E2587" s="49">
        <v>3600</v>
      </c>
      <c r="F2587" s="49" t="s">
        <v>4524</v>
      </c>
      <c r="G2587" s="49">
        <v>8</v>
      </c>
      <c r="H2587" s="49" t="s">
        <v>4524</v>
      </c>
      <c r="I2587" s="49" t="s">
        <v>3975</v>
      </c>
      <c r="J2587" s="49" t="s">
        <v>3975</v>
      </c>
      <c r="K2587" s="47" t="str">
        <f>_xlfn.XLOOKUP($B2587,ウォッチリスト!$C$3:$C$10000,ウォッチリスト!$C$3:$C$10000,"未反映",0,1)</f>
        <v>6208</v>
      </c>
    </row>
    <row r="2588" spans="1:11">
      <c r="A2588" s="49">
        <v>20250228</v>
      </c>
      <c r="B2588" s="50" t="s">
        <v>2309</v>
      </c>
      <c r="C2588" s="49" t="s">
        <v>7051</v>
      </c>
      <c r="D2588" s="49" t="s">
        <v>3968</v>
      </c>
      <c r="E2588" s="49">
        <v>3600</v>
      </c>
      <c r="F2588" s="49" t="s">
        <v>4524</v>
      </c>
      <c r="G2588" s="49">
        <v>8</v>
      </c>
      <c r="H2588" s="49" t="s">
        <v>4524</v>
      </c>
      <c r="I2588" s="49">
        <v>6</v>
      </c>
      <c r="J2588" s="49" t="s">
        <v>4061</v>
      </c>
      <c r="K2588" s="47" t="str">
        <f>_xlfn.XLOOKUP($B2588,ウォッチリスト!$C$3:$C$10000,ウォッチリスト!$C$3:$C$10000,"未反映",0,1)</f>
        <v>6209</v>
      </c>
    </row>
    <row r="2589" spans="1:11">
      <c r="A2589" s="49">
        <v>20250228</v>
      </c>
      <c r="B2589" s="50" t="s">
        <v>2310</v>
      </c>
      <c r="C2589" s="49" t="s">
        <v>7052</v>
      </c>
      <c r="D2589" s="49" t="s">
        <v>4059</v>
      </c>
      <c r="E2589" s="49">
        <v>3600</v>
      </c>
      <c r="F2589" s="49" t="s">
        <v>4524</v>
      </c>
      <c r="G2589" s="49">
        <v>8</v>
      </c>
      <c r="H2589" s="49" t="s">
        <v>4524</v>
      </c>
      <c r="I2589" s="49" t="s">
        <v>3975</v>
      </c>
      <c r="J2589" s="49" t="s">
        <v>3975</v>
      </c>
      <c r="K2589" s="47" t="str">
        <f>_xlfn.XLOOKUP($B2589,ウォッチリスト!$C$3:$C$10000,ウォッチリスト!$C$3:$C$10000,"未反映",0,1)</f>
        <v>6210</v>
      </c>
    </row>
    <row r="2590" spans="1:11">
      <c r="A2590" s="49">
        <v>20250228</v>
      </c>
      <c r="B2590" s="50" t="s">
        <v>2311</v>
      </c>
      <c r="C2590" s="49" t="s">
        <v>7053</v>
      </c>
      <c r="D2590" s="49" t="s">
        <v>4059</v>
      </c>
      <c r="E2590" s="49">
        <v>3600</v>
      </c>
      <c r="F2590" s="49" t="s">
        <v>4524</v>
      </c>
      <c r="G2590" s="49">
        <v>8</v>
      </c>
      <c r="H2590" s="49" t="s">
        <v>4524</v>
      </c>
      <c r="I2590" s="49" t="s">
        <v>3975</v>
      </c>
      <c r="J2590" s="49" t="s">
        <v>3975</v>
      </c>
      <c r="K2590" s="47" t="str">
        <f>_xlfn.XLOOKUP($B2590,ウォッチリスト!$C$3:$C$10000,ウォッチリスト!$C$3:$C$10000,"未反映",0,1)</f>
        <v>6217</v>
      </c>
    </row>
    <row r="2591" spans="1:11">
      <c r="A2591" s="49">
        <v>20250228</v>
      </c>
      <c r="B2591" s="50" t="s">
        <v>2312</v>
      </c>
      <c r="C2591" s="49" t="s">
        <v>7054</v>
      </c>
      <c r="D2591" s="49" t="s">
        <v>4059</v>
      </c>
      <c r="E2591" s="49">
        <v>3600</v>
      </c>
      <c r="F2591" s="49" t="s">
        <v>4524</v>
      </c>
      <c r="G2591" s="49">
        <v>8</v>
      </c>
      <c r="H2591" s="49" t="s">
        <v>4524</v>
      </c>
      <c r="I2591" s="49" t="s">
        <v>3975</v>
      </c>
      <c r="J2591" s="49" t="s">
        <v>3975</v>
      </c>
      <c r="K2591" s="47" t="str">
        <f>_xlfn.XLOOKUP($B2591,ウォッチリスト!$C$3:$C$10000,ウォッチリスト!$C$3:$C$10000,"未反映",0,1)</f>
        <v>6218</v>
      </c>
    </row>
    <row r="2592" spans="1:11">
      <c r="A2592" s="49">
        <v>20250228</v>
      </c>
      <c r="B2592" s="50" t="s">
        <v>2313</v>
      </c>
      <c r="C2592" s="49" t="s">
        <v>7055</v>
      </c>
      <c r="D2592" s="49" t="s">
        <v>3968</v>
      </c>
      <c r="E2592" s="49">
        <v>3600</v>
      </c>
      <c r="F2592" s="49" t="s">
        <v>4524</v>
      </c>
      <c r="G2592" s="49">
        <v>8</v>
      </c>
      <c r="H2592" s="49" t="s">
        <v>4524</v>
      </c>
      <c r="I2592" s="49">
        <v>6</v>
      </c>
      <c r="J2592" s="49" t="s">
        <v>4061</v>
      </c>
      <c r="K2592" s="47" t="str">
        <f>_xlfn.XLOOKUP($B2592,ウォッチリスト!$C$3:$C$10000,ウォッチリスト!$C$3:$C$10000,"未反映",0,1)</f>
        <v>6222</v>
      </c>
    </row>
    <row r="2593" spans="1:11">
      <c r="A2593" s="49">
        <v>20250228</v>
      </c>
      <c r="B2593" s="50" t="s">
        <v>2314</v>
      </c>
      <c r="C2593" s="49" t="s">
        <v>7056</v>
      </c>
      <c r="D2593" s="49" t="s">
        <v>4059</v>
      </c>
      <c r="E2593" s="49">
        <v>3600</v>
      </c>
      <c r="F2593" s="49" t="s">
        <v>4524</v>
      </c>
      <c r="G2593" s="49">
        <v>8</v>
      </c>
      <c r="H2593" s="49" t="s">
        <v>4524</v>
      </c>
      <c r="I2593" s="49" t="s">
        <v>3975</v>
      </c>
      <c r="J2593" s="49" t="s">
        <v>3975</v>
      </c>
      <c r="K2593" s="47" t="str">
        <f>_xlfn.XLOOKUP($B2593,ウォッチリスト!$C$3:$C$10000,ウォッチリスト!$C$3:$C$10000,"未反映",0,1)</f>
        <v>6223</v>
      </c>
    </row>
    <row r="2594" spans="1:11">
      <c r="A2594" s="49">
        <v>20250228</v>
      </c>
      <c r="B2594" s="50" t="s">
        <v>2315</v>
      </c>
      <c r="C2594" s="49" t="s">
        <v>7057</v>
      </c>
      <c r="D2594" s="49" t="s">
        <v>3983</v>
      </c>
      <c r="E2594" s="49">
        <v>3600</v>
      </c>
      <c r="F2594" s="49" t="s">
        <v>4524</v>
      </c>
      <c r="G2594" s="49">
        <v>8</v>
      </c>
      <c r="H2594" s="49" t="s">
        <v>4524</v>
      </c>
      <c r="I2594" s="49" t="s">
        <v>3975</v>
      </c>
      <c r="J2594" s="49" t="s">
        <v>3975</v>
      </c>
      <c r="K2594" s="47" t="str">
        <f>_xlfn.XLOOKUP($B2594,ウォッチリスト!$C$3:$C$10000,ウォッチリスト!$C$3:$C$10000,"未反映",0,1)</f>
        <v>6224</v>
      </c>
    </row>
    <row r="2595" spans="1:11">
      <c r="A2595" s="49">
        <v>20250228</v>
      </c>
      <c r="B2595" s="50" t="s">
        <v>2316</v>
      </c>
      <c r="C2595" s="49" t="s">
        <v>7058</v>
      </c>
      <c r="D2595" s="49" t="s">
        <v>4059</v>
      </c>
      <c r="E2595" s="49">
        <v>3600</v>
      </c>
      <c r="F2595" s="49" t="s">
        <v>4524</v>
      </c>
      <c r="G2595" s="49">
        <v>8</v>
      </c>
      <c r="H2595" s="49" t="s">
        <v>4524</v>
      </c>
      <c r="I2595" s="49" t="s">
        <v>3975</v>
      </c>
      <c r="J2595" s="49" t="s">
        <v>3975</v>
      </c>
      <c r="K2595" s="47" t="str">
        <f>_xlfn.XLOOKUP($B2595,ウォッチリスト!$C$3:$C$10000,ウォッチリスト!$C$3:$C$10000,"未反映",0,1)</f>
        <v>6226</v>
      </c>
    </row>
    <row r="2596" spans="1:11">
      <c r="A2596" s="49">
        <v>20250228</v>
      </c>
      <c r="B2596" s="50" t="s">
        <v>2317</v>
      </c>
      <c r="C2596" s="49" t="s">
        <v>7059</v>
      </c>
      <c r="D2596" s="49" t="s">
        <v>4059</v>
      </c>
      <c r="E2596" s="49">
        <v>3600</v>
      </c>
      <c r="F2596" s="49" t="s">
        <v>4524</v>
      </c>
      <c r="G2596" s="49">
        <v>8</v>
      </c>
      <c r="H2596" s="49" t="s">
        <v>4524</v>
      </c>
      <c r="I2596" s="49" t="s">
        <v>3975</v>
      </c>
      <c r="J2596" s="49" t="s">
        <v>3975</v>
      </c>
      <c r="K2596" s="47" t="str">
        <f>_xlfn.XLOOKUP($B2596,ウォッチリスト!$C$3:$C$10000,ウォッチリスト!$C$3:$C$10000,"未反映",0,1)</f>
        <v>6227</v>
      </c>
    </row>
    <row r="2597" spans="1:11">
      <c r="A2597" s="49">
        <v>20250228</v>
      </c>
      <c r="B2597" s="50" t="s">
        <v>2318</v>
      </c>
      <c r="C2597" s="49" t="s">
        <v>7060</v>
      </c>
      <c r="D2597" s="49" t="s">
        <v>4059</v>
      </c>
      <c r="E2597" s="49">
        <v>3600</v>
      </c>
      <c r="F2597" s="49" t="s">
        <v>4524</v>
      </c>
      <c r="G2597" s="49">
        <v>8</v>
      </c>
      <c r="H2597" s="49" t="s">
        <v>4524</v>
      </c>
      <c r="I2597" s="49" t="s">
        <v>3975</v>
      </c>
      <c r="J2597" s="49" t="s">
        <v>3975</v>
      </c>
      <c r="K2597" s="47" t="str">
        <f>_xlfn.XLOOKUP($B2597,ウォッチリスト!$C$3:$C$10000,ウォッチリスト!$C$3:$C$10000,"未反映",0,1)</f>
        <v>6228</v>
      </c>
    </row>
    <row r="2598" spans="1:11">
      <c r="A2598" s="49">
        <v>20250228</v>
      </c>
      <c r="B2598" s="50" t="s">
        <v>2319</v>
      </c>
      <c r="C2598" s="49" t="s">
        <v>7061</v>
      </c>
      <c r="D2598" s="49" t="s">
        <v>4059</v>
      </c>
      <c r="E2598" s="49">
        <v>3600</v>
      </c>
      <c r="F2598" s="49" t="s">
        <v>4524</v>
      </c>
      <c r="G2598" s="49">
        <v>8</v>
      </c>
      <c r="H2598" s="49" t="s">
        <v>4524</v>
      </c>
      <c r="I2598" s="49" t="s">
        <v>3975</v>
      </c>
      <c r="J2598" s="49" t="s">
        <v>3975</v>
      </c>
      <c r="K2598" s="47" t="str">
        <f>_xlfn.XLOOKUP($B2598,ウォッチリスト!$C$3:$C$10000,ウォッチリスト!$C$3:$C$10000,"未反映",0,1)</f>
        <v>6229</v>
      </c>
    </row>
    <row r="2599" spans="1:11">
      <c r="A2599" s="49">
        <v>20250228</v>
      </c>
      <c r="B2599" s="50" t="s">
        <v>2320</v>
      </c>
      <c r="C2599" s="49" t="s">
        <v>7062</v>
      </c>
      <c r="D2599" s="49" t="s">
        <v>4059</v>
      </c>
      <c r="E2599" s="49">
        <v>3600</v>
      </c>
      <c r="F2599" s="49" t="s">
        <v>4524</v>
      </c>
      <c r="G2599" s="49">
        <v>8</v>
      </c>
      <c r="H2599" s="49" t="s">
        <v>4524</v>
      </c>
      <c r="I2599" s="49" t="s">
        <v>3975</v>
      </c>
      <c r="J2599" s="49" t="s">
        <v>3975</v>
      </c>
      <c r="K2599" s="47" t="str">
        <f>_xlfn.XLOOKUP($B2599,ウォッチリスト!$C$3:$C$10000,ウォッチリスト!$C$3:$C$10000,"未反映",0,1)</f>
        <v>6230</v>
      </c>
    </row>
    <row r="2600" spans="1:11">
      <c r="A2600" s="49">
        <v>20250228</v>
      </c>
      <c r="B2600" s="50" t="s">
        <v>2321</v>
      </c>
      <c r="C2600" s="49" t="s">
        <v>7063</v>
      </c>
      <c r="D2600" s="49" t="s">
        <v>4059</v>
      </c>
      <c r="E2600" s="49">
        <v>3600</v>
      </c>
      <c r="F2600" s="49" t="s">
        <v>4524</v>
      </c>
      <c r="G2600" s="49">
        <v>8</v>
      </c>
      <c r="H2600" s="49" t="s">
        <v>4524</v>
      </c>
      <c r="I2600" s="49" t="s">
        <v>3975</v>
      </c>
      <c r="J2600" s="49" t="s">
        <v>3975</v>
      </c>
      <c r="K2600" s="47" t="str">
        <f>_xlfn.XLOOKUP($B2600,ウォッチリスト!$C$3:$C$10000,ウォッチリスト!$C$3:$C$10000,"未反映",0,1)</f>
        <v>6231</v>
      </c>
    </row>
    <row r="2601" spans="1:11">
      <c r="A2601" s="49">
        <v>20250228</v>
      </c>
      <c r="B2601" s="50" t="s">
        <v>2322</v>
      </c>
      <c r="C2601" s="49" t="s">
        <v>7064</v>
      </c>
      <c r="D2601" s="49" t="s">
        <v>3983</v>
      </c>
      <c r="E2601" s="49">
        <v>3600</v>
      </c>
      <c r="F2601" s="49" t="s">
        <v>4524</v>
      </c>
      <c r="G2601" s="49">
        <v>8</v>
      </c>
      <c r="H2601" s="49" t="s">
        <v>4524</v>
      </c>
      <c r="I2601" s="49" t="s">
        <v>3975</v>
      </c>
      <c r="J2601" s="49" t="s">
        <v>3975</v>
      </c>
      <c r="K2601" s="47" t="str">
        <f>_xlfn.XLOOKUP($B2601,ウォッチリスト!$C$3:$C$10000,ウォッチリスト!$C$3:$C$10000,"未反映",0,1)</f>
        <v>6232</v>
      </c>
    </row>
    <row r="2602" spans="1:11">
      <c r="A2602" s="49">
        <v>20250228</v>
      </c>
      <c r="B2602" s="50" t="s">
        <v>2323</v>
      </c>
      <c r="C2602" s="49" t="s">
        <v>7065</v>
      </c>
      <c r="D2602" s="49" t="s">
        <v>4059</v>
      </c>
      <c r="E2602" s="49">
        <v>3600</v>
      </c>
      <c r="F2602" s="49" t="s">
        <v>4524</v>
      </c>
      <c r="G2602" s="49">
        <v>8</v>
      </c>
      <c r="H2602" s="49" t="s">
        <v>4524</v>
      </c>
      <c r="I2602" s="49" t="s">
        <v>3975</v>
      </c>
      <c r="J2602" s="49" t="s">
        <v>3975</v>
      </c>
      <c r="K2602" s="47" t="str">
        <f>_xlfn.XLOOKUP($B2602,ウォッチリスト!$C$3:$C$10000,ウォッチリスト!$C$3:$C$10000,"未反映",0,1)</f>
        <v>6233</v>
      </c>
    </row>
    <row r="2603" spans="1:11">
      <c r="A2603" s="49">
        <v>20250228</v>
      </c>
      <c r="B2603" s="50" t="s">
        <v>2324</v>
      </c>
      <c r="C2603" s="49" t="s">
        <v>7066</v>
      </c>
      <c r="D2603" s="49" t="s">
        <v>3968</v>
      </c>
      <c r="E2603" s="49">
        <v>3600</v>
      </c>
      <c r="F2603" s="49" t="s">
        <v>4524</v>
      </c>
      <c r="G2603" s="49">
        <v>8</v>
      </c>
      <c r="H2603" s="49" t="s">
        <v>4524</v>
      </c>
      <c r="I2603" s="49">
        <v>6</v>
      </c>
      <c r="J2603" s="49" t="s">
        <v>4061</v>
      </c>
      <c r="K2603" s="47" t="str">
        <f>_xlfn.XLOOKUP($B2603,ウォッチリスト!$C$3:$C$10000,ウォッチリスト!$C$3:$C$10000,"未反映",0,1)</f>
        <v>6235</v>
      </c>
    </row>
    <row r="2604" spans="1:11">
      <c r="A2604" s="49">
        <v>20250228</v>
      </c>
      <c r="B2604" s="50" t="s">
        <v>2325</v>
      </c>
      <c r="C2604" s="49" t="s">
        <v>7067</v>
      </c>
      <c r="D2604" s="49" t="s">
        <v>3968</v>
      </c>
      <c r="E2604" s="49">
        <v>3600</v>
      </c>
      <c r="F2604" s="49" t="s">
        <v>4524</v>
      </c>
      <c r="G2604" s="49">
        <v>8</v>
      </c>
      <c r="H2604" s="49" t="s">
        <v>4524</v>
      </c>
      <c r="I2604" s="49">
        <v>7</v>
      </c>
      <c r="J2604" s="49" t="s">
        <v>3971</v>
      </c>
      <c r="K2604" s="47" t="str">
        <f>_xlfn.XLOOKUP($B2604,ウォッチリスト!$C$3:$C$10000,ウォッチリスト!$C$3:$C$10000,"未反映",0,1)</f>
        <v>6237</v>
      </c>
    </row>
    <row r="2605" spans="1:11">
      <c r="A2605" s="49">
        <v>20250228</v>
      </c>
      <c r="B2605" s="50" t="s">
        <v>2326</v>
      </c>
      <c r="C2605" s="49" t="s">
        <v>7068</v>
      </c>
      <c r="D2605" s="49" t="s">
        <v>3968</v>
      </c>
      <c r="E2605" s="49">
        <v>3600</v>
      </c>
      <c r="F2605" s="49" t="s">
        <v>4524</v>
      </c>
      <c r="G2605" s="49">
        <v>8</v>
      </c>
      <c r="H2605" s="49" t="s">
        <v>4524</v>
      </c>
      <c r="I2605" s="49">
        <v>7</v>
      </c>
      <c r="J2605" s="49" t="s">
        <v>3971</v>
      </c>
      <c r="K2605" s="47" t="str">
        <f>_xlfn.XLOOKUP($B2605,ウォッチリスト!$C$3:$C$10000,ウォッチリスト!$C$3:$C$10000,"未反映",0,1)</f>
        <v>6238</v>
      </c>
    </row>
    <row r="2606" spans="1:11">
      <c r="A2606" s="49">
        <v>20250228</v>
      </c>
      <c r="B2606" s="50" t="s">
        <v>2327</v>
      </c>
      <c r="C2606" s="49" t="s">
        <v>7069</v>
      </c>
      <c r="D2606" s="49" t="s">
        <v>4059</v>
      </c>
      <c r="E2606" s="49">
        <v>3600</v>
      </c>
      <c r="F2606" s="49" t="s">
        <v>4524</v>
      </c>
      <c r="G2606" s="49">
        <v>8</v>
      </c>
      <c r="H2606" s="49" t="s">
        <v>4524</v>
      </c>
      <c r="I2606" s="49" t="s">
        <v>3975</v>
      </c>
      <c r="J2606" s="49" t="s">
        <v>3975</v>
      </c>
      <c r="K2606" s="47" t="str">
        <f>_xlfn.XLOOKUP($B2606,ウォッチリスト!$C$3:$C$10000,ウォッチリスト!$C$3:$C$10000,"未反映",0,1)</f>
        <v>6239</v>
      </c>
    </row>
    <row r="2607" spans="1:11">
      <c r="A2607" s="49">
        <v>20250228</v>
      </c>
      <c r="B2607" s="50" t="s">
        <v>2328</v>
      </c>
      <c r="C2607" s="49" t="s">
        <v>7070</v>
      </c>
      <c r="D2607" s="49" t="s">
        <v>3968</v>
      </c>
      <c r="E2607" s="49">
        <v>3600</v>
      </c>
      <c r="F2607" s="49" t="s">
        <v>4524</v>
      </c>
      <c r="G2607" s="49">
        <v>8</v>
      </c>
      <c r="H2607" s="49" t="s">
        <v>4524</v>
      </c>
      <c r="I2607" s="49">
        <v>7</v>
      </c>
      <c r="J2607" s="49" t="s">
        <v>3971</v>
      </c>
      <c r="K2607" s="47" t="str">
        <f>_xlfn.XLOOKUP($B2607,ウォッチリスト!$C$3:$C$10000,ウォッチリスト!$C$3:$C$10000,"未反映",0,1)</f>
        <v>6240</v>
      </c>
    </row>
    <row r="2608" spans="1:11">
      <c r="A2608" s="49">
        <v>20250228</v>
      </c>
      <c r="B2608" s="50" t="s">
        <v>2329</v>
      </c>
      <c r="C2608" s="49" t="s">
        <v>7071</v>
      </c>
      <c r="D2608" s="49" t="s">
        <v>4059</v>
      </c>
      <c r="E2608" s="49">
        <v>3600</v>
      </c>
      <c r="F2608" s="49" t="s">
        <v>4524</v>
      </c>
      <c r="G2608" s="49">
        <v>8</v>
      </c>
      <c r="H2608" s="49" t="s">
        <v>4524</v>
      </c>
      <c r="I2608" s="49" t="s">
        <v>3975</v>
      </c>
      <c r="J2608" s="49" t="s">
        <v>3975</v>
      </c>
      <c r="K2608" s="47" t="str">
        <f>_xlfn.XLOOKUP($B2608,ウォッチリスト!$C$3:$C$10000,ウォッチリスト!$C$3:$C$10000,"未反映",0,1)</f>
        <v>6245</v>
      </c>
    </row>
    <row r="2609" spans="1:11">
      <c r="A2609" s="49">
        <v>20250228</v>
      </c>
      <c r="B2609" s="50" t="s">
        <v>2330</v>
      </c>
      <c r="C2609" s="49" t="s">
        <v>7072</v>
      </c>
      <c r="D2609" s="49" t="s">
        <v>4059</v>
      </c>
      <c r="E2609" s="49">
        <v>3600</v>
      </c>
      <c r="F2609" s="49" t="s">
        <v>4524</v>
      </c>
      <c r="G2609" s="49">
        <v>8</v>
      </c>
      <c r="H2609" s="49" t="s">
        <v>4524</v>
      </c>
      <c r="I2609" s="49" t="s">
        <v>3975</v>
      </c>
      <c r="J2609" s="49" t="s">
        <v>3975</v>
      </c>
      <c r="K2609" s="47" t="str">
        <f>_xlfn.XLOOKUP($B2609,ウォッチリスト!$C$3:$C$10000,ウォッチリスト!$C$3:$C$10000,"未反映",0,1)</f>
        <v>6246</v>
      </c>
    </row>
    <row r="2610" spans="1:11">
      <c r="A2610" s="49">
        <v>20250228</v>
      </c>
      <c r="B2610" s="50" t="s">
        <v>2331</v>
      </c>
      <c r="C2610" s="49" t="s">
        <v>7073</v>
      </c>
      <c r="D2610" s="49" t="s">
        <v>3968</v>
      </c>
      <c r="E2610" s="49">
        <v>3600</v>
      </c>
      <c r="F2610" s="49" t="s">
        <v>4524</v>
      </c>
      <c r="G2610" s="49">
        <v>8</v>
      </c>
      <c r="H2610" s="49" t="s">
        <v>4524</v>
      </c>
      <c r="I2610" s="49">
        <v>7</v>
      </c>
      <c r="J2610" s="49" t="s">
        <v>3971</v>
      </c>
      <c r="K2610" s="47" t="str">
        <f>_xlfn.XLOOKUP($B2610,ウォッチリスト!$C$3:$C$10000,ウォッチリスト!$C$3:$C$10000,"未反映",0,1)</f>
        <v>6247</v>
      </c>
    </row>
    <row r="2611" spans="1:11">
      <c r="A2611" s="49">
        <v>20250228</v>
      </c>
      <c r="B2611" s="50" t="s">
        <v>2332</v>
      </c>
      <c r="C2611" s="49" t="s">
        <v>7074</v>
      </c>
      <c r="D2611" s="49" t="s">
        <v>4059</v>
      </c>
      <c r="E2611" s="49">
        <v>3600</v>
      </c>
      <c r="F2611" s="49" t="s">
        <v>4524</v>
      </c>
      <c r="G2611" s="49">
        <v>8</v>
      </c>
      <c r="H2611" s="49" t="s">
        <v>4524</v>
      </c>
      <c r="I2611" s="49" t="s">
        <v>3975</v>
      </c>
      <c r="J2611" s="49" t="s">
        <v>3975</v>
      </c>
      <c r="K2611" s="47" t="str">
        <f>_xlfn.XLOOKUP($B2611,ウォッチリスト!$C$3:$C$10000,ウォッチリスト!$C$3:$C$10000,"未反映",0,1)</f>
        <v>6248</v>
      </c>
    </row>
    <row r="2612" spans="1:11">
      <c r="A2612" s="49">
        <v>20250228</v>
      </c>
      <c r="B2612" s="50" t="s">
        <v>2333</v>
      </c>
      <c r="C2612" s="49" t="s">
        <v>7075</v>
      </c>
      <c r="D2612" s="49" t="s">
        <v>4059</v>
      </c>
      <c r="E2612" s="49">
        <v>3600</v>
      </c>
      <c r="F2612" s="49" t="s">
        <v>4524</v>
      </c>
      <c r="G2612" s="49">
        <v>8</v>
      </c>
      <c r="H2612" s="49" t="s">
        <v>4524</v>
      </c>
      <c r="I2612" s="49" t="s">
        <v>3975</v>
      </c>
      <c r="J2612" s="49" t="s">
        <v>3975</v>
      </c>
      <c r="K2612" s="47" t="str">
        <f>_xlfn.XLOOKUP($B2612,ウォッチリスト!$C$3:$C$10000,ウォッチリスト!$C$3:$C$10000,"未反映",0,1)</f>
        <v>6249</v>
      </c>
    </row>
    <row r="2613" spans="1:11">
      <c r="A2613" s="49">
        <v>20250228</v>
      </c>
      <c r="B2613" s="50" t="s">
        <v>145</v>
      </c>
      <c r="C2613" s="49" t="s">
        <v>7076</v>
      </c>
      <c r="D2613" s="49" t="s">
        <v>3968</v>
      </c>
      <c r="E2613" s="49">
        <v>3600</v>
      </c>
      <c r="F2613" s="49" t="s">
        <v>4524</v>
      </c>
      <c r="G2613" s="49">
        <v>8</v>
      </c>
      <c r="H2613" s="49" t="s">
        <v>4524</v>
      </c>
      <c r="I2613" s="49">
        <v>6</v>
      </c>
      <c r="J2613" s="49" t="s">
        <v>4061</v>
      </c>
      <c r="K2613" s="47" t="str">
        <f>_xlfn.XLOOKUP($B2613,ウォッチリスト!$C$3:$C$10000,ウォッチリスト!$C$3:$C$10000,"未反映",0,1)</f>
        <v>6250</v>
      </c>
    </row>
    <row r="2614" spans="1:11">
      <c r="A2614" s="49">
        <v>20250228</v>
      </c>
      <c r="B2614" s="50" t="s">
        <v>2334</v>
      </c>
      <c r="C2614" s="49" t="s">
        <v>7077</v>
      </c>
      <c r="D2614" s="49" t="s">
        <v>3968</v>
      </c>
      <c r="E2614" s="49">
        <v>3600</v>
      </c>
      <c r="F2614" s="49" t="s">
        <v>4524</v>
      </c>
      <c r="G2614" s="49">
        <v>8</v>
      </c>
      <c r="H2614" s="49" t="s">
        <v>4524</v>
      </c>
      <c r="I2614" s="49">
        <v>6</v>
      </c>
      <c r="J2614" s="49" t="s">
        <v>4061</v>
      </c>
      <c r="K2614" s="47" t="str">
        <f>_xlfn.XLOOKUP($B2614,ウォッチリスト!$C$3:$C$10000,ウォッチリスト!$C$3:$C$10000,"未反映",0,1)</f>
        <v>6254</v>
      </c>
    </row>
    <row r="2615" spans="1:11">
      <c r="A2615" s="49">
        <v>20250228</v>
      </c>
      <c r="B2615" s="50" t="s">
        <v>2335</v>
      </c>
      <c r="C2615" s="49" t="s">
        <v>7078</v>
      </c>
      <c r="D2615" s="49" t="s">
        <v>3983</v>
      </c>
      <c r="E2615" s="49">
        <v>3600</v>
      </c>
      <c r="F2615" s="49" t="s">
        <v>4524</v>
      </c>
      <c r="G2615" s="49">
        <v>8</v>
      </c>
      <c r="H2615" s="49" t="s">
        <v>4524</v>
      </c>
      <c r="I2615" s="49" t="s">
        <v>3975</v>
      </c>
      <c r="J2615" s="49" t="s">
        <v>3975</v>
      </c>
      <c r="K2615" s="47" t="str">
        <f>_xlfn.XLOOKUP($B2615,ウォッチリスト!$C$3:$C$10000,ウォッチリスト!$C$3:$C$10000,"未反映",0,1)</f>
        <v>6255</v>
      </c>
    </row>
    <row r="2616" spans="1:11">
      <c r="A2616" s="49">
        <v>20250228</v>
      </c>
      <c r="B2616" s="50" t="s">
        <v>2336</v>
      </c>
      <c r="C2616" s="49" t="s">
        <v>7079</v>
      </c>
      <c r="D2616" s="49" t="s">
        <v>4059</v>
      </c>
      <c r="E2616" s="49">
        <v>3600</v>
      </c>
      <c r="F2616" s="49" t="s">
        <v>4524</v>
      </c>
      <c r="G2616" s="49">
        <v>8</v>
      </c>
      <c r="H2616" s="49" t="s">
        <v>4524</v>
      </c>
      <c r="I2616" s="49" t="s">
        <v>3975</v>
      </c>
      <c r="J2616" s="49" t="s">
        <v>3975</v>
      </c>
      <c r="K2616" s="47" t="str">
        <f>_xlfn.XLOOKUP($B2616,ウォッチリスト!$C$3:$C$10000,ウォッチリスト!$C$3:$C$10000,"未反映",0,1)</f>
        <v>6257</v>
      </c>
    </row>
    <row r="2617" spans="1:11">
      <c r="A2617" s="49">
        <v>20250228</v>
      </c>
      <c r="B2617" s="50" t="s">
        <v>2337</v>
      </c>
      <c r="C2617" s="49" t="s">
        <v>7080</v>
      </c>
      <c r="D2617" s="49" t="s">
        <v>3968</v>
      </c>
      <c r="E2617" s="49">
        <v>3600</v>
      </c>
      <c r="F2617" s="49" t="s">
        <v>4524</v>
      </c>
      <c r="G2617" s="49">
        <v>8</v>
      </c>
      <c r="H2617" s="49" t="s">
        <v>4524</v>
      </c>
      <c r="I2617" s="49">
        <v>6</v>
      </c>
      <c r="J2617" s="49" t="s">
        <v>4061</v>
      </c>
      <c r="K2617" s="47" t="str">
        <f>_xlfn.XLOOKUP($B2617,ウォッチリスト!$C$3:$C$10000,ウォッチリスト!$C$3:$C$10000,"未反映",0,1)</f>
        <v>6258</v>
      </c>
    </row>
    <row r="2618" spans="1:11">
      <c r="A2618" s="49">
        <v>20250228</v>
      </c>
      <c r="B2618" s="50" t="s">
        <v>2338</v>
      </c>
      <c r="C2618" s="49" t="s">
        <v>7081</v>
      </c>
      <c r="D2618" s="49" t="s">
        <v>3968</v>
      </c>
      <c r="E2618" s="49">
        <v>3600</v>
      </c>
      <c r="F2618" s="49" t="s">
        <v>4524</v>
      </c>
      <c r="G2618" s="49">
        <v>8</v>
      </c>
      <c r="H2618" s="49" t="s">
        <v>4524</v>
      </c>
      <c r="I2618" s="49">
        <v>7</v>
      </c>
      <c r="J2618" s="49" t="s">
        <v>3971</v>
      </c>
      <c r="K2618" s="47" t="str">
        <f>_xlfn.XLOOKUP($B2618,ウォッチリスト!$C$3:$C$10000,ウォッチリスト!$C$3:$C$10000,"未反映",0,1)</f>
        <v>6262</v>
      </c>
    </row>
    <row r="2619" spans="1:11">
      <c r="A2619" s="49">
        <v>20250228</v>
      </c>
      <c r="B2619" s="50" t="s">
        <v>2339</v>
      </c>
      <c r="C2619" s="49" t="s">
        <v>7082</v>
      </c>
      <c r="D2619" s="49" t="s">
        <v>3968</v>
      </c>
      <c r="E2619" s="49">
        <v>3600</v>
      </c>
      <c r="F2619" s="49" t="s">
        <v>4524</v>
      </c>
      <c r="G2619" s="49">
        <v>8</v>
      </c>
      <c r="H2619" s="49" t="s">
        <v>4524</v>
      </c>
      <c r="I2619" s="49">
        <v>7</v>
      </c>
      <c r="J2619" s="49" t="s">
        <v>3971</v>
      </c>
      <c r="K2619" s="47" t="str">
        <f>_xlfn.XLOOKUP($B2619,ウォッチリスト!$C$3:$C$10000,ウォッチリスト!$C$3:$C$10000,"未反映",0,1)</f>
        <v>6264</v>
      </c>
    </row>
    <row r="2620" spans="1:11">
      <c r="A2620" s="49">
        <v>20250228</v>
      </c>
      <c r="B2620" s="50" t="s">
        <v>2340</v>
      </c>
      <c r="C2620" s="49" t="s">
        <v>7083</v>
      </c>
      <c r="D2620" s="49" t="s">
        <v>4059</v>
      </c>
      <c r="E2620" s="49">
        <v>3600</v>
      </c>
      <c r="F2620" s="49" t="s">
        <v>4524</v>
      </c>
      <c r="G2620" s="49">
        <v>8</v>
      </c>
      <c r="H2620" s="49" t="s">
        <v>4524</v>
      </c>
      <c r="I2620" s="49" t="s">
        <v>3975</v>
      </c>
      <c r="J2620" s="49" t="s">
        <v>3975</v>
      </c>
      <c r="K2620" s="47" t="str">
        <f>_xlfn.XLOOKUP($B2620,ウォッチリスト!$C$3:$C$10000,ウォッチリスト!$C$3:$C$10000,"未反映",0,1)</f>
        <v>6265</v>
      </c>
    </row>
    <row r="2621" spans="1:11">
      <c r="A2621" s="49">
        <v>20250228</v>
      </c>
      <c r="B2621" s="50" t="s">
        <v>2341</v>
      </c>
      <c r="C2621" s="49" t="s">
        <v>7084</v>
      </c>
      <c r="D2621" s="49" t="s">
        <v>3968</v>
      </c>
      <c r="E2621" s="49">
        <v>3600</v>
      </c>
      <c r="F2621" s="49" t="s">
        <v>4524</v>
      </c>
      <c r="G2621" s="49">
        <v>8</v>
      </c>
      <c r="H2621" s="49" t="s">
        <v>4524</v>
      </c>
      <c r="I2621" s="49">
        <v>6</v>
      </c>
      <c r="J2621" s="49" t="s">
        <v>4061</v>
      </c>
      <c r="K2621" s="47" t="str">
        <f>_xlfn.XLOOKUP($B2621,ウォッチリスト!$C$3:$C$10000,ウォッチリスト!$C$3:$C$10000,"未反映",0,1)</f>
        <v>6266</v>
      </c>
    </row>
    <row r="2622" spans="1:11">
      <c r="A2622" s="49">
        <v>20250228</v>
      </c>
      <c r="B2622" s="50" t="s">
        <v>2342</v>
      </c>
      <c r="C2622" s="49" t="s">
        <v>7085</v>
      </c>
      <c r="D2622" s="49" t="s">
        <v>4059</v>
      </c>
      <c r="E2622" s="49">
        <v>3600</v>
      </c>
      <c r="F2622" s="49" t="s">
        <v>4524</v>
      </c>
      <c r="G2622" s="49">
        <v>8</v>
      </c>
      <c r="H2622" s="49" t="s">
        <v>4524</v>
      </c>
      <c r="I2622" s="49" t="s">
        <v>3975</v>
      </c>
      <c r="J2622" s="49" t="s">
        <v>3975</v>
      </c>
      <c r="K2622" s="47" t="str">
        <f>_xlfn.XLOOKUP($B2622,ウォッチリスト!$C$3:$C$10000,ウォッチリスト!$C$3:$C$10000,"未反映",0,1)</f>
        <v>6267</v>
      </c>
    </row>
    <row r="2623" spans="1:11">
      <c r="A2623" s="49">
        <v>20250228</v>
      </c>
      <c r="B2623" s="50" t="s">
        <v>2343</v>
      </c>
      <c r="C2623" s="49" t="s">
        <v>7086</v>
      </c>
      <c r="D2623" s="49" t="s">
        <v>3968</v>
      </c>
      <c r="E2623" s="49">
        <v>3600</v>
      </c>
      <c r="F2623" s="49" t="s">
        <v>4524</v>
      </c>
      <c r="G2623" s="49">
        <v>8</v>
      </c>
      <c r="H2623" s="49" t="s">
        <v>4524</v>
      </c>
      <c r="I2623" s="49">
        <v>4</v>
      </c>
      <c r="J2623" s="49" t="s">
        <v>4015</v>
      </c>
      <c r="K2623" s="47" t="str">
        <f>_xlfn.XLOOKUP($B2623,ウォッチリスト!$C$3:$C$10000,ウォッチリスト!$C$3:$C$10000,"未反映",0,1)</f>
        <v>6268</v>
      </c>
    </row>
    <row r="2624" spans="1:11">
      <c r="A2624" s="49">
        <v>20250228</v>
      </c>
      <c r="B2624" s="50" t="s">
        <v>2344</v>
      </c>
      <c r="C2624" s="49" t="s">
        <v>7087</v>
      </c>
      <c r="D2624" s="49" t="s">
        <v>3968</v>
      </c>
      <c r="E2624" s="49">
        <v>3600</v>
      </c>
      <c r="F2624" s="49" t="s">
        <v>4524</v>
      </c>
      <c r="G2624" s="49">
        <v>8</v>
      </c>
      <c r="H2624" s="49" t="s">
        <v>4524</v>
      </c>
      <c r="I2624" s="49">
        <v>6</v>
      </c>
      <c r="J2624" s="49" t="s">
        <v>4061</v>
      </c>
      <c r="K2624" s="47" t="str">
        <f>_xlfn.XLOOKUP($B2624,ウォッチリスト!$C$3:$C$10000,ウォッチリスト!$C$3:$C$10000,"未反映",0,1)</f>
        <v>6269</v>
      </c>
    </row>
    <row r="2625" spans="1:11">
      <c r="A2625" s="49">
        <v>20250228</v>
      </c>
      <c r="B2625" s="50" t="s">
        <v>2345</v>
      </c>
      <c r="C2625" s="49" t="s">
        <v>7088</v>
      </c>
      <c r="D2625" s="49" t="s">
        <v>3968</v>
      </c>
      <c r="E2625" s="49">
        <v>3600</v>
      </c>
      <c r="F2625" s="49" t="s">
        <v>4524</v>
      </c>
      <c r="G2625" s="49">
        <v>8</v>
      </c>
      <c r="H2625" s="49" t="s">
        <v>4524</v>
      </c>
      <c r="I2625" s="49">
        <v>7</v>
      </c>
      <c r="J2625" s="49" t="s">
        <v>3971</v>
      </c>
      <c r="K2625" s="47" t="str">
        <f>_xlfn.XLOOKUP($B2625,ウォッチリスト!$C$3:$C$10000,ウォッチリスト!$C$3:$C$10000,"未反映",0,1)</f>
        <v>6272</v>
      </c>
    </row>
    <row r="2626" spans="1:11">
      <c r="A2626" s="49">
        <v>20250228</v>
      </c>
      <c r="B2626" s="50" t="s">
        <v>2346</v>
      </c>
      <c r="C2626" s="49" t="s">
        <v>7089</v>
      </c>
      <c r="D2626" s="49" t="s">
        <v>3968</v>
      </c>
      <c r="E2626" s="49">
        <v>3600</v>
      </c>
      <c r="F2626" s="49" t="s">
        <v>4524</v>
      </c>
      <c r="G2626" s="49">
        <v>8</v>
      </c>
      <c r="H2626" s="49" t="s">
        <v>4524</v>
      </c>
      <c r="I2626" s="49">
        <v>2</v>
      </c>
      <c r="J2626" s="49" t="s">
        <v>4532</v>
      </c>
      <c r="K2626" s="47" t="str">
        <f>_xlfn.XLOOKUP($B2626,ウォッチリスト!$C$3:$C$10000,ウォッチリスト!$C$3:$C$10000,"未反映",0,1)</f>
        <v>6273</v>
      </c>
    </row>
    <row r="2627" spans="1:11">
      <c r="A2627" s="49">
        <v>20250228</v>
      </c>
      <c r="B2627" s="50" t="s">
        <v>2347</v>
      </c>
      <c r="C2627" s="49" t="s">
        <v>7090</v>
      </c>
      <c r="D2627" s="49" t="s">
        <v>4059</v>
      </c>
      <c r="E2627" s="49">
        <v>3650</v>
      </c>
      <c r="F2627" s="49" t="s">
        <v>5487</v>
      </c>
      <c r="G2627" s="49">
        <v>9</v>
      </c>
      <c r="H2627" s="49" t="s">
        <v>4770</v>
      </c>
      <c r="I2627" s="49" t="s">
        <v>3975</v>
      </c>
      <c r="J2627" s="49" t="s">
        <v>3975</v>
      </c>
      <c r="K2627" s="47" t="str">
        <f>_xlfn.XLOOKUP($B2627,ウォッチリスト!$C$3:$C$10000,ウォッチリスト!$C$3:$C$10000,"未反映",0,1)</f>
        <v>6276</v>
      </c>
    </row>
    <row r="2628" spans="1:11">
      <c r="A2628" s="49">
        <v>20250228</v>
      </c>
      <c r="B2628" s="50" t="s">
        <v>2348</v>
      </c>
      <c r="C2628" s="49" t="s">
        <v>7091</v>
      </c>
      <c r="D2628" s="49" t="s">
        <v>3968</v>
      </c>
      <c r="E2628" s="49">
        <v>3600</v>
      </c>
      <c r="F2628" s="49" t="s">
        <v>4524</v>
      </c>
      <c r="G2628" s="49">
        <v>8</v>
      </c>
      <c r="H2628" s="49" t="s">
        <v>4524</v>
      </c>
      <c r="I2628" s="49">
        <v>6</v>
      </c>
      <c r="J2628" s="49" t="s">
        <v>4061</v>
      </c>
      <c r="K2628" s="47" t="str">
        <f>_xlfn.XLOOKUP($B2628,ウォッチリスト!$C$3:$C$10000,ウォッチリスト!$C$3:$C$10000,"未反映",0,1)</f>
        <v>6277</v>
      </c>
    </row>
    <row r="2629" spans="1:11">
      <c r="A2629" s="49">
        <v>20250228</v>
      </c>
      <c r="B2629" s="50" t="s">
        <v>2349</v>
      </c>
      <c r="C2629" s="49" t="s">
        <v>7092</v>
      </c>
      <c r="D2629" s="49" t="s">
        <v>3968</v>
      </c>
      <c r="E2629" s="49">
        <v>3600</v>
      </c>
      <c r="F2629" s="49" t="s">
        <v>4524</v>
      </c>
      <c r="G2629" s="49">
        <v>8</v>
      </c>
      <c r="H2629" s="49" t="s">
        <v>4524</v>
      </c>
      <c r="I2629" s="49">
        <v>6</v>
      </c>
      <c r="J2629" s="49" t="s">
        <v>4061</v>
      </c>
      <c r="K2629" s="47" t="str">
        <f>_xlfn.XLOOKUP($B2629,ウォッチリスト!$C$3:$C$10000,ウォッチリスト!$C$3:$C$10000,"未反映",0,1)</f>
        <v>6278</v>
      </c>
    </row>
    <row r="2630" spans="1:11">
      <c r="A2630" s="49">
        <v>20250228</v>
      </c>
      <c r="B2630" s="50" t="s">
        <v>2350</v>
      </c>
      <c r="C2630" s="49" t="s">
        <v>7093</v>
      </c>
      <c r="D2630" s="49" t="s">
        <v>3968</v>
      </c>
      <c r="E2630" s="49">
        <v>3600</v>
      </c>
      <c r="F2630" s="49" t="s">
        <v>4524</v>
      </c>
      <c r="G2630" s="49">
        <v>8</v>
      </c>
      <c r="H2630" s="49" t="s">
        <v>4524</v>
      </c>
      <c r="I2630" s="49">
        <v>7</v>
      </c>
      <c r="J2630" s="49" t="s">
        <v>3971</v>
      </c>
      <c r="K2630" s="47" t="str">
        <f>_xlfn.XLOOKUP($B2630,ウォッチリスト!$C$3:$C$10000,ウォッチリスト!$C$3:$C$10000,"未反映",0,1)</f>
        <v>6279</v>
      </c>
    </row>
    <row r="2631" spans="1:11">
      <c r="A2631" s="49">
        <v>20250228</v>
      </c>
      <c r="B2631" s="50" t="s">
        <v>2351</v>
      </c>
      <c r="C2631" s="49" t="s">
        <v>7094</v>
      </c>
      <c r="D2631" s="49" t="s">
        <v>3968</v>
      </c>
      <c r="E2631" s="49">
        <v>3600</v>
      </c>
      <c r="F2631" s="49" t="s">
        <v>4524</v>
      </c>
      <c r="G2631" s="49">
        <v>8</v>
      </c>
      <c r="H2631" s="49" t="s">
        <v>4524</v>
      </c>
      <c r="I2631" s="49">
        <v>7</v>
      </c>
      <c r="J2631" s="49" t="s">
        <v>3971</v>
      </c>
      <c r="K2631" s="47" t="str">
        <f>_xlfn.XLOOKUP($B2631,ウォッチリスト!$C$3:$C$10000,ウォッチリスト!$C$3:$C$10000,"未反映",0,1)</f>
        <v>6282</v>
      </c>
    </row>
    <row r="2632" spans="1:11">
      <c r="A2632" s="49">
        <v>20250228</v>
      </c>
      <c r="B2632" s="50" t="s">
        <v>2352</v>
      </c>
      <c r="C2632" s="49" t="s">
        <v>7095</v>
      </c>
      <c r="D2632" s="49" t="s">
        <v>3968</v>
      </c>
      <c r="E2632" s="49">
        <v>3600</v>
      </c>
      <c r="F2632" s="49" t="s">
        <v>4524</v>
      </c>
      <c r="G2632" s="49">
        <v>8</v>
      </c>
      <c r="H2632" s="49" t="s">
        <v>4524</v>
      </c>
      <c r="I2632" s="49">
        <v>6</v>
      </c>
      <c r="J2632" s="49" t="s">
        <v>4061</v>
      </c>
      <c r="K2632" s="47" t="str">
        <f>_xlfn.XLOOKUP($B2632,ウォッチリスト!$C$3:$C$10000,ウォッチリスト!$C$3:$C$10000,"未反映",0,1)</f>
        <v>6284</v>
      </c>
    </row>
    <row r="2633" spans="1:11">
      <c r="A2633" s="49">
        <v>20250228</v>
      </c>
      <c r="B2633" s="50" t="s">
        <v>2353</v>
      </c>
      <c r="C2633" s="49" t="s">
        <v>7096</v>
      </c>
      <c r="D2633" s="49" t="s">
        <v>4059</v>
      </c>
      <c r="E2633" s="49">
        <v>3600</v>
      </c>
      <c r="F2633" s="49" t="s">
        <v>4524</v>
      </c>
      <c r="G2633" s="49">
        <v>8</v>
      </c>
      <c r="H2633" s="49" t="s">
        <v>4524</v>
      </c>
      <c r="I2633" s="49" t="s">
        <v>3975</v>
      </c>
      <c r="J2633" s="49" t="s">
        <v>3975</v>
      </c>
      <c r="K2633" s="47" t="str">
        <f>_xlfn.XLOOKUP($B2633,ウォッチリスト!$C$3:$C$10000,ウォッチリスト!$C$3:$C$10000,"未反映",0,1)</f>
        <v>6286</v>
      </c>
    </row>
    <row r="2634" spans="1:11">
      <c r="A2634" s="49">
        <v>20250228</v>
      </c>
      <c r="B2634" s="50" t="s">
        <v>2354</v>
      </c>
      <c r="C2634" s="49" t="s">
        <v>7097</v>
      </c>
      <c r="D2634" s="49" t="s">
        <v>3968</v>
      </c>
      <c r="E2634" s="49">
        <v>3600</v>
      </c>
      <c r="F2634" s="49" t="s">
        <v>4524</v>
      </c>
      <c r="G2634" s="49">
        <v>8</v>
      </c>
      <c r="H2634" s="49" t="s">
        <v>4524</v>
      </c>
      <c r="I2634" s="49">
        <v>6</v>
      </c>
      <c r="J2634" s="49" t="s">
        <v>4061</v>
      </c>
      <c r="K2634" s="47" t="str">
        <f>_xlfn.XLOOKUP($B2634,ウォッチリスト!$C$3:$C$10000,ウォッチリスト!$C$3:$C$10000,"未反映",0,1)</f>
        <v>6287</v>
      </c>
    </row>
    <row r="2635" spans="1:11">
      <c r="A2635" s="49">
        <v>20250228</v>
      </c>
      <c r="B2635" s="50" t="s">
        <v>2355</v>
      </c>
      <c r="C2635" s="49" t="s">
        <v>7098</v>
      </c>
      <c r="D2635" s="49" t="s">
        <v>3968</v>
      </c>
      <c r="E2635" s="49">
        <v>3600</v>
      </c>
      <c r="F2635" s="49" t="s">
        <v>4524</v>
      </c>
      <c r="G2635" s="49">
        <v>8</v>
      </c>
      <c r="H2635" s="49" t="s">
        <v>4524</v>
      </c>
      <c r="I2635" s="49">
        <v>6</v>
      </c>
      <c r="J2635" s="49" t="s">
        <v>4061</v>
      </c>
      <c r="K2635" s="47" t="str">
        <f>_xlfn.XLOOKUP($B2635,ウォッチリスト!$C$3:$C$10000,ウォッチリスト!$C$3:$C$10000,"未反映",0,1)</f>
        <v>6289</v>
      </c>
    </row>
    <row r="2636" spans="1:11">
      <c r="A2636" s="49">
        <v>20250228</v>
      </c>
      <c r="B2636" s="50" t="s">
        <v>2356</v>
      </c>
      <c r="C2636" s="49" t="s">
        <v>7099</v>
      </c>
      <c r="D2636" s="49" t="s">
        <v>4059</v>
      </c>
      <c r="E2636" s="49">
        <v>3600</v>
      </c>
      <c r="F2636" s="49" t="s">
        <v>4524</v>
      </c>
      <c r="G2636" s="49">
        <v>8</v>
      </c>
      <c r="H2636" s="49" t="s">
        <v>4524</v>
      </c>
      <c r="I2636" s="49">
        <v>7</v>
      </c>
      <c r="J2636" s="49" t="s">
        <v>3971</v>
      </c>
      <c r="K2636" s="47" t="str">
        <f>_xlfn.XLOOKUP($B2636,ウォッチリスト!$C$3:$C$10000,ウォッチリスト!$C$3:$C$10000,"未反映",0,1)</f>
        <v>6291</v>
      </c>
    </row>
    <row r="2637" spans="1:11">
      <c r="A2637" s="49">
        <v>20250228</v>
      </c>
      <c r="B2637" s="50" t="s">
        <v>2357</v>
      </c>
      <c r="C2637" s="49" t="s">
        <v>7100</v>
      </c>
      <c r="D2637" s="49" t="s">
        <v>4059</v>
      </c>
      <c r="E2637" s="49">
        <v>3600</v>
      </c>
      <c r="F2637" s="49" t="s">
        <v>4524</v>
      </c>
      <c r="G2637" s="49">
        <v>8</v>
      </c>
      <c r="H2637" s="49" t="s">
        <v>4524</v>
      </c>
      <c r="I2637" s="49" t="s">
        <v>3975</v>
      </c>
      <c r="J2637" s="49" t="s">
        <v>3975</v>
      </c>
      <c r="K2637" s="47" t="str">
        <f>_xlfn.XLOOKUP($B2637,ウォッチリスト!$C$3:$C$10000,ウォッチリスト!$C$3:$C$10000,"未反映",0,1)</f>
        <v>6292</v>
      </c>
    </row>
    <row r="2638" spans="1:11">
      <c r="A2638" s="49">
        <v>20250228</v>
      </c>
      <c r="B2638" s="50" t="s">
        <v>2358</v>
      </c>
      <c r="C2638" s="49" t="s">
        <v>7101</v>
      </c>
      <c r="D2638" s="49" t="s">
        <v>3968</v>
      </c>
      <c r="E2638" s="49">
        <v>3600</v>
      </c>
      <c r="F2638" s="49" t="s">
        <v>4524</v>
      </c>
      <c r="G2638" s="49">
        <v>8</v>
      </c>
      <c r="H2638" s="49" t="s">
        <v>4524</v>
      </c>
      <c r="I2638" s="49">
        <v>7</v>
      </c>
      <c r="J2638" s="49" t="s">
        <v>3971</v>
      </c>
      <c r="K2638" s="47" t="str">
        <f>_xlfn.XLOOKUP($B2638,ウォッチリスト!$C$3:$C$10000,ウォッチリスト!$C$3:$C$10000,"未反映",0,1)</f>
        <v>6293</v>
      </c>
    </row>
    <row r="2639" spans="1:11">
      <c r="A2639" s="49">
        <v>20250228</v>
      </c>
      <c r="B2639" s="50" t="s">
        <v>2359</v>
      </c>
      <c r="C2639" s="49" t="s">
        <v>7102</v>
      </c>
      <c r="D2639" s="49" t="s">
        <v>3968</v>
      </c>
      <c r="E2639" s="49">
        <v>3600</v>
      </c>
      <c r="F2639" s="49" t="s">
        <v>4524</v>
      </c>
      <c r="G2639" s="49">
        <v>8</v>
      </c>
      <c r="H2639" s="49" t="s">
        <v>4524</v>
      </c>
      <c r="I2639" s="49" t="s">
        <v>3975</v>
      </c>
      <c r="J2639" s="49" t="s">
        <v>3975</v>
      </c>
      <c r="K2639" s="47" t="str">
        <f>_xlfn.XLOOKUP($B2639,ウォッチリスト!$C$3:$C$10000,ウォッチリスト!$C$3:$C$10000,"未反映",0,1)</f>
        <v>6294</v>
      </c>
    </row>
    <row r="2640" spans="1:11">
      <c r="A2640" s="49">
        <v>20250228</v>
      </c>
      <c r="B2640" s="50" t="s">
        <v>2360</v>
      </c>
      <c r="C2640" s="49" t="s">
        <v>7103</v>
      </c>
      <c r="D2640" s="49" t="s">
        <v>4059</v>
      </c>
      <c r="E2640" s="49">
        <v>3600</v>
      </c>
      <c r="F2640" s="49" t="s">
        <v>4524</v>
      </c>
      <c r="G2640" s="49">
        <v>8</v>
      </c>
      <c r="H2640" s="49" t="s">
        <v>4524</v>
      </c>
      <c r="I2640" s="49" t="s">
        <v>3975</v>
      </c>
      <c r="J2640" s="49" t="s">
        <v>3975</v>
      </c>
      <c r="K2640" s="47" t="str">
        <f>_xlfn.XLOOKUP($B2640,ウォッチリスト!$C$3:$C$10000,ウォッチリスト!$C$3:$C$10000,"未反映",0,1)</f>
        <v>6297</v>
      </c>
    </row>
    <row r="2641" spans="1:11">
      <c r="A2641" s="49">
        <v>20250228</v>
      </c>
      <c r="B2641" s="50" t="s">
        <v>2361</v>
      </c>
      <c r="C2641" s="49" t="s">
        <v>7104</v>
      </c>
      <c r="D2641" s="49" t="s">
        <v>3968</v>
      </c>
      <c r="E2641" s="49">
        <v>3600</v>
      </c>
      <c r="F2641" s="49" t="s">
        <v>4524</v>
      </c>
      <c r="G2641" s="49">
        <v>8</v>
      </c>
      <c r="H2641" s="49" t="s">
        <v>4524</v>
      </c>
      <c r="I2641" s="49">
        <v>7</v>
      </c>
      <c r="J2641" s="49" t="s">
        <v>3971</v>
      </c>
      <c r="K2641" s="47" t="str">
        <f>_xlfn.XLOOKUP($B2641,ウォッチリスト!$C$3:$C$10000,ウォッチリスト!$C$3:$C$10000,"未反映",0,1)</f>
        <v>6298</v>
      </c>
    </row>
    <row r="2642" spans="1:11">
      <c r="A2642" s="49">
        <v>20250228</v>
      </c>
      <c r="B2642" s="50" t="s">
        <v>2362</v>
      </c>
      <c r="C2642" s="49" t="s">
        <v>7105</v>
      </c>
      <c r="D2642" s="49" t="s">
        <v>3968</v>
      </c>
      <c r="E2642" s="49">
        <v>3600</v>
      </c>
      <c r="F2642" s="49" t="s">
        <v>4524</v>
      </c>
      <c r="G2642" s="49">
        <v>8</v>
      </c>
      <c r="H2642" s="49" t="s">
        <v>4524</v>
      </c>
      <c r="I2642" s="49">
        <v>2</v>
      </c>
      <c r="J2642" s="49" t="s">
        <v>4532</v>
      </c>
      <c r="K2642" s="47" t="str">
        <f>_xlfn.XLOOKUP($B2642,ウォッチリスト!$C$3:$C$10000,ウォッチリスト!$C$3:$C$10000,"未反映",0,1)</f>
        <v>6301</v>
      </c>
    </row>
    <row r="2643" spans="1:11">
      <c r="A2643" s="49">
        <v>20250228</v>
      </c>
      <c r="B2643" s="50" t="s">
        <v>2363</v>
      </c>
      <c r="C2643" s="49" t="s">
        <v>7106</v>
      </c>
      <c r="D2643" s="49" t="s">
        <v>3968</v>
      </c>
      <c r="E2643" s="49">
        <v>3600</v>
      </c>
      <c r="F2643" s="49" t="s">
        <v>4524</v>
      </c>
      <c r="G2643" s="49">
        <v>8</v>
      </c>
      <c r="H2643" s="49" t="s">
        <v>4524</v>
      </c>
      <c r="I2643" s="49">
        <v>4</v>
      </c>
      <c r="J2643" s="49" t="s">
        <v>4015</v>
      </c>
      <c r="K2643" s="47" t="str">
        <f>_xlfn.XLOOKUP($B2643,ウォッチリスト!$C$3:$C$10000,ウォッチリスト!$C$3:$C$10000,"未反映",0,1)</f>
        <v>6302</v>
      </c>
    </row>
    <row r="2644" spans="1:11">
      <c r="A2644" s="49">
        <v>20250228</v>
      </c>
      <c r="B2644" s="50" t="s">
        <v>280</v>
      </c>
      <c r="C2644" s="49" t="s">
        <v>7107</v>
      </c>
      <c r="D2644" s="49" t="s">
        <v>3968</v>
      </c>
      <c r="E2644" s="49">
        <v>3600</v>
      </c>
      <c r="F2644" s="49" t="s">
        <v>4524</v>
      </c>
      <c r="G2644" s="49">
        <v>8</v>
      </c>
      <c r="H2644" s="49" t="s">
        <v>4524</v>
      </c>
      <c r="I2644" s="49">
        <v>4</v>
      </c>
      <c r="J2644" s="49" t="s">
        <v>4015</v>
      </c>
      <c r="K2644" s="47" t="str">
        <f>_xlfn.XLOOKUP($B2644,ウォッチリスト!$C$3:$C$10000,ウォッチリスト!$C$3:$C$10000,"未反映",0,1)</f>
        <v>6305</v>
      </c>
    </row>
    <row r="2645" spans="1:11">
      <c r="A2645" s="49">
        <v>20250228</v>
      </c>
      <c r="B2645" s="50" t="s">
        <v>2364</v>
      </c>
      <c r="C2645" s="49" t="s">
        <v>7108</v>
      </c>
      <c r="D2645" s="49" t="s">
        <v>3968</v>
      </c>
      <c r="E2645" s="49">
        <v>3600</v>
      </c>
      <c r="F2645" s="49" t="s">
        <v>4524</v>
      </c>
      <c r="G2645" s="49">
        <v>8</v>
      </c>
      <c r="H2645" s="49" t="s">
        <v>4524</v>
      </c>
      <c r="I2645" s="49">
        <v>7</v>
      </c>
      <c r="J2645" s="49" t="s">
        <v>3971</v>
      </c>
      <c r="K2645" s="47" t="str">
        <f>_xlfn.XLOOKUP($B2645,ウォッチリスト!$C$3:$C$10000,ウォッチリスト!$C$3:$C$10000,"未反映",0,1)</f>
        <v>6306</v>
      </c>
    </row>
    <row r="2646" spans="1:11">
      <c r="A2646" s="49">
        <v>20250228</v>
      </c>
      <c r="B2646" s="50" t="s">
        <v>2365</v>
      </c>
      <c r="C2646" s="49" t="s">
        <v>7109</v>
      </c>
      <c r="D2646" s="49" t="s">
        <v>4059</v>
      </c>
      <c r="E2646" s="49">
        <v>3600</v>
      </c>
      <c r="F2646" s="49" t="s">
        <v>4524</v>
      </c>
      <c r="G2646" s="49">
        <v>8</v>
      </c>
      <c r="H2646" s="49" t="s">
        <v>4524</v>
      </c>
      <c r="I2646" s="49" t="s">
        <v>3975</v>
      </c>
      <c r="J2646" s="49" t="s">
        <v>3975</v>
      </c>
      <c r="K2646" s="47" t="str">
        <f>_xlfn.XLOOKUP($B2646,ウォッチリスト!$C$3:$C$10000,ウォッチリスト!$C$3:$C$10000,"未反映",0,1)</f>
        <v>6307</v>
      </c>
    </row>
    <row r="2647" spans="1:11">
      <c r="A2647" s="49">
        <v>20250228</v>
      </c>
      <c r="B2647" s="50" t="s">
        <v>2366</v>
      </c>
      <c r="C2647" s="49" t="s">
        <v>7110</v>
      </c>
      <c r="D2647" s="49" t="s">
        <v>3968</v>
      </c>
      <c r="E2647" s="49">
        <v>3600</v>
      </c>
      <c r="F2647" s="49" t="s">
        <v>4524</v>
      </c>
      <c r="G2647" s="49">
        <v>8</v>
      </c>
      <c r="H2647" s="49" t="s">
        <v>4524</v>
      </c>
      <c r="I2647" s="49">
        <v>7</v>
      </c>
      <c r="J2647" s="49" t="s">
        <v>3971</v>
      </c>
      <c r="K2647" s="47" t="str">
        <f>_xlfn.XLOOKUP($B2647,ウォッチリスト!$C$3:$C$10000,ウォッチリスト!$C$3:$C$10000,"未反映",0,1)</f>
        <v>6309</v>
      </c>
    </row>
    <row r="2648" spans="1:11">
      <c r="A2648" s="49">
        <v>20250228</v>
      </c>
      <c r="B2648" s="50" t="s">
        <v>2367</v>
      </c>
      <c r="C2648" s="49" t="s">
        <v>7111</v>
      </c>
      <c r="D2648" s="49" t="s">
        <v>3968</v>
      </c>
      <c r="E2648" s="49">
        <v>3600</v>
      </c>
      <c r="F2648" s="49" t="s">
        <v>4524</v>
      </c>
      <c r="G2648" s="49">
        <v>8</v>
      </c>
      <c r="H2648" s="49" t="s">
        <v>4524</v>
      </c>
      <c r="I2648" s="49">
        <v>7</v>
      </c>
      <c r="J2648" s="49" t="s">
        <v>3971</v>
      </c>
      <c r="K2648" s="47" t="str">
        <f>_xlfn.XLOOKUP($B2648,ウォッチリスト!$C$3:$C$10000,ウォッチリスト!$C$3:$C$10000,"未反映",0,1)</f>
        <v>6310</v>
      </c>
    </row>
    <row r="2649" spans="1:11">
      <c r="A2649" s="49">
        <v>20250228</v>
      </c>
      <c r="B2649" s="50" t="s">
        <v>2368</v>
      </c>
      <c r="C2649" s="49" t="s">
        <v>7112</v>
      </c>
      <c r="D2649" s="49" t="s">
        <v>4059</v>
      </c>
      <c r="E2649" s="49">
        <v>3600</v>
      </c>
      <c r="F2649" s="49" t="s">
        <v>4524</v>
      </c>
      <c r="G2649" s="49">
        <v>8</v>
      </c>
      <c r="H2649" s="49" t="s">
        <v>4524</v>
      </c>
      <c r="I2649" s="49" t="s">
        <v>3975</v>
      </c>
      <c r="J2649" s="49" t="s">
        <v>3975</v>
      </c>
      <c r="K2649" s="47" t="str">
        <f>_xlfn.XLOOKUP($B2649,ウォッチリスト!$C$3:$C$10000,ウォッチリスト!$C$3:$C$10000,"未反映",0,1)</f>
        <v>6312</v>
      </c>
    </row>
    <row r="2650" spans="1:11">
      <c r="A2650" s="49">
        <v>20250228</v>
      </c>
      <c r="B2650" s="50" t="s">
        <v>2369</v>
      </c>
      <c r="C2650" s="49" t="s">
        <v>7113</v>
      </c>
      <c r="D2650" s="49" t="s">
        <v>3968</v>
      </c>
      <c r="E2650" s="49">
        <v>3600</v>
      </c>
      <c r="F2650" s="49" t="s">
        <v>4524</v>
      </c>
      <c r="G2650" s="49">
        <v>8</v>
      </c>
      <c r="H2650" s="49" t="s">
        <v>4524</v>
      </c>
      <c r="I2650" s="49">
        <v>6</v>
      </c>
      <c r="J2650" s="49" t="s">
        <v>4061</v>
      </c>
      <c r="K2650" s="47" t="str">
        <f>_xlfn.XLOOKUP($B2650,ウォッチリスト!$C$3:$C$10000,ウォッチリスト!$C$3:$C$10000,"未反映",0,1)</f>
        <v>6315</v>
      </c>
    </row>
    <row r="2651" spans="1:11">
      <c r="A2651" s="49">
        <v>20250228</v>
      </c>
      <c r="B2651" s="50" t="s">
        <v>2370</v>
      </c>
      <c r="C2651" s="49" t="s">
        <v>7114</v>
      </c>
      <c r="D2651" s="49" t="s">
        <v>4059</v>
      </c>
      <c r="E2651" s="49">
        <v>3600</v>
      </c>
      <c r="F2651" s="49" t="s">
        <v>4524</v>
      </c>
      <c r="G2651" s="49">
        <v>8</v>
      </c>
      <c r="H2651" s="49" t="s">
        <v>4524</v>
      </c>
      <c r="I2651" s="49" t="s">
        <v>3975</v>
      </c>
      <c r="J2651" s="49" t="s">
        <v>3975</v>
      </c>
      <c r="K2651" s="47" t="str">
        <f>_xlfn.XLOOKUP($B2651,ウォッチリスト!$C$3:$C$10000,ウォッチリスト!$C$3:$C$10000,"未反映",0,1)</f>
        <v>6316</v>
      </c>
    </row>
    <row r="2652" spans="1:11">
      <c r="A2652" s="49">
        <v>20250228</v>
      </c>
      <c r="B2652" s="50" t="s">
        <v>2371</v>
      </c>
      <c r="C2652" s="49" t="s">
        <v>7115</v>
      </c>
      <c r="D2652" s="49" t="s">
        <v>4059</v>
      </c>
      <c r="E2652" s="49">
        <v>3600</v>
      </c>
      <c r="F2652" s="49" t="s">
        <v>4524</v>
      </c>
      <c r="G2652" s="49">
        <v>8</v>
      </c>
      <c r="H2652" s="49" t="s">
        <v>4524</v>
      </c>
      <c r="I2652" s="49">
        <v>7</v>
      </c>
      <c r="J2652" s="49" t="s">
        <v>3971</v>
      </c>
      <c r="K2652" s="47" t="str">
        <f>_xlfn.XLOOKUP($B2652,ウォッチリスト!$C$3:$C$10000,ウォッチリスト!$C$3:$C$10000,"未反映",0,1)</f>
        <v>6317</v>
      </c>
    </row>
    <row r="2653" spans="1:11">
      <c r="A2653" s="49">
        <v>20250228</v>
      </c>
      <c r="B2653" s="50" t="s">
        <v>2372</v>
      </c>
      <c r="C2653" s="49" t="s">
        <v>7116</v>
      </c>
      <c r="D2653" s="49" t="s">
        <v>4059</v>
      </c>
      <c r="E2653" s="49">
        <v>3450</v>
      </c>
      <c r="F2653" s="49" t="s">
        <v>6695</v>
      </c>
      <c r="G2653" s="49">
        <v>7</v>
      </c>
      <c r="H2653" s="49" t="s">
        <v>4170</v>
      </c>
      <c r="I2653" s="49" t="s">
        <v>3975</v>
      </c>
      <c r="J2653" s="49" t="s">
        <v>3975</v>
      </c>
      <c r="K2653" s="47" t="str">
        <f>_xlfn.XLOOKUP($B2653,ウォッチリスト!$C$3:$C$10000,ウォッチリスト!$C$3:$C$10000,"未反映",0,1)</f>
        <v>6319</v>
      </c>
    </row>
    <row r="2654" spans="1:11">
      <c r="A2654" s="49">
        <v>20250228</v>
      </c>
      <c r="B2654" s="50" t="s">
        <v>2373</v>
      </c>
      <c r="C2654" s="49" t="s">
        <v>7117</v>
      </c>
      <c r="D2654" s="49" t="s">
        <v>4059</v>
      </c>
      <c r="E2654" s="49">
        <v>3600</v>
      </c>
      <c r="F2654" s="49" t="s">
        <v>4524</v>
      </c>
      <c r="G2654" s="49">
        <v>8</v>
      </c>
      <c r="H2654" s="49" t="s">
        <v>4524</v>
      </c>
      <c r="I2654" s="49" t="s">
        <v>3975</v>
      </c>
      <c r="J2654" s="49" t="s">
        <v>3975</v>
      </c>
      <c r="K2654" s="47" t="str">
        <f>_xlfn.XLOOKUP($B2654,ウォッチリスト!$C$3:$C$10000,ウォッチリスト!$C$3:$C$10000,"未反映",0,1)</f>
        <v>6322</v>
      </c>
    </row>
    <row r="2655" spans="1:11">
      <c r="A2655" s="49">
        <v>20250228</v>
      </c>
      <c r="B2655" s="50" t="s">
        <v>2374</v>
      </c>
      <c r="C2655" s="49" t="s">
        <v>7118</v>
      </c>
      <c r="D2655" s="49" t="s">
        <v>3968</v>
      </c>
      <c r="E2655" s="49">
        <v>3600</v>
      </c>
      <c r="F2655" s="49" t="s">
        <v>4524</v>
      </c>
      <c r="G2655" s="49">
        <v>8</v>
      </c>
      <c r="H2655" s="49" t="s">
        <v>4524</v>
      </c>
      <c r="I2655" s="49">
        <v>4</v>
      </c>
      <c r="J2655" s="49" t="s">
        <v>4015</v>
      </c>
      <c r="K2655" s="47" t="str">
        <f>_xlfn.XLOOKUP($B2655,ウォッチリスト!$C$3:$C$10000,ウォッチリスト!$C$3:$C$10000,"未反映",0,1)</f>
        <v>6323</v>
      </c>
    </row>
    <row r="2656" spans="1:11">
      <c r="A2656" s="49">
        <v>20250228</v>
      </c>
      <c r="B2656" s="50" t="s">
        <v>2375</v>
      </c>
      <c r="C2656" s="49" t="s">
        <v>7119</v>
      </c>
      <c r="D2656" s="49" t="s">
        <v>4059</v>
      </c>
      <c r="E2656" s="49">
        <v>3600</v>
      </c>
      <c r="F2656" s="49" t="s">
        <v>4524</v>
      </c>
      <c r="G2656" s="49">
        <v>8</v>
      </c>
      <c r="H2656" s="49" t="s">
        <v>4524</v>
      </c>
      <c r="I2656" s="49" t="s">
        <v>3975</v>
      </c>
      <c r="J2656" s="49" t="s">
        <v>3975</v>
      </c>
      <c r="K2656" s="47" t="str">
        <f>_xlfn.XLOOKUP($B2656,ウォッチリスト!$C$3:$C$10000,ウォッチリスト!$C$3:$C$10000,"未反映",0,1)</f>
        <v>6324</v>
      </c>
    </row>
    <row r="2657" spans="1:11">
      <c r="A2657" s="49">
        <v>20250228</v>
      </c>
      <c r="B2657" s="50" t="s">
        <v>2376</v>
      </c>
      <c r="C2657" s="49" t="s">
        <v>7120</v>
      </c>
      <c r="D2657" s="49" t="s">
        <v>4059</v>
      </c>
      <c r="E2657" s="49">
        <v>3600</v>
      </c>
      <c r="F2657" s="49" t="s">
        <v>4524</v>
      </c>
      <c r="G2657" s="49">
        <v>8</v>
      </c>
      <c r="H2657" s="49" t="s">
        <v>4524</v>
      </c>
      <c r="I2657" s="49" t="s">
        <v>3975</v>
      </c>
      <c r="J2657" s="49" t="s">
        <v>3975</v>
      </c>
      <c r="K2657" s="47" t="str">
        <f>_xlfn.XLOOKUP($B2657,ウォッチリスト!$C$3:$C$10000,ウォッチリスト!$C$3:$C$10000,"未反映",0,1)</f>
        <v>6325</v>
      </c>
    </row>
    <row r="2658" spans="1:11">
      <c r="A2658" s="49">
        <v>20250228</v>
      </c>
      <c r="B2658" s="50" t="s">
        <v>2377</v>
      </c>
      <c r="C2658" s="49" t="s">
        <v>7121</v>
      </c>
      <c r="D2658" s="49" t="s">
        <v>3968</v>
      </c>
      <c r="E2658" s="49">
        <v>3600</v>
      </c>
      <c r="F2658" s="49" t="s">
        <v>4524</v>
      </c>
      <c r="G2658" s="49">
        <v>8</v>
      </c>
      <c r="H2658" s="49" t="s">
        <v>4524</v>
      </c>
      <c r="I2658" s="49">
        <v>2</v>
      </c>
      <c r="J2658" s="49" t="s">
        <v>4532</v>
      </c>
      <c r="K2658" s="47" t="str">
        <f>_xlfn.XLOOKUP($B2658,ウォッチリスト!$C$3:$C$10000,ウォッチリスト!$C$3:$C$10000,"未反映",0,1)</f>
        <v>6326</v>
      </c>
    </row>
    <row r="2659" spans="1:11">
      <c r="A2659" s="49">
        <v>20250228</v>
      </c>
      <c r="B2659" s="50" t="s">
        <v>2378</v>
      </c>
      <c r="C2659" s="49" t="s">
        <v>7122</v>
      </c>
      <c r="D2659" s="49" t="s">
        <v>4059</v>
      </c>
      <c r="E2659" s="49">
        <v>3600</v>
      </c>
      <c r="F2659" s="49" t="s">
        <v>4524</v>
      </c>
      <c r="G2659" s="49">
        <v>8</v>
      </c>
      <c r="H2659" s="49" t="s">
        <v>4524</v>
      </c>
      <c r="I2659" s="49" t="s">
        <v>3975</v>
      </c>
      <c r="J2659" s="49" t="s">
        <v>3975</v>
      </c>
      <c r="K2659" s="47" t="str">
        <f>_xlfn.XLOOKUP($B2659,ウォッチリスト!$C$3:$C$10000,ウォッチリスト!$C$3:$C$10000,"未反映",0,1)</f>
        <v>6327</v>
      </c>
    </row>
    <row r="2660" spans="1:11">
      <c r="A2660" s="49">
        <v>20250228</v>
      </c>
      <c r="B2660" s="50" t="s">
        <v>2379</v>
      </c>
      <c r="C2660" s="49" t="s">
        <v>7123</v>
      </c>
      <c r="D2660" s="49" t="s">
        <v>3968</v>
      </c>
      <c r="E2660" s="49">
        <v>3600</v>
      </c>
      <c r="F2660" s="49" t="s">
        <v>4524</v>
      </c>
      <c r="G2660" s="49">
        <v>8</v>
      </c>
      <c r="H2660" s="49" t="s">
        <v>4524</v>
      </c>
      <c r="I2660" s="49">
        <v>7</v>
      </c>
      <c r="J2660" s="49" t="s">
        <v>3971</v>
      </c>
      <c r="K2660" s="47" t="str">
        <f>_xlfn.XLOOKUP($B2660,ウォッチリスト!$C$3:$C$10000,ウォッチリスト!$C$3:$C$10000,"未反映",0,1)</f>
        <v>6328</v>
      </c>
    </row>
    <row r="2661" spans="1:11">
      <c r="A2661" s="49">
        <v>20250228</v>
      </c>
      <c r="B2661" s="50" t="s">
        <v>2380</v>
      </c>
      <c r="C2661" s="49" t="s">
        <v>7124</v>
      </c>
      <c r="D2661" s="49" t="s">
        <v>3968</v>
      </c>
      <c r="E2661" s="49">
        <v>2050</v>
      </c>
      <c r="F2661" s="49" t="s">
        <v>4055</v>
      </c>
      <c r="G2661" s="49">
        <v>3</v>
      </c>
      <c r="H2661" s="49" t="s">
        <v>4056</v>
      </c>
      <c r="I2661" s="49">
        <v>7</v>
      </c>
      <c r="J2661" s="49" t="s">
        <v>3971</v>
      </c>
      <c r="K2661" s="47" t="str">
        <f>_xlfn.XLOOKUP($B2661,ウォッチリスト!$C$3:$C$10000,ウォッチリスト!$C$3:$C$10000,"未反映",0,1)</f>
        <v>6330</v>
      </c>
    </row>
    <row r="2662" spans="1:11">
      <c r="A2662" s="49">
        <v>20250228</v>
      </c>
      <c r="B2662" s="50" t="s">
        <v>2381</v>
      </c>
      <c r="C2662" s="49" t="s">
        <v>7125</v>
      </c>
      <c r="D2662" s="49" t="s">
        <v>3968</v>
      </c>
      <c r="E2662" s="49">
        <v>3600</v>
      </c>
      <c r="F2662" s="49" t="s">
        <v>4524</v>
      </c>
      <c r="G2662" s="49">
        <v>8</v>
      </c>
      <c r="H2662" s="49" t="s">
        <v>4524</v>
      </c>
      <c r="I2662" s="49">
        <v>7</v>
      </c>
      <c r="J2662" s="49" t="s">
        <v>3971</v>
      </c>
      <c r="K2662" s="47" t="str">
        <f>_xlfn.XLOOKUP($B2662,ウォッチリスト!$C$3:$C$10000,ウォッチリスト!$C$3:$C$10000,"未反映",0,1)</f>
        <v>6331</v>
      </c>
    </row>
    <row r="2663" spans="1:11">
      <c r="A2663" s="49">
        <v>20250228</v>
      </c>
      <c r="B2663" s="50" t="s">
        <v>2382</v>
      </c>
      <c r="C2663" s="49" t="s">
        <v>7126</v>
      </c>
      <c r="D2663" s="49" t="s">
        <v>3968</v>
      </c>
      <c r="E2663" s="49">
        <v>3600</v>
      </c>
      <c r="F2663" s="49" t="s">
        <v>4524</v>
      </c>
      <c r="G2663" s="49">
        <v>8</v>
      </c>
      <c r="H2663" s="49" t="s">
        <v>4524</v>
      </c>
      <c r="I2663" s="49">
        <v>7</v>
      </c>
      <c r="J2663" s="49" t="s">
        <v>3971</v>
      </c>
      <c r="K2663" s="47" t="str">
        <f>_xlfn.XLOOKUP($B2663,ウォッチリスト!$C$3:$C$10000,ウォッチリスト!$C$3:$C$10000,"未反映",0,1)</f>
        <v>6332</v>
      </c>
    </row>
    <row r="2664" spans="1:11">
      <c r="A2664" s="49">
        <v>20250228</v>
      </c>
      <c r="B2664" s="50" t="s">
        <v>2383</v>
      </c>
      <c r="C2664" s="49" t="s">
        <v>7127</v>
      </c>
      <c r="D2664" s="49" t="s">
        <v>3968</v>
      </c>
      <c r="E2664" s="49">
        <v>3600</v>
      </c>
      <c r="F2664" s="49" t="s">
        <v>4524</v>
      </c>
      <c r="G2664" s="49">
        <v>8</v>
      </c>
      <c r="H2664" s="49" t="s">
        <v>4524</v>
      </c>
      <c r="I2664" s="49">
        <v>7</v>
      </c>
      <c r="J2664" s="49" t="s">
        <v>3971</v>
      </c>
      <c r="K2664" s="47" t="str">
        <f>_xlfn.XLOOKUP($B2664,ウォッチリスト!$C$3:$C$10000,ウォッチリスト!$C$3:$C$10000,"未反映",0,1)</f>
        <v>6333</v>
      </c>
    </row>
    <row r="2665" spans="1:11">
      <c r="A2665" s="49">
        <v>20250228</v>
      </c>
      <c r="B2665" s="50" t="s">
        <v>2384</v>
      </c>
      <c r="C2665" s="49" t="s">
        <v>7128</v>
      </c>
      <c r="D2665" s="49" t="s">
        <v>4059</v>
      </c>
      <c r="E2665" s="49">
        <v>3600</v>
      </c>
      <c r="F2665" s="49" t="s">
        <v>4524</v>
      </c>
      <c r="G2665" s="49">
        <v>8</v>
      </c>
      <c r="H2665" s="49" t="s">
        <v>4524</v>
      </c>
      <c r="I2665" s="49" t="s">
        <v>3975</v>
      </c>
      <c r="J2665" s="49" t="s">
        <v>3975</v>
      </c>
      <c r="K2665" s="47" t="str">
        <f>_xlfn.XLOOKUP($B2665,ウォッチリスト!$C$3:$C$10000,ウォッチリスト!$C$3:$C$10000,"未反映",0,1)</f>
        <v>6334</v>
      </c>
    </row>
    <row r="2666" spans="1:11">
      <c r="A2666" s="49">
        <v>20250228</v>
      </c>
      <c r="B2666" s="50" t="s">
        <v>2385</v>
      </c>
      <c r="C2666" s="49" t="s">
        <v>7129</v>
      </c>
      <c r="D2666" s="49" t="s">
        <v>4059</v>
      </c>
      <c r="E2666" s="49">
        <v>3600</v>
      </c>
      <c r="F2666" s="49" t="s">
        <v>4524</v>
      </c>
      <c r="G2666" s="49">
        <v>8</v>
      </c>
      <c r="H2666" s="49" t="s">
        <v>4524</v>
      </c>
      <c r="I2666" s="49" t="s">
        <v>3975</v>
      </c>
      <c r="J2666" s="49" t="s">
        <v>3975</v>
      </c>
      <c r="K2666" s="47" t="str">
        <f>_xlfn.XLOOKUP($B2666,ウォッチリスト!$C$3:$C$10000,ウォッチリスト!$C$3:$C$10000,"未反映",0,1)</f>
        <v>6335</v>
      </c>
    </row>
    <row r="2667" spans="1:11">
      <c r="A2667" s="49">
        <v>20250228</v>
      </c>
      <c r="B2667" s="50" t="s">
        <v>2386</v>
      </c>
      <c r="C2667" s="49" t="s">
        <v>7130</v>
      </c>
      <c r="D2667" s="49" t="s">
        <v>4059</v>
      </c>
      <c r="E2667" s="49">
        <v>3600</v>
      </c>
      <c r="F2667" s="49" t="s">
        <v>4524</v>
      </c>
      <c r="G2667" s="49">
        <v>8</v>
      </c>
      <c r="H2667" s="49" t="s">
        <v>4524</v>
      </c>
      <c r="I2667" s="49" t="s">
        <v>3975</v>
      </c>
      <c r="J2667" s="49" t="s">
        <v>3975</v>
      </c>
      <c r="K2667" s="47" t="str">
        <f>_xlfn.XLOOKUP($B2667,ウォッチリスト!$C$3:$C$10000,ウォッチリスト!$C$3:$C$10000,"未反映",0,1)</f>
        <v>6336</v>
      </c>
    </row>
    <row r="2668" spans="1:11">
      <c r="A2668" s="49">
        <v>20250228</v>
      </c>
      <c r="B2668" s="50" t="s">
        <v>2387</v>
      </c>
      <c r="C2668" s="49" t="s">
        <v>7131</v>
      </c>
      <c r="D2668" s="49" t="s">
        <v>4059</v>
      </c>
      <c r="E2668" s="49">
        <v>3600</v>
      </c>
      <c r="F2668" s="49" t="s">
        <v>4524</v>
      </c>
      <c r="G2668" s="49">
        <v>8</v>
      </c>
      <c r="H2668" s="49" t="s">
        <v>4524</v>
      </c>
      <c r="I2668" s="49" t="s">
        <v>3975</v>
      </c>
      <c r="J2668" s="49" t="s">
        <v>3975</v>
      </c>
      <c r="K2668" s="47" t="str">
        <f>_xlfn.XLOOKUP($B2668,ウォッチリスト!$C$3:$C$10000,ウォッチリスト!$C$3:$C$10000,"未反映",0,1)</f>
        <v>6337</v>
      </c>
    </row>
    <row r="2669" spans="1:11">
      <c r="A2669" s="49">
        <v>20250228</v>
      </c>
      <c r="B2669" s="50" t="s">
        <v>2388</v>
      </c>
      <c r="C2669" s="49" t="s">
        <v>7132</v>
      </c>
      <c r="D2669" s="49" t="s">
        <v>4059</v>
      </c>
      <c r="E2669" s="49">
        <v>3600</v>
      </c>
      <c r="F2669" s="49" t="s">
        <v>4524</v>
      </c>
      <c r="G2669" s="49">
        <v>8</v>
      </c>
      <c r="H2669" s="49" t="s">
        <v>4524</v>
      </c>
      <c r="I2669" s="49" t="s">
        <v>3975</v>
      </c>
      <c r="J2669" s="49" t="s">
        <v>3975</v>
      </c>
      <c r="K2669" s="47" t="str">
        <f>_xlfn.XLOOKUP($B2669,ウォッチリスト!$C$3:$C$10000,ウォッチリスト!$C$3:$C$10000,"未反映",0,1)</f>
        <v>6338</v>
      </c>
    </row>
    <row r="2670" spans="1:11">
      <c r="A2670" s="49">
        <v>20250228</v>
      </c>
      <c r="B2670" s="50" t="s">
        <v>2389</v>
      </c>
      <c r="C2670" s="49" t="s">
        <v>7133</v>
      </c>
      <c r="D2670" s="49" t="s">
        <v>3968</v>
      </c>
      <c r="E2670" s="49">
        <v>3600</v>
      </c>
      <c r="F2670" s="49" t="s">
        <v>4524</v>
      </c>
      <c r="G2670" s="49">
        <v>8</v>
      </c>
      <c r="H2670" s="49" t="s">
        <v>4524</v>
      </c>
      <c r="I2670" s="49">
        <v>7</v>
      </c>
      <c r="J2670" s="49" t="s">
        <v>3971</v>
      </c>
      <c r="K2670" s="47" t="str">
        <f>_xlfn.XLOOKUP($B2670,ウォッチリスト!$C$3:$C$10000,ウォッチリスト!$C$3:$C$10000,"未反映",0,1)</f>
        <v>6339</v>
      </c>
    </row>
    <row r="2671" spans="1:11">
      <c r="A2671" s="49">
        <v>20250228</v>
      </c>
      <c r="B2671" s="50" t="s">
        <v>2390</v>
      </c>
      <c r="C2671" s="49" t="s">
        <v>7134</v>
      </c>
      <c r="D2671" s="49" t="s">
        <v>3968</v>
      </c>
      <c r="E2671" s="49">
        <v>3600</v>
      </c>
      <c r="F2671" s="49" t="s">
        <v>4524</v>
      </c>
      <c r="G2671" s="49">
        <v>8</v>
      </c>
      <c r="H2671" s="49" t="s">
        <v>4524</v>
      </c>
      <c r="I2671" s="49">
        <v>7</v>
      </c>
      <c r="J2671" s="49" t="s">
        <v>3971</v>
      </c>
      <c r="K2671" s="47" t="str">
        <f>_xlfn.XLOOKUP($B2671,ウォッチリスト!$C$3:$C$10000,ウォッチリスト!$C$3:$C$10000,"未反映",0,1)</f>
        <v>6340</v>
      </c>
    </row>
    <row r="2672" spans="1:11">
      <c r="A2672" s="49">
        <v>20250228</v>
      </c>
      <c r="B2672" s="50" t="s">
        <v>2391</v>
      </c>
      <c r="C2672" s="49" t="s">
        <v>7135</v>
      </c>
      <c r="D2672" s="49" t="s">
        <v>4059</v>
      </c>
      <c r="E2672" s="49">
        <v>3600</v>
      </c>
      <c r="F2672" s="49" t="s">
        <v>4524</v>
      </c>
      <c r="G2672" s="49">
        <v>8</v>
      </c>
      <c r="H2672" s="49" t="s">
        <v>4524</v>
      </c>
      <c r="I2672" s="49" t="s">
        <v>3975</v>
      </c>
      <c r="J2672" s="49" t="s">
        <v>3975</v>
      </c>
      <c r="K2672" s="47" t="str">
        <f>_xlfn.XLOOKUP($B2672,ウォッチリスト!$C$3:$C$10000,ウォッチリスト!$C$3:$C$10000,"未反映",0,1)</f>
        <v>6342</v>
      </c>
    </row>
    <row r="2673" spans="1:11">
      <c r="A2673" s="49">
        <v>20250228</v>
      </c>
      <c r="B2673" s="50" t="s">
        <v>2392</v>
      </c>
      <c r="C2673" s="49" t="s">
        <v>7136</v>
      </c>
      <c r="D2673" s="49" t="s">
        <v>4059</v>
      </c>
      <c r="E2673" s="49">
        <v>3600</v>
      </c>
      <c r="F2673" s="49" t="s">
        <v>4524</v>
      </c>
      <c r="G2673" s="49">
        <v>8</v>
      </c>
      <c r="H2673" s="49" t="s">
        <v>4524</v>
      </c>
      <c r="I2673" s="49" t="s">
        <v>3975</v>
      </c>
      <c r="J2673" s="49" t="s">
        <v>3975</v>
      </c>
      <c r="K2673" s="47" t="str">
        <f>_xlfn.XLOOKUP($B2673,ウォッチリスト!$C$3:$C$10000,ウォッチリスト!$C$3:$C$10000,"未反映",0,1)</f>
        <v>6343</v>
      </c>
    </row>
    <row r="2674" spans="1:11">
      <c r="A2674" s="49">
        <v>20250228</v>
      </c>
      <c r="B2674" s="50" t="s">
        <v>2393</v>
      </c>
      <c r="C2674" s="49" t="s">
        <v>7137</v>
      </c>
      <c r="D2674" s="49" t="s">
        <v>3968</v>
      </c>
      <c r="E2674" s="49">
        <v>3600</v>
      </c>
      <c r="F2674" s="49" t="s">
        <v>4524</v>
      </c>
      <c r="G2674" s="49">
        <v>8</v>
      </c>
      <c r="H2674" s="49" t="s">
        <v>4524</v>
      </c>
      <c r="I2674" s="49">
        <v>7</v>
      </c>
      <c r="J2674" s="49" t="s">
        <v>3971</v>
      </c>
      <c r="K2674" s="47" t="str">
        <f>_xlfn.XLOOKUP($B2674,ウォッチリスト!$C$3:$C$10000,ウォッチリスト!$C$3:$C$10000,"未反映",0,1)</f>
        <v>6345</v>
      </c>
    </row>
    <row r="2675" spans="1:11">
      <c r="A2675" s="49">
        <v>20250228</v>
      </c>
      <c r="B2675" s="50" t="s">
        <v>2394</v>
      </c>
      <c r="C2675" s="49" t="s">
        <v>7138</v>
      </c>
      <c r="D2675" s="49" t="s">
        <v>4059</v>
      </c>
      <c r="E2675" s="49">
        <v>3600</v>
      </c>
      <c r="F2675" s="49" t="s">
        <v>4524</v>
      </c>
      <c r="G2675" s="49">
        <v>8</v>
      </c>
      <c r="H2675" s="49" t="s">
        <v>4524</v>
      </c>
      <c r="I2675" s="49" t="s">
        <v>3975</v>
      </c>
      <c r="J2675" s="49" t="s">
        <v>3975</v>
      </c>
      <c r="K2675" s="47" t="str">
        <f>_xlfn.XLOOKUP($B2675,ウォッチリスト!$C$3:$C$10000,ウォッチリスト!$C$3:$C$10000,"未反映",0,1)</f>
        <v>6346</v>
      </c>
    </row>
    <row r="2676" spans="1:11">
      <c r="A2676" s="49">
        <v>20250228</v>
      </c>
      <c r="B2676" s="50" t="s">
        <v>2395</v>
      </c>
      <c r="C2676" s="49" t="s">
        <v>7139</v>
      </c>
      <c r="D2676" s="49" t="s">
        <v>4059</v>
      </c>
      <c r="E2676" s="49">
        <v>3600</v>
      </c>
      <c r="F2676" s="49" t="s">
        <v>4524</v>
      </c>
      <c r="G2676" s="49">
        <v>8</v>
      </c>
      <c r="H2676" s="49" t="s">
        <v>4524</v>
      </c>
      <c r="I2676" s="49" t="s">
        <v>3975</v>
      </c>
      <c r="J2676" s="49" t="s">
        <v>3975</v>
      </c>
      <c r="K2676" s="47" t="str">
        <f>_xlfn.XLOOKUP($B2676,ウォッチリスト!$C$3:$C$10000,ウォッチリスト!$C$3:$C$10000,"未反映",0,1)</f>
        <v>6347</v>
      </c>
    </row>
    <row r="2677" spans="1:11">
      <c r="A2677" s="49">
        <v>20250228</v>
      </c>
      <c r="B2677" s="50" t="s">
        <v>2396</v>
      </c>
      <c r="C2677" s="49" t="s">
        <v>7140</v>
      </c>
      <c r="D2677" s="49" t="s">
        <v>3968</v>
      </c>
      <c r="E2677" s="49">
        <v>3600</v>
      </c>
      <c r="F2677" s="49" t="s">
        <v>4524</v>
      </c>
      <c r="G2677" s="49">
        <v>8</v>
      </c>
      <c r="H2677" s="49" t="s">
        <v>4524</v>
      </c>
      <c r="I2677" s="49">
        <v>7</v>
      </c>
      <c r="J2677" s="49" t="s">
        <v>3971</v>
      </c>
      <c r="K2677" s="47" t="str">
        <f>_xlfn.XLOOKUP($B2677,ウォッチリスト!$C$3:$C$10000,ウォッチリスト!$C$3:$C$10000,"未反映",0,1)</f>
        <v>6349</v>
      </c>
    </row>
    <row r="2678" spans="1:11">
      <c r="A2678" s="49">
        <v>20250228</v>
      </c>
      <c r="B2678" s="50" t="s">
        <v>2397</v>
      </c>
      <c r="C2678" s="49" t="s">
        <v>7141</v>
      </c>
      <c r="D2678" s="49" t="s">
        <v>3968</v>
      </c>
      <c r="E2678" s="49">
        <v>3600</v>
      </c>
      <c r="F2678" s="49" t="s">
        <v>4524</v>
      </c>
      <c r="G2678" s="49">
        <v>8</v>
      </c>
      <c r="H2678" s="49" t="s">
        <v>4524</v>
      </c>
      <c r="I2678" s="49">
        <v>7</v>
      </c>
      <c r="J2678" s="49" t="s">
        <v>3971</v>
      </c>
      <c r="K2678" s="47" t="str">
        <f>_xlfn.XLOOKUP($B2678,ウォッチリスト!$C$3:$C$10000,ウォッチリスト!$C$3:$C$10000,"未反映",0,1)</f>
        <v>6351</v>
      </c>
    </row>
    <row r="2679" spans="1:11">
      <c r="A2679" s="49">
        <v>20250228</v>
      </c>
      <c r="B2679" s="50" t="s">
        <v>2398</v>
      </c>
      <c r="C2679" s="49" t="s">
        <v>7142</v>
      </c>
      <c r="D2679" s="49" t="s">
        <v>4059</v>
      </c>
      <c r="E2679" s="49">
        <v>3600</v>
      </c>
      <c r="F2679" s="49" t="s">
        <v>4524</v>
      </c>
      <c r="G2679" s="49">
        <v>8</v>
      </c>
      <c r="H2679" s="49" t="s">
        <v>4524</v>
      </c>
      <c r="I2679" s="49" t="s">
        <v>3975</v>
      </c>
      <c r="J2679" s="49" t="s">
        <v>3975</v>
      </c>
      <c r="K2679" s="47" t="str">
        <f>_xlfn.XLOOKUP($B2679,ウォッチリスト!$C$3:$C$10000,ウォッチリスト!$C$3:$C$10000,"未反映",0,1)</f>
        <v>6356</v>
      </c>
    </row>
    <row r="2680" spans="1:11">
      <c r="A2680" s="49">
        <v>20250228</v>
      </c>
      <c r="B2680" s="50" t="s">
        <v>2399</v>
      </c>
      <c r="C2680" s="49" t="s">
        <v>7143</v>
      </c>
      <c r="D2680" s="49" t="s">
        <v>4059</v>
      </c>
      <c r="E2680" s="49">
        <v>3600</v>
      </c>
      <c r="F2680" s="49" t="s">
        <v>4524</v>
      </c>
      <c r="G2680" s="49">
        <v>8</v>
      </c>
      <c r="H2680" s="49" t="s">
        <v>4524</v>
      </c>
      <c r="I2680" s="49" t="s">
        <v>3975</v>
      </c>
      <c r="J2680" s="49" t="s">
        <v>3975</v>
      </c>
      <c r="K2680" s="47" t="str">
        <f>_xlfn.XLOOKUP($B2680,ウォッチリスト!$C$3:$C$10000,ウォッチリスト!$C$3:$C$10000,"未反映",0,1)</f>
        <v>6357</v>
      </c>
    </row>
    <row r="2681" spans="1:11">
      <c r="A2681" s="49">
        <v>20250228</v>
      </c>
      <c r="B2681" s="50" t="s">
        <v>2400</v>
      </c>
      <c r="C2681" s="49" t="s">
        <v>7144</v>
      </c>
      <c r="D2681" s="49" t="s">
        <v>3968</v>
      </c>
      <c r="E2681" s="49">
        <v>3600</v>
      </c>
      <c r="F2681" s="49" t="s">
        <v>4524</v>
      </c>
      <c r="G2681" s="49">
        <v>8</v>
      </c>
      <c r="H2681" s="49" t="s">
        <v>4524</v>
      </c>
      <c r="I2681" s="49">
        <v>7</v>
      </c>
      <c r="J2681" s="49" t="s">
        <v>3971</v>
      </c>
      <c r="K2681" s="47" t="str">
        <f>_xlfn.XLOOKUP($B2681,ウォッチリスト!$C$3:$C$10000,ウォッチリスト!$C$3:$C$10000,"未反映",0,1)</f>
        <v>6358</v>
      </c>
    </row>
    <row r="2682" spans="1:11">
      <c r="A2682" s="49">
        <v>20250228</v>
      </c>
      <c r="B2682" s="50" t="s">
        <v>2401</v>
      </c>
      <c r="C2682" s="49" t="s">
        <v>7145</v>
      </c>
      <c r="D2682" s="49" t="s">
        <v>4059</v>
      </c>
      <c r="E2682" s="49">
        <v>3600</v>
      </c>
      <c r="F2682" s="49" t="s">
        <v>4524</v>
      </c>
      <c r="G2682" s="49">
        <v>8</v>
      </c>
      <c r="H2682" s="49" t="s">
        <v>4524</v>
      </c>
      <c r="I2682" s="49" t="s">
        <v>3975</v>
      </c>
      <c r="J2682" s="49" t="s">
        <v>3975</v>
      </c>
      <c r="K2682" s="47" t="str">
        <f>_xlfn.XLOOKUP($B2682,ウォッチリスト!$C$3:$C$10000,ウォッチリスト!$C$3:$C$10000,"未反映",0,1)</f>
        <v>6360</v>
      </c>
    </row>
    <row r="2683" spans="1:11">
      <c r="A2683" s="49">
        <v>20250228</v>
      </c>
      <c r="B2683" s="50" t="s">
        <v>2402</v>
      </c>
      <c r="C2683" s="49" t="s">
        <v>7146</v>
      </c>
      <c r="D2683" s="49" t="s">
        <v>3968</v>
      </c>
      <c r="E2683" s="49">
        <v>3600</v>
      </c>
      <c r="F2683" s="49" t="s">
        <v>4524</v>
      </c>
      <c r="G2683" s="49">
        <v>8</v>
      </c>
      <c r="H2683" s="49" t="s">
        <v>4524</v>
      </c>
      <c r="I2683" s="49">
        <v>4</v>
      </c>
      <c r="J2683" s="49" t="s">
        <v>4015</v>
      </c>
      <c r="K2683" s="47" t="str">
        <f>_xlfn.XLOOKUP($B2683,ウォッチリスト!$C$3:$C$10000,ウォッチリスト!$C$3:$C$10000,"未反映",0,1)</f>
        <v>6361</v>
      </c>
    </row>
    <row r="2684" spans="1:11">
      <c r="A2684" s="49">
        <v>20250228</v>
      </c>
      <c r="B2684" s="50" t="s">
        <v>2404</v>
      </c>
      <c r="C2684" s="49" t="s">
        <v>7147</v>
      </c>
      <c r="D2684" s="49" t="s">
        <v>3968</v>
      </c>
      <c r="E2684" s="49">
        <v>3600</v>
      </c>
      <c r="F2684" s="49" t="s">
        <v>4524</v>
      </c>
      <c r="G2684" s="49">
        <v>8</v>
      </c>
      <c r="H2684" s="49" t="s">
        <v>4524</v>
      </c>
      <c r="I2684" s="49">
        <v>6</v>
      </c>
      <c r="J2684" s="49" t="s">
        <v>4061</v>
      </c>
      <c r="K2684" s="47" t="str">
        <f>_xlfn.XLOOKUP($B2684,ウォッチリスト!$C$3:$C$10000,ウォッチリスト!$C$3:$C$10000,"未反映",0,1)</f>
        <v>6363</v>
      </c>
    </row>
    <row r="2685" spans="1:11">
      <c r="A2685" s="49">
        <v>20250228</v>
      </c>
      <c r="B2685" s="50" t="s">
        <v>2405</v>
      </c>
      <c r="C2685" s="49" t="s">
        <v>7148</v>
      </c>
      <c r="D2685" s="49" t="s">
        <v>3968</v>
      </c>
      <c r="E2685" s="49">
        <v>3600</v>
      </c>
      <c r="F2685" s="49" t="s">
        <v>4524</v>
      </c>
      <c r="G2685" s="49">
        <v>8</v>
      </c>
      <c r="H2685" s="49" t="s">
        <v>4524</v>
      </c>
      <c r="I2685" s="49">
        <v>7</v>
      </c>
      <c r="J2685" s="49" t="s">
        <v>3971</v>
      </c>
      <c r="K2685" s="47" t="str">
        <f>_xlfn.XLOOKUP($B2685,ウォッチリスト!$C$3:$C$10000,ウォッチリスト!$C$3:$C$10000,"未反映",0,1)</f>
        <v>6364</v>
      </c>
    </row>
    <row r="2686" spans="1:11">
      <c r="A2686" s="49">
        <v>20250228</v>
      </c>
      <c r="B2686" s="50" t="s">
        <v>2406</v>
      </c>
      <c r="C2686" s="49" t="s">
        <v>7149</v>
      </c>
      <c r="D2686" s="49" t="s">
        <v>4059</v>
      </c>
      <c r="E2686" s="49">
        <v>3600</v>
      </c>
      <c r="F2686" s="49" t="s">
        <v>4524</v>
      </c>
      <c r="G2686" s="49">
        <v>8</v>
      </c>
      <c r="H2686" s="49" t="s">
        <v>4524</v>
      </c>
      <c r="I2686" s="49" t="s">
        <v>3975</v>
      </c>
      <c r="J2686" s="49" t="s">
        <v>3975</v>
      </c>
      <c r="K2686" s="47" t="str">
        <f>_xlfn.XLOOKUP($B2686,ウォッチリスト!$C$3:$C$10000,ウォッチリスト!$C$3:$C$10000,"未反映",0,1)</f>
        <v>6365</v>
      </c>
    </row>
    <row r="2687" spans="1:11">
      <c r="A2687" s="49">
        <v>20250228</v>
      </c>
      <c r="B2687" s="50" t="s">
        <v>2407</v>
      </c>
      <c r="C2687" s="49" t="s">
        <v>7150</v>
      </c>
      <c r="D2687" s="49" t="s">
        <v>4059</v>
      </c>
      <c r="E2687" s="49">
        <v>2050</v>
      </c>
      <c r="F2687" s="49" t="s">
        <v>4055</v>
      </c>
      <c r="G2687" s="49">
        <v>3</v>
      </c>
      <c r="H2687" s="49" t="s">
        <v>4056</v>
      </c>
      <c r="I2687" s="49" t="s">
        <v>3975</v>
      </c>
      <c r="J2687" s="49" t="s">
        <v>3975</v>
      </c>
      <c r="K2687" s="47" t="str">
        <f>_xlfn.XLOOKUP($B2687,ウォッチリスト!$C$3:$C$10000,ウォッチリスト!$C$3:$C$10000,"未反映",0,1)</f>
        <v>6366</v>
      </c>
    </row>
    <row r="2688" spans="1:11">
      <c r="A2688" s="49">
        <v>20250228</v>
      </c>
      <c r="B2688" s="50" t="s">
        <v>2408</v>
      </c>
      <c r="C2688" s="49" t="s">
        <v>7151</v>
      </c>
      <c r="D2688" s="49" t="s">
        <v>3968</v>
      </c>
      <c r="E2688" s="49">
        <v>3600</v>
      </c>
      <c r="F2688" s="49" t="s">
        <v>4524</v>
      </c>
      <c r="G2688" s="49">
        <v>8</v>
      </c>
      <c r="H2688" s="49" t="s">
        <v>4524</v>
      </c>
      <c r="I2688" s="49">
        <v>1</v>
      </c>
      <c r="J2688" s="49" t="s">
        <v>5369</v>
      </c>
      <c r="K2688" s="47" t="str">
        <f>_xlfn.XLOOKUP($B2688,ウォッチリスト!$C$3:$C$10000,ウォッチリスト!$C$3:$C$10000,"未反映",0,1)</f>
        <v>6367</v>
      </c>
    </row>
    <row r="2689" spans="1:11">
      <c r="A2689" s="49">
        <v>20250228</v>
      </c>
      <c r="B2689" s="50" t="s">
        <v>2409</v>
      </c>
      <c r="C2689" s="49" t="s">
        <v>7152</v>
      </c>
      <c r="D2689" s="49" t="s">
        <v>3968</v>
      </c>
      <c r="E2689" s="49">
        <v>3600</v>
      </c>
      <c r="F2689" s="49" t="s">
        <v>4524</v>
      </c>
      <c r="G2689" s="49">
        <v>8</v>
      </c>
      <c r="H2689" s="49" t="s">
        <v>4524</v>
      </c>
      <c r="I2689" s="49">
        <v>6</v>
      </c>
      <c r="J2689" s="49" t="s">
        <v>4061</v>
      </c>
      <c r="K2689" s="47" t="str">
        <f>_xlfn.XLOOKUP($B2689,ウォッチリスト!$C$3:$C$10000,ウォッチリスト!$C$3:$C$10000,"未反映",0,1)</f>
        <v>6368</v>
      </c>
    </row>
    <row r="2690" spans="1:11">
      <c r="A2690" s="49">
        <v>20250228</v>
      </c>
      <c r="B2690" s="50" t="s">
        <v>2410</v>
      </c>
      <c r="C2690" s="49" t="s">
        <v>7153</v>
      </c>
      <c r="D2690" s="49" t="s">
        <v>3968</v>
      </c>
      <c r="E2690" s="49">
        <v>3600</v>
      </c>
      <c r="F2690" s="49" t="s">
        <v>4524</v>
      </c>
      <c r="G2690" s="49">
        <v>8</v>
      </c>
      <c r="H2690" s="49" t="s">
        <v>4524</v>
      </c>
      <c r="I2690" s="49">
        <v>7</v>
      </c>
      <c r="J2690" s="49" t="s">
        <v>3971</v>
      </c>
      <c r="K2690" s="47" t="str">
        <f>_xlfn.XLOOKUP($B2690,ウォッチリスト!$C$3:$C$10000,ウォッチリスト!$C$3:$C$10000,"未反映",0,1)</f>
        <v>6369</v>
      </c>
    </row>
    <row r="2691" spans="1:11">
      <c r="A2691" s="49">
        <v>20250228</v>
      </c>
      <c r="B2691" s="50" t="s">
        <v>2411</v>
      </c>
      <c r="C2691" s="49" t="s">
        <v>7154</v>
      </c>
      <c r="D2691" s="49" t="s">
        <v>3968</v>
      </c>
      <c r="E2691" s="49">
        <v>3600</v>
      </c>
      <c r="F2691" s="49" t="s">
        <v>4524</v>
      </c>
      <c r="G2691" s="49">
        <v>8</v>
      </c>
      <c r="H2691" s="49" t="s">
        <v>4524</v>
      </c>
      <c r="I2691" s="49">
        <v>4</v>
      </c>
      <c r="J2691" s="49" t="s">
        <v>4015</v>
      </c>
      <c r="K2691" s="47" t="str">
        <f>_xlfn.XLOOKUP($B2691,ウォッチリスト!$C$3:$C$10000,ウォッチリスト!$C$3:$C$10000,"未反映",0,1)</f>
        <v>6370</v>
      </c>
    </row>
    <row r="2692" spans="1:11">
      <c r="A2692" s="49">
        <v>20250228</v>
      </c>
      <c r="B2692" s="50" t="s">
        <v>2412</v>
      </c>
      <c r="C2692" s="49" t="s">
        <v>7155</v>
      </c>
      <c r="D2692" s="49" t="s">
        <v>3968</v>
      </c>
      <c r="E2692" s="49">
        <v>3600</v>
      </c>
      <c r="F2692" s="49" t="s">
        <v>4524</v>
      </c>
      <c r="G2692" s="49">
        <v>8</v>
      </c>
      <c r="H2692" s="49" t="s">
        <v>4524</v>
      </c>
      <c r="I2692" s="49">
        <v>6</v>
      </c>
      <c r="J2692" s="49" t="s">
        <v>4061</v>
      </c>
      <c r="K2692" s="47" t="str">
        <f>_xlfn.XLOOKUP($B2692,ウォッチリスト!$C$3:$C$10000,ウォッチリスト!$C$3:$C$10000,"未反映",0,1)</f>
        <v>6371</v>
      </c>
    </row>
    <row r="2693" spans="1:11">
      <c r="A2693" s="49">
        <v>20250228</v>
      </c>
      <c r="B2693" s="50" t="s">
        <v>2413</v>
      </c>
      <c r="C2693" s="49" t="s">
        <v>7156</v>
      </c>
      <c r="D2693" s="49" t="s">
        <v>4059</v>
      </c>
      <c r="E2693" s="49">
        <v>3600</v>
      </c>
      <c r="F2693" s="49" t="s">
        <v>4524</v>
      </c>
      <c r="G2693" s="49">
        <v>8</v>
      </c>
      <c r="H2693" s="49" t="s">
        <v>4524</v>
      </c>
      <c r="I2693" s="49" t="s">
        <v>3975</v>
      </c>
      <c r="J2693" s="49" t="s">
        <v>3975</v>
      </c>
      <c r="K2693" s="47" t="str">
        <f>_xlfn.XLOOKUP($B2693,ウォッチリスト!$C$3:$C$10000,ウォッチリスト!$C$3:$C$10000,"未反映",0,1)</f>
        <v>6373</v>
      </c>
    </row>
    <row r="2694" spans="1:11">
      <c r="A2694" s="49">
        <v>20250228</v>
      </c>
      <c r="B2694" s="50" t="s">
        <v>2414</v>
      </c>
      <c r="C2694" s="49" t="s">
        <v>7157</v>
      </c>
      <c r="D2694" s="49" t="s">
        <v>3968</v>
      </c>
      <c r="E2694" s="49">
        <v>3750</v>
      </c>
      <c r="F2694" s="49" t="s">
        <v>4769</v>
      </c>
      <c r="G2694" s="49">
        <v>9</v>
      </c>
      <c r="H2694" s="49" t="s">
        <v>4770</v>
      </c>
      <c r="I2694" s="49">
        <v>6</v>
      </c>
      <c r="J2694" s="49" t="s">
        <v>4061</v>
      </c>
      <c r="K2694" s="47" t="str">
        <f>_xlfn.XLOOKUP($B2694,ウォッチリスト!$C$3:$C$10000,ウォッチリスト!$C$3:$C$10000,"未反映",0,1)</f>
        <v>6376</v>
      </c>
    </row>
    <row r="2695" spans="1:11">
      <c r="A2695" s="49">
        <v>20250228</v>
      </c>
      <c r="B2695" s="50" t="s">
        <v>2415</v>
      </c>
      <c r="C2695" s="49" t="s">
        <v>7158</v>
      </c>
      <c r="D2695" s="49" t="s">
        <v>4059</v>
      </c>
      <c r="E2695" s="49">
        <v>3600</v>
      </c>
      <c r="F2695" s="49" t="s">
        <v>4524</v>
      </c>
      <c r="G2695" s="49">
        <v>8</v>
      </c>
      <c r="H2695" s="49" t="s">
        <v>4524</v>
      </c>
      <c r="I2695" s="49">
        <v>7</v>
      </c>
      <c r="J2695" s="49" t="s">
        <v>3971</v>
      </c>
      <c r="K2695" s="47" t="str">
        <f>_xlfn.XLOOKUP($B2695,ウォッチリスト!$C$3:$C$10000,ウォッチリスト!$C$3:$C$10000,"未反映",0,1)</f>
        <v>6378</v>
      </c>
    </row>
    <row r="2696" spans="1:11">
      <c r="A2696" s="49">
        <v>20250228</v>
      </c>
      <c r="B2696" s="50" t="s">
        <v>2416</v>
      </c>
      <c r="C2696" s="49" t="s">
        <v>7159</v>
      </c>
      <c r="D2696" s="49" t="s">
        <v>3968</v>
      </c>
      <c r="E2696" s="49">
        <v>2050</v>
      </c>
      <c r="F2696" s="49" t="s">
        <v>4055</v>
      </c>
      <c r="G2696" s="49">
        <v>3</v>
      </c>
      <c r="H2696" s="49" t="s">
        <v>4056</v>
      </c>
      <c r="I2696" s="49">
        <v>7</v>
      </c>
      <c r="J2696" s="49" t="s">
        <v>3971</v>
      </c>
      <c r="K2696" s="47" t="str">
        <f>_xlfn.XLOOKUP($B2696,ウォッチリスト!$C$3:$C$10000,ウォッチリスト!$C$3:$C$10000,"未反映",0,1)</f>
        <v>6379</v>
      </c>
    </row>
    <row r="2697" spans="1:11">
      <c r="A2697" s="49">
        <v>20250228</v>
      </c>
      <c r="B2697" s="50" t="s">
        <v>2417</v>
      </c>
      <c r="C2697" s="49" t="s">
        <v>7160</v>
      </c>
      <c r="D2697" s="49" t="s">
        <v>4059</v>
      </c>
      <c r="E2697" s="49">
        <v>3600</v>
      </c>
      <c r="F2697" s="49" t="s">
        <v>4524</v>
      </c>
      <c r="G2697" s="49">
        <v>8</v>
      </c>
      <c r="H2697" s="49" t="s">
        <v>4524</v>
      </c>
      <c r="I2697" s="49" t="s">
        <v>3975</v>
      </c>
      <c r="J2697" s="49" t="s">
        <v>3975</v>
      </c>
      <c r="K2697" s="47" t="str">
        <f>_xlfn.XLOOKUP($B2697,ウォッチリスト!$C$3:$C$10000,ウォッチリスト!$C$3:$C$10000,"未反映",0,1)</f>
        <v>6380</v>
      </c>
    </row>
    <row r="2698" spans="1:11">
      <c r="A2698" s="49">
        <v>20250228</v>
      </c>
      <c r="B2698" s="50" t="s">
        <v>2418</v>
      </c>
      <c r="C2698" s="49" t="s">
        <v>7161</v>
      </c>
      <c r="D2698" s="49" t="s">
        <v>3968</v>
      </c>
      <c r="E2698" s="49">
        <v>3600</v>
      </c>
      <c r="F2698" s="49" t="s">
        <v>4524</v>
      </c>
      <c r="G2698" s="49">
        <v>8</v>
      </c>
      <c r="H2698" s="49" t="s">
        <v>4524</v>
      </c>
      <c r="I2698" s="49">
        <v>7</v>
      </c>
      <c r="J2698" s="49" t="s">
        <v>3971</v>
      </c>
      <c r="K2698" s="47" t="str">
        <f>_xlfn.XLOOKUP($B2698,ウォッチリスト!$C$3:$C$10000,ウォッチリスト!$C$3:$C$10000,"未反映",0,1)</f>
        <v>6381</v>
      </c>
    </row>
    <row r="2699" spans="1:11">
      <c r="A2699" s="49">
        <v>20250228</v>
      </c>
      <c r="B2699" s="50" t="s">
        <v>2419</v>
      </c>
      <c r="C2699" s="49" t="s">
        <v>7162</v>
      </c>
      <c r="D2699" s="49" t="s">
        <v>4059</v>
      </c>
      <c r="E2699" s="49">
        <v>3600</v>
      </c>
      <c r="F2699" s="49" t="s">
        <v>4524</v>
      </c>
      <c r="G2699" s="49">
        <v>8</v>
      </c>
      <c r="H2699" s="49" t="s">
        <v>4524</v>
      </c>
      <c r="I2699" s="49" t="s">
        <v>3975</v>
      </c>
      <c r="J2699" s="49" t="s">
        <v>3975</v>
      </c>
      <c r="K2699" s="47" t="str">
        <f>_xlfn.XLOOKUP($B2699,ウォッチリスト!$C$3:$C$10000,ウォッチリスト!$C$3:$C$10000,"未反映",0,1)</f>
        <v>6382</v>
      </c>
    </row>
    <row r="2700" spans="1:11">
      <c r="A2700" s="49">
        <v>20250228</v>
      </c>
      <c r="B2700" s="50" t="s">
        <v>2420</v>
      </c>
      <c r="C2700" s="49" t="s">
        <v>7163</v>
      </c>
      <c r="D2700" s="49" t="s">
        <v>3968</v>
      </c>
      <c r="E2700" s="49">
        <v>3600</v>
      </c>
      <c r="F2700" s="49" t="s">
        <v>4524</v>
      </c>
      <c r="G2700" s="49">
        <v>8</v>
      </c>
      <c r="H2700" s="49" t="s">
        <v>4524</v>
      </c>
      <c r="I2700" s="49">
        <v>4</v>
      </c>
      <c r="J2700" s="49" t="s">
        <v>4015</v>
      </c>
      <c r="K2700" s="47" t="str">
        <f>_xlfn.XLOOKUP($B2700,ウォッチリスト!$C$3:$C$10000,ウォッチリスト!$C$3:$C$10000,"未反映",0,1)</f>
        <v>6383</v>
      </c>
    </row>
    <row r="2701" spans="1:11">
      <c r="A2701" s="49">
        <v>20250228</v>
      </c>
      <c r="B2701" s="50" t="s">
        <v>2421</v>
      </c>
      <c r="C2701" s="49" t="s">
        <v>7164</v>
      </c>
      <c r="D2701" s="49" t="s">
        <v>4059</v>
      </c>
      <c r="E2701" s="49">
        <v>3600</v>
      </c>
      <c r="F2701" s="49" t="s">
        <v>4524</v>
      </c>
      <c r="G2701" s="49">
        <v>8</v>
      </c>
      <c r="H2701" s="49" t="s">
        <v>4524</v>
      </c>
      <c r="I2701" s="49" t="s">
        <v>3975</v>
      </c>
      <c r="J2701" s="49" t="s">
        <v>3975</v>
      </c>
      <c r="K2701" s="47" t="str">
        <f>_xlfn.XLOOKUP($B2701,ウォッチリスト!$C$3:$C$10000,ウォッチリスト!$C$3:$C$10000,"未反映",0,1)</f>
        <v>6384</v>
      </c>
    </row>
    <row r="2702" spans="1:11">
      <c r="A2702" s="49">
        <v>20250228</v>
      </c>
      <c r="B2702" s="50" t="s">
        <v>2422</v>
      </c>
      <c r="C2702" s="49" t="s">
        <v>7165</v>
      </c>
      <c r="D2702" s="49" t="s">
        <v>3968</v>
      </c>
      <c r="E2702" s="49">
        <v>3600</v>
      </c>
      <c r="F2702" s="49" t="s">
        <v>4524</v>
      </c>
      <c r="G2702" s="49">
        <v>8</v>
      </c>
      <c r="H2702" s="49" t="s">
        <v>4524</v>
      </c>
      <c r="I2702" s="49">
        <v>7</v>
      </c>
      <c r="J2702" s="49" t="s">
        <v>3971</v>
      </c>
      <c r="K2702" s="47" t="str">
        <f>_xlfn.XLOOKUP($B2702,ウォッチリスト!$C$3:$C$10000,ウォッチリスト!$C$3:$C$10000,"未反映",0,1)</f>
        <v>6387</v>
      </c>
    </row>
    <row r="2703" spans="1:11">
      <c r="A2703" s="49">
        <v>20250228</v>
      </c>
      <c r="B2703" s="50" t="s">
        <v>2423</v>
      </c>
      <c r="C2703" s="49" t="s">
        <v>7166</v>
      </c>
      <c r="D2703" s="49" t="s">
        <v>3968</v>
      </c>
      <c r="E2703" s="49">
        <v>3600</v>
      </c>
      <c r="F2703" s="49" t="s">
        <v>4524</v>
      </c>
      <c r="G2703" s="49">
        <v>8</v>
      </c>
      <c r="H2703" s="49" t="s">
        <v>4524</v>
      </c>
      <c r="I2703" s="49" t="s">
        <v>3975</v>
      </c>
      <c r="J2703" s="49" t="s">
        <v>3975</v>
      </c>
      <c r="K2703" s="47" t="str">
        <f>_xlfn.XLOOKUP($B2703,ウォッチリスト!$C$3:$C$10000,ウォッチリスト!$C$3:$C$10000,"未反映",0,1)</f>
        <v>6390</v>
      </c>
    </row>
    <row r="2704" spans="1:11">
      <c r="A2704" s="49">
        <v>20250228</v>
      </c>
      <c r="B2704" s="50" t="s">
        <v>2424</v>
      </c>
      <c r="C2704" s="49" t="s">
        <v>7167</v>
      </c>
      <c r="D2704" s="49" t="s">
        <v>4059</v>
      </c>
      <c r="E2704" s="49">
        <v>3600</v>
      </c>
      <c r="F2704" s="49" t="s">
        <v>4524</v>
      </c>
      <c r="G2704" s="49">
        <v>8</v>
      </c>
      <c r="H2704" s="49" t="s">
        <v>4524</v>
      </c>
      <c r="I2704" s="49" t="s">
        <v>3975</v>
      </c>
      <c r="J2704" s="49" t="s">
        <v>3975</v>
      </c>
      <c r="K2704" s="47" t="str">
        <f>_xlfn.XLOOKUP($B2704,ウォッチリスト!$C$3:$C$10000,ウォッチリスト!$C$3:$C$10000,"未反映",0,1)</f>
        <v>6391</v>
      </c>
    </row>
    <row r="2705" spans="1:11">
      <c r="A2705" s="49">
        <v>20250228</v>
      </c>
      <c r="B2705" s="50" t="s">
        <v>2425</v>
      </c>
      <c r="C2705" s="49" t="s">
        <v>7168</v>
      </c>
      <c r="D2705" s="49" t="s">
        <v>4059</v>
      </c>
      <c r="E2705" s="49">
        <v>3600</v>
      </c>
      <c r="F2705" s="49" t="s">
        <v>4524</v>
      </c>
      <c r="G2705" s="49">
        <v>8</v>
      </c>
      <c r="H2705" s="49" t="s">
        <v>4524</v>
      </c>
      <c r="I2705" s="49" t="s">
        <v>3975</v>
      </c>
      <c r="J2705" s="49" t="s">
        <v>3975</v>
      </c>
      <c r="K2705" s="47" t="str">
        <f>_xlfn.XLOOKUP($B2705,ウォッチリスト!$C$3:$C$10000,ウォッチリスト!$C$3:$C$10000,"未反映",0,1)</f>
        <v>6392</v>
      </c>
    </row>
    <row r="2706" spans="1:11">
      <c r="A2706" s="49">
        <v>20250228</v>
      </c>
      <c r="B2706" s="50" t="s">
        <v>2426</v>
      </c>
      <c r="C2706" s="49" t="s">
        <v>7169</v>
      </c>
      <c r="D2706" s="49" t="s">
        <v>4059</v>
      </c>
      <c r="E2706" s="49">
        <v>3600</v>
      </c>
      <c r="F2706" s="49" t="s">
        <v>4524</v>
      </c>
      <c r="G2706" s="49">
        <v>8</v>
      </c>
      <c r="H2706" s="49" t="s">
        <v>4524</v>
      </c>
      <c r="I2706" s="49" t="s">
        <v>3975</v>
      </c>
      <c r="J2706" s="49" t="s">
        <v>3975</v>
      </c>
      <c r="K2706" s="47" t="str">
        <f>_xlfn.XLOOKUP($B2706,ウォッチリスト!$C$3:$C$10000,ウォッチリスト!$C$3:$C$10000,"未反映",0,1)</f>
        <v>6393</v>
      </c>
    </row>
    <row r="2707" spans="1:11">
      <c r="A2707" s="49">
        <v>20250228</v>
      </c>
      <c r="B2707" s="50" t="s">
        <v>2427</v>
      </c>
      <c r="C2707" s="49" t="s">
        <v>7170</v>
      </c>
      <c r="D2707" s="49" t="s">
        <v>3968</v>
      </c>
      <c r="E2707" s="49">
        <v>3600</v>
      </c>
      <c r="F2707" s="49" t="s">
        <v>4524</v>
      </c>
      <c r="G2707" s="49">
        <v>8</v>
      </c>
      <c r="H2707" s="49" t="s">
        <v>4524</v>
      </c>
      <c r="I2707" s="49">
        <v>4</v>
      </c>
      <c r="J2707" s="49" t="s">
        <v>4015</v>
      </c>
      <c r="K2707" s="47" t="str">
        <f>_xlfn.XLOOKUP($B2707,ウォッチリスト!$C$3:$C$10000,ウォッチリスト!$C$3:$C$10000,"未反映",0,1)</f>
        <v>6395</v>
      </c>
    </row>
    <row r="2708" spans="1:11">
      <c r="A2708" s="49">
        <v>20250228</v>
      </c>
      <c r="B2708" s="50" t="s">
        <v>2428</v>
      </c>
      <c r="C2708" s="49" t="s">
        <v>7171</v>
      </c>
      <c r="D2708" s="49" t="s">
        <v>4059</v>
      </c>
      <c r="E2708" s="49">
        <v>3600</v>
      </c>
      <c r="F2708" s="49" t="s">
        <v>4524</v>
      </c>
      <c r="G2708" s="49">
        <v>8</v>
      </c>
      <c r="H2708" s="49" t="s">
        <v>4524</v>
      </c>
      <c r="I2708" s="49" t="s">
        <v>3975</v>
      </c>
      <c r="J2708" s="49" t="s">
        <v>3975</v>
      </c>
      <c r="K2708" s="47" t="str">
        <f>_xlfn.XLOOKUP($B2708,ウォッチリスト!$C$3:$C$10000,ウォッチリスト!$C$3:$C$10000,"未反映",0,1)</f>
        <v>6396</v>
      </c>
    </row>
    <row r="2709" spans="1:11">
      <c r="A2709" s="49">
        <v>20250228</v>
      </c>
      <c r="B2709" s="50" t="s">
        <v>2429</v>
      </c>
      <c r="C2709" s="49" t="s">
        <v>7172</v>
      </c>
      <c r="D2709" s="49" t="s">
        <v>4059</v>
      </c>
      <c r="E2709" s="49">
        <v>3600</v>
      </c>
      <c r="F2709" s="49" t="s">
        <v>4524</v>
      </c>
      <c r="G2709" s="49">
        <v>8</v>
      </c>
      <c r="H2709" s="49" t="s">
        <v>4524</v>
      </c>
      <c r="I2709" s="49" t="s">
        <v>3975</v>
      </c>
      <c r="J2709" s="49" t="s">
        <v>3975</v>
      </c>
      <c r="K2709" s="47" t="str">
        <f>_xlfn.XLOOKUP($B2709,ウォッチリスト!$C$3:$C$10000,ウォッチリスト!$C$3:$C$10000,"未反映",0,1)</f>
        <v>6400</v>
      </c>
    </row>
    <row r="2710" spans="1:11">
      <c r="A2710" s="49">
        <v>20250228</v>
      </c>
      <c r="B2710" s="50" t="s">
        <v>2430</v>
      </c>
      <c r="C2710" s="49" t="s">
        <v>7173</v>
      </c>
      <c r="D2710" s="49" t="s">
        <v>4059</v>
      </c>
      <c r="E2710" s="49">
        <v>3600</v>
      </c>
      <c r="F2710" s="49" t="s">
        <v>4524</v>
      </c>
      <c r="G2710" s="49">
        <v>8</v>
      </c>
      <c r="H2710" s="49" t="s">
        <v>4524</v>
      </c>
      <c r="I2710" s="49" t="s">
        <v>3975</v>
      </c>
      <c r="J2710" s="49" t="s">
        <v>3975</v>
      </c>
      <c r="K2710" s="47" t="str">
        <f>_xlfn.XLOOKUP($B2710,ウォッチリスト!$C$3:$C$10000,ウォッチリスト!$C$3:$C$10000,"未反映",0,1)</f>
        <v>6402</v>
      </c>
    </row>
    <row r="2711" spans="1:11">
      <c r="A2711" s="49">
        <v>20250228</v>
      </c>
      <c r="B2711" s="50" t="s">
        <v>2431</v>
      </c>
      <c r="C2711" s="49" t="s">
        <v>7174</v>
      </c>
      <c r="D2711" s="49" t="s">
        <v>4059</v>
      </c>
      <c r="E2711" s="49">
        <v>3600</v>
      </c>
      <c r="F2711" s="49" t="s">
        <v>4524</v>
      </c>
      <c r="G2711" s="49">
        <v>8</v>
      </c>
      <c r="H2711" s="49" t="s">
        <v>4524</v>
      </c>
      <c r="I2711" s="49" t="s">
        <v>3975</v>
      </c>
      <c r="J2711" s="49" t="s">
        <v>3975</v>
      </c>
      <c r="K2711" s="47" t="str">
        <f>_xlfn.XLOOKUP($B2711,ウォッチリスト!$C$3:$C$10000,ウォッチリスト!$C$3:$C$10000,"未反映",0,1)</f>
        <v>6403</v>
      </c>
    </row>
    <row r="2712" spans="1:11">
      <c r="A2712" s="49">
        <v>20250228</v>
      </c>
      <c r="B2712" s="50" t="s">
        <v>2432</v>
      </c>
      <c r="C2712" s="49" t="s">
        <v>7175</v>
      </c>
      <c r="D2712" s="49" t="s">
        <v>4059</v>
      </c>
      <c r="E2712" s="49">
        <v>3600</v>
      </c>
      <c r="F2712" s="49" t="s">
        <v>4524</v>
      </c>
      <c r="G2712" s="49">
        <v>8</v>
      </c>
      <c r="H2712" s="49" t="s">
        <v>4524</v>
      </c>
      <c r="I2712" s="49" t="s">
        <v>3975</v>
      </c>
      <c r="J2712" s="49" t="s">
        <v>3975</v>
      </c>
      <c r="K2712" s="47" t="str">
        <f>_xlfn.XLOOKUP($B2712,ウォッチリスト!$C$3:$C$10000,ウォッチリスト!$C$3:$C$10000,"未反映",0,1)</f>
        <v>6405</v>
      </c>
    </row>
    <row r="2713" spans="1:11">
      <c r="A2713" s="49">
        <v>20250228</v>
      </c>
      <c r="B2713" s="50" t="s">
        <v>2433</v>
      </c>
      <c r="C2713" s="49" t="s">
        <v>7176</v>
      </c>
      <c r="D2713" s="49" t="s">
        <v>3968</v>
      </c>
      <c r="E2713" s="49">
        <v>3600</v>
      </c>
      <c r="F2713" s="49" t="s">
        <v>4524</v>
      </c>
      <c r="G2713" s="49">
        <v>8</v>
      </c>
      <c r="H2713" s="49" t="s">
        <v>4524</v>
      </c>
      <c r="I2713" s="49">
        <v>4</v>
      </c>
      <c r="J2713" s="49" t="s">
        <v>4015</v>
      </c>
      <c r="K2713" s="47" t="str">
        <f>_xlfn.XLOOKUP($B2713,ウォッチリスト!$C$3:$C$10000,ウォッチリスト!$C$3:$C$10000,"未反映",0,1)</f>
        <v>6406</v>
      </c>
    </row>
    <row r="2714" spans="1:11">
      <c r="A2714" s="49">
        <v>20250228</v>
      </c>
      <c r="B2714" s="50" t="s">
        <v>132</v>
      </c>
      <c r="C2714" s="49" t="s">
        <v>7177</v>
      </c>
      <c r="D2714" s="49" t="s">
        <v>3968</v>
      </c>
      <c r="E2714" s="49">
        <v>3600</v>
      </c>
      <c r="F2714" s="49" t="s">
        <v>4524</v>
      </c>
      <c r="G2714" s="49">
        <v>8</v>
      </c>
      <c r="H2714" s="49" t="s">
        <v>4524</v>
      </c>
      <c r="I2714" s="49">
        <v>6</v>
      </c>
      <c r="J2714" s="49" t="s">
        <v>4061</v>
      </c>
      <c r="K2714" s="47" t="str">
        <f>_xlfn.XLOOKUP($B2714,ウォッチリスト!$C$3:$C$10000,ウォッチリスト!$C$3:$C$10000,"未反映",0,1)</f>
        <v>6407</v>
      </c>
    </row>
    <row r="2715" spans="1:11">
      <c r="A2715" s="49">
        <v>20250228</v>
      </c>
      <c r="B2715" s="50" t="s">
        <v>2434</v>
      </c>
      <c r="C2715" s="49" t="s">
        <v>7178</v>
      </c>
      <c r="D2715" s="49" t="s">
        <v>4059</v>
      </c>
      <c r="E2715" s="49">
        <v>3600</v>
      </c>
      <c r="F2715" s="49" t="s">
        <v>4524</v>
      </c>
      <c r="G2715" s="49">
        <v>8</v>
      </c>
      <c r="H2715" s="49" t="s">
        <v>4524</v>
      </c>
      <c r="I2715" s="49" t="s">
        <v>3975</v>
      </c>
      <c r="J2715" s="49" t="s">
        <v>3975</v>
      </c>
      <c r="K2715" s="47" t="str">
        <f>_xlfn.XLOOKUP($B2715,ウォッチリスト!$C$3:$C$10000,ウォッチリスト!$C$3:$C$10000,"未反映",0,1)</f>
        <v>6408</v>
      </c>
    </row>
    <row r="2716" spans="1:11">
      <c r="A2716" s="49">
        <v>20250228</v>
      </c>
      <c r="B2716" s="50" t="s">
        <v>2435</v>
      </c>
      <c r="C2716" s="49" t="s">
        <v>7179</v>
      </c>
      <c r="D2716" s="49" t="s">
        <v>4059</v>
      </c>
      <c r="E2716" s="49">
        <v>3600</v>
      </c>
      <c r="F2716" s="49" t="s">
        <v>4524</v>
      </c>
      <c r="G2716" s="49">
        <v>8</v>
      </c>
      <c r="H2716" s="49" t="s">
        <v>4524</v>
      </c>
      <c r="I2716" s="49" t="s">
        <v>3975</v>
      </c>
      <c r="J2716" s="49" t="s">
        <v>3975</v>
      </c>
      <c r="K2716" s="47" t="str">
        <f>_xlfn.XLOOKUP($B2716,ウォッチリスト!$C$3:$C$10000,ウォッチリスト!$C$3:$C$10000,"未反映",0,1)</f>
        <v>6411</v>
      </c>
    </row>
    <row r="2717" spans="1:11">
      <c r="A2717" s="49">
        <v>20250228</v>
      </c>
      <c r="B2717" s="50" t="s">
        <v>2436</v>
      </c>
      <c r="C2717" s="49" t="s">
        <v>7180</v>
      </c>
      <c r="D2717" s="49" t="s">
        <v>3968</v>
      </c>
      <c r="E2717" s="49">
        <v>3600</v>
      </c>
      <c r="F2717" s="49" t="s">
        <v>4524</v>
      </c>
      <c r="G2717" s="49">
        <v>8</v>
      </c>
      <c r="H2717" s="49" t="s">
        <v>4524</v>
      </c>
      <c r="I2717" s="49">
        <v>6</v>
      </c>
      <c r="J2717" s="49" t="s">
        <v>4061</v>
      </c>
      <c r="K2717" s="47" t="str">
        <f>_xlfn.XLOOKUP($B2717,ウォッチリスト!$C$3:$C$10000,ウォッチリスト!$C$3:$C$10000,"未反映",0,1)</f>
        <v>6412</v>
      </c>
    </row>
    <row r="2718" spans="1:11">
      <c r="A2718" s="49">
        <v>20250228</v>
      </c>
      <c r="B2718" s="50" t="s">
        <v>2437</v>
      </c>
      <c r="C2718" s="49" t="s">
        <v>7181</v>
      </c>
      <c r="D2718" s="49" t="s">
        <v>3968</v>
      </c>
      <c r="E2718" s="49">
        <v>3600</v>
      </c>
      <c r="F2718" s="49" t="s">
        <v>4524</v>
      </c>
      <c r="G2718" s="49">
        <v>8</v>
      </c>
      <c r="H2718" s="49" t="s">
        <v>4524</v>
      </c>
      <c r="I2718" s="49">
        <v>7</v>
      </c>
      <c r="J2718" s="49" t="s">
        <v>3971</v>
      </c>
      <c r="K2718" s="47" t="str">
        <f>_xlfn.XLOOKUP($B2718,ウォッチリスト!$C$3:$C$10000,ウォッチリスト!$C$3:$C$10000,"未反映",0,1)</f>
        <v>6413</v>
      </c>
    </row>
    <row r="2719" spans="1:11">
      <c r="A2719" s="49">
        <v>20250228</v>
      </c>
      <c r="B2719" s="50" t="s">
        <v>2438</v>
      </c>
      <c r="C2719" s="49" t="s">
        <v>7182</v>
      </c>
      <c r="D2719" s="49" t="s">
        <v>4059</v>
      </c>
      <c r="E2719" s="49">
        <v>3600</v>
      </c>
      <c r="F2719" s="49" t="s">
        <v>4524</v>
      </c>
      <c r="G2719" s="49">
        <v>8</v>
      </c>
      <c r="H2719" s="49" t="s">
        <v>4524</v>
      </c>
      <c r="I2719" s="49" t="s">
        <v>3975</v>
      </c>
      <c r="J2719" s="49" t="s">
        <v>3975</v>
      </c>
      <c r="K2719" s="47" t="str">
        <f>_xlfn.XLOOKUP($B2719,ウォッチリスト!$C$3:$C$10000,ウォッチリスト!$C$3:$C$10000,"未反映",0,1)</f>
        <v>6416</v>
      </c>
    </row>
    <row r="2720" spans="1:11">
      <c r="A2720" s="49">
        <v>20250228</v>
      </c>
      <c r="B2720" s="50" t="s">
        <v>305</v>
      </c>
      <c r="C2720" s="49" t="s">
        <v>7183</v>
      </c>
      <c r="D2720" s="49" t="s">
        <v>3968</v>
      </c>
      <c r="E2720" s="49">
        <v>3600</v>
      </c>
      <c r="F2720" s="49" t="s">
        <v>4524</v>
      </c>
      <c r="G2720" s="49">
        <v>8</v>
      </c>
      <c r="H2720" s="49" t="s">
        <v>4524</v>
      </c>
      <c r="I2720" s="49">
        <v>4</v>
      </c>
      <c r="J2720" s="49" t="s">
        <v>4015</v>
      </c>
      <c r="K2720" s="47" t="str">
        <f>_xlfn.XLOOKUP($B2720,ウォッチリスト!$C$3:$C$10000,ウォッチリスト!$C$3:$C$10000,"未反映",0,1)</f>
        <v>6417</v>
      </c>
    </row>
    <row r="2721" spans="1:11">
      <c r="A2721" s="49">
        <v>20250228</v>
      </c>
      <c r="B2721" s="50" t="s">
        <v>349</v>
      </c>
      <c r="C2721" s="49" t="s">
        <v>7184</v>
      </c>
      <c r="D2721" s="49" t="s">
        <v>3968</v>
      </c>
      <c r="E2721" s="49">
        <v>3600</v>
      </c>
      <c r="F2721" s="49" t="s">
        <v>4524</v>
      </c>
      <c r="G2721" s="49">
        <v>8</v>
      </c>
      <c r="H2721" s="49" t="s">
        <v>4524</v>
      </c>
      <c r="I2721" s="49">
        <v>7</v>
      </c>
      <c r="J2721" s="49" t="s">
        <v>3971</v>
      </c>
      <c r="K2721" s="47" t="str">
        <f>_xlfn.XLOOKUP($B2721,ウォッチリスト!$C$3:$C$10000,ウォッチリスト!$C$3:$C$10000,"未反映",0,1)</f>
        <v>6418</v>
      </c>
    </row>
    <row r="2722" spans="1:11">
      <c r="A2722" s="49">
        <v>20250228</v>
      </c>
      <c r="B2722" s="50" t="s">
        <v>343</v>
      </c>
      <c r="C2722" s="49" t="s">
        <v>7185</v>
      </c>
      <c r="D2722" s="49" t="s">
        <v>3968</v>
      </c>
      <c r="E2722" s="49">
        <v>3600</v>
      </c>
      <c r="F2722" s="49" t="s">
        <v>4524</v>
      </c>
      <c r="G2722" s="49">
        <v>8</v>
      </c>
      <c r="H2722" s="49" t="s">
        <v>4524</v>
      </c>
      <c r="I2722" s="49">
        <v>6</v>
      </c>
      <c r="J2722" s="49" t="s">
        <v>4061</v>
      </c>
      <c r="K2722" s="47" t="str">
        <f>_xlfn.XLOOKUP($B2722,ウォッチリスト!$C$3:$C$10000,ウォッチリスト!$C$3:$C$10000,"未反映",0,1)</f>
        <v>6419</v>
      </c>
    </row>
    <row r="2723" spans="1:11">
      <c r="A2723" s="49">
        <v>20250228</v>
      </c>
      <c r="B2723" s="50" t="s">
        <v>2439</v>
      </c>
      <c r="C2723" s="49" t="s">
        <v>7186</v>
      </c>
      <c r="D2723" s="49" t="s">
        <v>3968</v>
      </c>
      <c r="E2723" s="49">
        <v>3600</v>
      </c>
      <c r="F2723" s="49" t="s">
        <v>4524</v>
      </c>
      <c r="G2723" s="49">
        <v>8</v>
      </c>
      <c r="H2723" s="49" t="s">
        <v>4524</v>
      </c>
      <c r="I2723" s="49">
        <v>7</v>
      </c>
      <c r="J2723" s="49" t="s">
        <v>3971</v>
      </c>
      <c r="K2723" s="47" t="str">
        <f>_xlfn.XLOOKUP($B2723,ウォッチリスト!$C$3:$C$10000,ウォッチリスト!$C$3:$C$10000,"未反映",0,1)</f>
        <v>6420</v>
      </c>
    </row>
    <row r="2724" spans="1:11">
      <c r="A2724" s="49">
        <v>20250228</v>
      </c>
      <c r="B2724" s="50" t="s">
        <v>2440</v>
      </c>
      <c r="C2724" s="49" t="s">
        <v>7187</v>
      </c>
      <c r="D2724" s="49" t="s">
        <v>4059</v>
      </c>
      <c r="E2724" s="49">
        <v>3600</v>
      </c>
      <c r="F2724" s="49" t="s">
        <v>4524</v>
      </c>
      <c r="G2724" s="49">
        <v>8</v>
      </c>
      <c r="H2724" s="49" t="s">
        <v>4524</v>
      </c>
      <c r="I2724" s="49" t="s">
        <v>3975</v>
      </c>
      <c r="J2724" s="49" t="s">
        <v>3975</v>
      </c>
      <c r="K2724" s="47" t="str">
        <f>_xlfn.XLOOKUP($B2724,ウォッチリスト!$C$3:$C$10000,ウォッチリスト!$C$3:$C$10000,"未反映",0,1)</f>
        <v>6424</v>
      </c>
    </row>
    <row r="2725" spans="1:11">
      <c r="A2725" s="49">
        <v>20250228</v>
      </c>
      <c r="B2725" s="50" t="s">
        <v>2441</v>
      </c>
      <c r="C2725" s="49" t="s">
        <v>7188</v>
      </c>
      <c r="D2725" s="49" t="s">
        <v>4059</v>
      </c>
      <c r="E2725" s="49">
        <v>3600</v>
      </c>
      <c r="F2725" s="49" t="s">
        <v>4524</v>
      </c>
      <c r="G2725" s="49">
        <v>8</v>
      </c>
      <c r="H2725" s="49" t="s">
        <v>4524</v>
      </c>
      <c r="I2725" s="49" t="s">
        <v>3975</v>
      </c>
      <c r="J2725" s="49" t="s">
        <v>3975</v>
      </c>
      <c r="K2725" s="47" t="str">
        <f>_xlfn.XLOOKUP($B2725,ウォッチリスト!$C$3:$C$10000,ウォッチリスト!$C$3:$C$10000,"未反映",0,1)</f>
        <v>6425</v>
      </c>
    </row>
    <row r="2726" spans="1:11">
      <c r="A2726" s="49">
        <v>20250228</v>
      </c>
      <c r="B2726" s="50" t="s">
        <v>2442</v>
      </c>
      <c r="C2726" s="49" t="s">
        <v>7189</v>
      </c>
      <c r="D2726" s="49" t="s">
        <v>4059</v>
      </c>
      <c r="E2726" s="49">
        <v>3600</v>
      </c>
      <c r="F2726" s="49" t="s">
        <v>4524</v>
      </c>
      <c r="G2726" s="49">
        <v>8</v>
      </c>
      <c r="H2726" s="49" t="s">
        <v>4524</v>
      </c>
      <c r="I2726" s="49" t="s">
        <v>3975</v>
      </c>
      <c r="J2726" s="49" t="s">
        <v>3975</v>
      </c>
      <c r="K2726" s="47" t="str">
        <f>_xlfn.XLOOKUP($B2726,ウォッチリスト!$C$3:$C$10000,ウォッチリスト!$C$3:$C$10000,"未反映",0,1)</f>
        <v>6428</v>
      </c>
    </row>
    <row r="2727" spans="1:11">
      <c r="A2727" s="49">
        <v>20250228</v>
      </c>
      <c r="B2727" s="50" t="s">
        <v>2443</v>
      </c>
      <c r="C2727" s="49" t="s">
        <v>7190</v>
      </c>
      <c r="D2727" s="49" t="s">
        <v>3968</v>
      </c>
      <c r="E2727" s="49">
        <v>3600</v>
      </c>
      <c r="F2727" s="49" t="s">
        <v>4524</v>
      </c>
      <c r="G2727" s="49">
        <v>8</v>
      </c>
      <c r="H2727" s="49" t="s">
        <v>4524</v>
      </c>
      <c r="I2727" s="49">
        <v>6</v>
      </c>
      <c r="J2727" s="49" t="s">
        <v>4061</v>
      </c>
      <c r="K2727" s="47" t="str">
        <f>_xlfn.XLOOKUP($B2727,ウォッチリスト!$C$3:$C$10000,ウォッチリスト!$C$3:$C$10000,"未反映",0,1)</f>
        <v>6430</v>
      </c>
    </row>
    <row r="2728" spans="1:11">
      <c r="A2728" s="49">
        <v>20250228</v>
      </c>
      <c r="B2728" s="50" t="s">
        <v>317</v>
      </c>
      <c r="C2728" s="49" t="s">
        <v>7191</v>
      </c>
      <c r="D2728" s="49" t="s">
        <v>3968</v>
      </c>
      <c r="E2728" s="49">
        <v>3600</v>
      </c>
      <c r="F2728" s="49" t="s">
        <v>4524</v>
      </c>
      <c r="G2728" s="49">
        <v>8</v>
      </c>
      <c r="H2728" s="49" t="s">
        <v>4524</v>
      </c>
      <c r="I2728" s="49">
        <v>6</v>
      </c>
      <c r="J2728" s="49" t="s">
        <v>4061</v>
      </c>
      <c r="K2728" s="47" t="str">
        <f>_xlfn.XLOOKUP($B2728,ウォッチリスト!$C$3:$C$10000,ウォッチリスト!$C$3:$C$10000,"未反映",0,1)</f>
        <v>6432</v>
      </c>
    </row>
    <row r="2729" spans="1:11">
      <c r="A2729" s="49">
        <v>20250228</v>
      </c>
      <c r="B2729" s="50" t="s">
        <v>354</v>
      </c>
      <c r="C2729" s="49" t="s">
        <v>7192</v>
      </c>
      <c r="D2729" s="49" t="s">
        <v>4059</v>
      </c>
      <c r="E2729" s="49">
        <v>3600</v>
      </c>
      <c r="F2729" s="49" t="s">
        <v>4524</v>
      </c>
      <c r="G2729" s="49">
        <v>8</v>
      </c>
      <c r="H2729" s="49" t="s">
        <v>4524</v>
      </c>
      <c r="I2729" s="49" t="s">
        <v>3975</v>
      </c>
      <c r="J2729" s="49" t="s">
        <v>3975</v>
      </c>
      <c r="K2729" s="47" t="str">
        <f>_xlfn.XLOOKUP($B2729,ウォッチリスト!$C$3:$C$10000,ウォッチリスト!$C$3:$C$10000,"未反映",0,1)</f>
        <v>6433</v>
      </c>
    </row>
    <row r="2730" spans="1:11">
      <c r="A2730" s="49">
        <v>20250228</v>
      </c>
      <c r="B2730" s="50" t="s">
        <v>2444</v>
      </c>
      <c r="C2730" s="49" t="s">
        <v>7193</v>
      </c>
      <c r="D2730" s="49" t="s">
        <v>3968</v>
      </c>
      <c r="E2730" s="49">
        <v>3600</v>
      </c>
      <c r="F2730" s="49" t="s">
        <v>4524</v>
      </c>
      <c r="G2730" s="49">
        <v>8</v>
      </c>
      <c r="H2730" s="49" t="s">
        <v>4524</v>
      </c>
      <c r="I2730" s="49">
        <v>4</v>
      </c>
      <c r="J2730" s="49" t="s">
        <v>4015</v>
      </c>
      <c r="K2730" s="47" t="str">
        <f>_xlfn.XLOOKUP($B2730,ウォッチリスト!$C$3:$C$10000,ウォッチリスト!$C$3:$C$10000,"未反映",0,1)</f>
        <v>6436</v>
      </c>
    </row>
    <row r="2731" spans="1:11">
      <c r="A2731" s="49">
        <v>20250228</v>
      </c>
      <c r="B2731" s="50" t="s">
        <v>2445</v>
      </c>
      <c r="C2731" s="49" t="s">
        <v>7194</v>
      </c>
      <c r="D2731" s="49" t="s">
        <v>3968</v>
      </c>
      <c r="E2731" s="49">
        <v>3600</v>
      </c>
      <c r="F2731" s="49" t="s">
        <v>4524</v>
      </c>
      <c r="G2731" s="49">
        <v>8</v>
      </c>
      <c r="H2731" s="49" t="s">
        <v>4524</v>
      </c>
      <c r="I2731" s="49">
        <v>7</v>
      </c>
      <c r="J2731" s="49" t="s">
        <v>3971</v>
      </c>
      <c r="K2731" s="47" t="str">
        <f>_xlfn.XLOOKUP($B2731,ウォッチリスト!$C$3:$C$10000,ウォッチリスト!$C$3:$C$10000,"未反映",0,1)</f>
        <v>6440</v>
      </c>
    </row>
    <row r="2732" spans="1:11">
      <c r="A2732" s="49">
        <v>20250228</v>
      </c>
      <c r="B2732" s="50" t="s">
        <v>2446</v>
      </c>
      <c r="C2732" s="49" t="s">
        <v>7195</v>
      </c>
      <c r="D2732" s="49" t="s">
        <v>4059</v>
      </c>
      <c r="E2732" s="49">
        <v>3600</v>
      </c>
      <c r="F2732" s="49" t="s">
        <v>4524</v>
      </c>
      <c r="G2732" s="49">
        <v>8</v>
      </c>
      <c r="H2732" s="49" t="s">
        <v>4524</v>
      </c>
      <c r="I2732" s="49" t="s">
        <v>3975</v>
      </c>
      <c r="J2732" s="49" t="s">
        <v>3975</v>
      </c>
      <c r="K2732" s="47" t="str">
        <f>_xlfn.XLOOKUP($B2732,ウォッチリスト!$C$3:$C$10000,ウォッチリスト!$C$3:$C$10000,"未反映",0,1)</f>
        <v>6444</v>
      </c>
    </row>
    <row r="2733" spans="1:11">
      <c r="A2733" s="49">
        <v>20250228</v>
      </c>
      <c r="B2733" s="50" t="s">
        <v>2447</v>
      </c>
      <c r="C2733" s="49" t="s">
        <v>7196</v>
      </c>
      <c r="D2733" s="49" t="s">
        <v>3968</v>
      </c>
      <c r="E2733" s="49">
        <v>3600</v>
      </c>
      <c r="F2733" s="49" t="s">
        <v>4524</v>
      </c>
      <c r="G2733" s="49">
        <v>8</v>
      </c>
      <c r="H2733" s="49" t="s">
        <v>4524</v>
      </c>
      <c r="I2733" s="49">
        <v>7</v>
      </c>
      <c r="J2733" s="49" t="s">
        <v>3971</v>
      </c>
      <c r="K2733" s="47" t="str">
        <f>_xlfn.XLOOKUP($B2733,ウォッチリスト!$C$3:$C$10000,ウォッチリスト!$C$3:$C$10000,"未反映",0,1)</f>
        <v>6445</v>
      </c>
    </row>
    <row r="2734" spans="1:11">
      <c r="A2734" s="49">
        <v>20250228</v>
      </c>
      <c r="B2734" s="50" t="s">
        <v>2448</v>
      </c>
      <c r="C2734" s="49" t="s">
        <v>7197</v>
      </c>
      <c r="D2734" s="49" t="s">
        <v>3968</v>
      </c>
      <c r="E2734" s="49">
        <v>3650</v>
      </c>
      <c r="F2734" s="49" t="s">
        <v>5487</v>
      </c>
      <c r="G2734" s="49">
        <v>9</v>
      </c>
      <c r="H2734" s="49" t="s">
        <v>4770</v>
      </c>
      <c r="I2734" s="49">
        <v>4</v>
      </c>
      <c r="J2734" s="49" t="s">
        <v>4015</v>
      </c>
      <c r="K2734" s="47" t="str">
        <f>_xlfn.XLOOKUP($B2734,ウォッチリスト!$C$3:$C$10000,ウォッチリスト!$C$3:$C$10000,"未反映",0,1)</f>
        <v>6448</v>
      </c>
    </row>
    <row r="2735" spans="1:11">
      <c r="A2735" s="49">
        <v>20250228</v>
      </c>
      <c r="B2735" s="50" t="s">
        <v>2449</v>
      </c>
      <c r="C2735" s="49" t="s">
        <v>7198</v>
      </c>
      <c r="D2735" s="49" t="s">
        <v>3968</v>
      </c>
      <c r="E2735" s="49">
        <v>3600</v>
      </c>
      <c r="F2735" s="49" t="s">
        <v>4524</v>
      </c>
      <c r="G2735" s="49">
        <v>8</v>
      </c>
      <c r="H2735" s="49" t="s">
        <v>4524</v>
      </c>
      <c r="I2735" s="49">
        <v>6</v>
      </c>
      <c r="J2735" s="49" t="s">
        <v>4061</v>
      </c>
      <c r="K2735" s="47" t="str">
        <f>_xlfn.XLOOKUP($B2735,ウォッチリスト!$C$3:$C$10000,ウォッチリスト!$C$3:$C$10000,"未反映",0,1)</f>
        <v>6454</v>
      </c>
    </row>
    <row r="2736" spans="1:11">
      <c r="A2736" s="49">
        <v>20250228</v>
      </c>
      <c r="B2736" s="50" t="s">
        <v>2450</v>
      </c>
      <c r="C2736" s="49" t="s">
        <v>7199</v>
      </c>
      <c r="D2736" s="49" t="s">
        <v>3968</v>
      </c>
      <c r="E2736" s="49">
        <v>3700</v>
      </c>
      <c r="F2736" s="49" t="s">
        <v>5496</v>
      </c>
      <c r="G2736" s="49">
        <v>6</v>
      </c>
      <c r="H2736" s="49" t="s">
        <v>5497</v>
      </c>
      <c r="I2736" s="49">
        <v>7</v>
      </c>
      <c r="J2736" s="49" t="s">
        <v>3971</v>
      </c>
      <c r="K2736" s="47" t="str">
        <f>_xlfn.XLOOKUP($B2736,ウォッチリスト!$C$3:$C$10000,ウォッチリスト!$C$3:$C$10000,"未反映",0,1)</f>
        <v>6455</v>
      </c>
    </row>
    <row r="2737" spans="1:11">
      <c r="A2737" s="49">
        <v>20250228</v>
      </c>
      <c r="B2737" s="50" t="s">
        <v>2451</v>
      </c>
      <c r="C2737" s="49" t="s">
        <v>7200</v>
      </c>
      <c r="D2737" s="49" t="s">
        <v>3968</v>
      </c>
      <c r="E2737" s="49">
        <v>3600</v>
      </c>
      <c r="F2737" s="49" t="s">
        <v>4524</v>
      </c>
      <c r="G2737" s="49">
        <v>8</v>
      </c>
      <c r="H2737" s="49" t="s">
        <v>4524</v>
      </c>
      <c r="I2737" s="49">
        <v>4</v>
      </c>
      <c r="J2737" s="49" t="s">
        <v>4015</v>
      </c>
      <c r="K2737" s="47" t="str">
        <f>_xlfn.XLOOKUP($B2737,ウォッチリスト!$C$3:$C$10000,ウォッチリスト!$C$3:$C$10000,"未反映",0,1)</f>
        <v>6457</v>
      </c>
    </row>
    <row r="2738" spans="1:11">
      <c r="A2738" s="49">
        <v>20250228</v>
      </c>
      <c r="B2738" s="50" t="s">
        <v>2452</v>
      </c>
      <c r="C2738" s="49" t="s">
        <v>7201</v>
      </c>
      <c r="D2738" s="49" t="s">
        <v>3968</v>
      </c>
      <c r="E2738" s="49">
        <v>3600</v>
      </c>
      <c r="F2738" s="49" t="s">
        <v>4524</v>
      </c>
      <c r="G2738" s="49">
        <v>8</v>
      </c>
      <c r="H2738" s="49" t="s">
        <v>4524</v>
      </c>
      <c r="I2738" s="49">
        <v>6</v>
      </c>
      <c r="J2738" s="49" t="s">
        <v>4061</v>
      </c>
      <c r="K2738" s="47" t="str">
        <f>_xlfn.XLOOKUP($B2738,ウォッチリスト!$C$3:$C$10000,ウォッチリスト!$C$3:$C$10000,"未反映",0,1)</f>
        <v>6458</v>
      </c>
    </row>
    <row r="2739" spans="1:11">
      <c r="A2739" s="49">
        <v>20250228</v>
      </c>
      <c r="B2739" s="50" t="s">
        <v>2453</v>
      </c>
      <c r="C2739" s="49" t="s">
        <v>7202</v>
      </c>
      <c r="D2739" s="49" t="s">
        <v>3968</v>
      </c>
      <c r="E2739" s="49">
        <v>3600</v>
      </c>
      <c r="F2739" s="49" t="s">
        <v>4524</v>
      </c>
      <c r="G2739" s="49">
        <v>8</v>
      </c>
      <c r="H2739" s="49" t="s">
        <v>4524</v>
      </c>
      <c r="I2739" s="49">
        <v>7</v>
      </c>
      <c r="J2739" s="49" t="s">
        <v>3971</v>
      </c>
      <c r="K2739" s="47" t="str">
        <f>_xlfn.XLOOKUP($B2739,ウォッチリスト!$C$3:$C$10000,ウォッチリスト!$C$3:$C$10000,"未反映",0,1)</f>
        <v>6459</v>
      </c>
    </row>
    <row r="2740" spans="1:11">
      <c r="A2740" s="49">
        <v>20250228</v>
      </c>
      <c r="B2740" s="50" t="s">
        <v>2454</v>
      </c>
      <c r="C2740" s="49" t="s">
        <v>7203</v>
      </c>
      <c r="D2740" s="49" t="s">
        <v>3968</v>
      </c>
      <c r="E2740" s="49">
        <v>3600</v>
      </c>
      <c r="F2740" s="49" t="s">
        <v>4524</v>
      </c>
      <c r="G2740" s="49">
        <v>8</v>
      </c>
      <c r="H2740" s="49" t="s">
        <v>4524</v>
      </c>
      <c r="I2740" s="49">
        <v>4</v>
      </c>
      <c r="J2740" s="49" t="s">
        <v>4015</v>
      </c>
      <c r="K2740" s="47" t="str">
        <f>_xlfn.XLOOKUP($B2740,ウォッチリスト!$C$3:$C$10000,ウォッチリスト!$C$3:$C$10000,"未反映",0,1)</f>
        <v>6460</v>
      </c>
    </row>
    <row r="2741" spans="1:11">
      <c r="A2741" s="49">
        <v>20250228</v>
      </c>
      <c r="B2741" s="50" t="s">
        <v>2455</v>
      </c>
      <c r="C2741" s="49" t="s">
        <v>7204</v>
      </c>
      <c r="D2741" s="49" t="s">
        <v>3968</v>
      </c>
      <c r="E2741" s="49">
        <v>3600</v>
      </c>
      <c r="F2741" s="49" t="s">
        <v>4524</v>
      </c>
      <c r="G2741" s="49">
        <v>8</v>
      </c>
      <c r="H2741" s="49" t="s">
        <v>4524</v>
      </c>
      <c r="I2741" s="49">
        <v>6</v>
      </c>
      <c r="J2741" s="49" t="s">
        <v>4061</v>
      </c>
      <c r="K2741" s="47" t="str">
        <f>_xlfn.XLOOKUP($B2741,ウォッチリスト!$C$3:$C$10000,ウォッチリスト!$C$3:$C$10000,"未反映",0,1)</f>
        <v>6463</v>
      </c>
    </row>
    <row r="2742" spans="1:11">
      <c r="A2742" s="49">
        <v>20250228</v>
      </c>
      <c r="B2742" s="50" t="s">
        <v>2456</v>
      </c>
      <c r="C2742" s="49" t="s">
        <v>7205</v>
      </c>
      <c r="D2742" s="49" t="s">
        <v>3968</v>
      </c>
      <c r="E2742" s="49">
        <v>3600</v>
      </c>
      <c r="F2742" s="49" t="s">
        <v>4524</v>
      </c>
      <c r="G2742" s="49">
        <v>8</v>
      </c>
      <c r="H2742" s="49" t="s">
        <v>4524</v>
      </c>
      <c r="I2742" s="49">
        <v>6</v>
      </c>
      <c r="J2742" s="49" t="s">
        <v>4061</v>
      </c>
      <c r="K2742" s="47" t="str">
        <f>_xlfn.XLOOKUP($B2742,ウォッチリスト!$C$3:$C$10000,ウォッチリスト!$C$3:$C$10000,"未反映",0,1)</f>
        <v>6464</v>
      </c>
    </row>
    <row r="2743" spans="1:11">
      <c r="A2743" s="49">
        <v>20250228</v>
      </c>
      <c r="B2743" s="50" t="s">
        <v>2457</v>
      </c>
      <c r="C2743" s="49" t="s">
        <v>7206</v>
      </c>
      <c r="D2743" s="49" t="s">
        <v>3968</v>
      </c>
      <c r="E2743" s="49">
        <v>3600</v>
      </c>
      <c r="F2743" s="49" t="s">
        <v>4524</v>
      </c>
      <c r="G2743" s="49">
        <v>8</v>
      </c>
      <c r="H2743" s="49" t="s">
        <v>4524</v>
      </c>
      <c r="I2743" s="49">
        <v>4</v>
      </c>
      <c r="J2743" s="49" t="s">
        <v>4015</v>
      </c>
      <c r="K2743" s="47" t="str">
        <f>_xlfn.XLOOKUP($B2743,ウォッチリスト!$C$3:$C$10000,ウォッチリスト!$C$3:$C$10000,"未反映",0,1)</f>
        <v>6465</v>
      </c>
    </row>
    <row r="2744" spans="1:11">
      <c r="A2744" s="49">
        <v>20250228</v>
      </c>
      <c r="B2744" s="50" t="s">
        <v>2458</v>
      </c>
      <c r="C2744" s="49" t="s">
        <v>7207</v>
      </c>
      <c r="D2744" s="49" t="s">
        <v>4059</v>
      </c>
      <c r="E2744" s="49">
        <v>3600</v>
      </c>
      <c r="F2744" s="49" t="s">
        <v>4524</v>
      </c>
      <c r="G2744" s="49">
        <v>8</v>
      </c>
      <c r="H2744" s="49" t="s">
        <v>4524</v>
      </c>
      <c r="I2744" s="49" t="s">
        <v>3975</v>
      </c>
      <c r="J2744" s="49" t="s">
        <v>3975</v>
      </c>
      <c r="K2744" s="47" t="str">
        <f>_xlfn.XLOOKUP($B2744,ウォッチリスト!$C$3:$C$10000,ウォッチリスト!$C$3:$C$10000,"未反映",0,1)</f>
        <v>6466</v>
      </c>
    </row>
    <row r="2745" spans="1:11">
      <c r="A2745" s="49">
        <v>20250228</v>
      </c>
      <c r="B2745" s="50" t="s">
        <v>2459</v>
      </c>
      <c r="C2745" s="49" t="s">
        <v>7208</v>
      </c>
      <c r="D2745" s="49" t="s">
        <v>4059</v>
      </c>
      <c r="E2745" s="49">
        <v>3600</v>
      </c>
      <c r="F2745" s="49" t="s">
        <v>4524</v>
      </c>
      <c r="G2745" s="49">
        <v>8</v>
      </c>
      <c r="H2745" s="49" t="s">
        <v>4524</v>
      </c>
      <c r="I2745" s="49" t="s">
        <v>3975</v>
      </c>
      <c r="J2745" s="49" t="s">
        <v>3975</v>
      </c>
      <c r="K2745" s="47" t="str">
        <f>_xlfn.XLOOKUP($B2745,ウォッチリスト!$C$3:$C$10000,ウォッチリスト!$C$3:$C$10000,"未反映",0,1)</f>
        <v>6467</v>
      </c>
    </row>
    <row r="2746" spans="1:11">
      <c r="A2746" s="49">
        <v>20250228</v>
      </c>
      <c r="B2746" s="50" t="s">
        <v>2460</v>
      </c>
      <c r="C2746" s="49" t="s">
        <v>7209</v>
      </c>
      <c r="D2746" s="49" t="s">
        <v>4059</v>
      </c>
      <c r="E2746" s="49">
        <v>3600</v>
      </c>
      <c r="F2746" s="49" t="s">
        <v>4524</v>
      </c>
      <c r="G2746" s="49">
        <v>8</v>
      </c>
      <c r="H2746" s="49" t="s">
        <v>4524</v>
      </c>
      <c r="I2746" s="49" t="s">
        <v>3975</v>
      </c>
      <c r="J2746" s="49" t="s">
        <v>3975</v>
      </c>
      <c r="K2746" s="47" t="str">
        <f>_xlfn.XLOOKUP($B2746,ウォッチリスト!$C$3:$C$10000,ウォッチリスト!$C$3:$C$10000,"未反映",0,1)</f>
        <v>6469</v>
      </c>
    </row>
    <row r="2747" spans="1:11">
      <c r="A2747" s="49">
        <v>20250228</v>
      </c>
      <c r="B2747" s="50" t="s">
        <v>2461</v>
      </c>
      <c r="C2747" s="49" t="s">
        <v>7210</v>
      </c>
      <c r="D2747" s="49" t="s">
        <v>4059</v>
      </c>
      <c r="E2747" s="49">
        <v>3600</v>
      </c>
      <c r="F2747" s="49" t="s">
        <v>4524</v>
      </c>
      <c r="G2747" s="49">
        <v>8</v>
      </c>
      <c r="H2747" s="49" t="s">
        <v>4524</v>
      </c>
      <c r="I2747" s="49">
        <v>7</v>
      </c>
      <c r="J2747" s="49" t="s">
        <v>3971</v>
      </c>
      <c r="K2747" s="47" t="str">
        <f>_xlfn.XLOOKUP($B2747,ウォッチリスト!$C$3:$C$10000,ウォッチリスト!$C$3:$C$10000,"未反映",0,1)</f>
        <v>6470</v>
      </c>
    </row>
    <row r="2748" spans="1:11">
      <c r="A2748" s="49">
        <v>20250228</v>
      </c>
      <c r="B2748" s="50" t="s">
        <v>285</v>
      </c>
      <c r="C2748" s="49" t="s">
        <v>7211</v>
      </c>
      <c r="D2748" s="49" t="s">
        <v>3968</v>
      </c>
      <c r="E2748" s="49">
        <v>3600</v>
      </c>
      <c r="F2748" s="49" t="s">
        <v>4524</v>
      </c>
      <c r="G2748" s="49">
        <v>8</v>
      </c>
      <c r="H2748" s="49" t="s">
        <v>4524</v>
      </c>
      <c r="I2748" s="49">
        <v>4</v>
      </c>
      <c r="J2748" s="49" t="s">
        <v>4015</v>
      </c>
      <c r="K2748" s="47" t="str">
        <f>_xlfn.XLOOKUP($B2748,ウォッチリスト!$C$3:$C$10000,ウォッチリスト!$C$3:$C$10000,"未反映",0,1)</f>
        <v>6471</v>
      </c>
    </row>
    <row r="2749" spans="1:11">
      <c r="A2749" s="49">
        <v>20250228</v>
      </c>
      <c r="B2749" s="50" t="s">
        <v>2462</v>
      </c>
      <c r="C2749" s="49" t="s">
        <v>7212</v>
      </c>
      <c r="D2749" s="49" t="s">
        <v>3968</v>
      </c>
      <c r="E2749" s="49">
        <v>3600</v>
      </c>
      <c r="F2749" s="49" t="s">
        <v>4524</v>
      </c>
      <c r="G2749" s="49">
        <v>8</v>
      </c>
      <c r="H2749" s="49" t="s">
        <v>4524</v>
      </c>
      <c r="I2749" s="49">
        <v>4</v>
      </c>
      <c r="J2749" s="49" t="s">
        <v>4015</v>
      </c>
      <c r="K2749" s="47" t="str">
        <f>_xlfn.XLOOKUP($B2749,ウォッチリスト!$C$3:$C$10000,ウォッチリスト!$C$3:$C$10000,"未反映",0,1)</f>
        <v>6472</v>
      </c>
    </row>
    <row r="2750" spans="1:11">
      <c r="A2750" s="49">
        <v>20250228</v>
      </c>
      <c r="B2750" s="50" t="s">
        <v>2463</v>
      </c>
      <c r="C2750" s="49" t="s">
        <v>7213</v>
      </c>
      <c r="D2750" s="49" t="s">
        <v>3968</v>
      </c>
      <c r="E2750" s="49">
        <v>3600</v>
      </c>
      <c r="F2750" s="49" t="s">
        <v>4524</v>
      </c>
      <c r="G2750" s="49">
        <v>8</v>
      </c>
      <c r="H2750" s="49" t="s">
        <v>4524</v>
      </c>
      <c r="I2750" s="49">
        <v>4</v>
      </c>
      <c r="J2750" s="49" t="s">
        <v>4015</v>
      </c>
      <c r="K2750" s="47" t="str">
        <f>_xlfn.XLOOKUP($B2750,ウォッチリスト!$C$3:$C$10000,ウォッチリスト!$C$3:$C$10000,"未反映",0,1)</f>
        <v>6473</v>
      </c>
    </row>
    <row r="2751" spans="1:11">
      <c r="A2751" s="49">
        <v>20250228</v>
      </c>
      <c r="B2751" s="50" t="s">
        <v>2464</v>
      </c>
      <c r="C2751" s="49" t="s">
        <v>7214</v>
      </c>
      <c r="D2751" s="49" t="s">
        <v>3968</v>
      </c>
      <c r="E2751" s="49">
        <v>3600</v>
      </c>
      <c r="F2751" s="49" t="s">
        <v>4524</v>
      </c>
      <c r="G2751" s="49">
        <v>8</v>
      </c>
      <c r="H2751" s="49" t="s">
        <v>4524</v>
      </c>
      <c r="I2751" s="49">
        <v>6</v>
      </c>
      <c r="J2751" s="49" t="s">
        <v>4061</v>
      </c>
      <c r="K2751" s="47" t="str">
        <f>_xlfn.XLOOKUP($B2751,ウォッチリスト!$C$3:$C$10000,ウォッチリスト!$C$3:$C$10000,"未反映",0,1)</f>
        <v>6474</v>
      </c>
    </row>
    <row r="2752" spans="1:11">
      <c r="A2752" s="49">
        <v>20250228</v>
      </c>
      <c r="B2752" s="50" t="s">
        <v>2465</v>
      </c>
      <c r="C2752" s="49" t="s">
        <v>7215</v>
      </c>
      <c r="D2752" s="49" t="s">
        <v>3968</v>
      </c>
      <c r="E2752" s="49">
        <v>3650</v>
      </c>
      <c r="F2752" s="49" t="s">
        <v>5487</v>
      </c>
      <c r="G2752" s="49">
        <v>9</v>
      </c>
      <c r="H2752" s="49" t="s">
        <v>4770</v>
      </c>
      <c r="I2752" s="49">
        <v>4</v>
      </c>
      <c r="J2752" s="49" t="s">
        <v>4015</v>
      </c>
      <c r="K2752" s="47" t="str">
        <f>_xlfn.XLOOKUP($B2752,ウォッチリスト!$C$3:$C$10000,ウォッチリスト!$C$3:$C$10000,"未反映",0,1)</f>
        <v>6479</v>
      </c>
    </row>
    <row r="2753" spans="1:11">
      <c r="A2753" s="49">
        <v>20250228</v>
      </c>
      <c r="B2753" s="50" t="s">
        <v>2466</v>
      </c>
      <c r="C2753" s="49" t="s">
        <v>7216</v>
      </c>
      <c r="D2753" s="49" t="s">
        <v>3968</v>
      </c>
      <c r="E2753" s="49">
        <v>3600</v>
      </c>
      <c r="F2753" s="49" t="s">
        <v>4524</v>
      </c>
      <c r="G2753" s="49">
        <v>8</v>
      </c>
      <c r="H2753" s="49" t="s">
        <v>4524</v>
      </c>
      <c r="I2753" s="49">
        <v>7</v>
      </c>
      <c r="J2753" s="49" t="s">
        <v>3971</v>
      </c>
      <c r="K2753" s="47" t="str">
        <f>_xlfn.XLOOKUP($B2753,ウォッチリスト!$C$3:$C$10000,ウォッチリスト!$C$3:$C$10000,"未反映",0,1)</f>
        <v>6480</v>
      </c>
    </row>
    <row r="2754" spans="1:11">
      <c r="A2754" s="49">
        <v>20250228</v>
      </c>
      <c r="B2754" s="50" t="s">
        <v>2467</v>
      </c>
      <c r="C2754" s="49" t="s">
        <v>7217</v>
      </c>
      <c r="D2754" s="49" t="s">
        <v>3968</v>
      </c>
      <c r="E2754" s="49">
        <v>3600</v>
      </c>
      <c r="F2754" s="49" t="s">
        <v>4524</v>
      </c>
      <c r="G2754" s="49">
        <v>8</v>
      </c>
      <c r="H2754" s="49" t="s">
        <v>4524</v>
      </c>
      <c r="I2754" s="49">
        <v>4</v>
      </c>
      <c r="J2754" s="49" t="s">
        <v>4015</v>
      </c>
      <c r="K2754" s="47" t="str">
        <f>_xlfn.XLOOKUP($B2754,ウォッチリスト!$C$3:$C$10000,ウォッチリスト!$C$3:$C$10000,"未反映",0,1)</f>
        <v>6481</v>
      </c>
    </row>
    <row r="2755" spans="1:11">
      <c r="A2755" s="49">
        <v>20250228</v>
      </c>
      <c r="B2755" s="50" t="s">
        <v>2468</v>
      </c>
      <c r="C2755" s="49" t="s">
        <v>7218</v>
      </c>
      <c r="D2755" s="49" t="s">
        <v>4059</v>
      </c>
      <c r="E2755" s="49">
        <v>3600</v>
      </c>
      <c r="F2755" s="49" t="s">
        <v>4524</v>
      </c>
      <c r="G2755" s="49">
        <v>8</v>
      </c>
      <c r="H2755" s="49" t="s">
        <v>4524</v>
      </c>
      <c r="I2755" s="49">
        <v>7</v>
      </c>
      <c r="J2755" s="49" t="s">
        <v>3971</v>
      </c>
      <c r="K2755" s="47" t="str">
        <f>_xlfn.XLOOKUP($B2755,ウォッチリスト!$C$3:$C$10000,ウォッチリスト!$C$3:$C$10000,"未反映",0,1)</f>
        <v>6482</v>
      </c>
    </row>
    <row r="2756" spans="1:11">
      <c r="A2756" s="49">
        <v>20250228</v>
      </c>
      <c r="B2756" s="50" t="s">
        <v>2469</v>
      </c>
      <c r="C2756" s="49" t="s">
        <v>7219</v>
      </c>
      <c r="D2756" s="49" t="s">
        <v>4059</v>
      </c>
      <c r="E2756" s="49">
        <v>3600</v>
      </c>
      <c r="F2756" s="49" t="s">
        <v>4524</v>
      </c>
      <c r="G2756" s="49">
        <v>8</v>
      </c>
      <c r="H2756" s="49" t="s">
        <v>4524</v>
      </c>
      <c r="I2756" s="49" t="s">
        <v>3975</v>
      </c>
      <c r="J2756" s="49" t="s">
        <v>3975</v>
      </c>
      <c r="K2756" s="47" t="str">
        <f>_xlfn.XLOOKUP($B2756,ウォッチリスト!$C$3:$C$10000,ウォッチリスト!$C$3:$C$10000,"未反映",0,1)</f>
        <v>6484</v>
      </c>
    </row>
    <row r="2757" spans="1:11">
      <c r="A2757" s="49">
        <v>20250228</v>
      </c>
      <c r="B2757" s="50" t="s">
        <v>2470</v>
      </c>
      <c r="C2757" s="49" t="s">
        <v>7220</v>
      </c>
      <c r="D2757" s="49" t="s">
        <v>4059</v>
      </c>
      <c r="E2757" s="49">
        <v>3600</v>
      </c>
      <c r="F2757" s="49" t="s">
        <v>4524</v>
      </c>
      <c r="G2757" s="49">
        <v>8</v>
      </c>
      <c r="H2757" s="49" t="s">
        <v>4524</v>
      </c>
      <c r="I2757" s="49">
        <v>7</v>
      </c>
      <c r="J2757" s="49" t="s">
        <v>3971</v>
      </c>
      <c r="K2757" s="47" t="str">
        <f>_xlfn.XLOOKUP($B2757,ウォッチリスト!$C$3:$C$10000,ウォッチリスト!$C$3:$C$10000,"未反映",0,1)</f>
        <v>6485</v>
      </c>
    </row>
    <row r="2758" spans="1:11">
      <c r="A2758" s="49">
        <v>20250228</v>
      </c>
      <c r="B2758" s="50" t="s">
        <v>2471</v>
      </c>
      <c r="C2758" s="49" t="s">
        <v>7221</v>
      </c>
      <c r="D2758" s="49" t="s">
        <v>3968</v>
      </c>
      <c r="E2758" s="49">
        <v>3600</v>
      </c>
      <c r="F2758" s="49" t="s">
        <v>4524</v>
      </c>
      <c r="G2758" s="49">
        <v>8</v>
      </c>
      <c r="H2758" s="49" t="s">
        <v>4524</v>
      </c>
      <c r="I2758" s="49">
        <v>6</v>
      </c>
      <c r="J2758" s="49" t="s">
        <v>4061</v>
      </c>
      <c r="K2758" s="47" t="str">
        <f>_xlfn.XLOOKUP($B2758,ウォッチリスト!$C$3:$C$10000,ウォッチリスト!$C$3:$C$10000,"未反映",0,1)</f>
        <v>6486</v>
      </c>
    </row>
    <row r="2759" spans="1:11">
      <c r="A2759" s="49">
        <v>20250228</v>
      </c>
      <c r="B2759" s="50" t="s">
        <v>2472</v>
      </c>
      <c r="C2759" s="49" t="s">
        <v>7222</v>
      </c>
      <c r="D2759" s="49" t="s">
        <v>4059</v>
      </c>
      <c r="E2759" s="49">
        <v>3600</v>
      </c>
      <c r="F2759" s="49" t="s">
        <v>4524</v>
      </c>
      <c r="G2759" s="49">
        <v>8</v>
      </c>
      <c r="H2759" s="49" t="s">
        <v>4524</v>
      </c>
      <c r="I2759" s="49" t="s">
        <v>3975</v>
      </c>
      <c r="J2759" s="49" t="s">
        <v>3975</v>
      </c>
      <c r="K2759" s="47" t="str">
        <f>_xlfn.XLOOKUP($B2759,ウォッチリスト!$C$3:$C$10000,ウォッチリスト!$C$3:$C$10000,"未反映",0,1)</f>
        <v>6488</v>
      </c>
    </row>
    <row r="2760" spans="1:11">
      <c r="A2760" s="49">
        <v>20250228</v>
      </c>
      <c r="B2760" s="50" t="s">
        <v>2473</v>
      </c>
      <c r="C2760" s="49" t="s">
        <v>7223</v>
      </c>
      <c r="D2760" s="49" t="s">
        <v>4059</v>
      </c>
      <c r="E2760" s="49">
        <v>3600</v>
      </c>
      <c r="F2760" s="49" t="s">
        <v>4524</v>
      </c>
      <c r="G2760" s="49">
        <v>8</v>
      </c>
      <c r="H2760" s="49" t="s">
        <v>4524</v>
      </c>
      <c r="I2760" s="49" t="s">
        <v>3975</v>
      </c>
      <c r="J2760" s="49" t="s">
        <v>3975</v>
      </c>
      <c r="K2760" s="47" t="str">
        <f>_xlfn.XLOOKUP($B2760,ウォッチリスト!$C$3:$C$10000,ウォッチリスト!$C$3:$C$10000,"未反映",0,1)</f>
        <v>6489</v>
      </c>
    </row>
    <row r="2761" spans="1:11">
      <c r="A2761" s="49">
        <v>20250228</v>
      </c>
      <c r="B2761" s="50" t="s">
        <v>2474</v>
      </c>
      <c r="C2761" s="49" t="s">
        <v>7224</v>
      </c>
      <c r="D2761" s="49" t="s">
        <v>3968</v>
      </c>
      <c r="E2761" s="49">
        <v>3600</v>
      </c>
      <c r="F2761" s="49" t="s">
        <v>4524</v>
      </c>
      <c r="G2761" s="49">
        <v>8</v>
      </c>
      <c r="H2761" s="49" t="s">
        <v>4524</v>
      </c>
      <c r="I2761" s="49">
        <v>6</v>
      </c>
      <c r="J2761" s="49" t="s">
        <v>4061</v>
      </c>
      <c r="K2761" s="47" t="str">
        <f>_xlfn.XLOOKUP($B2761,ウォッチリスト!$C$3:$C$10000,ウォッチリスト!$C$3:$C$10000,"未反映",0,1)</f>
        <v>6490</v>
      </c>
    </row>
    <row r="2762" spans="1:11">
      <c r="A2762" s="49">
        <v>20250228</v>
      </c>
      <c r="B2762" s="50" t="s">
        <v>2475</v>
      </c>
      <c r="C2762" s="49" t="s">
        <v>7225</v>
      </c>
      <c r="D2762" s="49" t="s">
        <v>4059</v>
      </c>
      <c r="E2762" s="49">
        <v>3600</v>
      </c>
      <c r="F2762" s="49" t="s">
        <v>4524</v>
      </c>
      <c r="G2762" s="49">
        <v>8</v>
      </c>
      <c r="H2762" s="49" t="s">
        <v>4524</v>
      </c>
      <c r="I2762" s="49" t="s">
        <v>3975</v>
      </c>
      <c r="J2762" s="49" t="s">
        <v>3975</v>
      </c>
      <c r="K2762" s="47" t="str">
        <f>_xlfn.XLOOKUP($B2762,ウォッチリスト!$C$3:$C$10000,ウォッチリスト!$C$3:$C$10000,"未反映",0,1)</f>
        <v>6492</v>
      </c>
    </row>
    <row r="2763" spans="1:11">
      <c r="A2763" s="49">
        <v>20250228</v>
      </c>
      <c r="B2763" s="50" t="s">
        <v>2476</v>
      </c>
      <c r="C2763" s="49" t="s">
        <v>7226</v>
      </c>
      <c r="D2763" s="49" t="s">
        <v>4059</v>
      </c>
      <c r="E2763" s="49">
        <v>3700</v>
      </c>
      <c r="F2763" s="49" t="s">
        <v>5496</v>
      </c>
      <c r="G2763" s="49">
        <v>6</v>
      </c>
      <c r="H2763" s="49" t="s">
        <v>5497</v>
      </c>
      <c r="I2763" s="49" t="s">
        <v>3975</v>
      </c>
      <c r="J2763" s="49" t="s">
        <v>3975</v>
      </c>
      <c r="K2763" s="47" t="str">
        <f>_xlfn.XLOOKUP($B2763,ウォッチリスト!$C$3:$C$10000,ウォッチリスト!$C$3:$C$10000,"未反映",0,1)</f>
        <v>6493</v>
      </c>
    </row>
    <row r="2764" spans="1:11">
      <c r="A2764" s="49">
        <v>20250228</v>
      </c>
      <c r="B2764" s="50" t="s">
        <v>2477</v>
      </c>
      <c r="C2764" s="49" t="s">
        <v>7227</v>
      </c>
      <c r="D2764" s="49" t="s">
        <v>4059</v>
      </c>
      <c r="E2764" s="49">
        <v>3600</v>
      </c>
      <c r="F2764" s="49" t="s">
        <v>4524</v>
      </c>
      <c r="G2764" s="49">
        <v>8</v>
      </c>
      <c r="H2764" s="49" t="s">
        <v>4524</v>
      </c>
      <c r="I2764" s="49" t="s">
        <v>3975</v>
      </c>
      <c r="J2764" s="49" t="s">
        <v>3975</v>
      </c>
      <c r="K2764" s="47" t="str">
        <f>_xlfn.XLOOKUP($B2764,ウォッチリスト!$C$3:$C$10000,ウォッチリスト!$C$3:$C$10000,"未反映",0,1)</f>
        <v>6494</v>
      </c>
    </row>
    <row r="2765" spans="1:11">
      <c r="A2765" s="49">
        <v>20250228</v>
      </c>
      <c r="B2765" s="50" t="s">
        <v>2478</v>
      </c>
      <c r="C2765" s="49" t="s">
        <v>7228</v>
      </c>
      <c r="D2765" s="49" t="s">
        <v>4059</v>
      </c>
      <c r="E2765" s="49">
        <v>3600</v>
      </c>
      <c r="F2765" s="49" t="s">
        <v>4524</v>
      </c>
      <c r="G2765" s="49">
        <v>8</v>
      </c>
      <c r="H2765" s="49" t="s">
        <v>4524</v>
      </c>
      <c r="I2765" s="49" t="s">
        <v>3975</v>
      </c>
      <c r="J2765" s="49" t="s">
        <v>3975</v>
      </c>
      <c r="K2765" s="47" t="str">
        <f>_xlfn.XLOOKUP($B2765,ウォッチリスト!$C$3:$C$10000,ウォッチリスト!$C$3:$C$10000,"未反映",0,1)</f>
        <v>6495</v>
      </c>
    </row>
    <row r="2766" spans="1:11">
      <c r="A2766" s="49">
        <v>20250228</v>
      </c>
      <c r="B2766" s="50" t="s">
        <v>2479</v>
      </c>
      <c r="C2766" s="49" t="s">
        <v>7229</v>
      </c>
      <c r="D2766" s="49" t="s">
        <v>4059</v>
      </c>
      <c r="E2766" s="49">
        <v>3600</v>
      </c>
      <c r="F2766" s="49" t="s">
        <v>4524</v>
      </c>
      <c r="G2766" s="49">
        <v>8</v>
      </c>
      <c r="H2766" s="49" t="s">
        <v>4524</v>
      </c>
      <c r="I2766" s="49" t="s">
        <v>3975</v>
      </c>
      <c r="J2766" s="49" t="s">
        <v>3975</v>
      </c>
      <c r="K2766" s="47" t="str">
        <f>_xlfn.XLOOKUP($B2766,ウォッチリスト!$C$3:$C$10000,ウォッチリスト!$C$3:$C$10000,"未反映",0,1)</f>
        <v>6496</v>
      </c>
    </row>
    <row r="2767" spans="1:11">
      <c r="A2767" s="49">
        <v>20250228</v>
      </c>
      <c r="B2767" s="50" t="s">
        <v>2480</v>
      </c>
      <c r="C2767" s="49" t="s">
        <v>7230</v>
      </c>
      <c r="D2767" s="49" t="s">
        <v>4059</v>
      </c>
      <c r="E2767" s="49">
        <v>3600</v>
      </c>
      <c r="F2767" s="49" t="s">
        <v>4524</v>
      </c>
      <c r="G2767" s="49">
        <v>8</v>
      </c>
      <c r="H2767" s="49" t="s">
        <v>4524</v>
      </c>
      <c r="I2767" s="49" t="s">
        <v>3975</v>
      </c>
      <c r="J2767" s="49" t="s">
        <v>3975</v>
      </c>
      <c r="K2767" s="47" t="str">
        <f>_xlfn.XLOOKUP($B2767,ウォッチリスト!$C$3:$C$10000,ウォッチリスト!$C$3:$C$10000,"未反映",0,1)</f>
        <v>6497</v>
      </c>
    </row>
    <row r="2768" spans="1:11">
      <c r="A2768" s="49">
        <v>20250228</v>
      </c>
      <c r="B2768" s="50" t="s">
        <v>2481</v>
      </c>
      <c r="C2768" s="49" t="s">
        <v>7231</v>
      </c>
      <c r="D2768" s="49" t="s">
        <v>3968</v>
      </c>
      <c r="E2768" s="49">
        <v>3600</v>
      </c>
      <c r="F2768" s="49" t="s">
        <v>4524</v>
      </c>
      <c r="G2768" s="49">
        <v>8</v>
      </c>
      <c r="H2768" s="49" t="s">
        <v>4524</v>
      </c>
      <c r="I2768" s="49">
        <v>6</v>
      </c>
      <c r="J2768" s="49" t="s">
        <v>4061</v>
      </c>
      <c r="K2768" s="47" t="str">
        <f>_xlfn.XLOOKUP($B2768,ウォッチリスト!$C$3:$C$10000,ウォッチリスト!$C$3:$C$10000,"未反映",0,1)</f>
        <v>6498</v>
      </c>
    </row>
    <row r="2769" spans="1:11">
      <c r="A2769" s="49">
        <v>20250228</v>
      </c>
      <c r="B2769" s="50" t="s">
        <v>2482</v>
      </c>
      <c r="C2769" s="49" t="s">
        <v>7232</v>
      </c>
      <c r="D2769" s="49" t="s">
        <v>3968</v>
      </c>
      <c r="E2769" s="49">
        <v>3650</v>
      </c>
      <c r="F2769" s="49" t="s">
        <v>5487</v>
      </c>
      <c r="G2769" s="49">
        <v>9</v>
      </c>
      <c r="H2769" s="49" t="s">
        <v>4770</v>
      </c>
      <c r="I2769" s="49">
        <v>1</v>
      </c>
      <c r="J2769" s="49" t="s">
        <v>5369</v>
      </c>
      <c r="K2769" s="47" t="str">
        <f>_xlfn.XLOOKUP($B2769,ウォッチリスト!$C$3:$C$10000,ウォッチリスト!$C$3:$C$10000,"未反映",0,1)</f>
        <v>6501</v>
      </c>
    </row>
    <row r="2770" spans="1:11">
      <c r="A2770" s="49">
        <v>20250228</v>
      </c>
      <c r="B2770" s="50" t="s">
        <v>299</v>
      </c>
      <c r="C2770" s="49" t="s">
        <v>7233</v>
      </c>
      <c r="D2770" s="49" t="s">
        <v>3968</v>
      </c>
      <c r="E2770" s="49">
        <v>3650</v>
      </c>
      <c r="F2770" s="49" t="s">
        <v>5487</v>
      </c>
      <c r="G2770" s="49">
        <v>9</v>
      </c>
      <c r="H2770" s="49" t="s">
        <v>4770</v>
      </c>
      <c r="I2770" s="49">
        <v>1</v>
      </c>
      <c r="J2770" s="49" t="s">
        <v>5369</v>
      </c>
      <c r="K2770" s="47" t="str">
        <f>_xlfn.XLOOKUP($B2770,ウォッチリスト!$C$3:$C$10000,ウォッチリスト!$C$3:$C$10000,"未反映",0,1)</f>
        <v>6503</v>
      </c>
    </row>
    <row r="2771" spans="1:11">
      <c r="A2771" s="49">
        <v>20250228</v>
      </c>
      <c r="B2771" s="50" t="s">
        <v>2483</v>
      </c>
      <c r="C2771" s="49" t="s">
        <v>7234</v>
      </c>
      <c r="D2771" s="49" t="s">
        <v>3968</v>
      </c>
      <c r="E2771" s="49">
        <v>3650</v>
      </c>
      <c r="F2771" s="49" t="s">
        <v>5487</v>
      </c>
      <c r="G2771" s="49">
        <v>9</v>
      </c>
      <c r="H2771" s="49" t="s">
        <v>4770</v>
      </c>
      <c r="I2771" s="49">
        <v>4</v>
      </c>
      <c r="J2771" s="49" t="s">
        <v>4015</v>
      </c>
      <c r="K2771" s="47" t="str">
        <f>_xlfn.XLOOKUP($B2771,ウォッチリスト!$C$3:$C$10000,ウォッチリスト!$C$3:$C$10000,"未反映",0,1)</f>
        <v>6504</v>
      </c>
    </row>
    <row r="2772" spans="1:11">
      <c r="A2772" s="49">
        <v>20250228</v>
      </c>
      <c r="B2772" s="50" t="s">
        <v>2484</v>
      </c>
      <c r="C2772" s="49" t="s">
        <v>7235</v>
      </c>
      <c r="D2772" s="49" t="s">
        <v>4059</v>
      </c>
      <c r="E2772" s="49">
        <v>3650</v>
      </c>
      <c r="F2772" s="49" t="s">
        <v>5487</v>
      </c>
      <c r="G2772" s="49">
        <v>9</v>
      </c>
      <c r="H2772" s="49" t="s">
        <v>4770</v>
      </c>
      <c r="I2772" s="49" t="s">
        <v>3975</v>
      </c>
      <c r="J2772" s="49" t="s">
        <v>3975</v>
      </c>
      <c r="K2772" s="47" t="str">
        <f>_xlfn.XLOOKUP($B2772,ウォッチリスト!$C$3:$C$10000,ウォッチリスト!$C$3:$C$10000,"未反映",0,1)</f>
        <v>6505</v>
      </c>
    </row>
    <row r="2773" spans="1:11">
      <c r="A2773" s="49">
        <v>20250228</v>
      </c>
      <c r="B2773" s="50" t="s">
        <v>2485</v>
      </c>
      <c r="C2773" s="49" t="s">
        <v>7236</v>
      </c>
      <c r="D2773" s="49" t="s">
        <v>3968</v>
      </c>
      <c r="E2773" s="49">
        <v>3650</v>
      </c>
      <c r="F2773" s="49" t="s">
        <v>5487</v>
      </c>
      <c r="G2773" s="49">
        <v>9</v>
      </c>
      <c r="H2773" s="49" t="s">
        <v>4770</v>
      </c>
      <c r="I2773" s="49">
        <v>4</v>
      </c>
      <c r="J2773" s="49" t="s">
        <v>4015</v>
      </c>
      <c r="K2773" s="47" t="str">
        <f>_xlfn.XLOOKUP($B2773,ウォッチリスト!$C$3:$C$10000,ウォッチリスト!$C$3:$C$10000,"未反映",0,1)</f>
        <v>6506</v>
      </c>
    </row>
    <row r="2774" spans="1:11">
      <c r="A2774" s="49">
        <v>20250228</v>
      </c>
      <c r="B2774" s="50" t="s">
        <v>56</v>
      </c>
      <c r="C2774" s="49" t="s">
        <v>7237</v>
      </c>
      <c r="D2774" s="49" t="s">
        <v>3968</v>
      </c>
      <c r="E2774" s="49">
        <v>3650</v>
      </c>
      <c r="F2774" s="49" t="s">
        <v>5487</v>
      </c>
      <c r="G2774" s="49">
        <v>9</v>
      </c>
      <c r="H2774" s="49" t="s">
        <v>4770</v>
      </c>
      <c r="I2774" s="49">
        <v>6</v>
      </c>
      <c r="J2774" s="49" t="s">
        <v>4061</v>
      </c>
      <c r="K2774" s="47" t="str">
        <f>_xlfn.XLOOKUP($B2774,ウォッチリスト!$C$3:$C$10000,ウォッチリスト!$C$3:$C$10000,"未反映",0,1)</f>
        <v>6507</v>
      </c>
    </row>
    <row r="2775" spans="1:11">
      <c r="A2775" s="49">
        <v>20250228</v>
      </c>
      <c r="B2775" s="50" t="s">
        <v>2486</v>
      </c>
      <c r="C2775" s="49" t="s">
        <v>7238</v>
      </c>
      <c r="D2775" s="49" t="s">
        <v>3968</v>
      </c>
      <c r="E2775" s="49">
        <v>3650</v>
      </c>
      <c r="F2775" s="49" t="s">
        <v>5487</v>
      </c>
      <c r="G2775" s="49">
        <v>9</v>
      </c>
      <c r="H2775" s="49" t="s">
        <v>4770</v>
      </c>
      <c r="I2775" s="49">
        <v>6</v>
      </c>
      <c r="J2775" s="49" t="s">
        <v>4061</v>
      </c>
      <c r="K2775" s="47" t="str">
        <f>_xlfn.XLOOKUP($B2775,ウォッチリスト!$C$3:$C$10000,ウォッチリスト!$C$3:$C$10000,"未反映",0,1)</f>
        <v>6508</v>
      </c>
    </row>
    <row r="2776" spans="1:11">
      <c r="A2776" s="49">
        <v>20250228</v>
      </c>
      <c r="B2776" s="50" t="s">
        <v>2487</v>
      </c>
      <c r="C2776" s="49" t="s">
        <v>7239</v>
      </c>
      <c r="D2776" s="49" t="s">
        <v>4059</v>
      </c>
      <c r="E2776" s="49">
        <v>3650</v>
      </c>
      <c r="F2776" s="49" t="s">
        <v>5487</v>
      </c>
      <c r="G2776" s="49">
        <v>9</v>
      </c>
      <c r="H2776" s="49" t="s">
        <v>4770</v>
      </c>
      <c r="I2776" s="49" t="s">
        <v>3975</v>
      </c>
      <c r="J2776" s="49" t="s">
        <v>3975</v>
      </c>
      <c r="K2776" s="47" t="str">
        <f>_xlfn.XLOOKUP($B2776,ウォッチリスト!$C$3:$C$10000,ウォッチリスト!$C$3:$C$10000,"未反映",0,1)</f>
        <v>6513</v>
      </c>
    </row>
    <row r="2777" spans="1:11">
      <c r="A2777" s="49">
        <v>20250228</v>
      </c>
      <c r="B2777" s="50" t="s">
        <v>2488</v>
      </c>
      <c r="C2777" s="49" t="s">
        <v>7240</v>
      </c>
      <c r="D2777" s="49" t="s">
        <v>3968</v>
      </c>
      <c r="E2777" s="49">
        <v>3650</v>
      </c>
      <c r="F2777" s="49" t="s">
        <v>5487</v>
      </c>
      <c r="G2777" s="49">
        <v>9</v>
      </c>
      <c r="H2777" s="49" t="s">
        <v>4770</v>
      </c>
      <c r="I2777" s="49">
        <v>6</v>
      </c>
      <c r="J2777" s="49" t="s">
        <v>4061</v>
      </c>
      <c r="K2777" s="47" t="str">
        <f>_xlfn.XLOOKUP($B2777,ウォッチリスト!$C$3:$C$10000,ウォッチリスト!$C$3:$C$10000,"未反映",0,1)</f>
        <v>6516</v>
      </c>
    </row>
    <row r="2778" spans="1:11">
      <c r="A2778" s="49">
        <v>20250228</v>
      </c>
      <c r="B2778" s="50" t="s">
        <v>2489</v>
      </c>
      <c r="C2778" s="49" t="s">
        <v>7241</v>
      </c>
      <c r="D2778" s="49" t="s">
        <v>3968</v>
      </c>
      <c r="E2778" s="49">
        <v>3650</v>
      </c>
      <c r="F2778" s="49" t="s">
        <v>5487</v>
      </c>
      <c r="G2778" s="49">
        <v>9</v>
      </c>
      <c r="H2778" s="49" t="s">
        <v>4770</v>
      </c>
      <c r="I2778" s="49">
        <v>7</v>
      </c>
      <c r="J2778" s="49" t="s">
        <v>3971</v>
      </c>
      <c r="K2778" s="47" t="str">
        <f>_xlfn.XLOOKUP($B2778,ウォッチリスト!$C$3:$C$10000,ウォッチリスト!$C$3:$C$10000,"未反映",0,1)</f>
        <v>6517</v>
      </c>
    </row>
    <row r="2779" spans="1:11">
      <c r="A2779" s="49">
        <v>20250228</v>
      </c>
      <c r="B2779" s="50" t="s">
        <v>2490</v>
      </c>
      <c r="C2779" s="49" t="s">
        <v>7242</v>
      </c>
      <c r="D2779" s="49" t="s">
        <v>4059</v>
      </c>
      <c r="E2779" s="49">
        <v>3650</v>
      </c>
      <c r="F2779" s="49" t="s">
        <v>5487</v>
      </c>
      <c r="G2779" s="49">
        <v>9</v>
      </c>
      <c r="H2779" s="49" t="s">
        <v>4770</v>
      </c>
      <c r="I2779" s="49" t="s">
        <v>3975</v>
      </c>
      <c r="J2779" s="49" t="s">
        <v>3975</v>
      </c>
      <c r="K2779" s="47" t="str">
        <f>_xlfn.XLOOKUP($B2779,ウォッチリスト!$C$3:$C$10000,ウォッチリスト!$C$3:$C$10000,"未反映",0,1)</f>
        <v>6518</v>
      </c>
    </row>
    <row r="2780" spans="1:11">
      <c r="A2780" s="49">
        <v>20250228</v>
      </c>
      <c r="B2780" s="50" t="s">
        <v>2491</v>
      </c>
      <c r="C2780" s="49" t="s">
        <v>7243</v>
      </c>
      <c r="D2780" s="49" t="s">
        <v>3983</v>
      </c>
      <c r="E2780" s="49">
        <v>3650</v>
      </c>
      <c r="F2780" s="49" t="s">
        <v>5487</v>
      </c>
      <c r="G2780" s="49">
        <v>9</v>
      </c>
      <c r="H2780" s="49" t="s">
        <v>4770</v>
      </c>
      <c r="I2780" s="49" t="s">
        <v>3975</v>
      </c>
      <c r="J2780" s="49" t="s">
        <v>3975</v>
      </c>
      <c r="K2780" s="47" t="str">
        <f>_xlfn.XLOOKUP($B2780,ウォッチリスト!$C$3:$C$10000,ウォッチリスト!$C$3:$C$10000,"未反映",0,1)</f>
        <v>6521</v>
      </c>
    </row>
    <row r="2781" spans="1:11">
      <c r="A2781" s="49">
        <v>20250228</v>
      </c>
      <c r="B2781" s="50" t="s">
        <v>2492</v>
      </c>
      <c r="C2781" s="49" t="s">
        <v>7244</v>
      </c>
      <c r="D2781" s="49" t="s">
        <v>3983</v>
      </c>
      <c r="E2781" s="49">
        <v>3650</v>
      </c>
      <c r="F2781" s="49" t="s">
        <v>5487</v>
      </c>
      <c r="G2781" s="49">
        <v>9</v>
      </c>
      <c r="H2781" s="49" t="s">
        <v>4770</v>
      </c>
      <c r="I2781" s="49" t="s">
        <v>3975</v>
      </c>
      <c r="J2781" s="49" t="s">
        <v>3975</v>
      </c>
      <c r="K2781" s="47" t="str">
        <f>_xlfn.XLOOKUP($B2781,ウォッチリスト!$C$3:$C$10000,ウォッチリスト!$C$3:$C$10000,"未反映",0,1)</f>
        <v>6522</v>
      </c>
    </row>
    <row r="2782" spans="1:11">
      <c r="A2782" s="49">
        <v>20250228</v>
      </c>
      <c r="B2782" s="50" t="s">
        <v>2493</v>
      </c>
      <c r="C2782" s="49" t="s">
        <v>7245</v>
      </c>
      <c r="D2782" s="49" t="s">
        <v>3968</v>
      </c>
      <c r="E2782" s="49">
        <v>3650</v>
      </c>
      <c r="F2782" s="49" t="s">
        <v>5487</v>
      </c>
      <c r="G2782" s="49">
        <v>9</v>
      </c>
      <c r="H2782" s="49" t="s">
        <v>4770</v>
      </c>
      <c r="I2782" s="49">
        <v>6</v>
      </c>
      <c r="J2782" s="49" t="s">
        <v>4061</v>
      </c>
      <c r="K2782" s="47" t="str">
        <f>_xlfn.XLOOKUP($B2782,ウォッチリスト!$C$3:$C$10000,ウォッチリスト!$C$3:$C$10000,"未反映",0,1)</f>
        <v>6523</v>
      </c>
    </row>
    <row r="2783" spans="1:11">
      <c r="A2783" s="49">
        <v>20250228</v>
      </c>
      <c r="B2783" s="50" t="s">
        <v>2494</v>
      </c>
      <c r="C2783" s="49" t="s">
        <v>7246</v>
      </c>
      <c r="D2783" s="49" t="s">
        <v>4059</v>
      </c>
      <c r="E2783" s="49">
        <v>3650</v>
      </c>
      <c r="F2783" s="49" t="s">
        <v>5487</v>
      </c>
      <c r="G2783" s="49">
        <v>9</v>
      </c>
      <c r="H2783" s="49" t="s">
        <v>4770</v>
      </c>
      <c r="I2783" s="49" t="s">
        <v>3975</v>
      </c>
      <c r="J2783" s="49" t="s">
        <v>3975</v>
      </c>
      <c r="K2783" s="47" t="str">
        <f>_xlfn.XLOOKUP($B2783,ウォッチリスト!$C$3:$C$10000,ウォッチリスト!$C$3:$C$10000,"未反映",0,1)</f>
        <v>6524</v>
      </c>
    </row>
    <row r="2784" spans="1:11">
      <c r="A2784" s="49">
        <v>20250228</v>
      </c>
      <c r="B2784" s="50" t="s">
        <v>2495</v>
      </c>
      <c r="C2784" s="49" t="s">
        <v>7247</v>
      </c>
      <c r="D2784" s="49" t="s">
        <v>3968</v>
      </c>
      <c r="E2784" s="49">
        <v>3650</v>
      </c>
      <c r="F2784" s="49" t="s">
        <v>5487</v>
      </c>
      <c r="G2784" s="49">
        <v>9</v>
      </c>
      <c r="H2784" s="49" t="s">
        <v>4770</v>
      </c>
      <c r="I2784" s="49">
        <v>4</v>
      </c>
      <c r="J2784" s="49" t="s">
        <v>4015</v>
      </c>
      <c r="K2784" s="47" t="str">
        <f>_xlfn.XLOOKUP($B2784,ウォッチリスト!$C$3:$C$10000,ウォッチリスト!$C$3:$C$10000,"未反映",0,1)</f>
        <v>6525</v>
      </c>
    </row>
    <row r="2785" spans="1:11">
      <c r="A2785" s="49">
        <v>20250228</v>
      </c>
      <c r="B2785" s="50" t="s">
        <v>2496</v>
      </c>
      <c r="C2785" s="49" t="s">
        <v>7248</v>
      </c>
      <c r="D2785" s="49" t="s">
        <v>3968</v>
      </c>
      <c r="E2785" s="49">
        <v>3650</v>
      </c>
      <c r="F2785" s="49" t="s">
        <v>5487</v>
      </c>
      <c r="G2785" s="49">
        <v>9</v>
      </c>
      <c r="H2785" s="49" t="s">
        <v>4770</v>
      </c>
      <c r="I2785" s="49">
        <v>4</v>
      </c>
      <c r="J2785" s="49" t="s">
        <v>4015</v>
      </c>
      <c r="K2785" s="47" t="str">
        <f>_xlfn.XLOOKUP($B2785,ウォッチリスト!$C$3:$C$10000,ウォッチリスト!$C$3:$C$10000,"未反映",0,1)</f>
        <v>6526</v>
      </c>
    </row>
    <row r="2786" spans="1:11">
      <c r="A2786" s="49">
        <v>20250228</v>
      </c>
      <c r="B2786" s="50" t="s">
        <v>7249</v>
      </c>
      <c r="C2786" s="49" t="s">
        <v>7250</v>
      </c>
      <c r="D2786" s="49" t="s">
        <v>3991</v>
      </c>
      <c r="E2786" s="49">
        <v>3650</v>
      </c>
      <c r="F2786" s="49" t="s">
        <v>5487</v>
      </c>
      <c r="G2786" s="49">
        <v>9</v>
      </c>
      <c r="H2786" s="49" t="s">
        <v>4770</v>
      </c>
      <c r="I2786" s="49" t="s">
        <v>3975</v>
      </c>
      <c r="J2786" s="49" t="s">
        <v>3975</v>
      </c>
      <c r="K2786" s="47" t="str">
        <f>_xlfn.XLOOKUP($B2786,ウォッチリスト!$C$3:$C$10000,ウォッチリスト!$C$3:$C$10000,"未反映",0,1)</f>
        <v>未反映</v>
      </c>
    </row>
    <row r="2787" spans="1:11">
      <c r="A2787" s="49">
        <v>20250228</v>
      </c>
      <c r="B2787" s="50" t="s">
        <v>2497</v>
      </c>
      <c r="C2787" s="49" t="s">
        <v>7251</v>
      </c>
      <c r="D2787" s="49" t="s">
        <v>3968</v>
      </c>
      <c r="E2787" s="49">
        <v>9050</v>
      </c>
      <c r="F2787" s="49" t="s">
        <v>4031</v>
      </c>
      <c r="G2787" s="49">
        <v>10</v>
      </c>
      <c r="H2787" s="49" t="s">
        <v>3993</v>
      </c>
      <c r="I2787" s="49">
        <v>4</v>
      </c>
      <c r="J2787" s="49" t="s">
        <v>4015</v>
      </c>
      <c r="K2787" s="47" t="str">
        <f>_xlfn.XLOOKUP($B2787,ウォッチリスト!$C$3:$C$10000,ウォッチリスト!$C$3:$C$10000,"未反映",0,1)</f>
        <v>6532</v>
      </c>
    </row>
    <row r="2788" spans="1:11">
      <c r="A2788" s="49">
        <v>20250228</v>
      </c>
      <c r="B2788" s="50" t="s">
        <v>2498</v>
      </c>
      <c r="C2788" s="49" t="s">
        <v>7252</v>
      </c>
      <c r="D2788" s="49" t="s">
        <v>3968</v>
      </c>
      <c r="E2788" s="49">
        <v>9050</v>
      </c>
      <c r="F2788" s="49" t="s">
        <v>4031</v>
      </c>
      <c r="G2788" s="49">
        <v>10</v>
      </c>
      <c r="H2788" s="49" t="s">
        <v>3993</v>
      </c>
      <c r="I2788" s="49">
        <v>7</v>
      </c>
      <c r="J2788" s="49" t="s">
        <v>3971</v>
      </c>
      <c r="K2788" s="47" t="str">
        <f>_xlfn.XLOOKUP($B2788,ウォッチリスト!$C$3:$C$10000,ウォッチリスト!$C$3:$C$10000,"未反映",0,1)</f>
        <v>6533</v>
      </c>
    </row>
    <row r="2789" spans="1:11">
      <c r="A2789" s="49">
        <v>20250228</v>
      </c>
      <c r="B2789" s="50" t="s">
        <v>2499</v>
      </c>
      <c r="C2789" s="49" t="s">
        <v>7253</v>
      </c>
      <c r="D2789" s="49" t="s">
        <v>3968</v>
      </c>
      <c r="E2789" s="49">
        <v>9050</v>
      </c>
      <c r="F2789" s="49" t="s">
        <v>4031</v>
      </c>
      <c r="G2789" s="49">
        <v>10</v>
      </c>
      <c r="H2789" s="49" t="s">
        <v>3993</v>
      </c>
      <c r="I2789" s="49">
        <v>7</v>
      </c>
      <c r="J2789" s="49" t="s">
        <v>3971</v>
      </c>
      <c r="K2789" s="47" t="str">
        <f>_xlfn.XLOOKUP($B2789,ウォッチリスト!$C$3:$C$10000,ウォッチリスト!$C$3:$C$10000,"未反映",0,1)</f>
        <v>6535</v>
      </c>
    </row>
    <row r="2790" spans="1:11">
      <c r="A2790" s="49">
        <v>20250228</v>
      </c>
      <c r="B2790" s="50" t="s">
        <v>2500</v>
      </c>
      <c r="C2790" s="49" t="s">
        <v>7254</v>
      </c>
      <c r="D2790" s="49" t="s">
        <v>3983</v>
      </c>
      <c r="E2790" s="49">
        <v>9050</v>
      </c>
      <c r="F2790" s="49" t="s">
        <v>4031</v>
      </c>
      <c r="G2790" s="49">
        <v>10</v>
      </c>
      <c r="H2790" s="49" t="s">
        <v>3993</v>
      </c>
      <c r="I2790" s="49" t="s">
        <v>3975</v>
      </c>
      <c r="J2790" s="49" t="s">
        <v>3975</v>
      </c>
      <c r="K2790" s="47" t="str">
        <f>_xlfn.XLOOKUP($B2790,ウォッチリスト!$C$3:$C$10000,ウォッチリスト!$C$3:$C$10000,"未反映",0,1)</f>
        <v>6537</v>
      </c>
    </row>
    <row r="2791" spans="1:11">
      <c r="A2791" s="49">
        <v>20250228</v>
      </c>
      <c r="B2791" s="50" t="s">
        <v>2501</v>
      </c>
      <c r="C2791" s="49" t="s">
        <v>7255</v>
      </c>
      <c r="D2791" s="49" t="s">
        <v>4059</v>
      </c>
      <c r="E2791" s="49">
        <v>9050</v>
      </c>
      <c r="F2791" s="49" t="s">
        <v>4031</v>
      </c>
      <c r="G2791" s="49">
        <v>10</v>
      </c>
      <c r="H2791" s="49" t="s">
        <v>3993</v>
      </c>
      <c r="I2791" s="49" t="s">
        <v>3975</v>
      </c>
      <c r="J2791" s="49" t="s">
        <v>3975</v>
      </c>
      <c r="K2791" s="47" t="str">
        <f>_xlfn.XLOOKUP($B2791,ウォッチリスト!$C$3:$C$10000,ウォッチリスト!$C$3:$C$10000,"未反映",0,1)</f>
        <v>6538</v>
      </c>
    </row>
    <row r="2792" spans="1:11">
      <c r="A2792" s="49">
        <v>20250228</v>
      </c>
      <c r="B2792" s="50" t="s">
        <v>2502</v>
      </c>
      <c r="C2792" s="49" t="s">
        <v>7256</v>
      </c>
      <c r="D2792" s="49" t="s">
        <v>3968</v>
      </c>
      <c r="E2792" s="49">
        <v>9050</v>
      </c>
      <c r="F2792" s="49" t="s">
        <v>4031</v>
      </c>
      <c r="G2792" s="49">
        <v>10</v>
      </c>
      <c r="H2792" s="49" t="s">
        <v>3993</v>
      </c>
      <c r="I2792" s="49">
        <v>7</v>
      </c>
      <c r="J2792" s="49" t="s">
        <v>3971</v>
      </c>
      <c r="K2792" s="47" t="str">
        <f>_xlfn.XLOOKUP($B2792,ウォッチリスト!$C$3:$C$10000,ウォッチリスト!$C$3:$C$10000,"未反映",0,1)</f>
        <v>6539</v>
      </c>
    </row>
    <row r="2793" spans="1:11">
      <c r="A2793" s="49">
        <v>20250228</v>
      </c>
      <c r="B2793" s="50" t="s">
        <v>2503</v>
      </c>
      <c r="C2793" s="49" t="s">
        <v>7257</v>
      </c>
      <c r="D2793" s="49" t="s">
        <v>4059</v>
      </c>
      <c r="E2793" s="49">
        <v>9050</v>
      </c>
      <c r="F2793" s="49" t="s">
        <v>4031</v>
      </c>
      <c r="G2793" s="49">
        <v>10</v>
      </c>
      <c r="H2793" s="49" t="s">
        <v>3993</v>
      </c>
      <c r="I2793" s="49" t="s">
        <v>3975</v>
      </c>
      <c r="J2793" s="49" t="s">
        <v>3975</v>
      </c>
      <c r="K2793" s="47" t="str">
        <f>_xlfn.XLOOKUP($B2793,ウォッチリスト!$C$3:$C$10000,ウォッチリスト!$C$3:$C$10000,"未反映",0,1)</f>
        <v>6540</v>
      </c>
    </row>
    <row r="2794" spans="1:11">
      <c r="A2794" s="49">
        <v>20250228</v>
      </c>
      <c r="B2794" s="50" t="s">
        <v>2504</v>
      </c>
      <c r="C2794" s="49" t="s">
        <v>7258</v>
      </c>
      <c r="D2794" s="49" t="s">
        <v>4059</v>
      </c>
      <c r="E2794" s="49">
        <v>9050</v>
      </c>
      <c r="F2794" s="49" t="s">
        <v>4031</v>
      </c>
      <c r="G2794" s="49">
        <v>10</v>
      </c>
      <c r="H2794" s="49" t="s">
        <v>3993</v>
      </c>
      <c r="I2794" s="49" t="s">
        <v>3975</v>
      </c>
      <c r="J2794" s="49" t="s">
        <v>3975</v>
      </c>
      <c r="K2794" s="47" t="str">
        <f>_xlfn.XLOOKUP($B2794,ウォッチリスト!$C$3:$C$10000,ウォッチリスト!$C$3:$C$10000,"未反映",0,1)</f>
        <v>6542</v>
      </c>
    </row>
    <row r="2795" spans="1:11">
      <c r="A2795" s="49">
        <v>20250228</v>
      </c>
      <c r="B2795" s="50" t="s">
        <v>2505</v>
      </c>
      <c r="C2795" s="49" t="s">
        <v>7259</v>
      </c>
      <c r="D2795" s="49" t="s">
        <v>4059</v>
      </c>
      <c r="E2795" s="49">
        <v>9050</v>
      </c>
      <c r="F2795" s="49" t="s">
        <v>4031</v>
      </c>
      <c r="G2795" s="49">
        <v>10</v>
      </c>
      <c r="H2795" s="49" t="s">
        <v>3993</v>
      </c>
      <c r="I2795" s="49" t="s">
        <v>3975</v>
      </c>
      <c r="J2795" s="49" t="s">
        <v>3975</v>
      </c>
      <c r="K2795" s="47" t="str">
        <f>_xlfn.XLOOKUP($B2795,ウォッチリスト!$C$3:$C$10000,ウォッチリスト!$C$3:$C$10000,"未反映",0,1)</f>
        <v>6543</v>
      </c>
    </row>
    <row r="2796" spans="1:11">
      <c r="A2796" s="49">
        <v>20250228</v>
      </c>
      <c r="B2796" s="50" t="s">
        <v>2506</v>
      </c>
      <c r="C2796" s="49" t="s">
        <v>7260</v>
      </c>
      <c r="D2796" s="49" t="s">
        <v>3968</v>
      </c>
      <c r="E2796" s="49">
        <v>9050</v>
      </c>
      <c r="F2796" s="49" t="s">
        <v>4031</v>
      </c>
      <c r="G2796" s="49">
        <v>10</v>
      </c>
      <c r="H2796" s="49" t="s">
        <v>3993</v>
      </c>
      <c r="I2796" s="49">
        <v>6</v>
      </c>
      <c r="J2796" s="49" t="s">
        <v>4061</v>
      </c>
      <c r="K2796" s="47" t="str">
        <f>_xlfn.XLOOKUP($B2796,ウォッチリスト!$C$3:$C$10000,ウォッチリスト!$C$3:$C$10000,"未反映",0,1)</f>
        <v>6544</v>
      </c>
    </row>
    <row r="2797" spans="1:11">
      <c r="A2797" s="49">
        <v>20250228</v>
      </c>
      <c r="B2797" s="50" t="s">
        <v>2507</v>
      </c>
      <c r="C2797" s="49" t="s">
        <v>7261</v>
      </c>
      <c r="D2797" s="49" t="s">
        <v>3983</v>
      </c>
      <c r="E2797" s="49">
        <v>9050</v>
      </c>
      <c r="F2797" s="49" t="s">
        <v>4031</v>
      </c>
      <c r="G2797" s="49">
        <v>10</v>
      </c>
      <c r="H2797" s="49" t="s">
        <v>3993</v>
      </c>
      <c r="I2797" s="49" t="s">
        <v>3975</v>
      </c>
      <c r="J2797" s="49" t="s">
        <v>3975</v>
      </c>
      <c r="K2797" s="47" t="str">
        <f>_xlfn.XLOOKUP($B2797,ウォッチリスト!$C$3:$C$10000,ウォッチリスト!$C$3:$C$10000,"未反映",0,1)</f>
        <v>6545</v>
      </c>
    </row>
    <row r="2798" spans="1:11">
      <c r="A2798" s="49">
        <v>20250228</v>
      </c>
      <c r="B2798" s="50" t="s">
        <v>2508</v>
      </c>
      <c r="C2798" s="49" t="s">
        <v>7262</v>
      </c>
      <c r="D2798" s="49" t="s">
        <v>4059</v>
      </c>
      <c r="E2798" s="49">
        <v>9050</v>
      </c>
      <c r="F2798" s="49" t="s">
        <v>4031</v>
      </c>
      <c r="G2798" s="49">
        <v>10</v>
      </c>
      <c r="H2798" s="49" t="s">
        <v>3993</v>
      </c>
      <c r="I2798" s="49" t="s">
        <v>3975</v>
      </c>
      <c r="J2798" s="49" t="s">
        <v>3975</v>
      </c>
      <c r="K2798" s="47" t="str">
        <f>_xlfn.XLOOKUP($B2798,ウォッチリスト!$C$3:$C$10000,ウォッチリスト!$C$3:$C$10000,"未反映",0,1)</f>
        <v>6546</v>
      </c>
    </row>
    <row r="2799" spans="1:11">
      <c r="A2799" s="49">
        <v>20250228</v>
      </c>
      <c r="B2799" s="50" t="s">
        <v>2509</v>
      </c>
      <c r="C2799" s="49" t="s">
        <v>7263</v>
      </c>
      <c r="D2799" s="49" t="s">
        <v>4059</v>
      </c>
      <c r="E2799" s="49">
        <v>9050</v>
      </c>
      <c r="F2799" s="49" t="s">
        <v>4031</v>
      </c>
      <c r="G2799" s="49">
        <v>10</v>
      </c>
      <c r="H2799" s="49" t="s">
        <v>3993</v>
      </c>
      <c r="I2799" s="49" t="s">
        <v>3975</v>
      </c>
      <c r="J2799" s="49" t="s">
        <v>3975</v>
      </c>
      <c r="K2799" s="47" t="str">
        <f>_xlfn.XLOOKUP($B2799,ウォッチリスト!$C$3:$C$10000,ウォッチリスト!$C$3:$C$10000,"未反映",0,1)</f>
        <v>6547</v>
      </c>
    </row>
    <row r="2800" spans="1:11">
      <c r="A2800" s="49">
        <v>20250228</v>
      </c>
      <c r="B2800" s="50" t="s">
        <v>2510</v>
      </c>
      <c r="C2800" s="49" t="s">
        <v>7264</v>
      </c>
      <c r="D2800" s="49" t="s">
        <v>3983</v>
      </c>
      <c r="E2800" s="49">
        <v>9050</v>
      </c>
      <c r="F2800" s="49" t="s">
        <v>4031</v>
      </c>
      <c r="G2800" s="49">
        <v>10</v>
      </c>
      <c r="H2800" s="49" t="s">
        <v>3993</v>
      </c>
      <c r="I2800" s="49" t="s">
        <v>3975</v>
      </c>
      <c r="J2800" s="49" t="s">
        <v>3975</v>
      </c>
      <c r="K2800" s="47" t="str">
        <f>_xlfn.XLOOKUP($B2800,ウォッチリスト!$C$3:$C$10000,ウォッチリスト!$C$3:$C$10000,"未反映",0,1)</f>
        <v>6548</v>
      </c>
    </row>
    <row r="2801" spans="1:11">
      <c r="A2801" s="49">
        <v>20250228</v>
      </c>
      <c r="B2801" s="50" t="s">
        <v>2511</v>
      </c>
      <c r="C2801" s="49" t="s">
        <v>7265</v>
      </c>
      <c r="D2801" s="49" t="s">
        <v>4059</v>
      </c>
      <c r="E2801" s="49">
        <v>9050</v>
      </c>
      <c r="F2801" s="49" t="s">
        <v>4031</v>
      </c>
      <c r="G2801" s="49">
        <v>10</v>
      </c>
      <c r="H2801" s="49" t="s">
        <v>3993</v>
      </c>
      <c r="I2801" s="49" t="s">
        <v>3975</v>
      </c>
      <c r="J2801" s="49" t="s">
        <v>3975</v>
      </c>
      <c r="K2801" s="47" t="str">
        <f>_xlfn.XLOOKUP($B2801,ウォッチリスト!$C$3:$C$10000,ウォッチリスト!$C$3:$C$10000,"未反映",0,1)</f>
        <v>6549</v>
      </c>
    </row>
    <row r="2802" spans="1:11">
      <c r="A2802" s="49">
        <v>20250228</v>
      </c>
      <c r="B2802" s="50" t="s">
        <v>2512</v>
      </c>
      <c r="C2802" s="49" t="s">
        <v>7266</v>
      </c>
      <c r="D2802" s="49" t="s">
        <v>3983</v>
      </c>
      <c r="E2802" s="49">
        <v>9050</v>
      </c>
      <c r="F2802" s="49" t="s">
        <v>4031</v>
      </c>
      <c r="G2802" s="49">
        <v>10</v>
      </c>
      <c r="H2802" s="49" t="s">
        <v>3993</v>
      </c>
      <c r="I2802" s="49" t="s">
        <v>3975</v>
      </c>
      <c r="J2802" s="49" t="s">
        <v>3975</v>
      </c>
      <c r="K2802" s="47" t="str">
        <f>_xlfn.XLOOKUP($B2802,ウォッチリスト!$C$3:$C$10000,ウォッチリスト!$C$3:$C$10000,"未反映",0,1)</f>
        <v>6550</v>
      </c>
    </row>
    <row r="2803" spans="1:11">
      <c r="A2803" s="49">
        <v>20250228</v>
      </c>
      <c r="B2803" s="50" t="s">
        <v>2513</v>
      </c>
      <c r="C2803" s="49" t="s">
        <v>7267</v>
      </c>
      <c r="D2803" s="49" t="s">
        <v>4059</v>
      </c>
      <c r="E2803" s="49">
        <v>9050</v>
      </c>
      <c r="F2803" s="49" t="s">
        <v>4031</v>
      </c>
      <c r="G2803" s="49">
        <v>10</v>
      </c>
      <c r="H2803" s="49" t="s">
        <v>3993</v>
      </c>
      <c r="I2803" s="49" t="s">
        <v>3975</v>
      </c>
      <c r="J2803" s="49" t="s">
        <v>3975</v>
      </c>
      <c r="K2803" s="47" t="str">
        <f>_xlfn.XLOOKUP($B2803,ウォッチリスト!$C$3:$C$10000,ウォッチリスト!$C$3:$C$10000,"未反映",0,1)</f>
        <v>6551</v>
      </c>
    </row>
    <row r="2804" spans="1:11">
      <c r="A2804" s="49">
        <v>20250228</v>
      </c>
      <c r="B2804" s="50" t="s">
        <v>2514</v>
      </c>
      <c r="C2804" s="49" t="s">
        <v>7268</v>
      </c>
      <c r="D2804" s="49" t="s">
        <v>4059</v>
      </c>
      <c r="E2804" s="49">
        <v>9050</v>
      </c>
      <c r="F2804" s="49" t="s">
        <v>4031</v>
      </c>
      <c r="G2804" s="49">
        <v>10</v>
      </c>
      <c r="H2804" s="49" t="s">
        <v>3993</v>
      </c>
      <c r="I2804" s="49" t="s">
        <v>3975</v>
      </c>
      <c r="J2804" s="49" t="s">
        <v>3975</v>
      </c>
      <c r="K2804" s="47" t="str">
        <f>_xlfn.XLOOKUP($B2804,ウォッチリスト!$C$3:$C$10000,ウォッチリスト!$C$3:$C$10000,"未反映",0,1)</f>
        <v>6552</v>
      </c>
    </row>
    <row r="2805" spans="1:11">
      <c r="A2805" s="49">
        <v>20250228</v>
      </c>
      <c r="B2805" s="50" t="s">
        <v>2515</v>
      </c>
      <c r="C2805" s="49" t="s">
        <v>7269</v>
      </c>
      <c r="D2805" s="49" t="s">
        <v>3983</v>
      </c>
      <c r="E2805" s="49">
        <v>9050</v>
      </c>
      <c r="F2805" s="49" t="s">
        <v>4031</v>
      </c>
      <c r="G2805" s="49">
        <v>10</v>
      </c>
      <c r="H2805" s="49" t="s">
        <v>3993</v>
      </c>
      <c r="I2805" s="49" t="s">
        <v>3975</v>
      </c>
      <c r="J2805" s="49" t="s">
        <v>3975</v>
      </c>
      <c r="K2805" s="47" t="str">
        <f>_xlfn.XLOOKUP($B2805,ウォッチリスト!$C$3:$C$10000,ウォッチリスト!$C$3:$C$10000,"未反映",0,1)</f>
        <v>6554</v>
      </c>
    </row>
    <row r="2806" spans="1:11">
      <c r="A2806" s="49">
        <v>20250228</v>
      </c>
      <c r="B2806" s="50" t="s">
        <v>2516</v>
      </c>
      <c r="C2806" s="49" t="s">
        <v>7270</v>
      </c>
      <c r="D2806" s="49" t="s">
        <v>4059</v>
      </c>
      <c r="E2806" s="49">
        <v>9050</v>
      </c>
      <c r="F2806" s="49" t="s">
        <v>4031</v>
      </c>
      <c r="G2806" s="49">
        <v>10</v>
      </c>
      <c r="H2806" s="49" t="s">
        <v>3993</v>
      </c>
      <c r="I2806" s="49" t="s">
        <v>3975</v>
      </c>
      <c r="J2806" s="49" t="s">
        <v>3975</v>
      </c>
      <c r="K2806" s="47" t="str">
        <f>_xlfn.XLOOKUP($B2806,ウォッチリスト!$C$3:$C$10000,ウォッチリスト!$C$3:$C$10000,"未反映",0,1)</f>
        <v>6555</v>
      </c>
    </row>
    <row r="2807" spans="1:11">
      <c r="A2807" s="49">
        <v>20250228</v>
      </c>
      <c r="B2807" s="50" t="s">
        <v>2517</v>
      </c>
      <c r="C2807" s="49" t="s">
        <v>7271</v>
      </c>
      <c r="D2807" s="49" t="s">
        <v>3983</v>
      </c>
      <c r="E2807" s="49">
        <v>9050</v>
      </c>
      <c r="F2807" s="49" t="s">
        <v>4031</v>
      </c>
      <c r="G2807" s="49">
        <v>10</v>
      </c>
      <c r="H2807" s="49" t="s">
        <v>3993</v>
      </c>
      <c r="I2807" s="49" t="s">
        <v>3975</v>
      </c>
      <c r="J2807" s="49" t="s">
        <v>3975</v>
      </c>
      <c r="K2807" s="47" t="str">
        <f>_xlfn.XLOOKUP($B2807,ウォッチリスト!$C$3:$C$10000,ウォッチリスト!$C$3:$C$10000,"未反映",0,1)</f>
        <v>6557</v>
      </c>
    </row>
    <row r="2808" spans="1:11">
      <c r="A2808" s="49">
        <v>20250228</v>
      </c>
      <c r="B2808" s="50" t="s">
        <v>2518</v>
      </c>
      <c r="C2808" s="49" t="s">
        <v>7272</v>
      </c>
      <c r="D2808" s="49" t="s">
        <v>3983</v>
      </c>
      <c r="E2808" s="49">
        <v>9050</v>
      </c>
      <c r="F2808" s="49" t="s">
        <v>4031</v>
      </c>
      <c r="G2808" s="49">
        <v>10</v>
      </c>
      <c r="H2808" s="49" t="s">
        <v>3993</v>
      </c>
      <c r="I2808" s="49" t="s">
        <v>3975</v>
      </c>
      <c r="J2808" s="49" t="s">
        <v>3975</v>
      </c>
      <c r="K2808" s="47" t="str">
        <f>_xlfn.XLOOKUP($B2808,ウォッチリスト!$C$3:$C$10000,ウォッチリスト!$C$3:$C$10000,"未反映",0,1)</f>
        <v>6558</v>
      </c>
    </row>
    <row r="2809" spans="1:11">
      <c r="A2809" s="49">
        <v>20250228</v>
      </c>
      <c r="B2809" s="50" t="s">
        <v>2519</v>
      </c>
      <c r="C2809" s="49" t="s">
        <v>7273</v>
      </c>
      <c r="D2809" s="49" t="s">
        <v>3968</v>
      </c>
      <c r="E2809" s="49">
        <v>9050</v>
      </c>
      <c r="F2809" s="49" t="s">
        <v>4031</v>
      </c>
      <c r="G2809" s="49">
        <v>10</v>
      </c>
      <c r="H2809" s="49" t="s">
        <v>3993</v>
      </c>
      <c r="I2809" s="49">
        <v>7</v>
      </c>
      <c r="J2809" s="49" t="s">
        <v>3971</v>
      </c>
      <c r="K2809" s="47" t="str">
        <f>_xlfn.XLOOKUP($B2809,ウォッチリスト!$C$3:$C$10000,ウォッチリスト!$C$3:$C$10000,"未反映",0,1)</f>
        <v>6560</v>
      </c>
    </row>
    <row r="2810" spans="1:11">
      <c r="A2810" s="49">
        <v>20250228</v>
      </c>
      <c r="B2810" s="50" t="s">
        <v>2520</v>
      </c>
      <c r="C2810" s="49" t="s">
        <v>7274</v>
      </c>
      <c r="D2810" s="49" t="s">
        <v>3983</v>
      </c>
      <c r="E2810" s="49">
        <v>9050</v>
      </c>
      <c r="F2810" s="49" t="s">
        <v>4031</v>
      </c>
      <c r="G2810" s="49">
        <v>10</v>
      </c>
      <c r="H2810" s="49" t="s">
        <v>3993</v>
      </c>
      <c r="I2810" s="49" t="s">
        <v>3975</v>
      </c>
      <c r="J2810" s="49" t="s">
        <v>3975</v>
      </c>
      <c r="K2810" s="47" t="str">
        <f>_xlfn.XLOOKUP($B2810,ウォッチリスト!$C$3:$C$10000,ウォッチリスト!$C$3:$C$10000,"未反映",0,1)</f>
        <v>6561</v>
      </c>
    </row>
    <row r="2811" spans="1:11">
      <c r="A2811" s="49">
        <v>20250228</v>
      </c>
      <c r="B2811" s="50" t="s">
        <v>2521</v>
      </c>
      <c r="C2811" s="49" t="s">
        <v>7275</v>
      </c>
      <c r="D2811" s="49" t="s">
        <v>3983</v>
      </c>
      <c r="E2811" s="49">
        <v>9050</v>
      </c>
      <c r="F2811" s="49" t="s">
        <v>4031</v>
      </c>
      <c r="G2811" s="49">
        <v>10</v>
      </c>
      <c r="H2811" s="49" t="s">
        <v>3993</v>
      </c>
      <c r="I2811" s="49" t="s">
        <v>3975</v>
      </c>
      <c r="J2811" s="49" t="s">
        <v>3975</v>
      </c>
      <c r="K2811" s="47" t="str">
        <f>_xlfn.XLOOKUP($B2811,ウォッチリスト!$C$3:$C$10000,ウォッチリスト!$C$3:$C$10000,"未反映",0,1)</f>
        <v>6562</v>
      </c>
    </row>
    <row r="2812" spans="1:11">
      <c r="A2812" s="49">
        <v>20250228</v>
      </c>
      <c r="B2812" s="50" t="s">
        <v>2522</v>
      </c>
      <c r="C2812" s="49" t="s">
        <v>7276</v>
      </c>
      <c r="D2812" s="49" t="s">
        <v>3983</v>
      </c>
      <c r="E2812" s="49">
        <v>9050</v>
      </c>
      <c r="F2812" s="49" t="s">
        <v>4031</v>
      </c>
      <c r="G2812" s="49">
        <v>10</v>
      </c>
      <c r="H2812" s="49" t="s">
        <v>3993</v>
      </c>
      <c r="I2812" s="49" t="s">
        <v>3975</v>
      </c>
      <c r="J2812" s="49" t="s">
        <v>3975</v>
      </c>
      <c r="K2812" s="47" t="str">
        <f>_xlfn.XLOOKUP($B2812,ウォッチリスト!$C$3:$C$10000,ウォッチリスト!$C$3:$C$10000,"未反映",0,1)</f>
        <v>6563</v>
      </c>
    </row>
    <row r="2813" spans="1:11">
      <c r="A2813" s="49">
        <v>20250228</v>
      </c>
      <c r="B2813" s="50" t="s">
        <v>2523</v>
      </c>
      <c r="C2813" s="49" t="s">
        <v>7277</v>
      </c>
      <c r="D2813" s="49" t="s">
        <v>3968</v>
      </c>
      <c r="E2813" s="49">
        <v>9050</v>
      </c>
      <c r="F2813" s="49" t="s">
        <v>4031</v>
      </c>
      <c r="G2813" s="49">
        <v>10</v>
      </c>
      <c r="H2813" s="49" t="s">
        <v>3993</v>
      </c>
      <c r="I2813" s="49">
        <v>7</v>
      </c>
      <c r="J2813" s="49" t="s">
        <v>3971</v>
      </c>
      <c r="K2813" s="47" t="str">
        <f>_xlfn.XLOOKUP($B2813,ウォッチリスト!$C$3:$C$10000,ウォッチリスト!$C$3:$C$10000,"未反映",0,1)</f>
        <v>6564</v>
      </c>
    </row>
    <row r="2814" spans="1:11">
      <c r="A2814" s="49">
        <v>20250228</v>
      </c>
      <c r="B2814" s="50" t="s">
        <v>2524</v>
      </c>
      <c r="C2814" s="49" t="s">
        <v>7278</v>
      </c>
      <c r="D2814" s="49" t="s">
        <v>4059</v>
      </c>
      <c r="E2814" s="49">
        <v>9050</v>
      </c>
      <c r="F2814" s="49" t="s">
        <v>4031</v>
      </c>
      <c r="G2814" s="49">
        <v>10</v>
      </c>
      <c r="H2814" s="49" t="s">
        <v>3993</v>
      </c>
      <c r="I2814" s="49" t="s">
        <v>3975</v>
      </c>
      <c r="J2814" s="49" t="s">
        <v>3975</v>
      </c>
      <c r="K2814" s="47" t="str">
        <f>_xlfn.XLOOKUP($B2814,ウォッチリスト!$C$3:$C$10000,ウォッチリスト!$C$3:$C$10000,"未反映",0,1)</f>
        <v>6565</v>
      </c>
    </row>
    <row r="2815" spans="1:11">
      <c r="A2815" s="49">
        <v>20250228</v>
      </c>
      <c r="B2815" s="50" t="s">
        <v>2525</v>
      </c>
      <c r="C2815" s="49" t="s">
        <v>7279</v>
      </c>
      <c r="D2815" s="49" t="s">
        <v>4059</v>
      </c>
      <c r="E2815" s="49">
        <v>9050</v>
      </c>
      <c r="F2815" s="49" t="s">
        <v>4031</v>
      </c>
      <c r="G2815" s="49">
        <v>10</v>
      </c>
      <c r="H2815" s="49" t="s">
        <v>3993</v>
      </c>
      <c r="I2815" s="49" t="s">
        <v>3975</v>
      </c>
      <c r="J2815" s="49" t="s">
        <v>3975</v>
      </c>
      <c r="K2815" s="47" t="str">
        <f>_xlfn.XLOOKUP($B2815,ウォッチリスト!$C$3:$C$10000,ウォッチリスト!$C$3:$C$10000,"未反映",0,1)</f>
        <v>6566</v>
      </c>
    </row>
    <row r="2816" spans="1:11">
      <c r="A2816" s="49">
        <v>20250228</v>
      </c>
      <c r="B2816" s="50" t="s">
        <v>2526</v>
      </c>
      <c r="C2816" s="49" t="s">
        <v>7280</v>
      </c>
      <c r="D2816" s="49" t="s">
        <v>3983</v>
      </c>
      <c r="E2816" s="49">
        <v>9050</v>
      </c>
      <c r="F2816" s="49" t="s">
        <v>4031</v>
      </c>
      <c r="G2816" s="49">
        <v>10</v>
      </c>
      <c r="H2816" s="49" t="s">
        <v>3993</v>
      </c>
      <c r="I2816" s="49" t="s">
        <v>3975</v>
      </c>
      <c r="J2816" s="49" t="s">
        <v>3975</v>
      </c>
      <c r="K2816" s="47" t="str">
        <f>_xlfn.XLOOKUP($B2816,ウォッチリスト!$C$3:$C$10000,ウォッチリスト!$C$3:$C$10000,"未反映",0,1)</f>
        <v>6568</v>
      </c>
    </row>
    <row r="2817" spans="1:11">
      <c r="A2817" s="49">
        <v>20250228</v>
      </c>
      <c r="B2817" s="50" t="s">
        <v>2527</v>
      </c>
      <c r="C2817" s="49" t="s">
        <v>7281</v>
      </c>
      <c r="D2817" s="49" t="s">
        <v>4059</v>
      </c>
      <c r="E2817" s="49">
        <v>9050</v>
      </c>
      <c r="F2817" s="49" t="s">
        <v>4031</v>
      </c>
      <c r="G2817" s="49">
        <v>10</v>
      </c>
      <c r="H2817" s="49" t="s">
        <v>3993</v>
      </c>
      <c r="I2817" s="49" t="s">
        <v>3975</v>
      </c>
      <c r="J2817" s="49" t="s">
        <v>3975</v>
      </c>
      <c r="K2817" s="47" t="str">
        <f>_xlfn.XLOOKUP($B2817,ウォッチリスト!$C$3:$C$10000,ウォッチリスト!$C$3:$C$10000,"未反映",0,1)</f>
        <v>6570</v>
      </c>
    </row>
    <row r="2818" spans="1:11">
      <c r="A2818" s="49">
        <v>20250228</v>
      </c>
      <c r="B2818" s="50" t="s">
        <v>2528</v>
      </c>
      <c r="C2818" s="49" t="s">
        <v>7282</v>
      </c>
      <c r="D2818" s="49" t="s">
        <v>3968</v>
      </c>
      <c r="E2818" s="49">
        <v>9050</v>
      </c>
      <c r="F2818" s="49" t="s">
        <v>4031</v>
      </c>
      <c r="G2818" s="49">
        <v>10</v>
      </c>
      <c r="H2818" s="49" t="s">
        <v>3993</v>
      </c>
      <c r="I2818" s="49">
        <v>7</v>
      </c>
      <c r="J2818" s="49" t="s">
        <v>3971</v>
      </c>
      <c r="K2818" s="47" t="str">
        <f>_xlfn.XLOOKUP($B2818,ウォッチリスト!$C$3:$C$10000,ウォッチリスト!$C$3:$C$10000,"未反映",0,1)</f>
        <v>6571</v>
      </c>
    </row>
    <row r="2819" spans="1:11">
      <c r="A2819" s="49">
        <v>20250228</v>
      </c>
      <c r="B2819" s="50" t="s">
        <v>2529</v>
      </c>
      <c r="C2819" s="49" t="s">
        <v>7283</v>
      </c>
      <c r="D2819" s="49" t="s">
        <v>3968</v>
      </c>
      <c r="E2819" s="49">
        <v>9050</v>
      </c>
      <c r="F2819" s="49" t="s">
        <v>4031</v>
      </c>
      <c r="G2819" s="49">
        <v>10</v>
      </c>
      <c r="H2819" s="49" t="s">
        <v>3993</v>
      </c>
      <c r="I2819" s="49">
        <v>7</v>
      </c>
      <c r="J2819" s="49" t="s">
        <v>3971</v>
      </c>
      <c r="K2819" s="47" t="str">
        <f>_xlfn.XLOOKUP($B2819,ウォッチリスト!$C$3:$C$10000,ウォッチリスト!$C$3:$C$10000,"未反映",0,1)</f>
        <v>6572</v>
      </c>
    </row>
    <row r="2820" spans="1:11">
      <c r="A2820" s="49">
        <v>20250228</v>
      </c>
      <c r="B2820" s="50" t="s">
        <v>2530</v>
      </c>
      <c r="C2820" s="49" t="s">
        <v>7284</v>
      </c>
      <c r="D2820" s="49" t="s">
        <v>3983</v>
      </c>
      <c r="E2820" s="49">
        <v>9050</v>
      </c>
      <c r="F2820" s="49" t="s">
        <v>4031</v>
      </c>
      <c r="G2820" s="49">
        <v>10</v>
      </c>
      <c r="H2820" s="49" t="s">
        <v>3993</v>
      </c>
      <c r="I2820" s="49" t="s">
        <v>3975</v>
      </c>
      <c r="J2820" s="49" t="s">
        <v>3975</v>
      </c>
      <c r="K2820" s="47" t="str">
        <f>_xlfn.XLOOKUP($B2820,ウォッチリスト!$C$3:$C$10000,ウォッチリスト!$C$3:$C$10000,"未反映",0,1)</f>
        <v>6573</v>
      </c>
    </row>
    <row r="2821" spans="1:11">
      <c r="A2821" s="49">
        <v>20250228</v>
      </c>
      <c r="B2821" s="50" t="s">
        <v>2531</v>
      </c>
      <c r="C2821" s="49" t="s">
        <v>7285</v>
      </c>
      <c r="D2821" s="49" t="s">
        <v>3983</v>
      </c>
      <c r="E2821" s="49">
        <v>9050</v>
      </c>
      <c r="F2821" s="49" t="s">
        <v>4031</v>
      </c>
      <c r="G2821" s="49">
        <v>10</v>
      </c>
      <c r="H2821" s="49" t="s">
        <v>3993</v>
      </c>
      <c r="I2821" s="49" t="s">
        <v>3975</v>
      </c>
      <c r="J2821" s="49" t="s">
        <v>3975</v>
      </c>
      <c r="K2821" s="47" t="str">
        <f>_xlfn.XLOOKUP($B2821,ウォッチリスト!$C$3:$C$10000,ウォッチリスト!$C$3:$C$10000,"未反映",0,1)</f>
        <v>6574</v>
      </c>
    </row>
    <row r="2822" spans="1:11">
      <c r="A2822" s="49">
        <v>20250228</v>
      </c>
      <c r="B2822" s="50" t="s">
        <v>7286</v>
      </c>
      <c r="C2822" s="49" t="s">
        <v>7287</v>
      </c>
      <c r="D2822" s="49" t="s">
        <v>3991</v>
      </c>
      <c r="E2822" s="49">
        <v>9050</v>
      </c>
      <c r="F2822" s="49" t="s">
        <v>4031</v>
      </c>
      <c r="G2822" s="49">
        <v>10</v>
      </c>
      <c r="H2822" s="49" t="s">
        <v>3993</v>
      </c>
      <c r="I2822" s="49" t="s">
        <v>3975</v>
      </c>
      <c r="J2822" s="49" t="s">
        <v>3975</v>
      </c>
      <c r="K2822" s="47" t="str">
        <f>_xlfn.XLOOKUP($B2822,ウォッチリスト!$C$3:$C$10000,ウォッチリスト!$C$3:$C$10000,"未反映",0,1)</f>
        <v>未反映</v>
      </c>
    </row>
    <row r="2823" spans="1:11">
      <c r="A2823" s="49">
        <v>20250228</v>
      </c>
      <c r="B2823" s="50" t="s">
        <v>2532</v>
      </c>
      <c r="C2823" s="49" t="s">
        <v>7288</v>
      </c>
      <c r="D2823" s="49" t="s">
        <v>3983</v>
      </c>
      <c r="E2823" s="49">
        <v>9050</v>
      </c>
      <c r="F2823" s="49" t="s">
        <v>4031</v>
      </c>
      <c r="G2823" s="49">
        <v>10</v>
      </c>
      <c r="H2823" s="49" t="s">
        <v>3993</v>
      </c>
      <c r="I2823" s="49" t="s">
        <v>3975</v>
      </c>
      <c r="J2823" s="49" t="s">
        <v>3975</v>
      </c>
      <c r="K2823" s="47" t="str">
        <f>_xlfn.XLOOKUP($B2823,ウォッチリスト!$C$3:$C$10000,ウォッチリスト!$C$3:$C$10000,"未反映",0,1)</f>
        <v>6577</v>
      </c>
    </row>
    <row r="2824" spans="1:11">
      <c r="A2824" s="49">
        <v>20250228</v>
      </c>
      <c r="B2824" s="50" t="s">
        <v>2533</v>
      </c>
      <c r="C2824" s="49" t="s">
        <v>7289</v>
      </c>
      <c r="D2824" s="49" t="s">
        <v>4059</v>
      </c>
      <c r="E2824" s="49">
        <v>9050</v>
      </c>
      <c r="F2824" s="49" t="s">
        <v>4031</v>
      </c>
      <c r="G2824" s="49">
        <v>10</v>
      </c>
      <c r="H2824" s="49" t="s">
        <v>3993</v>
      </c>
      <c r="I2824" s="49" t="s">
        <v>3975</v>
      </c>
      <c r="J2824" s="49" t="s">
        <v>3975</v>
      </c>
      <c r="K2824" s="47" t="str">
        <f>_xlfn.XLOOKUP($B2824,ウォッチリスト!$C$3:$C$10000,ウォッチリスト!$C$3:$C$10000,"未反映",0,1)</f>
        <v>6578</v>
      </c>
    </row>
    <row r="2825" spans="1:11">
      <c r="A2825" s="49">
        <v>20250228</v>
      </c>
      <c r="B2825" s="50" t="s">
        <v>2534</v>
      </c>
      <c r="C2825" s="49" t="s">
        <v>7290</v>
      </c>
      <c r="D2825" s="49" t="s">
        <v>3983</v>
      </c>
      <c r="E2825" s="49">
        <v>9050</v>
      </c>
      <c r="F2825" s="49" t="s">
        <v>4031</v>
      </c>
      <c r="G2825" s="49">
        <v>10</v>
      </c>
      <c r="H2825" s="49" t="s">
        <v>3993</v>
      </c>
      <c r="I2825" s="49" t="s">
        <v>3975</v>
      </c>
      <c r="J2825" s="49" t="s">
        <v>3975</v>
      </c>
      <c r="K2825" s="47" t="str">
        <f>_xlfn.XLOOKUP($B2825,ウォッチリスト!$C$3:$C$10000,ウォッチリスト!$C$3:$C$10000,"未反映",0,1)</f>
        <v>6579</v>
      </c>
    </row>
    <row r="2826" spans="1:11">
      <c r="A2826" s="49">
        <v>20250228</v>
      </c>
      <c r="B2826" s="50" t="s">
        <v>2535</v>
      </c>
      <c r="C2826" s="49" t="s">
        <v>7291</v>
      </c>
      <c r="D2826" s="49" t="s">
        <v>3983</v>
      </c>
      <c r="E2826" s="49">
        <v>9050</v>
      </c>
      <c r="F2826" s="49" t="s">
        <v>4031</v>
      </c>
      <c r="G2826" s="49">
        <v>10</v>
      </c>
      <c r="H2826" s="49" t="s">
        <v>3993</v>
      </c>
      <c r="I2826" s="49" t="s">
        <v>3975</v>
      </c>
      <c r="J2826" s="49" t="s">
        <v>3975</v>
      </c>
      <c r="K2826" s="47" t="str">
        <f>_xlfn.XLOOKUP($B2826,ウォッチリスト!$C$3:$C$10000,ウォッチリスト!$C$3:$C$10000,"未反映",0,1)</f>
        <v>6580</v>
      </c>
    </row>
    <row r="2827" spans="1:11">
      <c r="A2827" s="49">
        <v>20250228</v>
      </c>
      <c r="B2827" s="50" t="s">
        <v>2536</v>
      </c>
      <c r="C2827" s="49" t="s">
        <v>7292</v>
      </c>
      <c r="D2827" s="49" t="s">
        <v>3968</v>
      </c>
      <c r="E2827" s="49">
        <v>3700</v>
      </c>
      <c r="F2827" s="49" t="s">
        <v>5496</v>
      </c>
      <c r="G2827" s="49">
        <v>6</v>
      </c>
      <c r="H2827" s="49" t="s">
        <v>5497</v>
      </c>
      <c r="I2827" s="49">
        <v>7</v>
      </c>
      <c r="J2827" s="49" t="s">
        <v>3971</v>
      </c>
      <c r="K2827" s="47" t="str">
        <f>_xlfn.XLOOKUP($B2827,ウォッチリスト!$C$3:$C$10000,ウォッチリスト!$C$3:$C$10000,"未反映",0,1)</f>
        <v>6584</v>
      </c>
    </row>
    <row r="2828" spans="1:11">
      <c r="A2828" s="49">
        <v>20250228</v>
      </c>
      <c r="B2828" s="50" t="s">
        <v>39</v>
      </c>
      <c r="C2828" s="49" t="s">
        <v>7293</v>
      </c>
      <c r="D2828" s="49" t="s">
        <v>3968</v>
      </c>
      <c r="E2828" s="49">
        <v>3600</v>
      </c>
      <c r="F2828" s="49" t="s">
        <v>4524</v>
      </c>
      <c r="G2828" s="49">
        <v>8</v>
      </c>
      <c r="H2828" s="49" t="s">
        <v>4524</v>
      </c>
      <c r="I2828" s="49">
        <v>4</v>
      </c>
      <c r="J2828" s="49" t="s">
        <v>4015</v>
      </c>
      <c r="K2828" s="47" t="str">
        <f>_xlfn.XLOOKUP($B2828,ウォッチリスト!$C$3:$C$10000,ウォッチリスト!$C$3:$C$10000,"未反映",0,1)</f>
        <v>6586</v>
      </c>
    </row>
    <row r="2829" spans="1:11">
      <c r="A2829" s="49">
        <v>20250228</v>
      </c>
      <c r="B2829" s="50" t="s">
        <v>2537</v>
      </c>
      <c r="C2829" s="49" t="s">
        <v>7294</v>
      </c>
      <c r="D2829" s="49" t="s">
        <v>3968</v>
      </c>
      <c r="E2829" s="49">
        <v>3650</v>
      </c>
      <c r="F2829" s="49" t="s">
        <v>5487</v>
      </c>
      <c r="G2829" s="49">
        <v>9</v>
      </c>
      <c r="H2829" s="49" t="s">
        <v>4770</v>
      </c>
      <c r="I2829" s="49">
        <v>6</v>
      </c>
      <c r="J2829" s="49" t="s">
        <v>4061</v>
      </c>
      <c r="K2829" s="47" t="str">
        <f>_xlfn.XLOOKUP($B2829,ウォッチリスト!$C$3:$C$10000,ウォッチリスト!$C$3:$C$10000,"未反映",0,1)</f>
        <v>6588</v>
      </c>
    </row>
    <row r="2830" spans="1:11">
      <c r="A2830" s="49">
        <v>20250228</v>
      </c>
      <c r="B2830" s="50" t="s">
        <v>2538</v>
      </c>
      <c r="C2830" s="49" t="s">
        <v>7295</v>
      </c>
      <c r="D2830" s="49" t="s">
        <v>3968</v>
      </c>
      <c r="E2830" s="49">
        <v>3650</v>
      </c>
      <c r="F2830" s="49" t="s">
        <v>5487</v>
      </c>
      <c r="G2830" s="49">
        <v>9</v>
      </c>
      <c r="H2830" s="49" t="s">
        <v>4770</v>
      </c>
      <c r="I2830" s="49">
        <v>6</v>
      </c>
      <c r="J2830" s="49" t="s">
        <v>4061</v>
      </c>
      <c r="K2830" s="47" t="str">
        <f>_xlfn.XLOOKUP($B2830,ウォッチリスト!$C$3:$C$10000,ウォッチリスト!$C$3:$C$10000,"未反映",0,1)</f>
        <v>6590</v>
      </c>
    </row>
    <row r="2831" spans="1:11">
      <c r="A2831" s="49">
        <v>20250228</v>
      </c>
      <c r="B2831" s="50" t="s">
        <v>2539</v>
      </c>
      <c r="C2831" s="49" t="s">
        <v>7296</v>
      </c>
      <c r="D2831" s="49" t="s">
        <v>3968</v>
      </c>
      <c r="E2831" s="49">
        <v>3650</v>
      </c>
      <c r="F2831" s="49" t="s">
        <v>5487</v>
      </c>
      <c r="G2831" s="49">
        <v>9</v>
      </c>
      <c r="H2831" s="49" t="s">
        <v>4770</v>
      </c>
      <c r="I2831" s="49">
        <v>4</v>
      </c>
      <c r="J2831" s="49" t="s">
        <v>4015</v>
      </c>
      <c r="K2831" s="47" t="str">
        <f>_xlfn.XLOOKUP($B2831,ウォッチリスト!$C$3:$C$10000,ウォッチリスト!$C$3:$C$10000,"未反映",0,1)</f>
        <v>6592</v>
      </c>
    </row>
    <row r="2832" spans="1:11">
      <c r="A2832" s="49">
        <v>20250228</v>
      </c>
      <c r="B2832" s="50" t="s">
        <v>2540</v>
      </c>
      <c r="C2832" s="49" t="s">
        <v>7297</v>
      </c>
      <c r="D2832" s="49" t="s">
        <v>3968</v>
      </c>
      <c r="E2832" s="49">
        <v>3650</v>
      </c>
      <c r="F2832" s="49" t="s">
        <v>5487</v>
      </c>
      <c r="G2832" s="49">
        <v>9</v>
      </c>
      <c r="H2832" s="49" t="s">
        <v>4770</v>
      </c>
      <c r="I2832" s="49">
        <v>2</v>
      </c>
      <c r="J2832" s="49" t="s">
        <v>4532</v>
      </c>
      <c r="K2832" s="47" t="str">
        <f>_xlfn.XLOOKUP($B2832,ウォッチリスト!$C$3:$C$10000,ウォッチリスト!$C$3:$C$10000,"未反映",0,1)</f>
        <v>6594</v>
      </c>
    </row>
    <row r="2833" spans="1:11">
      <c r="A2833" s="49">
        <v>20250228</v>
      </c>
      <c r="B2833" s="50" t="s">
        <v>7298</v>
      </c>
      <c r="C2833" s="49" t="s">
        <v>7299</v>
      </c>
      <c r="D2833" s="49" t="s">
        <v>3991</v>
      </c>
      <c r="E2833" s="49">
        <v>3650</v>
      </c>
      <c r="F2833" s="49" t="s">
        <v>5487</v>
      </c>
      <c r="G2833" s="49">
        <v>9</v>
      </c>
      <c r="H2833" s="49" t="s">
        <v>4770</v>
      </c>
      <c r="I2833" s="49" t="s">
        <v>3975</v>
      </c>
      <c r="J2833" s="49" t="s">
        <v>3975</v>
      </c>
      <c r="K2833" s="47" t="str">
        <f>_xlfn.XLOOKUP($B2833,ウォッチリスト!$C$3:$C$10000,ウォッチリスト!$C$3:$C$10000,"未反映",0,1)</f>
        <v>未反映</v>
      </c>
    </row>
    <row r="2834" spans="1:11">
      <c r="A2834" s="49">
        <v>20250228</v>
      </c>
      <c r="B2834" s="50" t="s">
        <v>2541</v>
      </c>
      <c r="C2834" s="49" t="s">
        <v>7300</v>
      </c>
      <c r="D2834" s="49" t="s">
        <v>3983</v>
      </c>
      <c r="E2834" s="49">
        <v>3650</v>
      </c>
      <c r="F2834" s="49" t="s">
        <v>5487</v>
      </c>
      <c r="G2834" s="49">
        <v>9</v>
      </c>
      <c r="H2834" s="49" t="s">
        <v>4770</v>
      </c>
      <c r="I2834" s="49" t="s">
        <v>3975</v>
      </c>
      <c r="J2834" s="49" t="s">
        <v>3975</v>
      </c>
      <c r="K2834" s="47" t="str">
        <f>_xlfn.XLOOKUP($B2834,ウォッチリスト!$C$3:$C$10000,ウォッチリスト!$C$3:$C$10000,"未反映",0,1)</f>
        <v>6597</v>
      </c>
    </row>
    <row r="2835" spans="1:11">
      <c r="A2835" s="49">
        <v>20250228</v>
      </c>
      <c r="B2835" s="50" t="s">
        <v>2542</v>
      </c>
      <c r="C2835" s="49" t="s">
        <v>7301</v>
      </c>
      <c r="D2835" s="49" t="s">
        <v>4059</v>
      </c>
      <c r="E2835" s="49">
        <v>3650</v>
      </c>
      <c r="F2835" s="49" t="s">
        <v>5487</v>
      </c>
      <c r="G2835" s="49">
        <v>9</v>
      </c>
      <c r="H2835" s="49" t="s">
        <v>4770</v>
      </c>
      <c r="I2835" s="49" t="s">
        <v>3975</v>
      </c>
      <c r="J2835" s="49" t="s">
        <v>3975</v>
      </c>
      <c r="K2835" s="47" t="str">
        <f>_xlfn.XLOOKUP($B2835,ウォッチリスト!$C$3:$C$10000,ウォッチリスト!$C$3:$C$10000,"未反映",0,1)</f>
        <v>6599</v>
      </c>
    </row>
    <row r="2836" spans="1:11">
      <c r="A2836" s="49">
        <v>20250228</v>
      </c>
      <c r="B2836" s="50" t="s">
        <v>2543</v>
      </c>
      <c r="C2836" s="49" t="s">
        <v>7302</v>
      </c>
      <c r="D2836" s="49" t="s">
        <v>3983</v>
      </c>
      <c r="E2836" s="49">
        <v>3650</v>
      </c>
      <c r="F2836" s="49" t="s">
        <v>5487</v>
      </c>
      <c r="G2836" s="49">
        <v>9</v>
      </c>
      <c r="H2836" s="49" t="s">
        <v>4770</v>
      </c>
      <c r="I2836" s="49" t="s">
        <v>3975</v>
      </c>
      <c r="J2836" s="49" t="s">
        <v>3975</v>
      </c>
      <c r="K2836" s="47" t="str">
        <f>_xlfn.XLOOKUP($B2836,ウォッチリスト!$C$3:$C$10000,ウォッチリスト!$C$3:$C$10000,"未反映",0,1)</f>
        <v>6612</v>
      </c>
    </row>
    <row r="2837" spans="1:11">
      <c r="A2837" s="49">
        <v>20250228</v>
      </c>
      <c r="B2837" s="50" t="s">
        <v>2544</v>
      </c>
      <c r="C2837" s="49" t="s">
        <v>7303</v>
      </c>
      <c r="D2837" s="49" t="s">
        <v>3983</v>
      </c>
      <c r="E2837" s="49">
        <v>3650</v>
      </c>
      <c r="F2837" s="49" t="s">
        <v>5487</v>
      </c>
      <c r="G2837" s="49">
        <v>9</v>
      </c>
      <c r="H2837" s="49" t="s">
        <v>4770</v>
      </c>
      <c r="I2837" s="49" t="s">
        <v>3975</v>
      </c>
      <c r="J2837" s="49" t="s">
        <v>3975</v>
      </c>
      <c r="K2837" s="47" t="str">
        <f>_xlfn.XLOOKUP($B2837,ウォッチリスト!$C$3:$C$10000,ウォッチリスト!$C$3:$C$10000,"未反映",0,1)</f>
        <v>6613</v>
      </c>
    </row>
    <row r="2838" spans="1:11">
      <c r="A2838" s="49">
        <v>20250228</v>
      </c>
      <c r="B2838" s="50" t="s">
        <v>2545</v>
      </c>
      <c r="C2838" s="49" t="s">
        <v>7304</v>
      </c>
      <c r="D2838" s="49" t="s">
        <v>4059</v>
      </c>
      <c r="E2838" s="49">
        <v>3650</v>
      </c>
      <c r="F2838" s="49" t="s">
        <v>5487</v>
      </c>
      <c r="G2838" s="49">
        <v>9</v>
      </c>
      <c r="H2838" s="49" t="s">
        <v>4770</v>
      </c>
      <c r="I2838" s="49" t="s">
        <v>3975</v>
      </c>
      <c r="J2838" s="49" t="s">
        <v>3975</v>
      </c>
      <c r="K2838" s="47" t="str">
        <f>_xlfn.XLOOKUP($B2838,ウォッチリスト!$C$3:$C$10000,ウォッチリスト!$C$3:$C$10000,"未反映",0,1)</f>
        <v>6614</v>
      </c>
    </row>
    <row r="2839" spans="1:11">
      <c r="A2839" s="49">
        <v>20250228</v>
      </c>
      <c r="B2839" s="50" t="s">
        <v>2546</v>
      </c>
      <c r="C2839" s="49" t="s">
        <v>7305</v>
      </c>
      <c r="D2839" s="49" t="s">
        <v>3968</v>
      </c>
      <c r="E2839" s="49">
        <v>3650</v>
      </c>
      <c r="F2839" s="49" t="s">
        <v>5487</v>
      </c>
      <c r="G2839" s="49">
        <v>9</v>
      </c>
      <c r="H2839" s="49" t="s">
        <v>4770</v>
      </c>
      <c r="I2839" s="49">
        <v>7</v>
      </c>
      <c r="J2839" s="49" t="s">
        <v>3971</v>
      </c>
      <c r="K2839" s="47" t="str">
        <f>_xlfn.XLOOKUP($B2839,ウォッチリスト!$C$3:$C$10000,ウォッチリスト!$C$3:$C$10000,"未反映",0,1)</f>
        <v>6615</v>
      </c>
    </row>
    <row r="2840" spans="1:11">
      <c r="A2840" s="49">
        <v>20250228</v>
      </c>
      <c r="B2840" s="50" t="s">
        <v>2547</v>
      </c>
      <c r="C2840" s="49" t="s">
        <v>7306</v>
      </c>
      <c r="D2840" s="49" t="s">
        <v>3968</v>
      </c>
      <c r="E2840" s="49">
        <v>3650</v>
      </c>
      <c r="F2840" s="49" t="s">
        <v>5487</v>
      </c>
      <c r="G2840" s="49">
        <v>9</v>
      </c>
      <c r="H2840" s="49" t="s">
        <v>4770</v>
      </c>
      <c r="I2840" s="49">
        <v>7</v>
      </c>
      <c r="J2840" s="49" t="s">
        <v>3971</v>
      </c>
      <c r="K2840" s="47" t="str">
        <f>_xlfn.XLOOKUP($B2840,ウォッチリスト!$C$3:$C$10000,ウォッチリスト!$C$3:$C$10000,"未反映",0,1)</f>
        <v>6616</v>
      </c>
    </row>
    <row r="2841" spans="1:11">
      <c r="A2841" s="49">
        <v>20250228</v>
      </c>
      <c r="B2841" s="50" t="s">
        <v>2548</v>
      </c>
      <c r="C2841" s="49" t="s">
        <v>7307</v>
      </c>
      <c r="D2841" s="49" t="s">
        <v>3968</v>
      </c>
      <c r="E2841" s="49">
        <v>3650</v>
      </c>
      <c r="F2841" s="49" t="s">
        <v>5487</v>
      </c>
      <c r="G2841" s="49">
        <v>9</v>
      </c>
      <c r="H2841" s="49" t="s">
        <v>4770</v>
      </c>
      <c r="I2841" s="49">
        <v>7</v>
      </c>
      <c r="J2841" s="49" t="s">
        <v>3971</v>
      </c>
      <c r="K2841" s="47" t="str">
        <f>_xlfn.XLOOKUP($B2841,ウォッチリスト!$C$3:$C$10000,ウォッチリスト!$C$3:$C$10000,"未反映",0,1)</f>
        <v>6617</v>
      </c>
    </row>
    <row r="2842" spans="1:11">
      <c r="A2842" s="49">
        <v>20250228</v>
      </c>
      <c r="B2842" s="50" t="s">
        <v>2549</v>
      </c>
      <c r="C2842" s="49" t="s">
        <v>7308</v>
      </c>
      <c r="D2842" s="49" t="s">
        <v>3968</v>
      </c>
      <c r="E2842" s="49">
        <v>3650</v>
      </c>
      <c r="F2842" s="49" t="s">
        <v>5487</v>
      </c>
      <c r="G2842" s="49">
        <v>9</v>
      </c>
      <c r="H2842" s="49" t="s">
        <v>4770</v>
      </c>
      <c r="I2842" s="49">
        <v>7</v>
      </c>
      <c r="J2842" s="49" t="s">
        <v>3971</v>
      </c>
      <c r="K2842" s="47" t="str">
        <f>_xlfn.XLOOKUP($B2842,ウォッチリスト!$C$3:$C$10000,ウォッチリスト!$C$3:$C$10000,"未反映",0,1)</f>
        <v>6619</v>
      </c>
    </row>
    <row r="2843" spans="1:11">
      <c r="A2843" s="49">
        <v>20250228</v>
      </c>
      <c r="B2843" s="50" t="s">
        <v>2550</v>
      </c>
      <c r="C2843" s="49" t="s">
        <v>7309</v>
      </c>
      <c r="D2843" s="49" t="s">
        <v>3968</v>
      </c>
      <c r="E2843" s="49">
        <v>8050</v>
      </c>
      <c r="F2843" s="49" t="s">
        <v>4080</v>
      </c>
      <c r="G2843" s="49">
        <v>17</v>
      </c>
      <c r="H2843" s="49" t="s">
        <v>4081</v>
      </c>
      <c r="I2843" s="49">
        <v>7</v>
      </c>
      <c r="J2843" s="49" t="s">
        <v>3971</v>
      </c>
      <c r="K2843" s="47" t="str">
        <f>_xlfn.XLOOKUP($B2843,ウォッチリスト!$C$3:$C$10000,ウォッチリスト!$C$3:$C$10000,"未反映",0,1)</f>
        <v>6620</v>
      </c>
    </row>
    <row r="2844" spans="1:11">
      <c r="A2844" s="49">
        <v>20250228</v>
      </c>
      <c r="B2844" s="50" t="s">
        <v>2551</v>
      </c>
      <c r="C2844" s="49" t="s">
        <v>7310</v>
      </c>
      <c r="D2844" s="49" t="s">
        <v>3968</v>
      </c>
      <c r="E2844" s="49">
        <v>3650</v>
      </c>
      <c r="F2844" s="49" t="s">
        <v>5487</v>
      </c>
      <c r="G2844" s="49">
        <v>9</v>
      </c>
      <c r="H2844" s="49" t="s">
        <v>4770</v>
      </c>
      <c r="I2844" s="49">
        <v>6</v>
      </c>
      <c r="J2844" s="49" t="s">
        <v>4061</v>
      </c>
      <c r="K2844" s="47" t="str">
        <f>_xlfn.XLOOKUP($B2844,ウォッチリスト!$C$3:$C$10000,ウォッチリスト!$C$3:$C$10000,"未反映",0,1)</f>
        <v>6622</v>
      </c>
    </row>
    <row r="2845" spans="1:11">
      <c r="A2845" s="49">
        <v>20250228</v>
      </c>
      <c r="B2845" s="50" t="s">
        <v>2552</v>
      </c>
      <c r="C2845" s="49" t="s">
        <v>7311</v>
      </c>
      <c r="D2845" s="49" t="s">
        <v>4059</v>
      </c>
      <c r="E2845" s="49">
        <v>8050</v>
      </c>
      <c r="F2845" s="49" t="s">
        <v>4080</v>
      </c>
      <c r="G2845" s="49">
        <v>17</v>
      </c>
      <c r="H2845" s="49" t="s">
        <v>4081</v>
      </c>
      <c r="I2845" s="49" t="s">
        <v>3975</v>
      </c>
      <c r="J2845" s="49" t="s">
        <v>3975</v>
      </c>
      <c r="K2845" s="47" t="str">
        <f>_xlfn.XLOOKUP($B2845,ウォッチリスト!$C$3:$C$10000,ウォッチリスト!$C$3:$C$10000,"未反映",0,1)</f>
        <v>6625</v>
      </c>
    </row>
    <row r="2846" spans="1:11">
      <c r="A2846" s="49">
        <v>20250228</v>
      </c>
      <c r="B2846" s="50" t="s">
        <v>2553</v>
      </c>
      <c r="C2846" s="49" t="s">
        <v>7312</v>
      </c>
      <c r="D2846" s="49" t="s">
        <v>4059</v>
      </c>
      <c r="E2846" s="49">
        <v>3650</v>
      </c>
      <c r="F2846" s="49" t="s">
        <v>5487</v>
      </c>
      <c r="G2846" s="49">
        <v>9</v>
      </c>
      <c r="H2846" s="49" t="s">
        <v>4770</v>
      </c>
      <c r="I2846" s="49" t="s">
        <v>3975</v>
      </c>
      <c r="J2846" s="49" t="s">
        <v>3975</v>
      </c>
      <c r="K2846" s="47" t="str">
        <f>_xlfn.XLOOKUP($B2846,ウォッチリスト!$C$3:$C$10000,ウォッチリスト!$C$3:$C$10000,"未反映",0,1)</f>
        <v>6626</v>
      </c>
    </row>
    <row r="2847" spans="1:11">
      <c r="A2847" s="49">
        <v>20250228</v>
      </c>
      <c r="B2847" s="50" t="s">
        <v>2554</v>
      </c>
      <c r="C2847" s="49" t="s">
        <v>7313</v>
      </c>
      <c r="D2847" s="49" t="s">
        <v>4059</v>
      </c>
      <c r="E2847" s="49">
        <v>3650</v>
      </c>
      <c r="F2847" s="49" t="s">
        <v>5487</v>
      </c>
      <c r="G2847" s="49">
        <v>9</v>
      </c>
      <c r="H2847" s="49" t="s">
        <v>4770</v>
      </c>
      <c r="I2847" s="49" t="s">
        <v>3975</v>
      </c>
      <c r="J2847" s="49" t="s">
        <v>3975</v>
      </c>
      <c r="K2847" s="47" t="str">
        <f>_xlfn.XLOOKUP($B2847,ウォッチリスト!$C$3:$C$10000,ウォッチリスト!$C$3:$C$10000,"未反映",0,1)</f>
        <v>6627</v>
      </c>
    </row>
    <row r="2848" spans="1:11">
      <c r="A2848" s="49">
        <v>20250228</v>
      </c>
      <c r="B2848" s="50" t="s">
        <v>2555</v>
      </c>
      <c r="C2848" s="49" t="s">
        <v>7314</v>
      </c>
      <c r="D2848" s="49" t="s">
        <v>4059</v>
      </c>
      <c r="E2848" s="49">
        <v>3650</v>
      </c>
      <c r="F2848" s="49" t="s">
        <v>5487</v>
      </c>
      <c r="G2848" s="49">
        <v>9</v>
      </c>
      <c r="H2848" s="49" t="s">
        <v>4770</v>
      </c>
      <c r="I2848" s="49" t="s">
        <v>3975</v>
      </c>
      <c r="J2848" s="49" t="s">
        <v>3975</v>
      </c>
      <c r="K2848" s="47" t="str">
        <f>_xlfn.XLOOKUP($B2848,ウォッチリスト!$C$3:$C$10000,ウォッチリスト!$C$3:$C$10000,"未反映",0,1)</f>
        <v>6629</v>
      </c>
    </row>
    <row r="2849" spans="1:11">
      <c r="A2849" s="49">
        <v>20250228</v>
      </c>
      <c r="B2849" s="50" t="s">
        <v>2556</v>
      </c>
      <c r="C2849" s="49" t="s">
        <v>7315</v>
      </c>
      <c r="D2849" s="49" t="s">
        <v>3968</v>
      </c>
      <c r="E2849" s="49">
        <v>3650</v>
      </c>
      <c r="F2849" s="49" t="s">
        <v>5487</v>
      </c>
      <c r="G2849" s="49">
        <v>9</v>
      </c>
      <c r="H2849" s="49" t="s">
        <v>4770</v>
      </c>
      <c r="I2849" s="49">
        <v>6</v>
      </c>
      <c r="J2849" s="49" t="s">
        <v>4061</v>
      </c>
      <c r="K2849" s="47" t="str">
        <f>_xlfn.XLOOKUP($B2849,ウォッチリスト!$C$3:$C$10000,ウォッチリスト!$C$3:$C$10000,"未反映",0,1)</f>
        <v>6630</v>
      </c>
    </row>
    <row r="2850" spans="1:11">
      <c r="A2850" s="49">
        <v>20250228</v>
      </c>
      <c r="B2850" s="50" t="s">
        <v>2557</v>
      </c>
      <c r="C2850" s="49" t="s">
        <v>7316</v>
      </c>
      <c r="D2850" s="49" t="s">
        <v>3968</v>
      </c>
      <c r="E2850" s="49">
        <v>3650</v>
      </c>
      <c r="F2850" s="49" t="s">
        <v>5487</v>
      </c>
      <c r="G2850" s="49">
        <v>9</v>
      </c>
      <c r="H2850" s="49" t="s">
        <v>4770</v>
      </c>
      <c r="I2850" s="49">
        <v>4</v>
      </c>
      <c r="J2850" s="49" t="s">
        <v>4015</v>
      </c>
      <c r="K2850" s="47" t="str">
        <f>_xlfn.XLOOKUP($B2850,ウォッチリスト!$C$3:$C$10000,ウォッチリスト!$C$3:$C$10000,"未反映",0,1)</f>
        <v>6632</v>
      </c>
    </row>
    <row r="2851" spans="1:11">
      <c r="A2851" s="49">
        <v>20250228</v>
      </c>
      <c r="B2851" s="50" t="s">
        <v>2558</v>
      </c>
      <c r="C2851" s="49" t="s">
        <v>7317</v>
      </c>
      <c r="D2851" s="49" t="s">
        <v>4059</v>
      </c>
      <c r="E2851" s="49">
        <v>3650</v>
      </c>
      <c r="F2851" s="49" t="s">
        <v>5487</v>
      </c>
      <c r="G2851" s="49">
        <v>9</v>
      </c>
      <c r="H2851" s="49" t="s">
        <v>4770</v>
      </c>
      <c r="I2851" s="49" t="s">
        <v>3975</v>
      </c>
      <c r="J2851" s="49" t="s">
        <v>3975</v>
      </c>
      <c r="K2851" s="47" t="str">
        <f>_xlfn.XLOOKUP($B2851,ウォッチリスト!$C$3:$C$10000,ウォッチリスト!$C$3:$C$10000,"未反映",0,1)</f>
        <v>6633</v>
      </c>
    </row>
    <row r="2852" spans="1:11">
      <c r="A2852" s="49">
        <v>20250228</v>
      </c>
      <c r="B2852" s="50" t="s">
        <v>2559</v>
      </c>
      <c r="C2852" s="49" t="s">
        <v>7318</v>
      </c>
      <c r="D2852" s="49" t="s">
        <v>4059</v>
      </c>
      <c r="E2852" s="49">
        <v>3650</v>
      </c>
      <c r="F2852" s="49" t="s">
        <v>5487</v>
      </c>
      <c r="G2852" s="49">
        <v>9</v>
      </c>
      <c r="H2852" s="49" t="s">
        <v>4770</v>
      </c>
      <c r="I2852" s="49" t="s">
        <v>3975</v>
      </c>
      <c r="J2852" s="49" t="s">
        <v>3975</v>
      </c>
      <c r="K2852" s="47" t="str">
        <f>_xlfn.XLOOKUP($B2852,ウォッチリスト!$C$3:$C$10000,ウォッチリスト!$C$3:$C$10000,"未反映",0,1)</f>
        <v>6634</v>
      </c>
    </row>
    <row r="2853" spans="1:11">
      <c r="A2853" s="49">
        <v>20250228</v>
      </c>
      <c r="B2853" s="50" t="s">
        <v>2560</v>
      </c>
      <c r="C2853" s="49" t="s">
        <v>7319</v>
      </c>
      <c r="D2853" s="49" t="s">
        <v>4059</v>
      </c>
      <c r="E2853" s="49">
        <v>3650</v>
      </c>
      <c r="F2853" s="49" t="s">
        <v>5487</v>
      </c>
      <c r="G2853" s="49">
        <v>9</v>
      </c>
      <c r="H2853" s="49" t="s">
        <v>4770</v>
      </c>
      <c r="I2853" s="49" t="s">
        <v>3975</v>
      </c>
      <c r="J2853" s="49" t="s">
        <v>3975</v>
      </c>
      <c r="K2853" s="47" t="str">
        <f>_xlfn.XLOOKUP($B2853,ウォッチリスト!$C$3:$C$10000,ウォッチリスト!$C$3:$C$10000,"未反映",0,1)</f>
        <v>6635</v>
      </c>
    </row>
    <row r="2854" spans="1:11">
      <c r="A2854" s="49">
        <v>20250228</v>
      </c>
      <c r="B2854" s="50" t="s">
        <v>2561</v>
      </c>
      <c r="C2854" s="49" t="s">
        <v>7320</v>
      </c>
      <c r="D2854" s="49" t="s">
        <v>4059</v>
      </c>
      <c r="E2854" s="49">
        <v>3650</v>
      </c>
      <c r="F2854" s="49" t="s">
        <v>5487</v>
      </c>
      <c r="G2854" s="49">
        <v>9</v>
      </c>
      <c r="H2854" s="49" t="s">
        <v>4770</v>
      </c>
      <c r="I2854" s="49" t="s">
        <v>3975</v>
      </c>
      <c r="J2854" s="49" t="s">
        <v>3975</v>
      </c>
      <c r="K2854" s="47" t="str">
        <f>_xlfn.XLOOKUP($B2854,ウォッチリスト!$C$3:$C$10000,ウォッチリスト!$C$3:$C$10000,"未反映",0,1)</f>
        <v>6637</v>
      </c>
    </row>
    <row r="2855" spans="1:11">
      <c r="A2855" s="49">
        <v>20250228</v>
      </c>
      <c r="B2855" s="50" t="s">
        <v>2562</v>
      </c>
      <c r="C2855" s="49" t="s">
        <v>7321</v>
      </c>
      <c r="D2855" s="49" t="s">
        <v>3968</v>
      </c>
      <c r="E2855" s="49">
        <v>3650</v>
      </c>
      <c r="F2855" s="49" t="s">
        <v>5487</v>
      </c>
      <c r="G2855" s="49">
        <v>9</v>
      </c>
      <c r="H2855" s="49" t="s">
        <v>4770</v>
      </c>
      <c r="I2855" s="49">
        <v>7</v>
      </c>
      <c r="J2855" s="49" t="s">
        <v>3971</v>
      </c>
      <c r="K2855" s="47" t="str">
        <f>_xlfn.XLOOKUP($B2855,ウォッチリスト!$C$3:$C$10000,ウォッチリスト!$C$3:$C$10000,"未反映",0,1)</f>
        <v>6638</v>
      </c>
    </row>
    <row r="2856" spans="1:11">
      <c r="A2856" s="49">
        <v>20250228</v>
      </c>
      <c r="B2856" s="50" t="s">
        <v>2563</v>
      </c>
      <c r="C2856" s="49" t="s">
        <v>7322</v>
      </c>
      <c r="D2856" s="49" t="s">
        <v>3968</v>
      </c>
      <c r="E2856" s="49">
        <v>3650</v>
      </c>
      <c r="F2856" s="49" t="s">
        <v>5487</v>
      </c>
      <c r="G2856" s="49">
        <v>9</v>
      </c>
      <c r="H2856" s="49" t="s">
        <v>4770</v>
      </c>
      <c r="I2856" s="49" t="s">
        <v>3975</v>
      </c>
      <c r="J2856" s="49" t="s">
        <v>3975</v>
      </c>
      <c r="K2856" s="47" t="str">
        <f>_xlfn.XLOOKUP($B2856,ウォッチリスト!$C$3:$C$10000,ウォッチリスト!$C$3:$C$10000,"未反映",0,1)</f>
        <v>6640</v>
      </c>
    </row>
    <row r="2857" spans="1:11">
      <c r="A2857" s="49">
        <v>20250228</v>
      </c>
      <c r="B2857" s="50" t="s">
        <v>2564</v>
      </c>
      <c r="C2857" s="49" t="s">
        <v>7323</v>
      </c>
      <c r="D2857" s="49" t="s">
        <v>4059</v>
      </c>
      <c r="E2857" s="49">
        <v>3650</v>
      </c>
      <c r="F2857" s="49" t="s">
        <v>5487</v>
      </c>
      <c r="G2857" s="49">
        <v>9</v>
      </c>
      <c r="H2857" s="49" t="s">
        <v>4770</v>
      </c>
      <c r="I2857" s="49" t="s">
        <v>3975</v>
      </c>
      <c r="J2857" s="49" t="s">
        <v>3975</v>
      </c>
      <c r="K2857" s="47" t="str">
        <f>_xlfn.XLOOKUP($B2857,ウォッチリスト!$C$3:$C$10000,ウォッチリスト!$C$3:$C$10000,"未反映",0,1)</f>
        <v>6643</v>
      </c>
    </row>
    <row r="2858" spans="1:11">
      <c r="A2858" s="49">
        <v>20250228</v>
      </c>
      <c r="B2858" s="50" t="s">
        <v>2565</v>
      </c>
      <c r="C2858" s="49" t="s">
        <v>7324</v>
      </c>
      <c r="D2858" s="49" t="s">
        <v>3968</v>
      </c>
      <c r="E2858" s="49">
        <v>3650</v>
      </c>
      <c r="F2858" s="49" t="s">
        <v>5487</v>
      </c>
      <c r="G2858" s="49">
        <v>9</v>
      </c>
      <c r="H2858" s="49" t="s">
        <v>4770</v>
      </c>
      <c r="I2858" s="49">
        <v>7</v>
      </c>
      <c r="J2858" s="49" t="s">
        <v>3971</v>
      </c>
      <c r="K2858" s="47" t="str">
        <f>_xlfn.XLOOKUP($B2858,ウォッチリスト!$C$3:$C$10000,ウォッチリスト!$C$3:$C$10000,"未反映",0,1)</f>
        <v>6644</v>
      </c>
    </row>
    <row r="2859" spans="1:11">
      <c r="A2859" s="49">
        <v>20250228</v>
      </c>
      <c r="B2859" s="50" t="s">
        <v>2566</v>
      </c>
      <c r="C2859" s="49" t="s">
        <v>7325</v>
      </c>
      <c r="D2859" s="49" t="s">
        <v>3968</v>
      </c>
      <c r="E2859" s="49">
        <v>3650</v>
      </c>
      <c r="F2859" s="49" t="s">
        <v>5487</v>
      </c>
      <c r="G2859" s="49">
        <v>9</v>
      </c>
      <c r="H2859" s="49" t="s">
        <v>4770</v>
      </c>
      <c r="I2859" s="49">
        <v>4</v>
      </c>
      <c r="J2859" s="49" t="s">
        <v>4015</v>
      </c>
      <c r="K2859" s="47" t="str">
        <f>_xlfn.XLOOKUP($B2859,ウォッチリスト!$C$3:$C$10000,ウォッチリスト!$C$3:$C$10000,"未反映",0,1)</f>
        <v>6645</v>
      </c>
    </row>
    <row r="2860" spans="1:11">
      <c r="A2860" s="49">
        <v>20250228</v>
      </c>
      <c r="B2860" s="50" t="s">
        <v>2567</v>
      </c>
      <c r="C2860" s="49" t="s">
        <v>7326</v>
      </c>
      <c r="D2860" s="49" t="s">
        <v>4059</v>
      </c>
      <c r="E2860" s="49">
        <v>3650</v>
      </c>
      <c r="F2860" s="49" t="s">
        <v>5487</v>
      </c>
      <c r="G2860" s="49">
        <v>9</v>
      </c>
      <c r="H2860" s="49" t="s">
        <v>4770</v>
      </c>
      <c r="I2860" s="49" t="s">
        <v>3975</v>
      </c>
      <c r="J2860" s="49" t="s">
        <v>3975</v>
      </c>
      <c r="K2860" s="47" t="str">
        <f>_xlfn.XLOOKUP($B2860,ウォッチリスト!$C$3:$C$10000,ウォッチリスト!$C$3:$C$10000,"未反映",0,1)</f>
        <v>6647</v>
      </c>
    </row>
    <row r="2861" spans="1:11">
      <c r="A2861" s="49">
        <v>20250228</v>
      </c>
      <c r="B2861" s="50" t="s">
        <v>2568</v>
      </c>
      <c r="C2861" s="49" t="s">
        <v>7327</v>
      </c>
      <c r="D2861" s="49" t="s">
        <v>4059</v>
      </c>
      <c r="E2861" s="49">
        <v>3650</v>
      </c>
      <c r="F2861" s="49" t="s">
        <v>5487</v>
      </c>
      <c r="G2861" s="49">
        <v>9</v>
      </c>
      <c r="H2861" s="49" t="s">
        <v>4770</v>
      </c>
      <c r="I2861" s="49" t="s">
        <v>3975</v>
      </c>
      <c r="J2861" s="49" t="s">
        <v>3975</v>
      </c>
      <c r="K2861" s="47" t="str">
        <f>_xlfn.XLOOKUP($B2861,ウォッチリスト!$C$3:$C$10000,ウォッチリスト!$C$3:$C$10000,"未反映",0,1)</f>
        <v>6648</v>
      </c>
    </row>
    <row r="2862" spans="1:11">
      <c r="A2862" s="49">
        <v>20250228</v>
      </c>
      <c r="B2862" s="50" t="s">
        <v>2569</v>
      </c>
      <c r="C2862" s="49" t="s">
        <v>7328</v>
      </c>
      <c r="D2862" s="49" t="s">
        <v>3968</v>
      </c>
      <c r="E2862" s="49">
        <v>3650</v>
      </c>
      <c r="F2862" s="49" t="s">
        <v>5487</v>
      </c>
      <c r="G2862" s="49">
        <v>9</v>
      </c>
      <c r="H2862" s="49" t="s">
        <v>4770</v>
      </c>
      <c r="I2862" s="49">
        <v>6</v>
      </c>
      <c r="J2862" s="49" t="s">
        <v>4061</v>
      </c>
      <c r="K2862" s="47" t="str">
        <f>_xlfn.XLOOKUP($B2862,ウォッチリスト!$C$3:$C$10000,ウォッチリスト!$C$3:$C$10000,"未反映",0,1)</f>
        <v>6651</v>
      </c>
    </row>
    <row r="2863" spans="1:11">
      <c r="A2863" s="49">
        <v>20250228</v>
      </c>
      <c r="B2863" s="50" t="s">
        <v>2570</v>
      </c>
      <c r="C2863" s="49" t="s">
        <v>7329</v>
      </c>
      <c r="D2863" s="49" t="s">
        <v>3968</v>
      </c>
      <c r="E2863" s="49">
        <v>3650</v>
      </c>
      <c r="F2863" s="49" t="s">
        <v>5487</v>
      </c>
      <c r="G2863" s="49">
        <v>9</v>
      </c>
      <c r="H2863" s="49" t="s">
        <v>4770</v>
      </c>
      <c r="I2863" s="49">
        <v>6</v>
      </c>
      <c r="J2863" s="49" t="s">
        <v>4061</v>
      </c>
      <c r="K2863" s="47" t="str">
        <f>_xlfn.XLOOKUP($B2863,ウォッチリスト!$C$3:$C$10000,ウォッチリスト!$C$3:$C$10000,"未反映",0,1)</f>
        <v>6652</v>
      </c>
    </row>
    <row r="2864" spans="1:11">
      <c r="A2864" s="49">
        <v>20250228</v>
      </c>
      <c r="B2864" s="50" t="s">
        <v>2571</v>
      </c>
      <c r="C2864" s="49" t="s">
        <v>7330</v>
      </c>
      <c r="D2864" s="49" t="s">
        <v>3968</v>
      </c>
      <c r="E2864" s="49">
        <v>3650</v>
      </c>
      <c r="F2864" s="49" t="s">
        <v>5487</v>
      </c>
      <c r="G2864" s="49">
        <v>9</v>
      </c>
      <c r="H2864" s="49" t="s">
        <v>4770</v>
      </c>
      <c r="I2864" s="49" t="s">
        <v>3975</v>
      </c>
      <c r="J2864" s="49" t="s">
        <v>3975</v>
      </c>
      <c r="K2864" s="47" t="str">
        <f>_xlfn.XLOOKUP($B2864,ウォッチリスト!$C$3:$C$10000,ウォッチリスト!$C$3:$C$10000,"未反映",0,1)</f>
        <v>6653</v>
      </c>
    </row>
    <row r="2865" spans="1:11">
      <c r="A2865" s="49">
        <v>20250228</v>
      </c>
      <c r="B2865" s="50" t="s">
        <v>2572</v>
      </c>
      <c r="C2865" s="49" t="s">
        <v>7331</v>
      </c>
      <c r="D2865" s="49" t="s">
        <v>4059</v>
      </c>
      <c r="E2865" s="49">
        <v>3650</v>
      </c>
      <c r="F2865" s="49" t="s">
        <v>5487</v>
      </c>
      <c r="G2865" s="49">
        <v>9</v>
      </c>
      <c r="H2865" s="49" t="s">
        <v>4770</v>
      </c>
      <c r="I2865" s="49" t="s">
        <v>3975</v>
      </c>
      <c r="J2865" s="49" t="s">
        <v>3975</v>
      </c>
      <c r="K2865" s="47" t="str">
        <f>_xlfn.XLOOKUP($B2865,ウォッチリスト!$C$3:$C$10000,ウォッチリスト!$C$3:$C$10000,"未反映",0,1)</f>
        <v>6654</v>
      </c>
    </row>
    <row r="2866" spans="1:11">
      <c r="A2866" s="49">
        <v>20250228</v>
      </c>
      <c r="B2866" s="50" t="s">
        <v>2573</v>
      </c>
      <c r="C2866" s="49" t="s">
        <v>7332</v>
      </c>
      <c r="D2866" s="49" t="s">
        <v>4059</v>
      </c>
      <c r="E2866" s="49">
        <v>3650</v>
      </c>
      <c r="F2866" s="49" t="s">
        <v>5487</v>
      </c>
      <c r="G2866" s="49">
        <v>9</v>
      </c>
      <c r="H2866" s="49" t="s">
        <v>4770</v>
      </c>
      <c r="I2866" s="49" t="s">
        <v>3975</v>
      </c>
      <c r="J2866" s="49" t="s">
        <v>3975</v>
      </c>
      <c r="K2866" s="47" t="str">
        <f>_xlfn.XLOOKUP($B2866,ウォッチリスト!$C$3:$C$10000,ウォッチリスト!$C$3:$C$10000,"未反映",0,1)</f>
        <v>6656</v>
      </c>
    </row>
    <row r="2867" spans="1:11">
      <c r="A2867" s="49">
        <v>20250228</v>
      </c>
      <c r="B2867" s="50" t="s">
        <v>2574</v>
      </c>
      <c r="C2867" s="49" t="s">
        <v>7333</v>
      </c>
      <c r="D2867" s="49" t="s">
        <v>4059</v>
      </c>
      <c r="E2867" s="49">
        <v>3650</v>
      </c>
      <c r="F2867" s="49" t="s">
        <v>5487</v>
      </c>
      <c r="G2867" s="49">
        <v>9</v>
      </c>
      <c r="H2867" s="49" t="s">
        <v>4770</v>
      </c>
      <c r="I2867" s="49" t="s">
        <v>3975</v>
      </c>
      <c r="J2867" s="49" t="s">
        <v>3975</v>
      </c>
      <c r="K2867" s="47" t="str">
        <f>_xlfn.XLOOKUP($B2867,ウォッチリスト!$C$3:$C$10000,ウォッチリスト!$C$3:$C$10000,"未反映",0,1)</f>
        <v>6658</v>
      </c>
    </row>
    <row r="2868" spans="1:11">
      <c r="A2868" s="49">
        <v>20250228</v>
      </c>
      <c r="B2868" s="50" t="s">
        <v>2575</v>
      </c>
      <c r="C2868" s="49" t="s">
        <v>7334</v>
      </c>
      <c r="D2868" s="49" t="s">
        <v>4059</v>
      </c>
      <c r="E2868" s="49">
        <v>3650</v>
      </c>
      <c r="F2868" s="49" t="s">
        <v>5487</v>
      </c>
      <c r="G2868" s="49">
        <v>9</v>
      </c>
      <c r="H2868" s="49" t="s">
        <v>4770</v>
      </c>
      <c r="I2868" s="49" t="s">
        <v>3975</v>
      </c>
      <c r="J2868" s="49" t="s">
        <v>3975</v>
      </c>
      <c r="K2868" s="47" t="str">
        <f>_xlfn.XLOOKUP($B2868,ウォッチリスト!$C$3:$C$10000,ウォッチリスト!$C$3:$C$10000,"未反映",0,1)</f>
        <v>6659</v>
      </c>
    </row>
    <row r="2869" spans="1:11">
      <c r="A2869" s="49">
        <v>20250228</v>
      </c>
      <c r="B2869" s="50" t="s">
        <v>2576</v>
      </c>
      <c r="C2869" s="49" t="s">
        <v>7335</v>
      </c>
      <c r="D2869" s="49" t="s">
        <v>4059</v>
      </c>
      <c r="E2869" s="49">
        <v>3650</v>
      </c>
      <c r="F2869" s="49" t="s">
        <v>5487</v>
      </c>
      <c r="G2869" s="49">
        <v>9</v>
      </c>
      <c r="H2869" s="49" t="s">
        <v>4770</v>
      </c>
      <c r="I2869" s="49" t="s">
        <v>3975</v>
      </c>
      <c r="J2869" s="49" t="s">
        <v>3975</v>
      </c>
      <c r="K2869" s="47" t="str">
        <f>_xlfn.XLOOKUP($B2869,ウォッチリスト!$C$3:$C$10000,ウォッチリスト!$C$3:$C$10000,"未反映",0,1)</f>
        <v>6662</v>
      </c>
    </row>
    <row r="2870" spans="1:11">
      <c r="A2870" s="49">
        <v>20250228</v>
      </c>
      <c r="B2870" s="50" t="s">
        <v>2577</v>
      </c>
      <c r="C2870" s="49" t="s">
        <v>7336</v>
      </c>
      <c r="D2870" s="49" t="s">
        <v>4059</v>
      </c>
      <c r="E2870" s="49">
        <v>3650</v>
      </c>
      <c r="F2870" s="49" t="s">
        <v>5487</v>
      </c>
      <c r="G2870" s="49">
        <v>9</v>
      </c>
      <c r="H2870" s="49" t="s">
        <v>4770</v>
      </c>
      <c r="I2870" s="49" t="s">
        <v>3975</v>
      </c>
      <c r="J2870" s="49" t="s">
        <v>3975</v>
      </c>
      <c r="K2870" s="47" t="str">
        <f>_xlfn.XLOOKUP($B2870,ウォッチリスト!$C$3:$C$10000,ウォッチリスト!$C$3:$C$10000,"未反映",0,1)</f>
        <v>6663</v>
      </c>
    </row>
    <row r="2871" spans="1:11">
      <c r="A2871" s="49">
        <v>20250228</v>
      </c>
      <c r="B2871" s="50" t="s">
        <v>2578</v>
      </c>
      <c r="C2871" s="49" t="s">
        <v>7337</v>
      </c>
      <c r="D2871" s="49" t="s">
        <v>4059</v>
      </c>
      <c r="E2871" s="49">
        <v>3650</v>
      </c>
      <c r="F2871" s="49" t="s">
        <v>5487</v>
      </c>
      <c r="G2871" s="49">
        <v>9</v>
      </c>
      <c r="H2871" s="49" t="s">
        <v>4770</v>
      </c>
      <c r="I2871" s="49" t="s">
        <v>3975</v>
      </c>
      <c r="J2871" s="49" t="s">
        <v>3975</v>
      </c>
      <c r="K2871" s="47" t="str">
        <f>_xlfn.XLOOKUP($B2871,ウォッチリスト!$C$3:$C$10000,ウォッチリスト!$C$3:$C$10000,"未反映",0,1)</f>
        <v>6664</v>
      </c>
    </row>
    <row r="2872" spans="1:11">
      <c r="A2872" s="49">
        <v>20250228</v>
      </c>
      <c r="B2872" s="50" t="s">
        <v>2579</v>
      </c>
      <c r="C2872" s="49" t="s">
        <v>7338</v>
      </c>
      <c r="D2872" s="49" t="s">
        <v>4059</v>
      </c>
      <c r="E2872" s="49">
        <v>3650</v>
      </c>
      <c r="F2872" s="49" t="s">
        <v>5487</v>
      </c>
      <c r="G2872" s="49">
        <v>9</v>
      </c>
      <c r="H2872" s="49" t="s">
        <v>4770</v>
      </c>
      <c r="I2872" s="49" t="s">
        <v>3975</v>
      </c>
      <c r="J2872" s="49" t="s">
        <v>3975</v>
      </c>
      <c r="K2872" s="47" t="str">
        <f>_xlfn.XLOOKUP($B2872,ウォッチリスト!$C$3:$C$10000,ウォッチリスト!$C$3:$C$10000,"未反映",0,1)</f>
        <v>6666</v>
      </c>
    </row>
    <row r="2873" spans="1:11">
      <c r="A2873" s="49">
        <v>20250228</v>
      </c>
      <c r="B2873" s="50" t="s">
        <v>2580</v>
      </c>
      <c r="C2873" s="49" t="s">
        <v>7339</v>
      </c>
      <c r="D2873" s="49" t="s">
        <v>4059</v>
      </c>
      <c r="E2873" s="49">
        <v>3650</v>
      </c>
      <c r="F2873" s="49" t="s">
        <v>5487</v>
      </c>
      <c r="G2873" s="49">
        <v>9</v>
      </c>
      <c r="H2873" s="49" t="s">
        <v>4770</v>
      </c>
      <c r="I2873" s="49" t="s">
        <v>3975</v>
      </c>
      <c r="J2873" s="49" t="s">
        <v>3975</v>
      </c>
      <c r="K2873" s="47" t="str">
        <f>_xlfn.XLOOKUP($B2873,ウォッチリスト!$C$3:$C$10000,ウォッチリスト!$C$3:$C$10000,"未反映",0,1)</f>
        <v>6668</v>
      </c>
    </row>
    <row r="2874" spans="1:11">
      <c r="A2874" s="49">
        <v>20250228</v>
      </c>
      <c r="B2874" s="50" t="s">
        <v>66</v>
      </c>
      <c r="C2874" s="49" t="s">
        <v>7340</v>
      </c>
      <c r="D2874" s="49" t="s">
        <v>4059</v>
      </c>
      <c r="E2874" s="49">
        <v>3650</v>
      </c>
      <c r="F2874" s="49" t="s">
        <v>5487</v>
      </c>
      <c r="G2874" s="49">
        <v>9</v>
      </c>
      <c r="H2874" s="49" t="s">
        <v>4770</v>
      </c>
      <c r="I2874" s="49" t="s">
        <v>3975</v>
      </c>
      <c r="J2874" s="49" t="s">
        <v>3975</v>
      </c>
      <c r="K2874" s="47" t="str">
        <f>_xlfn.XLOOKUP($B2874,ウォッチリスト!$C$3:$C$10000,ウォッチリスト!$C$3:$C$10000,"未反映",0,1)</f>
        <v>6670</v>
      </c>
    </row>
    <row r="2875" spans="1:11">
      <c r="A2875" s="49">
        <v>20250228</v>
      </c>
      <c r="B2875" s="50" t="s">
        <v>57</v>
      </c>
      <c r="C2875" s="49" t="s">
        <v>7341</v>
      </c>
      <c r="D2875" s="49" t="s">
        <v>3968</v>
      </c>
      <c r="E2875" s="49">
        <v>3650</v>
      </c>
      <c r="F2875" s="49" t="s">
        <v>5487</v>
      </c>
      <c r="G2875" s="49">
        <v>9</v>
      </c>
      <c r="H2875" s="49" t="s">
        <v>4770</v>
      </c>
      <c r="I2875" s="49">
        <v>4</v>
      </c>
      <c r="J2875" s="49" t="s">
        <v>4015</v>
      </c>
      <c r="K2875" s="47" t="str">
        <f>_xlfn.XLOOKUP($B2875,ウォッチリスト!$C$3:$C$10000,ウォッチリスト!$C$3:$C$10000,"未反映",0,1)</f>
        <v>6674</v>
      </c>
    </row>
    <row r="2876" spans="1:11">
      <c r="A2876" s="49">
        <v>20250228</v>
      </c>
      <c r="B2876" s="50" t="s">
        <v>2581</v>
      </c>
      <c r="C2876" s="49" t="s">
        <v>7342</v>
      </c>
      <c r="D2876" s="49" t="s">
        <v>4059</v>
      </c>
      <c r="E2876" s="49">
        <v>3650</v>
      </c>
      <c r="F2876" s="49" t="s">
        <v>5487</v>
      </c>
      <c r="G2876" s="49">
        <v>9</v>
      </c>
      <c r="H2876" s="49" t="s">
        <v>4770</v>
      </c>
      <c r="I2876" s="49" t="s">
        <v>3975</v>
      </c>
      <c r="J2876" s="49" t="s">
        <v>3975</v>
      </c>
      <c r="K2876" s="47" t="str">
        <f>_xlfn.XLOOKUP($B2876,ウォッチリスト!$C$3:$C$10000,ウォッチリスト!$C$3:$C$10000,"未反映",0,1)</f>
        <v>6675</v>
      </c>
    </row>
    <row r="2877" spans="1:11">
      <c r="A2877" s="49">
        <v>20250228</v>
      </c>
      <c r="B2877" s="50" t="s">
        <v>2582</v>
      </c>
      <c r="C2877" s="49" t="s">
        <v>7343</v>
      </c>
      <c r="D2877" s="49" t="s">
        <v>4059</v>
      </c>
      <c r="E2877" s="49">
        <v>3650</v>
      </c>
      <c r="F2877" s="49" t="s">
        <v>5487</v>
      </c>
      <c r="G2877" s="49">
        <v>9</v>
      </c>
      <c r="H2877" s="49" t="s">
        <v>4770</v>
      </c>
      <c r="I2877" s="49">
        <v>7</v>
      </c>
      <c r="J2877" s="49" t="s">
        <v>3971</v>
      </c>
      <c r="K2877" s="47" t="str">
        <f>_xlfn.XLOOKUP($B2877,ウォッチリスト!$C$3:$C$10000,ウォッチリスト!$C$3:$C$10000,"未反映",0,1)</f>
        <v>6676</v>
      </c>
    </row>
    <row r="2878" spans="1:11">
      <c r="A2878" s="49">
        <v>20250228</v>
      </c>
      <c r="B2878" s="50" t="s">
        <v>2583</v>
      </c>
      <c r="C2878" s="49" t="s">
        <v>7344</v>
      </c>
      <c r="D2878" s="49" t="s">
        <v>4059</v>
      </c>
      <c r="E2878" s="49">
        <v>3650</v>
      </c>
      <c r="F2878" s="49" t="s">
        <v>5487</v>
      </c>
      <c r="G2878" s="49">
        <v>9</v>
      </c>
      <c r="H2878" s="49" t="s">
        <v>4770</v>
      </c>
      <c r="I2878" s="49" t="s">
        <v>3975</v>
      </c>
      <c r="J2878" s="49" t="s">
        <v>3975</v>
      </c>
      <c r="K2878" s="47" t="str">
        <f>_xlfn.XLOOKUP($B2878,ウォッチリスト!$C$3:$C$10000,ウォッチリスト!$C$3:$C$10000,"未反映",0,1)</f>
        <v>6677</v>
      </c>
    </row>
    <row r="2879" spans="1:11">
      <c r="A2879" s="49">
        <v>20250228</v>
      </c>
      <c r="B2879" s="50" t="s">
        <v>2584</v>
      </c>
      <c r="C2879" s="49" t="s">
        <v>7345</v>
      </c>
      <c r="D2879" s="49" t="s">
        <v>4059</v>
      </c>
      <c r="E2879" s="49">
        <v>3650</v>
      </c>
      <c r="F2879" s="49" t="s">
        <v>5487</v>
      </c>
      <c r="G2879" s="49">
        <v>9</v>
      </c>
      <c r="H2879" s="49" t="s">
        <v>4770</v>
      </c>
      <c r="I2879" s="49">
        <v>7</v>
      </c>
      <c r="J2879" s="49" t="s">
        <v>3971</v>
      </c>
      <c r="K2879" s="47" t="str">
        <f>_xlfn.XLOOKUP($B2879,ウォッチリスト!$C$3:$C$10000,ウォッチリスト!$C$3:$C$10000,"未反映",0,1)</f>
        <v>6678</v>
      </c>
    </row>
    <row r="2880" spans="1:11">
      <c r="A2880" s="49">
        <v>20250228</v>
      </c>
      <c r="B2880" s="50" t="s">
        <v>2585</v>
      </c>
      <c r="C2880" s="49" t="s">
        <v>7346</v>
      </c>
      <c r="D2880" s="49" t="s">
        <v>4059</v>
      </c>
      <c r="E2880" s="49">
        <v>3650</v>
      </c>
      <c r="F2880" s="49" t="s">
        <v>5487</v>
      </c>
      <c r="G2880" s="49">
        <v>9</v>
      </c>
      <c r="H2880" s="49" t="s">
        <v>4770</v>
      </c>
      <c r="I2880" s="49" t="s">
        <v>3975</v>
      </c>
      <c r="J2880" s="49" t="s">
        <v>3975</v>
      </c>
      <c r="K2880" s="47" t="str">
        <f>_xlfn.XLOOKUP($B2880,ウォッチリスト!$C$3:$C$10000,ウォッチリスト!$C$3:$C$10000,"未反映",0,1)</f>
        <v>6694</v>
      </c>
    </row>
    <row r="2881" spans="1:11">
      <c r="A2881" s="49">
        <v>20250228</v>
      </c>
      <c r="B2881" s="50" t="s">
        <v>7347</v>
      </c>
      <c r="C2881" s="49" t="s">
        <v>7348</v>
      </c>
      <c r="D2881" s="49" t="s">
        <v>3991</v>
      </c>
      <c r="E2881" s="49">
        <v>3650</v>
      </c>
      <c r="F2881" s="49" t="s">
        <v>5487</v>
      </c>
      <c r="G2881" s="49">
        <v>9</v>
      </c>
      <c r="H2881" s="49" t="s">
        <v>4770</v>
      </c>
      <c r="I2881" s="49" t="s">
        <v>3975</v>
      </c>
      <c r="J2881" s="49" t="s">
        <v>3975</v>
      </c>
      <c r="K2881" s="47" t="str">
        <f>_xlfn.XLOOKUP($B2881,ウォッチリスト!$C$3:$C$10000,ウォッチリスト!$C$3:$C$10000,"未反映",0,1)</f>
        <v>未反映</v>
      </c>
    </row>
    <row r="2882" spans="1:11">
      <c r="A2882" s="49">
        <v>20250228</v>
      </c>
      <c r="B2882" s="50" t="s">
        <v>2586</v>
      </c>
      <c r="C2882" s="49" t="s">
        <v>7349</v>
      </c>
      <c r="D2882" s="49" t="s">
        <v>3983</v>
      </c>
      <c r="E2882" s="49">
        <v>3650</v>
      </c>
      <c r="F2882" s="49" t="s">
        <v>5487</v>
      </c>
      <c r="G2882" s="49">
        <v>9</v>
      </c>
      <c r="H2882" s="49" t="s">
        <v>4770</v>
      </c>
      <c r="I2882" s="49" t="s">
        <v>3975</v>
      </c>
      <c r="J2882" s="49" t="s">
        <v>3975</v>
      </c>
      <c r="K2882" s="47" t="str">
        <f>_xlfn.XLOOKUP($B2882,ウォッチリスト!$C$3:$C$10000,ウォッチリスト!$C$3:$C$10000,"未反映",0,1)</f>
        <v>6696</v>
      </c>
    </row>
    <row r="2883" spans="1:11">
      <c r="A2883" s="49">
        <v>20250228</v>
      </c>
      <c r="B2883" s="50" t="s">
        <v>2587</v>
      </c>
      <c r="C2883" s="49" t="s">
        <v>7350</v>
      </c>
      <c r="D2883" s="49" t="s">
        <v>7351</v>
      </c>
      <c r="E2883" s="49">
        <v>3650</v>
      </c>
      <c r="F2883" s="49" t="s">
        <v>5487</v>
      </c>
      <c r="G2883" s="49">
        <v>9</v>
      </c>
      <c r="H2883" s="49" t="s">
        <v>4770</v>
      </c>
      <c r="I2883" s="49" t="s">
        <v>3975</v>
      </c>
      <c r="J2883" s="49" t="s">
        <v>3975</v>
      </c>
      <c r="K2883" s="47" t="str">
        <f>_xlfn.XLOOKUP($B2883,ウォッチリスト!$C$3:$C$10000,ウォッチリスト!$C$3:$C$10000,"未反映",0,1)</f>
        <v>6697</v>
      </c>
    </row>
    <row r="2884" spans="1:11">
      <c r="A2884" s="49">
        <v>20250228</v>
      </c>
      <c r="B2884" s="50" t="s">
        <v>2588</v>
      </c>
      <c r="C2884" s="49" t="s">
        <v>7352</v>
      </c>
      <c r="D2884" s="49" t="s">
        <v>3968</v>
      </c>
      <c r="E2884" s="49">
        <v>3650</v>
      </c>
      <c r="F2884" s="49" t="s">
        <v>5487</v>
      </c>
      <c r="G2884" s="49">
        <v>9</v>
      </c>
      <c r="H2884" s="49" t="s">
        <v>4770</v>
      </c>
      <c r="I2884" s="49">
        <v>7</v>
      </c>
      <c r="J2884" s="49" t="s">
        <v>3971</v>
      </c>
      <c r="K2884" s="47" t="str">
        <f>_xlfn.XLOOKUP($B2884,ウォッチリスト!$C$3:$C$10000,ウォッチリスト!$C$3:$C$10000,"未反映",0,1)</f>
        <v>6699</v>
      </c>
    </row>
    <row r="2885" spans="1:11">
      <c r="A2885" s="49">
        <v>20250228</v>
      </c>
      <c r="B2885" s="50" t="s">
        <v>2589</v>
      </c>
      <c r="C2885" s="49" t="s">
        <v>7353</v>
      </c>
      <c r="D2885" s="49" t="s">
        <v>3968</v>
      </c>
      <c r="E2885" s="49">
        <v>3650</v>
      </c>
      <c r="F2885" s="49" t="s">
        <v>5487</v>
      </c>
      <c r="G2885" s="49">
        <v>9</v>
      </c>
      <c r="H2885" s="49" t="s">
        <v>4770</v>
      </c>
      <c r="I2885" s="49">
        <v>2</v>
      </c>
      <c r="J2885" s="49" t="s">
        <v>4532</v>
      </c>
      <c r="K2885" s="47" t="str">
        <f>_xlfn.XLOOKUP($B2885,ウォッチリスト!$C$3:$C$10000,ウォッチリスト!$C$3:$C$10000,"未反映",0,1)</f>
        <v>6701</v>
      </c>
    </row>
    <row r="2886" spans="1:11">
      <c r="A2886" s="49">
        <v>20250228</v>
      </c>
      <c r="B2886" s="50" t="s">
        <v>2590</v>
      </c>
      <c r="C2886" s="49" t="s">
        <v>7354</v>
      </c>
      <c r="D2886" s="49" t="s">
        <v>3968</v>
      </c>
      <c r="E2886" s="49">
        <v>3650</v>
      </c>
      <c r="F2886" s="49" t="s">
        <v>5487</v>
      </c>
      <c r="G2886" s="49">
        <v>9</v>
      </c>
      <c r="H2886" s="49" t="s">
        <v>4770</v>
      </c>
      <c r="I2886" s="49">
        <v>2</v>
      </c>
      <c r="J2886" s="49" t="s">
        <v>4532</v>
      </c>
      <c r="K2886" s="47" t="str">
        <f>_xlfn.XLOOKUP($B2886,ウォッチリスト!$C$3:$C$10000,ウォッチリスト!$C$3:$C$10000,"未反映",0,1)</f>
        <v>6702</v>
      </c>
    </row>
    <row r="2887" spans="1:11">
      <c r="A2887" s="49">
        <v>20250228</v>
      </c>
      <c r="B2887" s="50" t="s">
        <v>2591</v>
      </c>
      <c r="C2887" s="49" t="s">
        <v>7355</v>
      </c>
      <c r="D2887" s="49" t="s">
        <v>3968</v>
      </c>
      <c r="E2887" s="49">
        <v>3650</v>
      </c>
      <c r="F2887" s="49" t="s">
        <v>5487</v>
      </c>
      <c r="G2887" s="49">
        <v>9</v>
      </c>
      <c r="H2887" s="49" t="s">
        <v>4770</v>
      </c>
      <c r="I2887" s="49">
        <v>6</v>
      </c>
      <c r="J2887" s="49" t="s">
        <v>4061</v>
      </c>
      <c r="K2887" s="47" t="str">
        <f>_xlfn.XLOOKUP($B2887,ウォッチリスト!$C$3:$C$10000,ウォッチリスト!$C$3:$C$10000,"未反映",0,1)</f>
        <v>6703</v>
      </c>
    </row>
    <row r="2888" spans="1:11">
      <c r="A2888" s="49">
        <v>20250228</v>
      </c>
      <c r="B2888" s="50" t="s">
        <v>2592</v>
      </c>
      <c r="C2888" s="49" t="s">
        <v>7356</v>
      </c>
      <c r="D2888" s="49" t="s">
        <v>3968</v>
      </c>
      <c r="E2888" s="49">
        <v>3650</v>
      </c>
      <c r="F2888" s="49" t="s">
        <v>5487</v>
      </c>
      <c r="G2888" s="49">
        <v>9</v>
      </c>
      <c r="H2888" s="49" t="s">
        <v>4770</v>
      </c>
      <c r="I2888" s="49">
        <v>7</v>
      </c>
      <c r="J2888" s="49" t="s">
        <v>3971</v>
      </c>
      <c r="K2888" s="47" t="str">
        <f>_xlfn.XLOOKUP($B2888,ウォッチリスト!$C$3:$C$10000,ウォッチリスト!$C$3:$C$10000,"未反映",0,1)</f>
        <v>6706</v>
      </c>
    </row>
    <row r="2889" spans="1:11">
      <c r="A2889" s="49">
        <v>20250228</v>
      </c>
      <c r="B2889" s="50" t="s">
        <v>2593</v>
      </c>
      <c r="C2889" s="49" t="s">
        <v>7357</v>
      </c>
      <c r="D2889" s="49" t="s">
        <v>3968</v>
      </c>
      <c r="E2889" s="49">
        <v>3650</v>
      </c>
      <c r="F2889" s="49" t="s">
        <v>5487</v>
      </c>
      <c r="G2889" s="49">
        <v>9</v>
      </c>
      <c r="H2889" s="49" t="s">
        <v>4770</v>
      </c>
      <c r="I2889" s="49">
        <v>4</v>
      </c>
      <c r="J2889" s="49" t="s">
        <v>4015</v>
      </c>
      <c r="K2889" s="47" t="str">
        <f>_xlfn.XLOOKUP($B2889,ウォッチリスト!$C$3:$C$10000,ウォッチリスト!$C$3:$C$10000,"未反映",0,1)</f>
        <v>6707</v>
      </c>
    </row>
    <row r="2890" spans="1:11">
      <c r="A2890" s="49">
        <v>20250228</v>
      </c>
      <c r="B2890" s="50" t="s">
        <v>2594</v>
      </c>
      <c r="C2890" s="49" t="s">
        <v>7358</v>
      </c>
      <c r="D2890" s="49" t="s">
        <v>4059</v>
      </c>
      <c r="E2890" s="49">
        <v>3650</v>
      </c>
      <c r="F2890" s="49" t="s">
        <v>5487</v>
      </c>
      <c r="G2890" s="49">
        <v>9</v>
      </c>
      <c r="H2890" s="49" t="s">
        <v>4770</v>
      </c>
      <c r="I2890" s="49" t="s">
        <v>3975</v>
      </c>
      <c r="J2890" s="49" t="s">
        <v>3975</v>
      </c>
      <c r="K2890" s="47" t="str">
        <f>_xlfn.XLOOKUP($B2890,ウォッチリスト!$C$3:$C$10000,ウォッチリスト!$C$3:$C$10000,"未反映",0,1)</f>
        <v>6715</v>
      </c>
    </row>
    <row r="2891" spans="1:11">
      <c r="A2891" s="49">
        <v>20250228</v>
      </c>
      <c r="B2891" s="50" t="s">
        <v>2595</v>
      </c>
      <c r="C2891" s="49" t="s">
        <v>7359</v>
      </c>
      <c r="D2891" s="49" t="s">
        <v>3968</v>
      </c>
      <c r="E2891" s="49">
        <v>3650</v>
      </c>
      <c r="F2891" s="49" t="s">
        <v>5487</v>
      </c>
      <c r="G2891" s="49">
        <v>9</v>
      </c>
      <c r="H2891" s="49" t="s">
        <v>4770</v>
      </c>
      <c r="I2891" s="49">
        <v>7</v>
      </c>
      <c r="J2891" s="49" t="s">
        <v>3971</v>
      </c>
      <c r="K2891" s="47" t="str">
        <f>_xlfn.XLOOKUP($B2891,ウォッチリスト!$C$3:$C$10000,ウォッチリスト!$C$3:$C$10000,"未反映",0,1)</f>
        <v>6718</v>
      </c>
    </row>
    <row r="2892" spans="1:11">
      <c r="A2892" s="49">
        <v>20250228</v>
      </c>
      <c r="B2892" s="50" t="s">
        <v>2596</v>
      </c>
      <c r="C2892" s="49" t="s">
        <v>7360</v>
      </c>
      <c r="D2892" s="49" t="s">
        <v>4059</v>
      </c>
      <c r="E2892" s="49">
        <v>3650</v>
      </c>
      <c r="F2892" s="49" t="s">
        <v>5487</v>
      </c>
      <c r="G2892" s="49">
        <v>9</v>
      </c>
      <c r="H2892" s="49" t="s">
        <v>4770</v>
      </c>
      <c r="I2892" s="49" t="s">
        <v>3975</v>
      </c>
      <c r="J2892" s="49" t="s">
        <v>3975</v>
      </c>
      <c r="K2892" s="47" t="str">
        <f>_xlfn.XLOOKUP($B2892,ウォッチリスト!$C$3:$C$10000,ウォッチリスト!$C$3:$C$10000,"未反映",0,1)</f>
        <v>6721</v>
      </c>
    </row>
    <row r="2893" spans="1:11">
      <c r="A2893" s="49">
        <v>20250228</v>
      </c>
      <c r="B2893" s="50" t="s">
        <v>40</v>
      </c>
      <c r="C2893" s="49" t="s">
        <v>7361</v>
      </c>
      <c r="D2893" s="49" t="s">
        <v>3968</v>
      </c>
      <c r="E2893" s="49">
        <v>3650</v>
      </c>
      <c r="F2893" s="49" t="s">
        <v>5487</v>
      </c>
      <c r="G2893" s="49">
        <v>9</v>
      </c>
      <c r="H2893" s="49" t="s">
        <v>4770</v>
      </c>
      <c r="I2893" s="49">
        <v>2</v>
      </c>
      <c r="J2893" s="49" t="s">
        <v>4532</v>
      </c>
      <c r="K2893" s="47" t="str">
        <f>_xlfn.XLOOKUP($B2893,ウォッチリスト!$C$3:$C$10000,ウォッチリスト!$C$3:$C$10000,"未反映",0,1)</f>
        <v>6723</v>
      </c>
    </row>
    <row r="2894" spans="1:11">
      <c r="A2894" s="49">
        <v>20250228</v>
      </c>
      <c r="B2894" s="50" t="s">
        <v>231</v>
      </c>
      <c r="C2894" s="49" t="s">
        <v>7362</v>
      </c>
      <c r="D2894" s="49" t="s">
        <v>3968</v>
      </c>
      <c r="E2894" s="49">
        <v>3650</v>
      </c>
      <c r="F2894" s="49" t="s">
        <v>5487</v>
      </c>
      <c r="G2894" s="49">
        <v>9</v>
      </c>
      <c r="H2894" s="49" t="s">
        <v>4770</v>
      </c>
      <c r="I2894" s="49">
        <v>4</v>
      </c>
      <c r="J2894" s="49" t="s">
        <v>4015</v>
      </c>
      <c r="K2894" s="47" t="str">
        <f>_xlfn.XLOOKUP($B2894,ウォッチリスト!$C$3:$C$10000,ウォッチリスト!$C$3:$C$10000,"未反映",0,1)</f>
        <v>6724</v>
      </c>
    </row>
    <row r="2895" spans="1:11">
      <c r="A2895" s="49">
        <v>20250228</v>
      </c>
      <c r="B2895" s="50" t="s">
        <v>2597</v>
      </c>
      <c r="C2895" s="49" t="s">
        <v>7363</v>
      </c>
      <c r="D2895" s="49" t="s">
        <v>3968</v>
      </c>
      <c r="E2895" s="49">
        <v>3650</v>
      </c>
      <c r="F2895" s="49" t="s">
        <v>5487</v>
      </c>
      <c r="G2895" s="49">
        <v>9</v>
      </c>
      <c r="H2895" s="49" t="s">
        <v>4770</v>
      </c>
      <c r="I2895" s="49">
        <v>6</v>
      </c>
      <c r="J2895" s="49" t="s">
        <v>4061</v>
      </c>
      <c r="K2895" s="47" t="str">
        <f>_xlfn.XLOOKUP($B2895,ウォッチリスト!$C$3:$C$10000,ウォッチリスト!$C$3:$C$10000,"未反映",0,1)</f>
        <v>6727</v>
      </c>
    </row>
    <row r="2896" spans="1:11">
      <c r="A2896" s="49">
        <v>20250228</v>
      </c>
      <c r="B2896" s="50" t="s">
        <v>2598</v>
      </c>
      <c r="C2896" s="49" t="s">
        <v>7364</v>
      </c>
      <c r="D2896" s="49" t="s">
        <v>3968</v>
      </c>
      <c r="E2896" s="49">
        <v>3650</v>
      </c>
      <c r="F2896" s="49" t="s">
        <v>5487</v>
      </c>
      <c r="G2896" s="49">
        <v>9</v>
      </c>
      <c r="H2896" s="49" t="s">
        <v>4770</v>
      </c>
      <c r="I2896" s="49">
        <v>4</v>
      </c>
      <c r="J2896" s="49" t="s">
        <v>4015</v>
      </c>
      <c r="K2896" s="47" t="str">
        <f>_xlfn.XLOOKUP($B2896,ウォッチリスト!$C$3:$C$10000,ウォッチリスト!$C$3:$C$10000,"未反映",0,1)</f>
        <v>6728</v>
      </c>
    </row>
    <row r="2897" spans="1:11">
      <c r="A2897" s="49">
        <v>20250228</v>
      </c>
      <c r="B2897" s="50" t="s">
        <v>2599</v>
      </c>
      <c r="C2897" s="49" t="s">
        <v>7365</v>
      </c>
      <c r="D2897" s="49" t="s">
        <v>4059</v>
      </c>
      <c r="E2897" s="49">
        <v>3650</v>
      </c>
      <c r="F2897" s="49" t="s">
        <v>5487</v>
      </c>
      <c r="G2897" s="49">
        <v>9</v>
      </c>
      <c r="H2897" s="49" t="s">
        <v>4770</v>
      </c>
      <c r="I2897" s="49">
        <v>7</v>
      </c>
      <c r="J2897" s="49" t="s">
        <v>3971</v>
      </c>
      <c r="K2897" s="47" t="str">
        <f>_xlfn.XLOOKUP($B2897,ウォッチリスト!$C$3:$C$10000,ウォッチリスト!$C$3:$C$10000,"未反映",0,1)</f>
        <v>6730</v>
      </c>
    </row>
    <row r="2898" spans="1:11">
      <c r="A2898" s="49">
        <v>20250228</v>
      </c>
      <c r="B2898" s="50" t="s">
        <v>2600</v>
      </c>
      <c r="C2898" s="49" t="s">
        <v>7366</v>
      </c>
      <c r="D2898" s="49" t="s">
        <v>4059</v>
      </c>
      <c r="E2898" s="49">
        <v>3650</v>
      </c>
      <c r="F2898" s="49" t="s">
        <v>5487</v>
      </c>
      <c r="G2898" s="49">
        <v>9</v>
      </c>
      <c r="H2898" s="49" t="s">
        <v>4770</v>
      </c>
      <c r="I2898" s="49" t="s">
        <v>3975</v>
      </c>
      <c r="J2898" s="49" t="s">
        <v>3975</v>
      </c>
      <c r="K2898" s="47" t="str">
        <f>_xlfn.XLOOKUP($B2898,ウォッチリスト!$C$3:$C$10000,ウォッチリスト!$C$3:$C$10000,"未反映",0,1)</f>
        <v>6731</v>
      </c>
    </row>
    <row r="2899" spans="1:11">
      <c r="A2899" s="49">
        <v>20250228</v>
      </c>
      <c r="B2899" s="50" t="s">
        <v>2601</v>
      </c>
      <c r="C2899" s="49" t="s">
        <v>7367</v>
      </c>
      <c r="D2899" s="49" t="s">
        <v>4059</v>
      </c>
      <c r="E2899" s="49">
        <v>3650</v>
      </c>
      <c r="F2899" s="49" t="s">
        <v>5487</v>
      </c>
      <c r="G2899" s="49">
        <v>9</v>
      </c>
      <c r="H2899" s="49" t="s">
        <v>4770</v>
      </c>
      <c r="I2899" s="49" t="s">
        <v>3975</v>
      </c>
      <c r="J2899" s="49" t="s">
        <v>3975</v>
      </c>
      <c r="K2899" s="47" t="str">
        <f>_xlfn.XLOOKUP($B2899,ウォッチリスト!$C$3:$C$10000,ウォッチリスト!$C$3:$C$10000,"未反映",0,1)</f>
        <v>6734</v>
      </c>
    </row>
    <row r="2900" spans="1:11">
      <c r="A2900" s="49">
        <v>20250228</v>
      </c>
      <c r="B2900" s="50" t="s">
        <v>2602</v>
      </c>
      <c r="C2900" s="49" t="s">
        <v>7368</v>
      </c>
      <c r="D2900" s="49" t="s">
        <v>4059</v>
      </c>
      <c r="E2900" s="49">
        <v>3650</v>
      </c>
      <c r="F2900" s="49" t="s">
        <v>5487</v>
      </c>
      <c r="G2900" s="49">
        <v>9</v>
      </c>
      <c r="H2900" s="49" t="s">
        <v>4770</v>
      </c>
      <c r="I2900" s="49" t="s">
        <v>3975</v>
      </c>
      <c r="J2900" s="49" t="s">
        <v>3975</v>
      </c>
      <c r="K2900" s="47" t="str">
        <f>_xlfn.XLOOKUP($B2900,ウォッチリスト!$C$3:$C$10000,ウォッチリスト!$C$3:$C$10000,"未反映",0,1)</f>
        <v>6736</v>
      </c>
    </row>
    <row r="2901" spans="1:11">
      <c r="A2901" s="49">
        <v>20250228</v>
      </c>
      <c r="B2901" s="50" t="s">
        <v>2603</v>
      </c>
      <c r="C2901" s="49" t="s">
        <v>7369</v>
      </c>
      <c r="D2901" s="49" t="s">
        <v>3968</v>
      </c>
      <c r="E2901" s="49">
        <v>3650</v>
      </c>
      <c r="F2901" s="49" t="s">
        <v>5487</v>
      </c>
      <c r="G2901" s="49">
        <v>9</v>
      </c>
      <c r="H2901" s="49" t="s">
        <v>4770</v>
      </c>
      <c r="I2901" s="49">
        <v>6</v>
      </c>
      <c r="J2901" s="49" t="s">
        <v>4061</v>
      </c>
      <c r="K2901" s="47" t="str">
        <f>_xlfn.XLOOKUP($B2901,ウォッチリスト!$C$3:$C$10000,ウォッチリスト!$C$3:$C$10000,"未反映",0,1)</f>
        <v>6737</v>
      </c>
    </row>
    <row r="2902" spans="1:11">
      <c r="A2902" s="49">
        <v>20250228</v>
      </c>
      <c r="B2902" s="50" t="s">
        <v>2604</v>
      </c>
      <c r="C2902" s="49" t="s">
        <v>7370</v>
      </c>
      <c r="D2902" s="49" t="s">
        <v>3968</v>
      </c>
      <c r="E2902" s="49">
        <v>3650</v>
      </c>
      <c r="F2902" s="49" t="s">
        <v>5487</v>
      </c>
      <c r="G2902" s="49">
        <v>9</v>
      </c>
      <c r="H2902" s="49" t="s">
        <v>4770</v>
      </c>
      <c r="I2902" s="49">
        <v>7</v>
      </c>
      <c r="J2902" s="49" t="s">
        <v>3971</v>
      </c>
      <c r="K2902" s="47" t="str">
        <f>_xlfn.XLOOKUP($B2902,ウォッチリスト!$C$3:$C$10000,ウォッチリスト!$C$3:$C$10000,"未反映",0,1)</f>
        <v>6740</v>
      </c>
    </row>
    <row r="2903" spans="1:11">
      <c r="A2903" s="49">
        <v>20250228</v>
      </c>
      <c r="B2903" s="50" t="s">
        <v>2605</v>
      </c>
      <c r="C2903" s="49" t="s">
        <v>7371</v>
      </c>
      <c r="D2903" s="49" t="s">
        <v>3968</v>
      </c>
      <c r="E2903" s="49">
        <v>3650</v>
      </c>
      <c r="F2903" s="49" t="s">
        <v>5487</v>
      </c>
      <c r="G2903" s="49">
        <v>9</v>
      </c>
      <c r="H2903" s="49" t="s">
        <v>4770</v>
      </c>
      <c r="I2903" s="49">
        <v>7</v>
      </c>
      <c r="J2903" s="49" t="s">
        <v>3971</v>
      </c>
      <c r="K2903" s="47" t="str">
        <f>_xlfn.XLOOKUP($B2903,ウォッチリスト!$C$3:$C$10000,ウォッチリスト!$C$3:$C$10000,"未反映",0,1)</f>
        <v>6741</v>
      </c>
    </row>
    <row r="2904" spans="1:11">
      <c r="A2904" s="49">
        <v>20250228</v>
      </c>
      <c r="B2904" s="50" t="s">
        <v>2606</v>
      </c>
      <c r="C2904" s="49" t="s">
        <v>7372</v>
      </c>
      <c r="D2904" s="49" t="s">
        <v>3968</v>
      </c>
      <c r="E2904" s="49">
        <v>3650</v>
      </c>
      <c r="F2904" s="49" t="s">
        <v>5487</v>
      </c>
      <c r="G2904" s="49">
        <v>9</v>
      </c>
      <c r="H2904" s="49" t="s">
        <v>4770</v>
      </c>
      <c r="I2904" s="49">
        <v>7</v>
      </c>
      <c r="J2904" s="49" t="s">
        <v>3971</v>
      </c>
      <c r="K2904" s="47" t="str">
        <f>_xlfn.XLOOKUP($B2904,ウォッチリスト!$C$3:$C$10000,ウォッチリスト!$C$3:$C$10000,"未反映",0,1)</f>
        <v>6742</v>
      </c>
    </row>
    <row r="2905" spans="1:11">
      <c r="A2905" s="49">
        <v>20250228</v>
      </c>
      <c r="B2905" s="50" t="s">
        <v>2607</v>
      </c>
      <c r="C2905" s="49" t="s">
        <v>7373</v>
      </c>
      <c r="D2905" s="49" t="s">
        <v>4059</v>
      </c>
      <c r="E2905" s="49">
        <v>3650</v>
      </c>
      <c r="F2905" s="49" t="s">
        <v>5487</v>
      </c>
      <c r="G2905" s="49">
        <v>9</v>
      </c>
      <c r="H2905" s="49" t="s">
        <v>4770</v>
      </c>
      <c r="I2905" s="49" t="s">
        <v>3975</v>
      </c>
      <c r="J2905" s="49" t="s">
        <v>3975</v>
      </c>
      <c r="K2905" s="47" t="str">
        <f>_xlfn.XLOOKUP($B2905,ウォッチリスト!$C$3:$C$10000,ウォッチリスト!$C$3:$C$10000,"未反映",0,1)</f>
        <v>6743</v>
      </c>
    </row>
    <row r="2906" spans="1:11">
      <c r="A2906" s="49">
        <v>20250228</v>
      </c>
      <c r="B2906" s="50" t="s">
        <v>2608</v>
      </c>
      <c r="C2906" s="49" t="s">
        <v>7374</v>
      </c>
      <c r="D2906" s="49" t="s">
        <v>3968</v>
      </c>
      <c r="E2906" s="49">
        <v>3650</v>
      </c>
      <c r="F2906" s="49" t="s">
        <v>5487</v>
      </c>
      <c r="G2906" s="49">
        <v>9</v>
      </c>
      <c r="H2906" s="49" t="s">
        <v>4770</v>
      </c>
      <c r="I2906" s="49">
        <v>7</v>
      </c>
      <c r="J2906" s="49" t="s">
        <v>3971</v>
      </c>
      <c r="K2906" s="47" t="str">
        <f>_xlfn.XLOOKUP($B2906,ウォッチリスト!$C$3:$C$10000,ウォッチリスト!$C$3:$C$10000,"未反映",0,1)</f>
        <v>6744</v>
      </c>
    </row>
    <row r="2907" spans="1:11">
      <c r="A2907" s="49">
        <v>20250228</v>
      </c>
      <c r="B2907" s="50" t="s">
        <v>2609</v>
      </c>
      <c r="C2907" s="49" t="s">
        <v>7375</v>
      </c>
      <c r="D2907" s="49" t="s">
        <v>3968</v>
      </c>
      <c r="E2907" s="49">
        <v>3650</v>
      </c>
      <c r="F2907" s="49" t="s">
        <v>5487</v>
      </c>
      <c r="G2907" s="49">
        <v>9</v>
      </c>
      <c r="H2907" s="49" t="s">
        <v>4770</v>
      </c>
      <c r="I2907" s="49">
        <v>7</v>
      </c>
      <c r="J2907" s="49" t="s">
        <v>3971</v>
      </c>
      <c r="K2907" s="47" t="str">
        <f>_xlfn.XLOOKUP($B2907,ウォッチリスト!$C$3:$C$10000,ウォッチリスト!$C$3:$C$10000,"未反映",0,1)</f>
        <v>6745</v>
      </c>
    </row>
    <row r="2908" spans="1:11">
      <c r="A2908" s="49">
        <v>20250228</v>
      </c>
      <c r="B2908" s="50" t="s">
        <v>2610</v>
      </c>
      <c r="C2908" s="49" t="s">
        <v>7376</v>
      </c>
      <c r="D2908" s="49" t="s">
        <v>4059</v>
      </c>
      <c r="E2908" s="49">
        <v>3650</v>
      </c>
      <c r="F2908" s="49" t="s">
        <v>5487</v>
      </c>
      <c r="G2908" s="49">
        <v>9</v>
      </c>
      <c r="H2908" s="49" t="s">
        <v>4770</v>
      </c>
      <c r="I2908" s="49" t="s">
        <v>3975</v>
      </c>
      <c r="J2908" s="49" t="s">
        <v>3975</v>
      </c>
      <c r="K2908" s="47" t="str">
        <f>_xlfn.XLOOKUP($B2908,ウォッチリスト!$C$3:$C$10000,ウォッチリスト!$C$3:$C$10000,"未反映",0,1)</f>
        <v>6748</v>
      </c>
    </row>
    <row r="2909" spans="1:11">
      <c r="A2909" s="49">
        <v>20250228</v>
      </c>
      <c r="B2909" s="50" t="s">
        <v>2611</v>
      </c>
      <c r="C2909" s="49" t="s">
        <v>7377</v>
      </c>
      <c r="D2909" s="49" t="s">
        <v>3968</v>
      </c>
      <c r="E2909" s="49">
        <v>3650</v>
      </c>
      <c r="F2909" s="49" t="s">
        <v>5487</v>
      </c>
      <c r="G2909" s="49">
        <v>9</v>
      </c>
      <c r="H2909" s="49" t="s">
        <v>4770</v>
      </c>
      <c r="I2909" s="49">
        <v>6</v>
      </c>
      <c r="J2909" s="49" t="s">
        <v>4061</v>
      </c>
      <c r="K2909" s="47" t="str">
        <f>_xlfn.XLOOKUP($B2909,ウォッチリスト!$C$3:$C$10000,ウォッチリスト!$C$3:$C$10000,"未反映",0,1)</f>
        <v>6750</v>
      </c>
    </row>
    <row r="2910" spans="1:11">
      <c r="A2910" s="49">
        <v>20250228</v>
      </c>
      <c r="B2910" s="50" t="s">
        <v>72</v>
      </c>
      <c r="C2910" s="49" t="s">
        <v>7378</v>
      </c>
      <c r="D2910" s="49" t="s">
        <v>3968</v>
      </c>
      <c r="E2910" s="49">
        <v>3650</v>
      </c>
      <c r="F2910" s="49" t="s">
        <v>5487</v>
      </c>
      <c r="G2910" s="49">
        <v>9</v>
      </c>
      <c r="H2910" s="49" t="s">
        <v>4770</v>
      </c>
      <c r="I2910" s="49">
        <v>2</v>
      </c>
      <c r="J2910" s="49" t="s">
        <v>4532</v>
      </c>
      <c r="K2910" s="47" t="str">
        <f>_xlfn.XLOOKUP($B2910,ウォッチリスト!$C$3:$C$10000,ウォッチリスト!$C$3:$C$10000,"未反映",0,1)</f>
        <v>6752</v>
      </c>
    </row>
    <row r="2911" spans="1:11">
      <c r="A2911" s="49">
        <v>20250228</v>
      </c>
      <c r="B2911" s="50" t="s">
        <v>2612</v>
      </c>
      <c r="C2911" s="49" t="s">
        <v>7379</v>
      </c>
      <c r="D2911" s="49" t="s">
        <v>3968</v>
      </c>
      <c r="E2911" s="49">
        <v>3650</v>
      </c>
      <c r="F2911" s="49" t="s">
        <v>5487</v>
      </c>
      <c r="G2911" s="49">
        <v>9</v>
      </c>
      <c r="H2911" s="49" t="s">
        <v>4770</v>
      </c>
      <c r="I2911" s="49">
        <v>4</v>
      </c>
      <c r="J2911" s="49" t="s">
        <v>4015</v>
      </c>
      <c r="K2911" s="47" t="str">
        <f>_xlfn.XLOOKUP($B2911,ウォッチリスト!$C$3:$C$10000,ウォッチリスト!$C$3:$C$10000,"未反映",0,1)</f>
        <v>6753</v>
      </c>
    </row>
    <row r="2912" spans="1:11">
      <c r="A2912" s="49">
        <v>20250228</v>
      </c>
      <c r="B2912" s="50" t="s">
        <v>2613</v>
      </c>
      <c r="C2912" s="49" t="s">
        <v>7380</v>
      </c>
      <c r="D2912" s="49" t="s">
        <v>3968</v>
      </c>
      <c r="E2912" s="49">
        <v>3650</v>
      </c>
      <c r="F2912" s="49" t="s">
        <v>5487</v>
      </c>
      <c r="G2912" s="49">
        <v>9</v>
      </c>
      <c r="H2912" s="49" t="s">
        <v>4770</v>
      </c>
      <c r="I2912" s="49">
        <v>4</v>
      </c>
      <c r="J2912" s="49" t="s">
        <v>4015</v>
      </c>
      <c r="K2912" s="47" t="str">
        <f>_xlfn.XLOOKUP($B2912,ウォッチリスト!$C$3:$C$10000,ウォッチリスト!$C$3:$C$10000,"未反映",0,1)</f>
        <v>6754</v>
      </c>
    </row>
    <row r="2913" spans="1:11">
      <c r="A2913" s="49">
        <v>20250228</v>
      </c>
      <c r="B2913" s="50" t="s">
        <v>2614</v>
      </c>
      <c r="C2913" s="49" t="s">
        <v>7381</v>
      </c>
      <c r="D2913" s="49" t="s">
        <v>3968</v>
      </c>
      <c r="E2913" s="49">
        <v>3650</v>
      </c>
      <c r="F2913" s="49" t="s">
        <v>5487</v>
      </c>
      <c r="G2913" s="49">
        <v>9</v>
      </c>
      <c r="H2913" s="49" t="s">
        <v>4770</v>
      </c>
      <c r="I2913" s="49">
        <v>6</v>
      </c>
      <c r="J2913" s="49" t="s">
        <v>4061</v>
      </c>
      <c r="K2913" s="47" t="str">
        <f>_xlfn.XLOOKUP($B2913,ウォッチリスト!$C$3:$C$10000,ウォッチリスト!$C$3:$C$10000,"未反映",0,1)</f>
        <v>6755</v>
      </c>
    </row>
    <row r="2914" spans="1:11">
      <c r="A2914" s="49">
        <v>20250228</v>
      </c>
      <c r="B2914" s="50" t="s">
        <v>2615</v>
      </c>
      <c r="C2914" s="49" t="s">
        <v>7382</v>
      </c>
      <c r="D2914" s="49" t="s">
        <v>4059</v>
      </c>
      <c r="E2914" s="49">
        <v>3650</v>
      </c>
      <c r="F2914" s="49" t="s">
        <v>5487</v>
      </c>
      <c r="G2914" s="49">
        <v>9</v>
      </c>
      <c r="H2914" s="49" t="s">
        <v>4770</v>
      </c>
      <c r="I2914" s="49" t="s">
        <v>3975</v>
      </c>
      <c r="J2914" s="49" t="s">
        <v>3975</v>
      </c>
      <c r="K2914" s="47" t="str">
        <f>_xlfn.XLOOKUP($B2914,ウォッチリスト!$C$3:$C$10000,ウォッチリスト!$C$3:$C$10000,"未反映",0,1)</f>
        <v>6757</v>
      </c>
    </row>
    <row r="2915" spans="1:11">
      <c r="A2915" s="49">
        <v>20250228</v>
      </c>
      <c r="B2915" s="50" t="s">
        <v>2616</v>
      </c>
      <c r="C2915" s="49" t="s">
        <v>7383</v>
      </c>
      <c r="D2915" s="49" t="s">
        <v>3968</v>
      </c>
      <c r="E2915" s="49">
        <v>3650</v>
      </c>
      <c r="F2915" s="49" t="s">
        <v>5487</v>
      </c>
      <c r="G2915" s="49">
        <v>9</v>
      </c>
      <c r="H2915" s="49" t="s">
        <v>4770</v>
      </c>
      <c r="I2915" s="49">
        <v>1</v>
      </c>
      <c r="J2915" s="49" t="s">
        <v>5369</v>
      </c>
      <c r="K2915" s="47" t="str">
        <f>_xlfn.XLOOKUP($B2915,ウォッチリスト!$C$3:$C$10000,ウォッチリスト!$C$3:$C$10000,"未反映",0,1)</f>
        <v>6758</v>
      </c>
    </row>
    <row r="2916" spans="1:11">
      <c r="A2916" s="49">
        <v>20250228</v>
      </c>
      <c r="B2916" s="50" t="s">
        <v>2617</v>
      </c>
      <c r="C2916" s="49" t="s">
        <v>7384</v>
      </c>
      <c r="D2916" s="49" t="s">
        <v>3968</v>
      </c>
      <c r="E2916" s="49">
        <v>3650</v>
      </c>
      <c r="F2916" s="49" t="s">
        <v>5487</v>
      </c>
      <c r="G2916" s="49">
        <v>9</v>
      </c>
      <c r="H2916" s="49" t="s">
        <v>4770</v>
      </c>
      <c r="I2916" s="49">
        <v>2</v>
      </c>
      <c r="J2916" s="49" t="s">
        <v>4532</v>
      </c>
      <c r="K2916" s="47" t="str">
        <f>_xlfn.XLOOKUP($B2916,ウォッチリスト!$C$3:$C$10000,ウォッチリスト!$C$3:$C$10000,"未反映",0,1)</f>
        <v>6762</v>
      </c>
    </row>
    <row r="2917" spans="1:11">
      <c r="A2917" s="49">
        <v>20250228</v>
      </c>
      <c r="B2917" s="50" t="s">
        <v>2618</v>
      </c>
      <c r="C2917" s="49" t="s">
        <v>7385</v>
      </c>
      <c r="D2917" s="49" t="s">
        <v>3968</v>
      </c>
      <c r="E2917" s="49">
        <v>3650</v>
      </c>
      <c r="F2917" s="49" t="s">
        <v>5487</v>
      </c>
      <c r="G2917" s="49">
        <v>9</v>
      </c>
      <c r="H2917" s="49" t="s">
        <v>4770</v>
      </c>
      <c r="I2917" s="49">
        <v>7</v>
      </c>
      <c r="J2917" s="49" t="s">
        <v>3971</v>
      </c>
      <c r="K2917" s="47" t="str">
        <f>_xlfn.XLOOKUP($B2917,ウォッチリスト!$C$3:$C$10000,ウォッチリスト!$C$3:$C$10000,"未反映",0,1)</f>
        <v>6763</v>
      </c>
    </row>
    <row r="2918" spans="1:11">
      <c r="A2918" s="49">
        <v>20250228</v>
      </c>
      <c r="B2918" s="50" t="s">
        <v>2619</v>
      </c>
      <c r="C2918" s="49" t="s">
        <v>7386</v>
      </c>
      <c r="D2918" s="49" t="s">
        <v>3968</v>
      </c>
      <c r="E2918" s="49">
        <v>3650</v>
      </c>
      <c r="F2918" s="49" t="s">
        <v>5487</v>
      </c>
      <c r="G2918" s="49">
        <v>9</v>
      </c>
      <c r="H2918" s="49" t="s">
        <v>4770</v>
      </c>
      <c r="I2918" s="49">
        <v>6</v>
      </c>
      <c r="J2918" s="49" t="s">
        <v>4061</v>
      </c>
      <c r="K2918" s="47" t="str">
        <f>_xlfn.XLOOKUP($B2918,ウォッチリスト!$C$3:$C$10000,ウォッチリスト!$C$3:$C$10000,"未反映",0,1)</f>
        <v>6768</v>
      </c>
    </row>
    <row r="2919" spans="1:11">
      <c r="A2919" s="49">
        <v>20250228</v>
      </c>
      <c r="B2919" s="50" t="s">
        <v>2620</v>
      </c>
      <c r="C2919" s="49" t="s">
        <v>7387</v>
      </c>
      <c r="D2919" s="49" t="s">
        <v>4059</v>
      </c>
      <c r="E2919" s="49">
        <v>3650</v>
      </c>
      <c r="F2919" s="49" t="s">
        <v>5487</v>
      </c>
      <c r="G2919" s="49">
        <v>9</v>
      </c>
      <c r="H2919" s="49" t="s">
        <v>4770</v>
      </c>
      <c r="I2919" s="49" t="s">
        <v>3975</v>
      </c>
      <c r="J2919" s="49" t="s">
        <v>3975</v>
      </c>
      <c r="K2919" s="47" t="str">
        <f>_xlfn.XLOOKUP($B2919,ウォッチリスト!$C$3:$C$10000,ウォッチリスト!$C$3:$C$10000,"未反映",0,1)</f>
        <v>6769</v>
      </c>
    </row>
    <row r="2920" spans="1:11">
      <c r="A2920" s="49">
        <v>20250228</v>
      </c>
      <c r="B2920" s="50" t="s">
        <v>284</v>
      </c>
      <c r="C2920" s="49" t="s">
        <v>7388</v>
      </c>
      <c r="D2920" s="49" t="s">
        <v>3968</v>
      </c>
      <c r="E2920" s="49">
        <v>3650</v>
      </c>
      <c r="F2920" s="49" t="s">
        <v>5487</v>
      </c>
      <c r="G2920" s="49">
        <v>9</v>
      </c>
      <c r="H2920" s="49" t="s">
        <v>4770</v>
      </c>
      <c r="I2920" s="49">
        <v>4</v>
      </c>
      <c r="J2920" s="49" t="s">
        <v>4015</v>
      </c>
      <c r="K2920" s="47" t="str">
        <f>_xlfn.XLOOKUP($B2920,ウォッチリスト!$C$3:$C$10000,ウォッチリスト!$C$3:$C$10000,"未反映",0,1)</f>
        <v>6770</v>
      </c>
    </row>
    <row r="2921" spans="1:11">
      <c r="A2921" s="49">
        <v>20250228</v>
      </c>
      <c r="B2921" s="50" t="s">
        <v>2621</v>
      </c>
      <c r="C2921" s="49" t="s">
        <v>7389</v>
      </c>
      <c r="D2921" s="49" t="s">
        <v>4059</v>
      </c>
      <c r="E2921" s="49">
        <v>3650</v>
      </c>
      <c r="F2921" s="49" t="s">
        <v>5487</v>
      </c>
      <c r="G2921" s="49">
        <v>9</v>
      </c>
      <c r="H2921" s="49" t="s">
        <v>4770</v>
      </c>
      <c r="I2921" s="49" t="s">
        <v>3975</v>
      </c>
      <c r="J2921" s="49" t="s">
        <v>3975</v>
      </c>
      <c r="K2921" s="47" t="str">
        <f>_xlfn.XLOOKUP($B2921,ウォッチリスト!$C$3:$C$10000,ウォッチリスト!$C$3:$C$10000,"未反映",0,1)</f>
        <v>6771</v>
      </c>
    </row>
    <row r="2922" spans="1:11">
      <c r="A2922" s="49">
        <v>20250228</v>
      </c>
      <c r="B2922" s="50" t="s">
        <v>2622</v>
      </c>
      <c r="C2922" s="49" t="s">
        <v>7390</v>
      </c>
      <c r="D2922" s="49" t="s">
        <v>4059</v>
      </c>
      <c r="E2922" s="49">
        <v>3650</v>
      </c>
      <c r="F2922" s="49" t="s">
        <v>5487</v>
      </c>
      <c r="G2922" s="49">
        <v>9</v>
      </c>
      <c r="H2922" s="49" t="s">
        <v>4770</v>
      </c>
      <c r="I2922" s="49" t="s">
        <v>3975</v>
      </c>
      <c r="J2922" s="49" t="s">
        <v>3975</v>
      </c>
      <c r="K2922" s="47" t="str">
        <f>_xlfn.XLOOKUP($B2922,ウォッチリスト!$C$3:$C$10000,ウォッチリスト!$C$3:$C$10000,"未反映",0,1)</f>
        <v>6772</v>
      </c>
    </row>
    <row r="2923" spans="1:11">
      <c r="A2923" s="49">
        <v>20250228</v>
      </c>
      <c r="B2923" s="50" t="s">
        <v>2623</v>
      </c>
      <c r="C2923" s="49" t="s">
        <v>7391</v>
      </c>
      <c r="D2923" s="49" t="s">
        <v>4059</v>
      </c>
      <c r="E2923" s="49">
        <v>3650</v>
      </c>
      <c r="F2923" s="49" t="s">
        <v>5487</v>
      </c>
      <c r="G2923" s="49">
        <v>9</v>
      </c>
      <c r="H2923" s="49" t="s">
        <v>4770</v>
      </c>
      <c r="I2923" s="49" t="s">
        <v>3975</v>
      </c>
      <c r="J2923" s="49" t="s">
        <v>3975</v>
      </c>
      <c r="K2923" s="47" t="str">
        <f>_xlfn.XLOOKUP($B2923,ウォッチリスト!$C$3:$C$10000,ウォッチリスト!$C$3:$C$10000,"未反映",0,1)</f>
        <v>6775</v>
      </c>
    </row>
    <row r="2924" spans="1:11">
      <c r="A2924" s="49">
        <v>20250228</v>
      </c>
      <c r="B2924" s="50" t="s">
        <v>2624</v>
      </c>
      <c r="C2924" s="49" t="s">
        <v>7392</v>
      </c>
      <c r="D2924" s="49" t="s">
        <v>4059</v>
      </c>
      <c r="E2924" s="49">
        <v>3200</v>
      </c>
      <c r="F2924" s="49" t="s">
        <v>4445</v>
      </c>
      <c r="G2924" s="49">
        <v>4</v>
      </c>
      <c r="H2924" s="49" t="s">
        <v>4446</v>
      </c>
      <c r="I2924" s="49" t="s">
        <v>3975</v>
      </c>
      <c r="J2924" s="49" t="s">
        <v>3975</v>
      </c>
      <c r="K2924" s="47" t="str">
        <f>_xlfn.XLOOKUP($B2924,ウォッチリスト!$C$3:$C$10000,ウォッチリスト!$C$3:$C$10000,"未反映",0,1)</f>
        <v>6776</v>
      </c>
    </row>
    <row r="2925" spans="1:11">
      <c r="A2925" s="49">
        <v>20250228</v>
      </c>
      <c r="B2925" s="50" t="s">
        <v>2625</v>
      </c>
      <c r="C2925" s="49" t="s">
        <v>7393</v>
      </c>
      <c r="D2925" s="49" t="s">
        <v>4059</v>
      </c>
      <c r="E2925" s="49">
        <v>3650</v>
      </c>
      <c r="F2925" s="49" t="s">
        <v>5487</v>
      </c>
      <c r="G2925" s="49">
        <v>9</v>
      </c>
      <c r="H2925" s="49" t="s">
        <v>4770</v>
      </c>
      <c r="I2925" s="49" t="s">
        <v>3975</v>
      </c>
      <c r="J2925" s="49" t="s">
        <v>3975</v>
      </c>
      <c r="K2925" s="47" t="str">
        <f>_xlfn.XLOOKUP($B2925,ウォッチリスト!$C$3:$C$10000,ウォッチリスト!$C$3:$C$10000,"未反映",0,1)</f>
        <v>6777</v>
      </c>
    </row>
    <row r="2926" spans="1:11">
      <c r="A2926" s="49">
        <v>20250228</v>
      </c>
      <c r="B2926" s="50" t="s">
        <v>2626</v>
      </c>
      <c r="C2926" s="49" t="s">
        <v>7394</v>
      </c>
      <c r="D2926" s="49" t="s">
        <v>4059</v>
      </c>
      <c r="E2926" s="49">
        <v>3650</v>
      </c>
      <c r="F2926" s="49" t="s">
        <v>5487</v>
      </c>
      <c r="G2926" s="49">
        <v>9</v>
      </c>
      <c r="H2926" s="49" t="s">
        <v>4770</v>
      </c>
      <c r="I2926" s="49" t="s">
        <v>3975</v>
      </c>
      <c r="J2926" s="49" t="s">
        <v>3975</v>
      </c>
      <c r="K2926" s="47" t="str">
        <f>_xlfn.XLOOKUP($B2926,ウォッチリスト!$C$3:$C$10000,ウォッチリスト!$C$3:$C$10000,"未反映",0,1)</f>
        <v>6778</v>
      </c>
    </row>
    <row r="2927" spans="1:11">
      <c r="A2927" s="49">
        <v>20250228</v>
      </c>
      <c r="B2927" s="50" t="s">
        <v>2627</v>
      </c>
      <c r="C2927" s="49" t="s">
        <v>7395</v>
      </c>
      <c r="D2927" s="49" t="s">
        <v>3968</v>
      </c>
      <c r="E2927" s="49">
        <v>3650</v>
      </c>
      <c r="F2927" s="49" t="s">
        <v>5487</v>
      </c>
      <c r="G2927" s="49">
        <v>9</v>
      </c>
      <c r="H2927" s="49" t="s">
        <v>4770</v>
      </c>
      <c r="I2927" s="49">
        <v>7</v>
      </c>
      <c r="J2927" s="49" t="s">
        <v>3971</v>
      </c>
      <c r="K2927" s="47" t="str">
        <f>_xlfn.XLOOKUP($B2927,ウォッチリスト!$C$3:$C$10000,ウォッチリスト!$C$3:$C$10000,"未反映",0,1)</f>
        <v>6779</v>
      </c>
    </row>
    <row r="2928" spans="1:11">
      <c r="A2928" s="49">
        <v>20250228</v>
      </c>
      <c r="B2928" s="50" t="s">
        <v>325</v>
      </c>
      <c r="C2928" s="49" t="s">
        <v>7396</v>
      </c>
      <c r="D2928" s="49" t="s">
        <v>3968</v>
      </c>
      <c r="E2928" s="49">
        <v>3650</v>
      </c>
      <c r="F2928" s="49" t="s">
        <v>5487</v>
      </c>
      <c r="G2928" s="49">
        <v>9</v>
      </c>
      <c r="H2928" s="49" t="s">
        <v>4770</v>
      </c>
      <c r="I2928" s="49">
        <v>7</v>
      </c>
      <c r="J2928" s="49" t="s">
        <v>3971</v>
      </c>
      <c r="K2928" s="47" t="str">
        <f>_xlfn.XLOOKUP($B2928,ウォッチリスト!$C$3:$C$10000,ウォッチリスト!$C$3:$C$10000,"未反映",0,1)</f>
        <v>6785</v>
      </c>
    </row>
    <row r="2929" spans="1:11">
      <c r="A2929" s="49">
        <v>20250228</v>
      </c>
      <c r="B2929" s="50" t="s">
        <v>2628</v>
      </c>
      <c r="C2929" s="49" t="s">
        <v>7397</v>
      </c>
      <c r="D2929" s="49" t="s">
        <v>4059</v>
      </c>
      <c r="E2929" s="49">
        <v>9050</v>
      </c>
      <c r="F2929" s="49" t="s">
        <v>4031</v>
      </c>
      <c r="G2929" s="49">
        <v>10</v>
      </c>
      <c r="H2929" s="49" t="s">
        <v>3993</v>
      </c>
      <c r="I2929" s="49" t="s">
        <v>3975</v>
      </c>
      <c r="J2929" s="49" t="s">
        <v>3975</v>
      </c>
      <c r="K2929" s="47" t="str">
        <f>_xlfn.XLOOKUP($B2929,ウォッチリスト!$C$3:$C$10000,ウォッチリスト!$C$3:$C$10000,"未反映",0,1)</f>
        <v>6786</v>
      </c>
    </row>
    <row r="2930" spans="1:11">
      <c r="A2930" s="49">
        <v>20250228</v>
      </c>
      <c r="B2930" s="50" t="s">
        <v>2629</v>
      </c>
      <c r="C2930" s="49" t="s">
        <v>7398</v>
      </c>
      <c r="D2930" s="49" t="s">
        <v>3968</v>
      </c>
      <c r="E2930" s="49">
        <v>3650</v>
      </c>
      <c r="F2930" s="49" t="s">
        <v>5487</v>
      </c>
      <c r="G2930" s="49">
        <v>9</v>
      </c>
      <c r="H2930" s="49" t="s">
        <v>4770</v>
      </c>
      <c r="I2930" s="49">
        <v>6</v>
      </c>
      <c r="J2930" s="49" t="s">
        <v>4061</v>
      </c>
      <c r="K2930" s="47" t="str">
        <f>_xlfn.XLOOKUP($B2930,ウォッチリスト!$C$3:$C$10000,ウォッチリスト!$C$3:$C$10000,"未反映",0,1)</f>
        <v>6787</v>
      </c>
    </row>
    <row r="2931" spans="1:11">
      <c r="A2931" s="49">
        <v>20250228</v>
      </c>
      <c r="B2931" s="50" t="s">
        <v>2630</v>
      </c>
      <c r="C2931" s="49" t="s">
        <v>7399</v>
      </c>
      <c r="D2931" s="49" t="s">
        <v>3968</v>
      </c>
      <c r="E2931" s="49">
        <v>3650</v>
      </c>
      <c r="F2931" s="49" t="s">
        <v>5487</v>
      </c>
      <c r="G2931" s="49">
        <v>9</v>
      </c>
      <c r="H2931" s="49" t="s">
        <v>4770</v>
      </c>
      <c r="I2931" s="49">
        <v>7</v>
      </c>
      <c r="J2931" s="49" t="s">
        <v>3971</v>
      </c>
      <c r="K2931" s="47" t="str">
        <f>_xlfn.XLOOKUP($B2931,ウォッチリスト!$C$3:$C$10000,ウォッチリスト!$C$3:$C$10000,"未反映",0,1)</f>
        <v>6788</v>
      </c>
    </row>
    <row r="2932" spans="1:11">
      <c r="A2932" s="49">
        <v>20250228</v>
      </c>
      <c r="B2932" s="50" t="s">
        <v>2631</v>
      </c>
      <c r="C2932" s="49" t="s">
        <v>7400</v>
      </c>
      <c r="D2932" s="49" t="s">
        <v>3968</v>
      </c>
      <c r="E2932" s="49">
        <v>3650</v>
      </c>
      <c r="F2932" s="49" t="s">
        <v>5487</v>
      </c>
      <c r="G2932" s="49">
        <v>9</v>
      </c>
      <c r="H2932" s="49" t="s">
        <v>4770</v>
      </c>
      <c r="I2932" s="49">
        <v>7</v>
      </c>
      <c r="J2932" s="49" t="s">
        <v>3971</v>
      </c>
      <c r="K2932" s="47" t="str">
        <f>_xlfn.XLOOKUP($B2932,ウォッチリスト!$C$3:$C$10000,ウォッチリスト!$C$3:$C$10000,"未反映",0,1)</f>
        <v>6794</v>
      </c>
    </row>
    <row r="2933" spans="1:11">
      <c r="A2933" s="49">
        <v>20250228</v>
      </c>
      <c r="B2933" s="50" t="s">
        <v>2632</v>
      </c>
      <c r="C2933" s="49" t="s">
        <v>7401</v>
      </c>
      <c r="D2933" s="49" t="s">
        <v>4059</v>
      </c>
      <c r="E2933" s="49">
        <v>3650</v>
      </c>
      <c r="F2933" s="49" t="s">
        <v>5487</v>
      </c>
      <c r="G2933" s="49">
        <v>9</v>
      </c>
      <c r="H2933" s="49" t="s">
        <v>4770</v>
      </c>
      <c r="I2933" s="49" t="s">
        <v>3975</v>
      </c>
      <c r="J2933" s="49" t="s">
        <v>3975</v>
      </c>
      <c r="K2933" s="47" t="str">
        <f>_xlfn.XLOOKUP($B2933,ウォッチリスト!$C$3:$C$10000,ウォッチリスト!$C$3:$C$10000,"未反映",0,1)</f>
        <v>6797</v>
      </c>
    </row>
    <row r="2934" spans="1:11">
      <c r="A2934" s="49">
        <v>20250228</v>
      </c>
      <c r="B2934" s="50" t="s">
        <v>2633</v>
      </c>
      <c r="C2934" s="49" t="s">
        <v>7402</v>
      </c>
      <c r="D2934" s="49" t="s">
        <v>3968</v>
      </c>
      <c r="E2934" s="49">
        <v>3650</v>
      </c>
      <c r="F2934" s="49" t="s">
        <v>5487</v>
      </c>
      <c r="G2934" s="49">
        <v>9</v>
      </c>
      <c r="H2934" s="49" t="s">
        <v>4770</v>
      </c>
      <c r="I2934" s="49">
        <v>7</v>
      </c>
      <c r="J2934" s="49" t="s">
        <v>3971</v>
      </c>
      <c r="K2934" s="47" t="str">
        <f>_xlfn.XLOOKUP($B2934,ウォッチリスト!$C$3:$C$10000,ウォッチリスト!$C$3:$C$10000,"未反映",0,1)</f>
        <v>6798</v>
      </c>
    </row>
    <row r="2935" spans="1:11">
      <c r="A2935" s="49">
        <v>20250228</v>
      </c>
      <c r="B2935" s="50" t="s">
        <v>2634</v>
      </c>
      <c r="C2935" s="49" t="s">
        <v>7403</v>
      </c>
      <c r="D2935" s="49" t="s">
        <v>3968</v>
      </c>
      <c r="E2935" s="49">
        <v>3650</v>
      </c>
      <c r="F2935" s="49" t="s">
        <v>5487</v>
      </c>
      <c r="G2935" s="49">
        <v>9</v>
      </c>
      <c r="H2935" s="49" t="s">
        <v>4770</v>
      </c>
      <c r="I2935" s="49">
        <v>6</v>
      </c>
      <c r="J2935" s="49" t="s">
        <v>4061</v>
      </c>
      <c r="K2935" s="47" t="str">
        <f>_xlfn.XLOOKUP($B2935,ウォッチリスト!$C$3:$C$10000,ウォッチリスト!$C$3:$C$10000,"未反映",0,1)</f>
        <v>6800</v>
      </c>
    </row>
    <row r="2936" spans="1:11">
      <c r="A2936" s="49">
        <v>20250228</v>
      </c>
      <c r="B2936" s="50" t="s">
        <v>2635</v>
      </c>
      <c r="C2936" s="49" t="s">
        <v>7404</v>
      </c>
      <c r="D2936" s="49" t="s">
        <v>4059</v>
      </c>
      <c r="E2936" s="49">
        <v>3650</v>
      </c>
      <c r="F2936" s="49" t="s">
        <v>5487</v>
      </c>
      <c r="G2936" s="49">
        <v>9</v>
      </c>
      <c r="H2936" s="49" t="s">
        <v>4770</v>
      </c>
      <c r="I2936" s="49" t="s">
        <v>3975</v>
      </c>
      <c r="J2936" s="49" t="s">
        <v>3975</v>
      </c>
      <c r="K2936" s="47" t="str">
        <f>_xlfn.XLOOKUP($B2936,ウォッチリスト!$C$3:$C$10000,ウォッチリスト!$C$3:$C$10000,"未反映",0,1)</f>
        <v>6803</v>
      </c>
    </row>
    <row r="2937" spans="1:11">
      <c r="A2937" s="49">
        <v>20250228</v>
      </c>
      <c r="B2937" s="50" t="s">
        <v>2636</v>
      </c>
      <c r="C2937" s="49" t="s">
        <v>7405</v>
      </c>
      <c r="D2937" s="49" t="s">
        <v>3968</v>
      </c>
      <c r="E2937" s="49">
        <v>3650</v>
      </c>
      <c r="F2937" s="49" t="s">
        <v>5487</v>
      </c>
      <c r="G2937" s="49">
        <v>9</v>
      </c>
      <c r="H2937" s="49" t="s">
        <v>4770</v>
      </c>
      <c r="I2937" s="49">
        <v>6</v>
      </c>
      <c r="J2937" s="49" t="s">
        <v>4061</v>
      </c>
      <c r="K2937" s="47" t="str">
        <f>_xlfn.XLOOKUP($B2937,ウォッチリスト!$C$3:$C$10000,ウォッチリスト!$C$3:$C$10000,"未反映",0,1)</f>
        <v>6804</v>
      </c>
    </row>
    <row r="2938" spans="1:11">
      <c r="A2938" s="49">
        <v>20250228</v>
      </c>
      <c r="B2938" s="50" t="s">
        <v>2637</v>
      </c>
      <c r="C2938" s="49" t="s">
        <v>7406</v>
      </c>
      <c r="D2938" s="49" t="s">
        <v>3968</v>
      </c>
      <c r="E2938" s="49">
        <v>3650</v>
      </c>
      <c r="F2938" s="49" t="s">
        <v>5487</v>
      </c>
      <c r="G2938" s="49">
        <v>9</v>
      </c>
      <c r="H2938" s="49" t="s">
        <v>4770</v>
      </c>
      <c r="I2938" s="49">
        <v>4</v>
      </c>
      <c r="J2938" s="49" t="s">
        <v>4015</v>
      </c>
      <c r="K2938" s="47" t="str">
        <f>_xlfn.XLOOKUP($B2938,ウォッチリスト!$C$3:$C$10000,ウォッチリスト!$C$3:$C$10000,"未反映",0,1)</f>
        <v>6806</v>
      </c>
    </row>
    <row r="2939" spans="1:11">
      <c r="A2939" s="49">
        <v>20250228</v>
      </c>
      <c r="B2939" s="50" t="s">
        <v>2638</v>
      </c>
      <c r="C2939" s="49" t="s">
        <v>7407</v>
      </c>
      <c r="D2939" s="49" t="s">
        <v>3968</v>
      </c>
      <c r="E2939" s="49">
        <v>3650</v>
      </c>
      <c r="F2939" s="49" t="s">
        <v>5487</v>
      </c>
      <c r="G2939" s="49">
        <v>9</v>
      </c>
      <c r="H2939" s="49" t="s">
        <v>4770</v>
      </c>
      <c r="I2939" s="49">
        <v>6</v>
      </c>
      <c r="J2939" s="49" t="s">
        <v>4061</v>
      </c>
      <c r="K2939" s="47" t="str">
        <f>_xlfn.XLOOKUP($B2939,ウォッチリスト!$C$3:$C$10000,ウォッチリスト!$C$3:$C$10000,"未反映",0,1)</f>
        <v>6807</v>
      </c>
    </row>
    <row r="2940" spans="1:11">
      <c r="A2940" s="49">
        <v>20250228</v>
      </c>
      <c r="B2940" s="50" t="s">
        <v>2639</v>
      </c>
      <c r="C2940" s="49" t="s">
        <v>7408</v>
      </c>
      <c r="D2940" s="49" t="s">
        <v>3968</v>
      </c>
      <c r="E2940" s="49">
        <v>3650</v>
      </c>
      <c r="F2940" s="49" t="s">
        <v>5487</v>
      </c>
      <c r="G2940" s="49">
        <v>9</v>
      </c>
      <c r="H2940" s="49" t="s">
        <v>4770</v>
      </c>
      <c r="I2940" s="49">
        <v>7</v>
      </c>
      <c r="J2940" s="49" t="s">
        <v>3971</v>
      </c>
      <c r="K2940" s="47" t="str">
        <f>_xlfn.XLOOKUP($B2940,ウォッチリスト!$C$3:$C$10000,ウォッチリスト!$C$3:$C$10000,"未反映",0,1)</f>
        <v>6809</v>
      </c>
    </row>
    <row r="2941" spans="1:11">
      <c r="A2941" s="49">
        <v>20250228</v>
      </c>
      <c r="B2941" s="50" t="s">
        <v>2640</v>
      </c>
      <c r="C2941" s="49" t="s">
        <v>7409</v>
      </c>
      <c r="D2941" s="49" t="s">
        <v>3968</v>
      </c>
      <c r="E2941" s="49">
        <v>3650</v>
      </c>
      <c r="F2941" s="49" t="s">
        <v>5487</v>
      </c>
      <c r="G2941" s="49">
        <v>9</v>
      </c>
      <c r="H2941" s="49" t="s">
        <v>4770</v>
      </c>
      <c r="I2941" s="49">
        <v>6</v>
      </c>
      <c r="J2941" s="49" t="s">
        <v>4061</v>
      </c>
      <c r="K2941" s="47" t="str">
        <f>_xlfn.XLOOKUP($B2941,ウォッチリスト!$C$3:$C$10000,ウォッチリスト!$C$3:$C$10000,"未反映",0,1)</f>
        <v>6810</v>
      </c>
    </row>
    <row r="2942" spans="1:11">
      <c r="A2942" s="49">
        <v>20250228</v>
      </c>
      <c r="B2942" s="50" t="s">
        <v>190</v>
      </c>
      <c r="C2942" s="49" t="s">
        <v>7410</v>
      </c>
      <c r="D2942" s="49" t="s">
        <v>3968</v>
      </c>
      <c r="E2942" s="49">
        <v>3650</v>
      </c>
      <c r="F2942" s="49" t="s">
        <v>5487</v>
      </c>
      <c r="G2942" s="49">
        <v>9</v>
      </c>
      <c r="H2942" s="49" t="s">
        <v>4770</v>
      </c>
      <c r="I2942" s="49">
        <v>6</v>
      </c>
      <c r="J2942" s="49" t="s">
        <v>4061</v>
      </c>
      <c r="K2942" s="47" t="str">
        <f>_xlfn.XLOOKUP($B2942,ウォッチリスト!$C$3:$C$10000,ウォッチリスト!$C$3:$C$10000,"未反映",0,1)</f>
        <v>6814</v>
      </c>
    </row>
    <row r="2943" spans="1:11">
      <c r="A2943" s="49">
        <v>20250228</v>
      </c>
      <c r="B2943" s="50" t="s">
        <v>2641</v>
      </c>
      <c r="C2943" s="49" t="s">
        <v>7411</v>
      </c>
      <c r="D2943" s="49" t="s">
        <v>3968</v>
      </c>
      <c r="E2943" s="49">
        <v>3650</v>
      </c>
      <c r="F2943" s="49" t="s">
        <v>5487</v>
      </c>
      <c r="G2943" s="49">
        <v>9</v>
      </c>
      <c r="H2943" s="49" t="s">
        <v>4770</v>
      </c>
      <c r="I2943" s="49">
        <v>7</v>
      </c>
      <c r="J2943" s="49" t="s">
        <v>3971</v>
      </c>
      <c r="K2943" s="47" t="str">
        <f>_xlfn.XLOOKUP($B2943,ウォッチリスト!$C$3:$C$10000,ウォッチリスト!$C$3:$C$10000,"未反映",0,1)</f>
        <v>6817</v>
      </c>
    </row>
    <row r="2944" spans="1:11">
      <c r="A2944" s="49">
        <v>20250228</v>
      </c>
      <c r="B2944" s="50" t="s">
        <v>2642</v>
      </c>
      <c r="C2944" s="49" t="s">
        <v>7412</v>
      </c>
      <c r="D2944" s="49" t="s">
        <v>4059</v>
      </c>
      <c r="E2944" s="49">
        <v>9050</v>
      </c>
      <c r="F2944" s="49" t="s">
        <v>4031</v>
      </c>
      <c r="G2944" s="49">
        <v>10</v>
      </c>
      <c r="H2944" s="49" t="s">
        <v>3993</v>
      </c>
      <c r="I2944" s="49" t="s">
        <v>3975</v>
      </c>
      <c r="J2944" s="49" t="s">
        <v>3975</v>
      </c>
      <c r="K2944" s="47" t="str">
        <f>_xlfn.XLOOKUP($B2944,ウォッチリスト!$C$3:$C$10000,ウォッチリスト!$C$3:$C$10000,"未反映",0,1)</f>
        <v>6819</v>
      </c>
    </row>
    <row r="2945" spans="1:11">
      <c r="A2945" s="49">
        <v>20250228</v>
      </c>
      <c r="B2945" s="50" t="s">
        <v>2643</v>
      </c>
      <c r="C2945" s="49" t="s">
        <v>7413</v>
      </c>
      <c r="D2945" s="49" t="s">
        <v>3968</v>
      </c>
      <c r="E2945" s="49">
        <v>3650</v>
      </c>
      <c r="F2945" s="49" t="s">
        <v>5487</v>
      </c>
      <c r="G2945" s="49">
        <v>9</v>
      </c>
      <c r="H2945" s="49" t="s">
        <v>4770</v>
      </c>
      <c r="I2945" s="49">
        <v>7</v>
      </c>
      <c r="J2945" s="49" t="s">
        <v>3971</v>
      </c>
      <c r="K2945" s="47" t="str">
        <f>_xlfn.XLOOKUP($B2945,ウォッチリスト!$C$3:$C$10000,ウォッチリスト!$C$3:$C$10000,"未反映",0,1)</f>
        <v>6820</v>
      </c>
    </row>
    <row r="2946" spans="1:11">
      <c r="A2946" s="49">
        <v>20250228</v>
      </c>
      <c r="B2946" s="50" t="s">
        <v>2644</v>
      </c>
      <c r="C2946" s="49" t="s">
        <v>7414</v>
      </c>
      <c r="D2946" s="49" t="s">
        <v>4059</v>
      </c>
      <c r="E2946" s="49">
        <v>3650</v>
      </c>
      <c r="F2946" s="49" t="s">
        <v>5487</v>
      </c>
      <c r="G2946" s="49">
        <v>9</v>
      </c>
      <c r="H2946" s="49" t="s">
        <v>4770</v>
      </c>
      <c r="I2946" s="49" t="s">
        <v>3975</v>
      </c>
      <c r="J2946" s="49" t="s">
        <v>3975</v>
      </c>
      <c r="K2946" s="47" t="str">
        <f>_xlfn.XLOOKUP($B2946,ウォッチリスト!$C$3:$C$10000,ウォッチリスト!$C$3:$C$10000,"未反映",0,1)</f>
        <v>6822</v>
      </c>
    </row>
    <row r="2947" spans="1:11">
      <c r="A2947" s="49">
        <v>20250228</v>
      </c>
      <c r="B2947" s="50" t="s">
        <v>2645</v>
      </c>
      <c r="C2947" s="49" t="s">
        <v>7415</v>
      </c>
      <c r="D2947" s="49" t="s">
        <v>3968</v>
      </c>
      <c r="E2947" s="49">
        <v>3650</v>
      </c>
      <c r="F2947" s="49" t="s">
        <v>5487</v>
      </c>
      <c r="G2947" s="49">
        <v>9</v>
      </c>
      <c r="H2947" s="49" t="s">
        <v>4770</v>
      </c>
      <c r="I2947" s="49">
        <v>7</v>
      </c>
      <c r="J2947" s="49" t="s">
        <v>3971</v>
      </c>
      <c r="K2947" s="47" t="str">
        <f>_xlfn.XLOOKUP($B2947,ウォッチリスト!$C$3:$C$10000,ウォッチリスト!$C$3:$C$10000,"未反映",0,1)</f>
        <v>6823</v>
      </c>
    </row>
    <row r="2948" spans="1:11">
      <c r="A2948" s="49">
        <v>20250228</v>
      </c>
      <c r="B2948" s="50" t="s">
        <v>2646</v>
      </c>
      <c r="C2948" s="49" t="s">
        <v>7416</v>
      </c>
      <c r="D2948" s="49" t="s">
        <v>4059</v>
      </c>
      <c r="E2948" s="49">
        <v>3650</v>
      </c>
      <c r="F2948" s="49" t="s">
        <v>5487</v>
      </c>
      <c r="G2948" s="49">
        <v>9</v>
      </c>
      <c r="H2948" s="49" t="s">
        <v>4770</v>
      </c>
      <c r="I2948" s="49" t="s">
        <v>3975</v>
      </c>
      <c r="J2948" s="49" t="s">
        <v>3975</v>
      </c>
      <c r="K2948" s="47" t="str">
        <f>_xlfn.XLOOKUP($B2948,ウォッチリスト!$C$3:$C$10000,ウォッチリスト!$C$3:$C$10000,"未反映",0,1)</f>
        <v>6824</v>
      </c>
    </row>
    <row r="2949" spans="1:11">
      <c r="A2949" s="49">
        <v>20250228</v>
      </c>
      <c r="B2949" s="50" t="s">
        <v>2647</v>
      </c>
      <c r="C2949" s="49" t="s">
        <v>7417</v>
      </c>
      <c r="D2949" s="49" t="s">
        <v>4059</v>
      </c>
      <c r="E2949" s="49">
        <v>3650</v>
      </c>
      <c r="F2949" s="49" t="s">
        <v>5487</v>
      </c>
      <c r="G2949" s="49">
        <v>9</v>
      </c>
      <c r="H2949" s="49" t="s">
        <v>4770</v>
      </c>
      <c r="I2949" s="49" t="s">
        <v>3975</v>
      </c>
      <c r="J2949" s="49" t="s">
        <v>3975</v>
      </c>
      <c r="K2949" s="47" t="str">
        <f>_xlfn.XLOOKUP($B2949,ウォッチリスト!$C$3:$C$10000,ウォッチリスト!$C$3:$C$10000,"未反映",0,1)</f>
        <v>6832</v>
      </c>
    </row>
    <row r="2950" spans="1:11">
      <c r="A2950" s="49">
        <v>20250228</v>
      </c>
      <c r="B2950" s="50" t="s">
        <v>2648</v>
      </c>
      <c r="C2950" s="49" t="s">
        <v>7418</v>
      </c>
      <c r="D2950" s="49" t="s">
        <v>4059</v>
      </c>
      <c r="E2950" s="49">
        <v>3650</v>
      </c>
      <c r="F2950" s="49" t="s">
        <v>5487</v>
      </c>
      <c r="G2950" s="49">
        <v>9</v>
      </c>
      <c r="H2950" s="49" t="s">
        <v>4770</v>
      </c>
      <c r="I2950" s="49" t="s">
        <v>3975</v>
      </c>
      <c r="J2950" s="49" t="s">
        <v>3975</v>
      </c>
      <c r="K2950" s="47" t="str">
        <f>_xlfn.XLOOKUP($B2950,ウォッチリスト!$C$3:$C$10000,ウォッチリスト!$C$3:$C$10000,"未反映",0,1)</f>
        <v>6834</v>
      </c>
    </row>
    <row r="2951" spans="1:11">
      <c r="A2951" s="49">
        <v>20250228</v>
      </c>
      <c r="B2951" s="50" t="s">
        <v>2649</v>
      </c>
      <c r="C2951" s="49" t="s">
        <v>7419</v>
      </c>
      <c r="D2951" s="49" t="s">
        <v>4059</v>
      </c>
      <c r="E2951" s="49">
        <v>3650</v>
      </c>
      <c r="F2951" s="49" t="s">
        <v>5487</v>
      </c>
      <c r="G2951" s="49">
        <v>9</v>
      </c>
      <c r="H2951" s="49" t="s">
        <v>4770</v>
      </c>
      <c r="I2951" s="49" t="s">
        <v>3975</v>
      </c>
      <c r="J2951" s="49" t="s">
        <v>3975</v>
      </c>
      <c r="K2951" s="47" t="str">
        <f>_xlfn.XLOOKUP($B2951,ウォッチリスト!$C$3:$C$10000,ウォッチリスト!$C$3:$C$10000,"未反映",0,1)</f>
        <v>6835</v>
      </c>
    </row>
    <row r="2952" spans="1:11">
      <c r="A2952" s="49">
        <v>20250228</v>
      </c>
      <c r="B2952" s="50" t="s">
        <v>2650</v>
      </c>
      <c r="C2952" s="49" t="s">
        <v>7420</v>
      </c>
      <c r="D2952" s="49" t="s">
        <v>4059</v>
      </c>
      <c r="E2952" s="49">
        <v>3650</v>
      </c>
      <c r="F2952" s="49" t="s">
        <v>5487</v>
      </c>
      <c r="G2952" s="49">
        <v>9</v>
      </c>
      <c r="H2952" s="49" t="s">
        <v>4770</v>
      </c>
      <c r="I2952" s="49" t="s">
        <v>3975</v>
      </c>
      <c r="J2952" s="49" t="s">
        <v>3975</v>
      </c>
      <c r="K2952" s="47" t="str">
        <f>_xlfn.XLOOKUP($B2952,ウォッチリスト!$C$3:$C$10000,ウォッチリスト!$C$3:$C$10000,"未反映",0,1)</f>
        <v>6836</v>
      </c>
    </row>
    <row r="2953" spans="1:11">
      <c r="A2953" s="49">
        <v>20250228</v>
      </c>
      <c r="B2953" s="50" t="s">
        <v>2651</v>
      </c>
      <c r="C2953" s="49" t="s">
        <v>7421</v>
      </c>
      <c r="D2953" s="49" t="s">
        <v>4059</v>
      </c>
      <c r="E2953" s="49">
        <v>3650</v>
      </c>
      <c r="F2953" s="49" t="s">
        <v>5487</v>
      </c>
      <c r="G2953" s="49">
        <v>9</v>
      </c>
      <c r="H2953" s="49" t="s">
        <v>4770</v>
      </c>
      <c r="I2953" s="49" t="s">
        <v>3975</v>
      </c>
      <c r="J2953" s="49" t="s">
        <v>3975</v>
      </c>
      <c r="K2953" s="47" t="str">
        <f>_xlfn.XLOOKUP($B2953,ウォッチリスト!$C$3:$C$10000,ウォッチリスト!$C$3:$C$10000,"未反映",0,1)</f>
        <v>6837</v>
      </c>
    </row>
    <row r="2954" spans="1:11">
      <c r="A2954" s="49">
        <v>20250228</v>
      </c>
      <c r="B2954" s="50" t="s">
        <v>2652</v>
      </c>
      <c r="C2954" s="49" t="s">
        <v>7422</v>
      </c>
      <c r="D2954" s="49" t="s">
        <v>4059</v>
      </c>
      <c r="E2954" s="49">
        <v>3650</v>
      </c>
      <c r="F2954" s="49" t="s">
        <v>5487</v>
      </c>
      <c r="G2954" s="49">
        <v>9</v>
      </c>
      <c r="H2954" s="49" t="s">
        <v>4770</v>
      </c>
      <c r="I2954" s="49" t="s">
        <v>3975</v>
      </c>
      <c r="J2954" s="49" t="s">
        <v>3975</v>
      </c>
      <c r="K2954" s="47" t="str">
        <f>_xlfn.XLOOKUP($B2954,ウォッチリスト!$C$3:$C$10000,ウォッチリスト!$C$3:$C$10000,"未反映",0,1)</f>
        <v>6838</v>
      </c>
    </row>
    <row r="2955" spans="1:11">
      <c r="A2955" s="49">
        <v>20250228</v>
      </c>
      <c r="B2955" s="50" t="s">
        <v>2653</v>
      </c>
      <c r="C2955" s="49" t="s">
        <v>7423</v>
      </c>
      <c r="D2955" s="49" t="s">
        <v>4059</v>
      </c>
      <c r="E2955" s="49">
        <v>3650</v>
      </c>
      <c r="F2955" s="49" t="s">
        <v>5487</v>
      </c>
      <c r="G2955" s="49">
        <v>9</v>
      </c>
      <c r="H2955" s="49" t="s">
        <v>4770</v>
      </c>
      <c r="I2955" s="49" t="s">
        <v>3975</v>
      </c>
      <c r="J2955" s="49" t="s">
        <v>3975</v>
      </c>
      <c r="K2955" s="47" t="str">
        <f>_xlfn.XLOOKUP($B2955,ウォッチリスト!$C$3:$C$10000,ウォッチリスト!$C$3:$C$10000,"未反映",0,1)</f>
        <v>6840</v>
      </c>
    </row>
    <row r="2956" spans="1:11">
      <c r="A2956" s="49">
        <v>20250228</v>
      </c>
      <c r="B2956" s="50" t="s">
        <v>2654</v>
      </c>
      <c r="C2956" s="49" t="s">
        <v>7424</v>
      </c>
      <c r="D2956" s="49" t="s">
        <v>3968</v>
      </c>
      <c r="E2956" s="49">
        <v>3650</v>
      </c>
      <c r="F2956" s="49" t="s">
        <v>5487</v>
      </c>
      <c r="G2956" s="49">
        <v>9</v>
      </c>
      <c r="H2956" s="49" t="s">
        <v>4770</v>
      </c>
      <c r="I2956" s="49">
        <v>4</v>
      </c>
      <c r="J2956" s="49" t="s">
        <v>4015</v>
      </c>
      <c r="K2956" s="47" t="str">
        <f>_xlfn.XLOOKUP($B2956,ウォッチリスト!$C$3:$C$10000,ウォッチリスト!$C$3:$C$10000,"未反映",0,1)</f>
        <v>6841</v>
      </c>
    </row>
    <row r="2957" spans="1:11">
      <c r="A2957" s="49">
        <v>20250228</v>
      </c>
      <c r="B2957" s="50" t="s">
        <v>2655</v>
      </c>
      <c r="C2957" s="49" t="s">
        <v>7425</v>
      </c>
      <c r="D2957" s="49" t="s">
        <v>3968</v>
      </c>
      <c r="E2957" s="49">
        <v>3650</v>
      </c>
      <c r="F2957" s="49" t="s">
        <v>5487</v>
      </c>
      <c r="G2957" s="49">
        <v>9</v>
      </c>
      <c r="H2957" s="49" t="s">
        <v>4770</v>
      </c>
      <c r="I2957" s="49">
        <v>7</v>
      </c>
      <c r="J2957" s="49" t="s">
        <v>3971</v>
      </c>
      <c r="K2957" s="47" t="str">
        <f>_xlfn.XLOOKUP($B2957,ウォッチリスト!$C$3:$C$10000,ウォッチリスト!$C$3:$C$10000,"未反映",0,1)</f>
        <v>6844</v>
      </c>
    </row>
    <row r="2958" spans="1:11">
      <c r="A2958" s="49">
        <v>20250228</v>
      </c>
      <c r="B2958" s="50" t="s">
        <v>2656</v>
      </c>
      <c r="C2958" s="49" t="s">
        <v>7426</v>
      </c>
      <c r="D2958" s="49" t="s">
        <v>3968</v>
      </c>
      <c r="E2958" s="49">
        <v>3650</v>
      </c>
      <c r="F2958" s="49" t="s">
        <v>5487</v>
      </c>
      <c r="G2958" s="49">
        <v>9</v>
      </c>
      <c r="H2958" s="49" t="s">
        <v>4770</v>
      </c>
      <c r="I2958" s="49">
        <v>4</v>
      </c>
      <c r="J2958" s="49" t="s">
        <v>4015</v>
      </c>
      <c r="K2958" s="47" t="str">
        <f>_xlfn.XLOOKUP($B2958,ウォッチリスト!$C$3:$C$10000,ウォッチリスト!$C$3:$C$10000,"未反映",0,1)</f>
        <v>6845</v>
      </c>
    </row>
    <row r="2959" spans="1:11">
      <c r="A2959" s="49">
        <v>20250228</v>
      </c>
      <c r="B2959" s="50" t="s">
        <v>2657</v>
      </c>
      <c r="C2959" s="49" t="s">
        <v>7427</v>
      </c>
      <c r="D2959" s="49" t="s">
        <v>4059</v>
      </c>
      <c r="E2959" s="49">
        <v>3650</v>
      </c>
      <c r="F2959" s="49" t="s">
        <v>5487</v>
      </c>
      <c r="G2959" s="49">
        <v>9</v>
      </c>
      <c r="H2959" s="49" t="s">
        <v>4770</v>
      </c>
      <c r="I2959" s="49" t="s">
        <v>3975</v>
      </c>
      <c r="J2959" s="49" t="s">
        <v>3975</v>
      </c>
      <c r="K2959" s="47" t="str">
        <f>_xlfn.XLOOKUP($B2959,ウォッチリスト!$C$3:$C$10000,ウォッチリスト!$C$3:$C$10000,"未反映",0,1)</f>
        <v>6848</v>
      </c>
    </row>
    <row r="2960" spans="1:11">
      <c r="A2960" s="49">
        <v>20250228</v>
      </c>
      <c r="B2960" s="50" t="s">
        <v>2658</v>
      </c>
      <c r="C2960" s="49" t="s">
        <v>7428</v>
      </c>
      <c r="D2960" s="49" t="s">
        <v>3968</v>
      </c>
      <c r="E2960" s="49">
        <v>3650</v>
      </c>
      <c r="F2960" s="49" t="s">
        <v>5487</v>
      </c>
      <c r="G2960" s="49">
        <v>9</v>
      </c>
      <c r="H2960" s="49" t="s">
        <v>4770</v>
      </c>
      <c r="I2960" s="49">
        <v>4</v>
      </c>
      <c r="J2960" s="49" t="s">
        <v>4015</v>
      </c>
      <c r="K2960" s="47" t="str">
        <f>_xlfn.XLOOKUP($B2960,ウォッチリスト!$C$3:$C$10000,ウォッチリスト!$C$3:$C$10000,"未反映",0,1)</f>
        <v>6849</v>
      </c>
    </row>
    <row r="2961" spans="1:11">
      <c r="A2961" s="49">
        <v>20250228</v>
      </c>
      <c r="B2961" s="50" t="s">
        <v>2659</v>
      </c>
      <c r="C2961" s="49" t="s">
        <v>7429</v>
      </c>
      <c r="D2961" s="49" t="s">
        <v>3968</v>
      </c>
      <c r="E2961" s="49">
        <v>3650</v>
      </c>
      <c r="F2961" s="49" t="s">
        <v>5487</v>
      </c>
      <c r="G2961" s="49">
        <v>9</v>
      </c>
      <c r="H2961" s="49" t="s">
        <v>4770</v>
      </c>
      <c r="I2961" s="49">
        <v>7</v>
      </c>
      <c r="J2961" s="49" t="s">
        <v>3971</v>
      </c>
      <c r="K2961" s="47" t="str">
        <f>_xlfn.XLOOKUP($B2961,ウォッチリスト!$C$3:$C$10000,ウォッチリスト!$C$3:$C$10000,"未反映",0,1)</f>
        <v>6850</v>
      </c>
    </row>
    <row r="2962" spans="1:11">
      <c r="A2962" s="49">
        <v>20250228</v>
      </c>
      <c r="B2962" s="50" t="s">
        <v>2660</v>
      </c>
      <c r="C2962" s="49" t="s">
        <v>7430</v>
      </c>
      <c r="D2962" s="49" t="s">
        <v>4059</v>
      </c>
      <c r="E2962" s="49">
        <v>3650</v>
      </c>
      <c r="F2962" s="49" t="s">
        <v>5487</v>
      </c>
      <c r="G2962" s="49">
        <v>9</v>
      </c>
      <c r="H2962" s="49" t="s">
        <v>4770</v>
      </c>
      <c r="I2962" s="49" t="s">
        <v>3975</v>
      </c>
      <c r="J2962" s="49" t="s">
        <v>3975</v>
      </c>
      <c r="K2962" s="47" t="str">
        <f>_xlfn.XLOOKUP($B2962,ウォッチリスト!$C$3:$C$10000,ウォッチリスト!$C$3:$C$10000,"未反映",0,1)</f>
        <v>6853</v>
      </c>
    </row>
    <row r="2963" spans="1:11">
      <c r="A2963" s="49">
        <v>20250228</v>
      </c>
      <c r="B2963" s="50" t="s">
        <v>2661</v>
      </c>
      <c r="C2963" s="49" t="s">
        <v>7431</v>
      </c>
      <c r="D2963" s="49" t="s">
        <v>4059</v>
      </c>
      <c r="E2963" s="49">
        <v>3650</v>
      </c>
      <c r="F2963" s="49" t="s">
        <v>5487</v>
      </c>
      <c r="G2963" s="49">
        <v>9</v>
      </c>
      <c r="H2963" s="49" t="s">
        <v>4770</v>
      </c>
      <c r="I2963" s="49">
        <v>7</v>
      </c>
      <c r="J2963" s="49" t="s">
        <v>3971</v>
      </c>
      <c r="K2963" s="47" t="str">
        <f>_xlfn.XLOOKUP($B2963,ウォッチリスト!$C$3:$C$10000,ウォッチリスト!$C$3:$C$10000,"未反映",0,1)</f>
        <v>6855</v>
      </c>
    </row>
    <row r="2964" spans="1:11">
      <c r="A2964" s="49">
        <v>20250228</v>
      </c>
      <c r="B2964" s="50" t="s">
        <v>2662</v>
      </c>
      <c r="C2964" s="49" t="s">
        <v>7432</v>
      </c>
      <c r="D2964" s="49" t="s">
        <v>3968</v>
      </c>
      <c r="E2964" s="49">
        <v>3650</v>
      </c>
      <c r="F2964" s="49" t="s">
        <v>5487</v>
      </c>
      <c r="G2964" s="49">
        <v>9</v>
      </c>
      <c r="H2964" s="49" t="s">
        <v>4770</v>
      </c>
      <c r="I2964" s="49">
        <v>4</v>
      </c>
      <c r="J2964" s="49" t="s">
        <v>4015</v>
      </c>
      <c r="K2964" s="47" t="str">
        <f>_xlfn.XLOOKUP($B2964,ウォッチリスト!$C$3:$C$10000,ウォッチリスト!$C$3:$C$10000,"未反映",0,1)</f>
        <v>6856</v>
      </c>
    </row>
    <row r="2965" spans="1:11">
      <c r="A2965" s="49">
        <v>20250228</v>
      </c>
      <c r="B2965" s="50" t="s">
        <v>2663</v>
      </c>
      <c r="C2965" s="49" t="s">
        <v>7433</v>
      </c>
      <c r="D2965" s="49" t="s">
        <v>3968</v>
      </c>
      <c r="E2965" s="49">
        <v>3650</v>
      </c>
      <c r="F2965" s="49" t="s">
        <v>5487</v>
      </c>
      <c r="G2965" s="49">
        <v>9</v>
      </c>
      <c r="H2965" s="49" t="s">
        <v>4770</v>
      </c>
      <c r="I2965" s="49">
        <v>2</v>
      </c>
      <c r="J2965" s="49" t="s">
        <v>4532</v>
      </c>
      <c r="K2965" s="47" t="str">
        <f>_xlfn.XLOOKUP($B2965,ウォッチリスト!$C$3:$C$10000,ウォッチリスト!$C$3:$C$10000,"未反映",0,1)</f>
        <v>6857</v>
      </c>
    </row>
    <row r="2966" spans="1:11">
      <c r="A2966" s="49">
        <v>20250228</v>
      </c>
      <c r="B2966" s="50" t="s">
        <v>2664</v>
      </c>
      <c r="C2966" s="49" t="s">
        <v>7434</v>
      </c>
      <c r="D2966" s="49" t="s">
        <v>4059</v>
      </c>
      <c r="E2966" s="49">
        <v>3650</v>
      </c>
      <c r="F2966" s="49" t="s">
        <v>5487</v>
      </c>
      <c r="G2966" s="49">
        <v>9</v>
      </c>
      <c r="H2966" s="49" t="s">
        <v>4770</v>
      </c>
      <c r="I2966" s="49" t="s">
        <v>3975</v>
      </c>
      <c r="J2966" s="49" t="s">
        <v>3975</v>
      </c>
      <c r="K2966" s="47" t="str">
        <f>_xlfn.XLOOKUP($B2966,ウォッチリスト!$C$3:$C$10000,ウォッチリスト!$C$3:$C$10000,"未反映",0,1)</f>
        <v>6858</v>
      </c>
    </row>
    <row r="2967" spans="1:11">
      <c r="A2967" s="49">
        <v>20250228</v>
      </c>
      <c r="B2967" s="50" t="s">
        <v>2665</v>
      </c>
      <c r="C2967" s="49" t="s">
        <v>7435</v>
      </c>
      <c r="D2967" s="49" t="s">
        <v>3968</v>
      </c>
      <c r="E2967" s="49">
        <v>3650</v>
      </c>
      <c r="F2967" s="49" t="s">
        <v>5487</v>
      </c>
      <c r="G2967" s="49">
        <v>9</v>
      </c>
      <c r="H2967" s="49" t="s">
        <v>4770</v>
      </c>
      <c r="I2967" s="49">
        <v>6</v>
      </c>
      <c r="J2967" s="49" t="s">
        <v>4061</v>
      </c>
      <c r="K2967" s="47" t="str">
        <f>_xlfn.XLOOKUP($B2967,ウォッチリスト!$C$3:$C$10000,ウォッチリスト!$C$3:$C$10000,"未反映",0,1)</f>
        <v>6859</v>
      </c>
    </row>
    <row r="2968" spans="1:11">
      <c r="A2968" s="49">
        <v>20250228</v>
      </c>
      <c r="B2968" s="50" t="s">
        <v>2666</v>
      </c>
      <c r="C2968" s="49" t="s">
        <v>7436</v>
      </c>
      <c r="D2968" s="49" t="s">
        <v>3968</v>
      </c>
      <c r="E2968" s="49">
        <v>3650</v>
      </c>
      <c r="F2968" s="49" t="s">
        <v>5487</v>
      </c>
      <c r="G2968" s="49">
        <v>9</v>
      </c>
      <c r="H2968" s="49" t="s">
        <v>4770</v>
      </c>
      <c r="I2968" s="49">
        <v>1</v>
      </c>
      <c r="J2968" s="49" t="s">
        <v>5369</v>
      </c>
      <c r="K2968" s="47" t="str">
        <f>_xlfn.XLOOKUP($B2968,ウォッチリスト!$C$3:$C$10000,ウォッチリスト!$C$3:$C$10000,"未反映",0,1)</f>
        <v>6861</v>
      </c>
    </row>
    <row r="2969" spans="1:11">
      <c r="A2969" s="49">
        <v>20250228</v>
      </c>
      <c r="B2969" s="50" t="s">
        <v>2667</v>
      </c>
      <c r="C2969" s="49" t="s">
        <v>7437</v>
      </c>
      <c r="D2969" s="49" t="s">
        <v>4059</v>
      </c>
      <c r="E2969" s="49">
        <v>3650</v>
      </c>
      <c r="F2969" s="49" t="s">
        <v>5487</v>
      </c>
      <c r="G2969" s="49">
        <v>9</v>
      </c>
      <c r="H2969" s="49" t="s">
        <v>4770</v>
      </c>
      <c r="I2969" s="49" t="s">
        <v>3975</v>
      </c>
      <c r="J2969" s="49" t="s">
        <v>3975</v>
      </c>
      <c r="K2969" s="47" t="str">
        <f>_xlfn.XLOOKUP($B2969,ウォッチリスト!$C$3:$C$10000,ウォッチリスト!$C$3:$C$10000,"未反映",0,1)</f>
        <v>6862</v>
      </c>
    </row>
    <row r="2970" spans="1:11">
      <c r="A2970" s="49">
        <v>20250228</v>
      </c>
      <c r="B2970" s="50" t="s">
        <v>2668</v>
      </c>
      <c r="C2970" s="49" t="s">
        <v>7438</v>
      </c>
      <c r="D2970" s="49" t="s">
        <v>4059</v>
      </c>
      <c r="E2970" s="49">
        <v>3650</v>
      </c>
      <c r="F2970" s="49" t="s">
        <v>5487</v>
      </c>
      <c r="G2970" s="49">
        <v>9</v>
      </c>
      <c r="H2970" s="49" t="s">
        <v>4770</v>
      </c>
      <c r="I2970" s="49" t="s">
        <v>3975</v>
      </c>
      <c r="J2970" s="49" t="s">
        <v>3975</v>
      </c>
      <c r="K2970" s="47" t="str">
        <f>_xlfn.XLOOKUP($B2970,ウォッチリスト!$C$3:$C$10000,ウォッチリスト!$C$3:$C$10000,"未反映",0,1)</f>
        <v>6863</v>
      </c>
    </row>
    <row r="2971" spans="1:11">
      <c r="A2971" s="49">
        <v>20250228</v>
      </c>
      <c r="B2971" s="50" t="s">
        <v>2669</v>
      </c>
      <c r="C2971" s="49" t="s">
        <v>7439</v>
      </c>
      <c r="D2971" s="49" t="s">
        <v>4059</v>
      </c>
      <c r="E2971" s="49">
        <v>3650</v>
      </c>
      <c r="F2971" s="49" t="s">
        <v>5487</v>
      </c>
      <c r="G2971" s="49">
        <v>9</v>
      </c>
      <c r="H2971" s="49" t="s">
        <v>4770</v>
      </c>
      <c r="I2971" s="49" t="s">
        <v>3975</v>
      </c>
      <c r="J2971" s="49" t="s">
        <v>3975</v>
      </c>
      <c r="K2971" s="47" t="str">
        <f>_xlfn.XLOOKUP($B2971,ウォッチリスト!$C$3:$C$10000,ウォッチリスト!$C$3:$C$10000,"未反映",0,1)</f>
        <v>6864</v>
      </c>
    </row>
    <row r="2972" spans="1:11">
      <c r="A2972" s="49">
        <v>20250228</v>
      </c>
      <c r="B2972" s="50" t="s">
        <v>2670</v>
      </c>
      <c r="C2972" s="49" t="s">
        <v>7440</v>
      </c>
      <c r="D2972" s="49" t="s">
        <v>3968</v>
      </c>
      <c r="E2972" s="49">
        <v>3650</v>
      </c>
      <c r="F2972" s="49" t="s">
        <v>5487</v>
      </c>
      <c r="G2972" s="49">
        <v>9</v>
      </c>
      <c r="H2972" s="49" t="s">
        <v>4770</v>
      </c>
      <c r="I2972" s="49">
        <v>6</v>
      </c>
      <c r="J2972" s="49" t="s">
        <v>4061</v>
      </c>
      <c r="K2972" s="47" t="str">
        <f>_xlfn.XLOOKUP($B2972,ウォッチリスト!$C$3:$C$10000,ウォッチリスト!$C$3:$C$10000,"未反映",0,1)</f>
        <v>6866</v>
      </c>
    </row>
    <row r="2973" spans="1:11">
      <c r="A2973" s="49">
        <v>20250228</v>
      </c>
      <c r="B2973" s="50" t="s">
        <v>2671</v>
      </c>
      <c r="C2973" s="49" t="s">
        <v>7441</v>
      </c>
      <c r="D2973" s="49" t="s">
        <v>4059</v>
      </c>
      <c r="E2973" s="49">
        <v>3650</v>
      </c>
      <c r="F2973" s="49" t="s">
        <v>5487</v>
      </c>
      <c r="G2973" s="49">
        <v>9</v>
      </c>
      <c r="H2973" s="49" t="s">
        <v>4770</v>
      </c>
      <c r="I2973" s="49" t="s">
        <v>3975</v>
      </c>
      <c r="J2973" s="49" t="s">
        <v>3975</v>
      </c>
      <c r="K2973" s="47" t="str">
        <f>_xlfn.XLOOKUP($B2973,ウォッチリスト!$C$3:$C$10000,ウォッチリスト!$C$3:$C$10000,"未反映",0,1)</f>
        <v>6867</v>
      </c>
    </row>
    <row r="2974" spans="1:11">
      <c r="A2974" s="49">
        <v>20250228</v>
      </c>
      <c r="B2974" s="50" t="s">
        <v>2672</v>
      </c>
      <c r="C2974" s="49" t="s">
        <v>7442</v>
      </c>
      <c r="D2974" s="49" t="s">
        <v>3968</v>
      </c>
      <c r="E2974" s="49">
        <v>3650</v>
      </c>
      <c r="F2974" s="49" t="s">
        <v>5487</v>
      </c>
      <c r="G2974" s="49">
        <v>9</v>
      </c>
      <c r="H2974" s="49" t="s">
        <v>4770</v>
      </c>
      <c r="I2974" s="49">
        <v>2</v>
      </c>
      <c r="J2974" s="49" t="s">
        <v>4532</v>
      </c>
      <c r="K2974" s="47" t="str">
        <f>_xlfn.XLOOKUP($B2974,ウォッチリスト!$C$3:$C$10000,ウォッチリスト!$C$3:$C$10000,"未反映",0,1)</f>
        <v>6869</v>
      </c>
    </row>
    <row r="2975" spans="1:11">
      <c r="A2975" s="49">
        <v>20250228</v>
      </c>
      <c r="B2975" s="50" t="s">
        <v>2673</v>
      </c>
      <c r="C2975" s="49" t="s">
        <v>7443</v>
      </c>
      <c r="D2975" s="49" t="s">
        <v>4059</v>
      </c>
      <c r="E2975" s="49">
        <v>3650</v>
      </c>
      <c r="F2975" s="49" t="s">
        <v>5487</v>
      </c>
      <c r="G2975" s="49">
        <v>9</v>
      </c>
      <c r="H2975" s="49" t="s">
        <v>4770</v>
      </c>
      <c r="I2975" s="49" t="s">
        <v>3975</v>
      </c>
      <c r="J2975" s="49" t="s">
        <v>3975</v>
      </c>
      <c r="K2975" s="47" t="str">
        <f>_xlfn.XLOOKUP($B2975,ウォッチリスト!$C$3:$C$10000,ウォッチリスト!$C$3:$C$10000,"未反映",0,1)</f>
        <v>6870</v>
      </c>
    </row>
    <row r="2976" spans="1:11">
      <c r="A2976" s="49">
        <v>20250228</v>
      </c>
      <c r="B2976" s="50" t="s">
        <v>2674</v>
      </c>
      <c r="C2976" s="49" t="s">
        <v>7444</v>
      </c>
      <c r="D2976" s="49" t="s">
        <v>3968</v>
      </c>
      <c r="E2976" s="49">
        <v>3650</v>
      </c>
      <c r="F2976" s="49" t="s">
        <v>5487</v>
      </c>
      <c r="G2976" s="49">
        <v>9</v>
      </c>
      <c r="H2976" s="49" t="s">
        <v>4770</v>
      </c>
      <c r="I2976" s="49">
        <v>6</v>
      </c>
      <c r="J2976" s="49" t="s">
        <v>4061</v>
      </c>
      <c r="K2976" s="47" t="str">
        <f>_xlfn.XLOOKUP($B2976,ウォッチリスト!$C$3:$C$10000,ウォッチリスト!$C$3:$C$10000,"未反映",0,1)</f>
        <v>6871</v>
      </c>
    </row>
    <row r="2977" spans="1:11">
      <c r="A2977" s="49">
        <v>20250228</v>
      </c>
      <c r="B2977" s="50" t="s">
        <v>2675</v>
      </c>
      <c r="C2977" s="49" t="s">
        <v>7445</v>
      </c>
      <c r="D2977" s="49" t="s">
        <v>4059</v>
      </c>
      <c r="E2977" s="49">
        <v>3650</v>
      </c>
      <c r="F2977" s="49" t="s">
        <v>5487</v>
      </c>
      <c r="G2977" s="49">
        <v>9</v>
      </c>
      <c r="H2977" s="49" t="s">
        <v>4770</v>
      </c>
      <c r="I2977" s="49" t="s">
        <v>3975</v>
      </c>
      <c r="J2977" s="49" t="s">
        <v>3975</v>
      </c>
      <c r="K2977" s="47" t="str">
        <f>_xlfn.XLOOKUP($B2977,ウォッチリスト!$C$3:$C$10000,ウォッチリスト!$C$3:$C$10000,"未反映",0,1)</f>
        <v>6874</v>
      </c>
    </row>
    <row r="2978" spans="1:11">
      <c r="A2978" s="49">
        <v>20250228</v>
      </c>
      <c r="B2978" s="50" t="s">
        <v>2676</v>
      </c>
      <c r="C2978" s="49" t="s">
        <v>7446</v>
      </c>
      <c r="D2978" s="49" t="s">
        <v>3968</v>
      </c>
      <c r="E2978" s="49">
        <v>3650</v>
      </c>
      <c r="F2978" s="49" t="s">
        <v>5487</v>
      </c>
      <c r="G2978" s="49">
        <v>9</v>
      </c>
      <c r="H2978" s="49" t="s">
        <v>4770</v>
      </c>
      <c r="I2978" s="49">
        <v>6</v>
      </c>
      <c r="J2978" s="49" t="s">
        <v>4061</v>
      </c>
      <c r="K2978" s="47" t="str">
        <f>_xlfn.XLOOKUP($B2978,ウォッチリスト!$C$3:$C$10000,ウォッチリスト!$C$3:$C$10000,"未反映",0,1)</f>
        <v>6875</v>
      </c>
    </row>
    <row r="2979" spans="1:11">
      <c r="A2979" s="49">
        <v>20250228</v>
      </c>
      <c r="B2979" s="50" t="s">
        <v>2677</v>
      </c>
      <c r="C2979" s="49" t="s">
        <v>7447</v>
      </c>
      <c r="D2979" s="49" t="s">
        <v>4059</v>
      </c>
      <c r="E2979" s="49">
        <v>3650</v>
      </c>
      <c r="F2979" s="49" t="s">
        <v>5487</v>
      </c>
      <c r="G2979" s="49">
        <v>9</v>
      </c>
      <c r="H2979" s="49" t="s">
        <v>4770</v>
      </c>
      <c r="I2979" s="49">
        <v>7</v>
      </c>
      <c r="J2979" s="49" t="s">
        <v>3971</v>
      </c>
      <c r="K2979" s="47" t="str">
        <f>_xlfn.XLOOKUP($B2979,ウォッチリスト!$C$3:$C$10000,ウォッチリスト!$C$3:$C$10000,"未反映",0,1)</f>
        <v>6877</v>
      </c>
    </row>
    <row r="2980" spans="1:11">
      <c r="A2980" s="49">
        <v>20250228</v>
      </c>
      <c r="B2980" s="50" t="s">
        <v>2678</v>
      </c>
      <c r="C2980" s="49" t="s">
        <v>7448</v>
      </c>
      <c r="D2980" s="49" t="s">
        <v>3968</v>
      </c>
      <c r="E2980" s="49">
        <v>5250</v>
      </c>
      <c r="F2980" s="49" t="s">
        <v>3992</v>
      </c>
      <c r="G2980" s="49">
        <v>10</v>
      </c>
      <c r="H2980" s="49" t="s">
        <v>3993</v>
      </c>
      <c r="I2980" s="49">
        <v>7</v>
      </c>
      <c r="J2980" s="49" t="s">
        <v>3971</v>
      </c>
      <c r="K2980" s="47" t="str">
        <f>_xlfn.XLOOKUP($B2980,ウォッチリスト!$C$3:$C$10000,ウォッチリスト!$C$3:$C$10000,"未反映",0,1)</f>
        <v>6879</v>
      </c>
    </row>
    <row r="2981" spans="1:11">
      <c r="A2981" s="49">
        <v>20250228</v>
      </c>
      <c r="B2981" s="50" t="s">
        <v>2679</v>
      </c>
      <c r="C2981" s="49" t="s">
        <v>7449</v>
      </c>
      <c r="D2981" s="49" t="s">
        <v>4059</v>
      </c>
      <c r="E2981" s="49">
        <v>3650</v>
      </c>
      <c r="F2981" s="49" t="s">
        <v>5487</v>
      </c>
      <c r="G2981" s="49">
        <v>9</v>
      </c>
      <c r="H2981" s="49" t="s">
        <v>4770</v>
      </c>
      <c r="I2981" s="49" t="s">
        <v>3975</v>
      </c>
      <c r="J2981" s="49" t="s">
        <v>3975</v>
      </c>
      <c r="K2981" s="47" t="str">
        <f>_xlfn.XLOOKUP($B2981,ウォッチリスト!$C$3:$C$10000,ウォッチリスト!$C$3:$C$10000,"未反映",0,1)</f>
        <v>6882</v>
      </c>
    </row>
    <row r="2982" spans="1:11">
      <c r="A2982" s="49">
        <v>20250228</v>
      </c>
      <c r="B2982" s="50" t="s">
        <v>2680</v>
      </c>
      <c r="C2982" s="49" t="s">
        <v>7450</v>
      </c>
      <c r="D2982" s="49" t="s">
        <v>4059</v>
      </c>
      <c r="E2982" s="49">
        <v>5250</v>
      </c>
      <c r="F2982" s="49" t="s">
        <v>3992</v>
      </c>
      <c r="G2982" s="49">
        <v>10</v>
      </c>
      <c r="H2982" s="49" t="s">
        <v>3993</v>
      </c>
      <c r="I2982" s="49" t="s">
        <v>3975</v>
      </c>
      <c r="J2982" s="49" t="s">
        <v>3975</v>
      </c>
      <c r="K2982" s="47" t="str">
        <f>_xlfn.XLOOKUP($B2982,ウォッチリスト!$C$3:$C$10000,ウォッチリスト!$C$3:$C$10000,"未反映",0,1)</f>
        <v>6888</v>
      </c>
    </row>
    <row r="2983" spans="1:11">
      <c r="A2983" s="49">
        <v>20250228</v>
      </c>
      <c r="B2983" s="50" t="s">
        <v>2681</v>
      </c>
      <c r="C2983" s="49" t="s">
        <v>7451</v>
      </c>
      <c r="D2983" s="49" t="s">
        <v>4059</v>
      </c>
      <c r="E2983" s="49">
        <v>3650</v>
      </c>
      <c r="F2983" s="49" t="s">
        <v>5487</v>
      </c>
      <c r="G2983" s="49">
        <v>9</v>
      </c>
      <c r="H2983" s="49" t="s">
        <v>4770</v>
      </c>
      <c r="I2983" s="49" t="s">
        <v>3975</v>
      </c>
      <c r="J2983" s="49" t="s">
        <v>3975</v>
      </c>
      <c r="K2983" s="47" t="str">
        <f>_xlfn.XLOOKUP($B2983,ウォッチリスト!$C$3:$C$10000,ウォッチリスト!$C$3:$C$10000,"未反映",0,1)</f>
        <v>6890</v>
      </c>
    </row>
    <row r="2984" spans="1:11">
      <c r="A2984" s="49">
        <v>20250228</v>
      </c>
      <c r="B2984" s="50" t="s">
        <v>2682</v>
      </c>
      <c r="C2984" s="49" t="s">
        <v>7452</v>
      </c>
      <c r="D2984" s="49" t="s">
        <v>4059</v>
      </c>
      <c r="E2984" s="49">
        <v>3650</v>
      </c>
      <c r="F2984" s="49" t="s">
        <v>5487</v>
      </c>
      <c r="G2984" s="49">
        <v>9</v>
      </c>
      <c r="H2984" s="49" t="s">
        <v>4770</v>
      </c>
      <c r="I2984" s="49" t="s">
        <v>3975</v>
      </c>
      <c r="J2984" s="49" t="s">
        <v>3975</v>
      </c>
      <c r="K2984" s="47" t="str">
        <f>_xlfn.XLOOKUP($B2984,ウォッチリスト!$C$3:$C$10000,ウォッチリスト!$C$3:$C$10000,"未反映",0,1)</f>
        <v>6894</v>
      </c>
    </row>
    <row r="2985" spans="1:11">
      <c r="A2985" s="49">
        <v>20250228</v>
      </c>
      <c r="B2985" s="50" t="s">
        <v>2683</v>
      </c>
      <c r="C2985" s="49" t="s">
        <v>7453</v>
      </c>
      <c r="D2985" s="49" t="s">
        <v>4059</v>
      </c>
      <c r="E2985" s="49">
        <v>3650</v>
      </c>
      <c r="F2985" s="49" t="s">
        <v>5487</v>
      </c>
      <c r="G2985" s="49">
        <v>9</v>
      </c>
      <c r="H2985" s="49" t="s">
        <v>4770</v>
      </c>
      <c r="I2985" s="49" t="s">
        <v>3975</v>
      </c>
      <c r="J2985" s="49" t="s">
        <v>3975</v>
      </c>
      <c r="K2985" s="47" t="str">
        <f>_xlfn.XLOOKUP($B2985,ウォッチリスト!$C$3:$C$10000,ウォッチリスト!$C$3:$C$10000,"未反映",0,1)</f>
        <v>6897</v>
      </c>
    </row>
    <row r="2986" spans="1:11">
      <c r="A2986" s="49">
        <v>20250228</v>
      </c>
      <c r="B2986" s="50" t="s">
        <v>2684</v>
      </c>
      <c r="C2986" s="49" t="s">
        <v>7454</v>
      </c>
      <c r="D2986" s="49" t="s">
        <v>4059</v>
      </c>
      <c r="E2986" s="49">
        <v>3650</v>
      </c>
      <c r="F2986" s="49" t="s">
        <v>5487</v>
      </c>
      <c r="G2986" s="49">
        <v>9</v>
      </c>
      <c r="H2986" s="49" t="s">
        <v>4770</v>
      </c>
      <c r="I2986" s="49" t="s">
        <v>3975</v>
      </c>
      <c r="J2986" s="49" t="s">
        <v>3975</v>
      </c>
      <c r="K2986" s="47" t="str">
        <f>_xlfn.XLOOKUP($B2986,ウォッチリスト!$C$3:$C$10000,ウォッチリスト!$C$3:$C$10000,"未反映",0,1)</f>
        <v>6898</v>
      </c>
    </row>
    <row r="2987" spans="1:11">
      <c r="A2987" s="49">
        <v>20250228</v>
      </c>
      <c r="B2987" s="50" t="s">
        <v>2685</v>
      </c>
      <c r="C2987" s="49" t="s">
        <v>7455</v>
      </c>
      <c r="D2987" s="49" t="s">
        <v>4059</v>
      </c>
      <c r="E2987" s="49">
        <v>3650</v>
      </c>
      <c r="F2987" s="49" t="s">
        <v>5487</v>
      </c>
      <c r="G2987" s="49">
        <v>9</v>
      </c>
      <c r="H2987" s="49" t="s">
        <v>4770</v>
      </c>
      <c r="I2987" s="49" t="s">
        <v>3975</v>
      </c>
      <c r="J2987" s="49" t="s">
        <v>3975</v>
      </c>
      <c r="K2987" s="47" t="str">
        <f>_xlfn.XLOOKUP($B2987,ウォッチリスト!$C$3:$C$10000,ウォッチリスト!$C$3:$C$10000,"未反映",0,1)</f>
        <v>6899</v>
      </c>
    </row>
    <row r="2988" spans="1:11">
      <c r="A2988" s="49">
        <v>20250228</v>
      </c>
      <c r="B2988" s="50" t="s">
        <v>2686</v>
      </c>
      <c r="C2988" s="49" t="s">
        <v>7456</v>
      </c>
      <c r="D2988" s="49" t="s">
        <v>4059</v>
      </c>
      <c r="E2988" s="49">
        <v>3650</v>
      </c>
      <c r="F2988" s="49" t="s">
        <v>5487</v>
      </c>
      <c r="G2988" s="49">
        <v>9</v>
      </c>
      <c r="H2988" s="49" t="s">
        <v>4770</v>
      </c>
      <c r="I2988" s="49" t="s">
        <v>3975</v>
      </c>
      <c r="J2988" s="49" t="s">
        <v>3975</v>
      </c>
      <c r="K2988" s="47" t="str">
        <f>_xlfn.XLOOKUP($B2988,ウォッチリスト!$C$3:$C$10000,ウォッチリスト!$C$3:$C$10000,"未反映",0,1)</f>
        <v>6901</v>
      </c>
    </row>
    <row r="2989" spans="1:11">
      <c r="A2989" s="49">
        <v>20250228</v>
      </c>
      <c r="B2989" s="50" t="s">
        <v>2687</v>
      </c>
      <c r="C2989" s="49" t="s">
        <v>7457</v>
      </c>
      <c r="D2989" s="49" t="s">
        <v>3968</v>
      </c>
      <c r="E2989" s="49">
        <v>3700</v>
      </c>
      <c r="F2989" s="49" t="s">
        <v>5496</v>
      </c>
      <c r="G2989" s="49">
        <v>6</v>
      </c>
      <c r="H2989" s="49" t="s">
        <v>5497</v>
      </c>
      <c r="I2989" s="49">
        <v>2</v>
      </c>
      <c r="J2989" s="49" t="s">
        <v>4532</v>
      </c>
      <c r="K2989" s="47" t="str">
        <f>_xlfn.XLOOKUP($B2989,ウォッチリスト!$C$3:$C$10000,ウォッチリスト!$C$3:$C$10000,"未反映",0,1)</f>
        <v>6902</v>
      </c>
    </row>
    <row r="2990" spans="1:11">
      <c r="A2990" s="49">
        <v>20250228</v>
      </c>
      <c r="B2990" s="50" t="s">
        <v>2688</v>
      </c>
      <c r="C2990" s="49" t="s">
        <v>7458</v>
      </c>
      <c r="D2990" s="49" t="s">
        <v>4059</v>
      </c>
      <c r="E2990" s="49">
        <v>3650</v>
      </c>
      <c r="F2990" s="49" t="s">
        <v>5487</v>
      </c>
      <c r="G2990" s="49">
        <v>9</v>
      </c>
      <c r="H2990" s="49" t="s">
        <v>4770</v>
      </c>
      <c r="I2990" s="49" t="s">
        <v>3975</v>
      </c>
      <c r="J2990" s="49" t="s">
        <v>3975</v>
      </c>
      <c r="K2990" s="47" t="str">
        <f>_xlfn.XLOOKUP($B2990,ウォッチリスト!$C$3:$C$10000,ウォッチリスト!$C$3:$C$10000,"未反映",0,1)</f>
        <v>6904</v>
      </c>
    </row>
    <row r="2991" spans="1:11">
      <c r="A2991" s="49">
        <v>20250228</v>
      </c>
      <c r="B2991" s="50" t="s">
        <v>2689</v>
      </c>
      <c r="C2991" s="49" t="s">
        <v>7459</v>
      </c>
      <c r="D2991" s="49" t="s">
        <v>3968</v>
      </c>
      <c r="E2991" s="49">
        <v>3650</v>
      </c>
      <c r="F2991" s="49" t="s">
        <v>5487</v>
      </c>
      <c r="G2991" s="49">
        <v>9</v>
      </c>
      <c r="H2991" s="49" t="s">
        <v>4770</v>
      </c>
      <c r="I2991" s="49">
        <v>7</v>
      </c>
      <c r="J2991" s="49" t="s">
        <v>3971</v>
      </c>
      <c r="K2991" s="47" t="str">
        <f>_xlfn.XLOOKUP($B2991,ウォッチリスト!$C$3:$C$10000,ウォッチリスト!$C$3:$C$10000,"未反映",0,1)</f>
        <v>6905</v>
      </c>
    </row>
    <row r="2992" spans="1:11">
      <c r="A2992" s="49">
        <v>20250228</v>
      </c>
      <c r="B2992" s="50" t="s">
        <v>2690</v>
      </c>
      <c r="C2992" s="49" t="s">
        <v>7460</v>
      </c>
      <c r="D2992" s="49" t="s">
        <v>4059</v>
      </c>
      <c r="E2992" s="49">
        <v>3650</v>
      </c>
      <c r="F2992" s="49" t="s">
        <v>5487</v>
      </c>
      <c r="G2992" s="49">
        <v>9</v>
      </c>
      <c r="H2992" s="49" t="s">
        <v>4770</v>
      </c>
      <c r="I2992" s="49" t="s">
        <v>3975</v>
      </c>
      <c r="J2992" s="49" t="s">
        <v>3975</v>
      </c>
      <c r="K2992" s="47" t="str">
        <f>_xlfn.XLOOKUP($B2992,ウォッチリスト!$C$3:$C$10000,ウォッチリスト!$C$3:$C$10000,"未反映",0,1)</f>
        <v>6907</v>
      </c>
    </row>
    <row r="2993" spans="1:11">
      <c r="A2993" s="49">
        <v>20250228</v>
      </c>
      <c r="B2993" s="50" t="s">
        <v>2691</v>
      </c>
      <c r="C2993" s="49" t="s">
        <v>7461</v>
      </c>
      <c r="D2993" s="49" t="s">
        <v>3968</v>
      </c>
      <c r="E2993" s="49">
        <v>3650</v>
      </c>
      <c r="F2993" s="49" t="s">
        <v>5487</v>
      </c>
      <c r="G2993" s="49">
        <v>9</v>
      </c>
      <c r="H2993" s="49" t="s">
        <v>4770</v>
      </c>
      <c r="I2993" s="49">
        <v>6</v>
      </c>
      <c r="J2993" s="49" t="s">
        <v>4061</v>
      </c>
      <c r="K2993" s="47" t="str">
        <f>_xlfn.XLOOKUP($B2993,ウォッチリスト!$C$3:$C$10000,ウォッチリスト!$C$3:$C$10000,"未反映",0,1)</f>
        <v>6908</v>
      </c>
    </row>
    <row r="2994" spans="1:11">
      <c r="A2994" s="49">
        <v>20250228</v>
      </c>
      <c r="B2994" s="50" t="s">
        <v>2692</v>
      </c>
      <c r="C2994" s="49" t="s">
        <v>7462</v>
      </c>
      <c r="D2994" s="49" t="s">
        <v>4059</v>
      </c>
      <c r="E2994" s="49">
        <v>3650</v>
      </c>
      <c r="F2994" s="49" t="s">
        <v>5487</v>
      </c>
      <c r="G2994" s="49">
        <v>9</v>
      </c>
      <c r="H2994" s="49" t="s">
        <v>4770</v>
      </c>
      <c r="I2994" s="49" t="s">
        <v>3975</v>
      </c>
      <c r="J2994" s="49" t="s">
        <v>3975</v>
      </c>
      <c r="K2994" s="47" t="str">
        <f>_xlfn.XLOOKUP($B2994,ウォッチリスト!$C$3:$C$10000,ウォッチリスト!$C$3:$C$10000,"未反映",0,1)</f>
        <v>6912</v>
      </c>
    </row>
    <row r="2995" spans="1:11">
      <c r="A2995" s="49">
        <v>20250228</v>
      </c>
      <c r="B2995" s="50" t="s">
        <v>2693</v>
      </c>
      <c r="C2995" s="49" t="s">
        <v>7463</v>
      </c>
      <c r="D2995" s="49" t="s">
        <v>3968</v>
      </c>
      <c r="E2995" s="49">
        <v>3650</v>
      </c>
      <c r="F2995" s="49" t="s">
        <v>5487</v>
      </c>
      <c r="G2995" s="49">
        <v>9</v>
      </c>
      <c r="H2995" s="49" t="s">
        <v>4770</v>
      </c>
      <c r="I2995" s="49">
        <v>6</v>
      </c>
      <c r="J2995" s="49" t="s">
        <v>4061</v>
      </c>
      <c r="K2995" s="47" t="str">
        <f>_xlfn.XLOOKUP($B2995,ウォッチリスト!$C$3:$C$10000,ウォッチリスト!$C$3:$C$10000,"未反映",0,1)</f>
        <v>6914</v>
      </c>
    </row>
    <row r="2996" spans="1:11">
      <c r="A2996" s="49">
        <v>20250228</v>
      </c>
      <c r="B2996" s="50" t="s">
        <v>2694</v>
      </c>
      <c r="C2996" s="49" t="s">
        <v>7464</v>
      </c>
      <c r="D2996" s="49" t="s">
        <v>4059</v>
      </c>
      <c r="E2996" s="49">
        <v>3650</v>
      </c>
      <c r="F2996" s="49" t="s">
        <v>5487</v>
      </c>
      <c r="G2996" s="49">
        <v>9</v>
      </c>
      <c r="H2996" s="49" t="s">
        <v>4770</v>
      </c>
      <c r="I2996" s="49">
        <v>7</v>
      </c>
      <c r="J2996" s="49" t="s">
        <v>3971</v>
      </c>
      <c r="K2996" s="47" t="str">
        <f>_xlfn.XLOOKUP($B2996,ウォッチリスト!$C$3:$C$10000,ウォッチリスト!$C$3:$C$10000,"未反映",0,1)</f>
        <v>6915</v>
      </c>
    </row>
    <row r="2997" spans="1:11">
      <c r="A2997" s="49">
        <v>20250228</v>
      </c>
      <c r="B2997" s="50" t="s">
        <v>2695</v>
      </c>
      <c r="C2997" s="49" t="s">
        <v>7465</v>
      </c>
      <c r="D2997" s="49" t="s">
        <v>4059</v>
      </c>
      <c r="E2997" s="49">
        <v>3650</v>
      </c>
      <c r="F2997" s="49" t="s">
        <v>5487</v>
      </c>
      <c r="G2997" s="49">
        <v>9</v>
      </c>
      <c r="H2997" s="49" t="s">
        <v>4770</v>
      </c>
      <c r="I2997" s="49" t="s">
        <v>3975</v>
      </c>
      <c r="J2997" s="49" t="s">
        <v>3975</v>
      </c>
      <c r="K2997" s="47" t="str">
        <f>_xlfn.XLOOKUP($B2997,ウォッチリスト!$C$3:$C$10000,ウォッチリスト!$C$3:$C$10000,"未反映",0,1)</f>
        <v>6918</v>
      </c>
    </row>
    <row r="2998" spans="1:11">
      <c r="A2998" s="49">
        <v>20250228</v>
      </c>
      <c r="B2998" s="50" t="s">
        <v>2696</v>
      </c>
      <c r="C2998" s="49" t="s">
        <v>7466</v>
      </c>
      <c r="D2998" s="49" t="s">
        <v>4059</v>
      </c>
      <c r="E2998" s="49">
        <v>3650</v>
      </c>
      <c r="F2998" s="49" t="s">
        <v>5487</v>
      </c>
      <c r="G2998" s="49">
        <v>9</v>
      </c>
      <c r="H2998" s="49" t="s">
        <v>4770</v>
      </c>
      <c r="I2998" s="49" t="s">
        <v>3975</v>
      </c>
      <c r="J2998" s="49" t="s">
        <v>3975</v>
      </c>
      <c r="K2998" s="47" t="str">
        <f>_xlfn.XLOOKUP($B2998,ウォッチリスト!$C$3:$C$10000,ウォッチリスト!$C$3:$C$10000,"未反映",0,1)</f>
        <v>6919</v>
      </c>
    </row>
    <row r="2999" spans="1:11">
      <c r="A2999" s="49">
        <v>20250228</v>
      </c>
      <c r="B2999" s="50" t="s">
        <v>2697</v>
      </c>
      <c r="C2999" s="49" t="s">
        <v>7467</v>
      </c>
      <c r="D2999" s="49" t="s">
        <v>3968</v>
      </c>
      <c r="E2999" s="49">
        <v>3650</v>
      </c>
      <c r="F2999" s="49" t="s">
        <v>5487</v>
      </c>
      <c r="G2999" s="49">
        <v>9</v>
      </c>
      <c r="H2999" s="49" t="s">
        <v>4770</v>
      </c>
      <c r="I2999" s="49">
        <v>2</v>
      </c>
      <c r="J2999" s="49" t="s">
        <v>4532</v>
      </c>
      <c r="K2999" s="47" t="str">
        <f>_xlfn.XLOOKUP($B2999,ウォッチリスト!$C$3:$C$10000,ウォッチリスト!$C$3:$C$10000,"未反映",0,1)</f>
        <v>6920</v>
      </c>
    </row>
    <row r="3000" spans="1:11">
      <c r="A3000" s="49">
        <v>20250228</v>
      </c>
      <c r="B3000" s="50" t="s">
        <v>2698</v>
      </c>
      <c r="C3000" s="49" t="s">
        <v>7468</v>
      </c>
      <c r="D3000" s="49" t="s">
        <v>3968</v>
      </c>
      <c r="E3000" s="49">
        <v>3650</v>
      </c>
      <c r="F3000" s="49" t="s">
        <v>5487</v>
      </c>
      <c r="G3000" s="49">
        <v>9</v>
      </c>
      <c r="H3000" s="49" t="s">
        <v>4770</v>
      </c>
      <c r="I3000" s="49">
        <v>4</v>
      </c>
      <c r="J3000" s="49" t="s">
        <v>4015</v>
      </c>
      <c r="K3000" s="47" t="str">
        <f>_xlfn.XLOOKUP($B3000,ウォッチリスト!$C$3:$C$10000,ウォッチリスト!$C$3:$C$10000,"未反映",0,1)</f>
        <v>6923</v>
      </c>
    </row>
    <row r="3001" spans="1:11">
      <c r="A3001" s="49">
        <v>20250228</v>
      </c>
      <c r="B3001" s="50" t="s">
        <v>2699</v>
      </c>
      <c r="C3001" s="49" t="s">
        <v>7469</v>
      </c>
      <c r="D3001" s="49" t="s">
        <v>3968</v>
      </c>
      <c r="E3001" s="49">
        <v>3650</v>
      </c>
      <c r="F3001" s="49" t="s">
        <v>5487</v>
      </c>
      <c r="G3001" s="49">
        <v>9</v>
      </c>
      <c r="H3001" s="49" t="s">
        <v>4770</v>
      </c>
      <c r="I3001" s="49">
        <v>4</v>
      </c>
      <c r="J3001" s="49" t="s">
        <v>4015</v>
      </c>
      <c r="K3001" s="47" t="str">
        <f>_xlfn.XLOOKUP($B3001,ウォッチリスト!$C$3:$C$10000,ウォッチリスト!$C$3:$C$10000,"未反映",0,1)</f>
        <v>6925</v>
      </c>
    </row>
    <row r="3002" spans="1:11">
      <c r="A3002" s="49">
        <v>20250228</v>
      </c>
      <c r="B3002" s="50" t="s">
        <v>2700</v>
      </c>
      <c r="C3002" s="49" t="s">
        <v>7470</v>
      </c>
      <c r="D3002" s="49" t="s">
        <v>4059</v>
      </c>
      <c r="E3002" s="49">
        <v>3650</v>
      </c>
      <c r="F3002" s="49" t="s">
        <v>5487</v>
      </c>
      <c r="G3002" s="49">
        <v>9</v>
      </c>
      <c r="H3002" s="49" t="s">
        <v>4770</v>
      </c>
      <c r="I3002" s="49" t="s">
        <v>3975</v>
      </c>
      <c r="J3002" s="49" t="s">
        <v>3975</v>
      </c>
      <c r="K3002" s="47" t="str">
        <f>_xlfn.XLOOKUP($B3002,ウォッチリスト!$C$3:$C$10000,ウォッチリスト!$C$3:$C$10000,"未反映",0,1)</f>
        <v>6926</v>
      </c>
    </row>
    <row r="3003" spans="1:11">
      <c r="A3003" s="49">
        <v>20250228</v>
      </c>
      <c r="B3003" s="50" t="s">
        <v>2701</v>
      </c>
      <c r="C3003" s="49" t="s">
        <v>7471</v>
      </c>
      <c r="D3003" s="49" t="s">
        <v>4059</v>
      </c>
      <c r="E3003" s="49">
        <v>3650</v>
      </c>
      <c r="F3003" s="49" t="s">
        <v>5487</v>
      </c>
      <c r="G3003" s="49">
        <v>9</v>
      </c>
      <c r="H3003" s="49" t="s">
        <v>4770</v>
      </c>
      <c r="I3003" s="49" t="s">
        <v>3975</v>
      </c>
      <c r="J3003" s="49" t="s">
        <v>3975</v>
      </c>
      <c r="K3003" s="47" t="str">
        <f>_xlfn.XLOOKUP($B3003,ウォッチリスト!$C$3:$C$10000,ウォッチリスト!$C$3:$C$10000,"未反映",0,1)</f>
        <v>6927</v>
      </c>
    </row>
    <row r="3004" spans="1:11">
      <c r="A3004" s="49">
        <v>20250228</v>
      </c>
      <c r="B3004" s="50" t="s">
        <v>2702</v>
      </c>
      <c r="C3004" s="49" t="s">
        <v>7472</v>
      </c>
      <c r="D3004" s="49" t="s">
        <v>3968</v>
      </c>
      <c r="E3004" s="49">
        <v>3650</v>
      </c>
      <c r="F3004" s="49" t="s">
        <v>5487</v>
      </c>
      <c r="G3004" s="49">
        <v>9</v>
      </c>
      <c r="H3004" s="49" t="s">
        <v>4770</v>
      </c>
      <c r="I3004" s="49" t="s">
        <v>3975</v>
      </c>
      <c r="J3004" s="49" t="s">
        <v>3975</v>
      </c>
      <c r="K3004" s="47" t="str">
        <f>_xlfn.XLOOKUP($B3004,ウォッチリスト!$C$3:$C$10000,ウォッチリスト!$C$3:$C$10000,"未反映",0,1)</f>
        <v>6928</v>
      </c>
    </row>
    <row r="3005" spans="1:11">
      <c r="A3005" s="49">
        <v>20250228</v>
      </c>
      <c r="B3005" s="50" t="s">
        <v>2703</v>
      </c>
      <c r="C3005" s="49" t="s">
        <v>7473</v>
      </c>
      <c r="D3005" s="49" t="s">
        <v>3968</v>
      </c>
      <c r="E3005" s="49">
        <v>3650</v>
      </c>
      <c r="F3005" s="49" t="s">
        <v>5487</v>
      </c>
      <c r="G3005" s="49">
        <v>9</v>
      </c>
      <c r="H3005" s="49" t="s">
        <v>4770</v>
      </c>
      <c r="I3005" s="49">
        <v>6</v>
      </c>
      <c r="J3005" s="49" t="s">
        <v>4061</v>
      </c>
      <c r="K3005" s="47" t="str">
        <f>_xlfn.XLOOKUP($B3005,ウォッチリスト!$C$3:$C$10000,ウォッチリスト!$C$3:$C$10000,"未反映",0,1)</f>
        <v>6929</v>
      </c>
    </row>
    <row r="3006" spans="1:11">
      <c r="A3006" s="49">
        <v>20250228</v>
      </c>
      <c r="B3006" s="50" t="s">
        <v>2704</v>
      </c>
      <c r="C3006" s="49" t="s">
        <v>7474</v>
      </c>
      <c r="D3006" s="49" t="s">
        <v>4059</v>
      </c>
      <c r="E3006" s="49">
        <v>3650</v>
      </c>
      <c r="F3006" s="49" t="s">
        <v>5487</v>
      </c>
      <c r="G3006" s="49">
        <v>9</v>
      </c>
      <c r="H3006" s="49" t="s">
        <v>4770</v>
      </c>
      <c r="I3006" s="49" t="s">
        <v>3975</v>
      </c>
      <c r="J3006" s="49" t="s">
        <v>3975</v>
      </c>
      <c r="K3006" s="47" t="str">
        <f>_xlfn.XLOOKUP($B3006,ウォッチリスト!$C$3:$C$10000,ウォッチリスト!$C$3:$C$10000,"未反映",0,1)</f>
        <v>6930</v>
      </c>
    </row>
    <row r="3007" spans="1:11">
      <c r="A3007" s="49">
        <v>20250228</v>
      </c>
      <c r="B3007" s="50" t="s">
        <v>2705</v>
      </c>
      <c r="C3007" s="49" t="s">
        <v>7475</v>
      </c>
      <c r="D3007" s="49" t="s">
        <v>4059</v>
      </c>
      <c r="E3007" s="49">
        <v>3650</v>
      </c>
      <c r="F3007" s="49" t="s">
        <v>5487</v>
      </c>
      <c r="G3007" s="49">
        <v>9</v>
      </c>
      <c r="H3007" s="49" t="s">
        <v>4770</v>
      </c>
      <c r="I3007" s="49" t="s">
        <v>3975</v>
      </c>
      <c r="J3007" s="49" t="s">
        <v>3975</v>
      </c>
      <c r="K3007" s="47" t="str">
        <f>_xlfn.XLOOKUP($B3007,ウォッチリスト!$C$3:$C$10000,ウォッチリスト!$C$3:$C$10000,"未反映",0,1)</f>
        <v>6932</v>
      </c>
    </row>
    <row r="3008" spans="1:11">
      <c r="A3008" s="49">
        <v>20250228</v>
      </c>
      <c r="B3008" s="50" t="s">
        <v>2706</v>
      </c>
      <c r="C3008" s="49" t="s">
        <v>7476</v>
      </c>
      <c r="D3008" s="49" t="s">
        <v>3968</v>
      </c>
      <c r="E3008" s="49">
        <v>3650</v>
      </c>
      <c r="F3008" s="49" t="s">
        <v>5487</v>
      </c>
      <c r="G3008" s="49">
        <v>9</v>
      </c>
      <c r="H3008" s="49" t="s">
        <v>4770</v>
      </c>
      <c r="I3008" s="49">
        <v>7</v>
      </c>
      <c r="J3008" s="49" t="s">
        <v>3971</v>
      </c>
      <c r="K3008" s="47" t="str">
        <f>_xlfn.XLOOKUP($B3008,ウォッチリスト!$C$3:$C$10000,ウォッチリスト!$C$3:$C$10000,"未反映",0,1)</f>
        <v>6937</v>
      </c>
    </row>
    <row r="3009" spans="1:11">
      <c r="A3009" s="49">
        <v>20250228</v>
      </c>
      <c r="B3009" s="50" t="s">
        <v>209</v>
      </c>
      <c r="C3009" s="49" t="s">
        <v>7477</v>
      </c>
      <c r="D3009" s="49" t="s">
        <v>3968</v>
      </c>
      <c r="E3009" s="49">
        <v>3650</v>
      </c>
      <c r="F3009" s="49" t="s">
        <v>5487</v>
      </c>
      <c r="G3009" s="49">
        <v>9</v>
      </c>
      <c r="H3009" s="49" t="s">
        <v>4770</v>
      </c>
      <c r="I3009" s="49">
        <v>6</v>
      </c>
      <c r="J3009" s="49" t="s">
        <v>4061</v>
      </c>
      <c r="K3009" s="47" t="str">
        <f>_xlfn.XLOOKUP($B3009,ウォッチリスト!$C$3:$C$10000,ウォッチリスト!$C$3:$C$10000,"未反映",0,1)</f>
        <v>6941</v>
      </c>
    </row>
    <row r="3010" spans="1:11">
      <c r="A3010" s="49">
        <v>20250228</v>
      </c>
      <c r="B3010" s="50" t="s">
        <v>2707</v>
      </c>
      <c r="C3010" s="49" t="s">
        <v>7478</v>
      </c>
      <c r="D3010" s="49" t="s">
        <v>4059</v>
      </c>
      <c r="E3010" s="49">
        <v>5250</v>
      </c>
      <c r="F3010" s="49" t="s">
        <v>3992</v>
      </c>
      <c r="G3010" s="49">
        <v>10</v>
      </c>
      <c r="H3010" s="49" t="s">
        <v>3993</v>
      </c>
      <c r="I3010" s="49" t="s">
        <v>3975</v>
      </c>
      <c r="J3010" s="49" t="s">
        <v>3975</v>
      </c>
      <c r="K3010" s="47" t="str">
        <f>_xlfn.XLOOKUP($B3010,ウォッチリスト!$C$3:$C$10000,ウォッチリスト!$C$3:$C$10000,"未反映",0,1)</f>
        <v>6942</v>
      </c>
    </row>
    <row r="3011" spans="1:11">
      <c r="A3011" s="49">
        <v>20250228</v>
      </c>
      <c r="B3011" s="50" t="s">
        <v>2708</v>
      </c>
      <c r="C3011" s="49" t="s">
        <v>7479</v>
      </c>
      <c r="D3011" s="49" t="s">
        <v>4059</v>
      </c>
      <c r="E3011" s="49">
        <v>3650</v>
      </c>
      <c r="F3011" s="49" t="s">
        <v>5487</v>
      </c>
      <c r="G3011" s="49">
        <v>9</v>
      </c>
      <c r="H3011" s="49" t="s">
        <v>4770</v>
      </c>
      <c r="I3011" s="49" t="s">
        <v>3975</v>
      </c>
      <c r="J3011" s="49" t="s">
        <v>3975</v>
      </c>
      <c r="K3011" s="47" t="str">
        <f>_xlfn.XLOOKUP($B3011,ウォッチリスト!$C$3:$C$10000,ウォッチリスト!$C$3:$C$10000,"未反映",0,1)</f>
        <v>6943</v>
      </c>
    </row>
    <row r="3012" spans="1:11">
      <c r="A3012" s="49">
        <v>20250228</v>
      </c>
      <c r="B3012" s="50" t="s">
        <v>2709</v>
      </c>
      <c r="C3012" s="49" t="s">
        <v>7480</v>
      </c>
      <c r="D3012" s="49" t="s">
        <v>4059</v>
      </c>
      <c r="E3012" s="49">
        <v>3650</v>
      </c>
      <c r="F3012" s="49" t="s">
        <v>5487</v>
      </c>
      <c r="G3012" s="49">
        <v>9</v>
      </c>
      <c r="H3012" s="49" t="s">
        <v>4770</v>
      </c>
      <c r="I3012" s="49" t="s">
        <v>3975</v>
      </c>
      <c r="J3012" s="49" t="s">
        <v>3975</v>
      </c>
      <c r="K3012" s="47" t="str">
        <f>_xlfn.XLOOKUP($B3012,ウォッチリスト!$C$3:$C$10000,ウォッチリスト!$C$3:$C$10000,"未反映",0,1)</f>
        <v>6946</v>
      </c>
    </row>
    <row r="3013" spans="1:11">
      <c r="A3013" s="49">
        <v>20250228</v>
      </c>
      <c r="B3013" s="50" t="s">
        <v>2710</v>
      </c>
      <c r="C3013" s="49" t="s">
        <v>7481</v>
      </c>
      <c r="D3013" s="49" t="s">
        <v>3968</v>
      </c>
      <c r="E3013" s="49">
        <v>3650</v>
      </c>
      <c r="F3013" s="49" t="s">
        <v>5487</v>
      </c>
      <c r="G3013" s="49">
        <v>9</v>
      </c>
      <c r="H3013" s="49" t="s">
        <v>4770</v>
      </c>
      <c r="I3013" s="49">
        <v>6</v>
      </c>
      <c r="J3013" s="49" t="s">
        <v>4061</v>
      </c>
      <c r="K3013" s="47" t="str">
        <f>_xlfn.XLOOKUP($B3013,ウォッチリスト!$C$3:$C$10000,ウォッチリスト!$C$3:$C$10000,"未反映",0,1)</f>
        <v>6947</v>
      </c>
    </row>
    <row r="3014" spans="1:11">
      <c r="A3014" s="49">
        <v>20250228</v>
      </c>
      <c r="B3014" s="50" t="s">
        <v>2711</v>
      </c>
      <c r="C3014" s="49" t="s">
        <v>7482</v>
      </c>
      <c r="D3014" s="49" t="s">
        <v>3968</v>
      </c>
      <c r="E3014" s="49">
        <v>3650</v>
      </c>
      <c r="F3014" s="49" t="s">
        <v>5487</v>
      </c>
      <c r="G3014" s="49">
        <v>9</v>
      </c>
      <c r="H3014" s="49" t="s">
        <v>4770</v>
      </c>
      <c r="I3014" s="49">
        <v>4</v>
      </c>
      <c r="J3014" s="49" t="s">
        <v>4015</v>
      </c>
      <c r="K3014" s="47" t="str">
        <f>_xlfn.XLOOKUP($B3014,ウォッチリスト!$C$3:$C$10000,ウォッチリスト!$C$3:$C$10000,"未反映",0,1)</f>
        <v>6951</v>
      </c>
    </row>
    <row r="3015" spans="1:11">
      <c r="A3015" s="49">
        <v>20250228</v>
      </c>
      <c r="B3015" s="50" t="s">
        <v>287</v>
      </c>
      <c r="C3015" s="49" t="s">
        <v>7483</v>
      </c>
      <c r="D3015" s="49" t="s">
        <v>3968</v>
      </c>
      <c r="E3015" s="49">
        <v>3650</v>
      </c>
      <c r="F3015" s="49" t="s">
        <v>5487</v>
      </c>
      <c r="G3015" s="49">
        <v>9</v>
      </c>
      <c r="H3015" s="49" t="s">
        <v>4770</v>
      </c>
      <c r="I3015" s="49">
        <v>4</v>
      </c>
      <c r="J3015" s="49" t="s">
        <v>4015</v>
      </c>
      <c r="K3015" s="47" t="str">
        <f>_xlfn.XLOOKUP($B3015,ウォッチリスト!$C$3:$C$10000,ウォッチリスト!$C$3:$C$10000,"未反映",0,1)</f>
        <v>6952</v>
      </c>
    </row>
    <row r="3016" spans="1:11">
      <c r="A3016" s="49">
        <v>20250228</v>
      </c>
      <c r="B3016" s="50" t="s">
        <v>2712</v>
      </c>
      <c r="C3016" s="49" t="s">
        <v>7484</v>
      </c>
      <c r="D3016" s="49" t="s">
        <v>3968</v>
      </c>
      <c r="E3016" s="49">
        <v>3650</v>
      </c>
      <c r="F3016" s="49" t="s">
        <v>5487</v>
      </c>
      <c r="G3016" s="49">
        <v>9</v>
      </c>
      <c r="H3016" s="49" t="s">
        <v>4770</v>
      </c>
      <c r="I3016" s="49">
        <v>2</v>
      </c>
      <c r="J3016" s="49" t="s">
        <v>4532</v>
      </c>
      <c r="K3016" s="47" t="str">
        <f>_xlfn.XLOOKUP($B3016,ウォッチリスト!$C$3:$C$10000,ウォッチリスト!$C$3:$C$10000,"未反映",0,1)</f>
        <v>6954</v>
      </c>
    </row>
    <row r="3017" spans="1:11">
      <c r="A3017" s="49">
        <v>20250228</v>
      </c>
      <c r="B3017" s="50" t="s">
        <v>2713</v>
      </c>
      <c r="C3017" s="49" t="s">
        <v>7485</v>
      </c>
      <c r="D3017" s="49" t="s">
        <v>4059</v>
      </c>
      <c r="E3017" s="49">
        <v>3650</v>
      </c>
      <c r="F3017" s="49" t="s">
        <v>5487</v>
      </c>
      <c r="G3017" s="49">
        <v>9</v>
      </c>
      <c r="H3017" s="49" t="s">
        <v>4770</v>
      </c>
      <c r="I3017" s="49" t="s">
        <v>3975</v>
      </c>
      <c r="J3017" s="49" t="s">
        <v>3975</v>
      </c>
      <c r="K3017" s="47" t="str">
        <f>_xlfn.XLOOKUP($B3017,ウォッチリスト!$C$3:$C$10000,ウォッチリスト!$C$3:$C$10000,"未反映",0,1)</f>
        <v>6955</v>
      </c>
    </row>
    <row r="3018" spans="1:11">
      <c r="A3018" s="49">
        <v>20250228</v>
      </c>
      <c r="B3018" s="50" t="s">
        <v>2714</v>
      </c>
      <c r="C3018" s="49" t="s">
        <v>7486</v>
      </c>
      <c r="D3018" s="49" t="s">
        <v>4059</v>
      </c>
      <c r="E3018" s="49">
        <v>3650</v>
      </c>
      <c r="F3018" s="49" t="s">
        <v>5487</v>
      </c>
      <c r="G3018" s="49">
        <v>9</v>
      </c>
      <c r="H3018" s="49" t="s">
        <v>4770</v>
      </c>
      <c r="I3018" s="49" t="s">
        <v>3975</v>
      </c>
      <c r="J3018" s="49" t="s">
        <v>3975</v>
      </c>
      <c r="K3018" s="47" t="str">
        <f>_xlfn.XLOOKUP($B3018,ウォッチリスト!$C$3:$C$10000,ウォッチリスト!$C$3:$C$10000,"未反映",0,1)</f>
        <v>6957</v>
      </c>
    </row>
    <row r="3019" spans="1:11">
      <c r="A3019" s="49">
        <v>20250228</v>
      </c>
      <c r="B3019" s="50" t="s">
        <v>2715</v>
      </c>
      <c r="C3019" s="49" t="s">
        <v>7487</v>
      </c>
      <c r="D3019" s="49" t="s">
        <v>3968</v>
      </c>
      <c r="E3019" s="49">
        <v>3650</v>
      </c>
      <c r="F3019" s="49" t="s">
        <v>5487</v>
      </c>
      <c r="G3019" s="49">
        <v>9</v>
      </c>
      <c r="H3019" s="49" t="s">
        <v>4770</v>
      </c>
      <c r="I3019" s="49">
        <v>7</v>
      </c>
      <c r="J3019" s="49" t="s">
        <v>3971</v>
      </c>
      <c r="K3019" s="47" t="str">
        <f>_xlfn.XLOOKUP($B3019,ウォッチリスト!$C$3:$C$10000,ウォッチリスト!$C$3:$C$10000,"未反映",0,1)</f>
        <v>6958</v>
      </c>
    </row>
    <row r="3020" spans="1:11">
      <c r="A3020" s="49">
        <v>20250228</v>
      </c>
      <c r="B3020" s="50" t="s">
        <v>2716</v>
      </c>
      <c r="C3020" s="49" t="s">
        <v>7488</v>
      </c>
      <c r="D3020" s="49" t="s">
        <v>4059</v>
      </c>
      <c r="E3020" s="49">
        <v>3650</v>
      </c>
      <c r="F3020" s="49" t="s">
        <v>5487</v>
      </c>
      <c r="G3020" s="49">
        <v>9</v>
      </c>
      <c r="H3020" s="49" t="s">
        <v>4770</v>
      </c>
      <c r="I3020" s="49" t="s">
        <v>3975</v>
      </c>
      <c r="J3020" s="49" t="s">
        <v>3975</v>
      </c>
      <c r="K3020" s="47" t="str">
        <f>_xlfn.XLOOKUP($B3020,ウォッチリスト!$C$3:$C$10000,ウォッチリスト!$C$3:$C$10000,"未反映",0,1)</f>
        <v>6960</v>
      </c>
    </row>
    <row r="3021" spans="1:11">
      <c r="A3021" s="49">
        <v>20250228</v>
      </c>
      <c r="B3021" s="50" t="s">
        <v>2717</v>
      </c>
      <c r="C3021" s="49" t="s">
        <v>7489</v>
      </c>
      <c r="D3021" s="49" t="s">
        <v>3968</v>
      </c>
      <c r="E3021" s="49">
        <v>3650</v>
      </c>
      <c r="F3021" s="49" t="s">
        <v>5487</v>
      </c>
      <c r="G3021" s="49">
        <v>9</v>
      </c>
      <c r="H3021" s="49" t="s">
        <v>4770</v>
      </c>
      <c r="I3021" s="49">
        <v>6</v>
      </c>
      <c r="J3021" s="49" t="s">
        <v>4061</v>
      </c>
      <c r="K3021" s="47" t="str">
        <f>_xlfn.XLOOKUP($B3021,ウォッチリスト!$C$3:$C$10000,ウォッチリスト!$C$3:$C$10000,"未反映",0,1)</f>
        <v>6961</v>
      </c>
    </row>
    <row r="3022" spans="1:11">
      <c r="A3022" s="49">
        <v>20250228</v>
      </c>
      <c r="B3022" s="50" t="s">
        <v>2718</v>
      </c>
      <c r="C3022" s="49" t="s">
        <v>7490</v>
      </c>
      <c r="D3022" s="49" t="s">
        <v>3968</v>
      </c>
      <c r="E3022" s="49">
        <v>3650</v>
      </c>
      <c r="F3022" s="49" t="s">
        <v>5487</v>
      </c>
      <c r="G3022" s="49">
        <v>9</v>
      </c>
      <c r="H3022" s="49" t="s">
        <v>4770</v>
      </c>
      <c r="I3022" s="49">
        <v>7</v>
      </c>
      <c r="J3022" s="49" t="s">
        <v>3971</v>
      </c>
      <c r="K3022" s="47" t="str">
        <f>_xlfn.XLOOKUP($B3022,ウォッチリスト!$C$3:$C$10000,ウォッチリスト!$C$3:$C$10000,"未反映",0,1)</f>
        <v>6962</v>
      </c>
    </row>
    <row r="3023" spans="1:11">
      <c r="A3023" s="49">
        <v>20250228</v>
      </c>
      <c r="B3023" s="50" t="s">
        <v>2719</v>
      </c>
      <c r="C3023" s="49" t="s">
        <v>7491</v>
      </c>
      <c r="D3023" s="49" t="s">
        <v>3968</v>
      </c>
      <c r="E3023" s="49">
        <v>3650</v>
      </c>
      <c r="F3023" s="49" t="s">
        <v>5487</v>
      </c>
      <c r="G3023" s="49">
        <v>9</v>
      </c>
      <c r="H3023" s="49" t="s">
        <v>4770</v>
      </c>
      <c r="I3023" s="49">
        <v>4</v>
      </c>
      <c r="J3023" s="49" t="s">
        <v>4015</v>
      </c>
      <c r="K3023" s="47" t="str">
        <f>_xlfn.XLOOKUP($B3023,ウォッチリスト!$C$3:$C$10000,ウォッチリスト!$C$3:$C$10000,"未反映",0,1)</f>
        <v>6963</v>
      </c>
    </row>
    <row r="3024" spans="1:11">
      <c r="A3024" s="49">
        <v>20250228</v>
      </c>
      <c r="B3024" s="50" t="s">
        <v>2720</v>
      </c>
      <c r="C3024" s="49" t="s">
        <v>7492</v>
      </c>
      <c r="D3024" s="49" t="s">
        <v>4059</v>
      </c>
      <c r="E3024" s="49">
        <v>3650</v>
      </c>
      <c r="F3024" s="49" t="s">
        <v>5487</v>
      </c>
      <c r="G3024" s="49">
        <v>9</v>
      </c>
      <c r="H3024" s="49" t="s">
        <v>4770</v>
      </c>
      <c r="I3024" s="49" t="s">
        <v>3975</v>
      </c>
      <c r="J3024" s="49" t="s">
        <v>3975</v>
      </c>
      <c r="K3024" s="47" t="str">
        <f>_xlfn.XLOOKUP($B3024,ウォッチリスト!$C$3:$C$10000,ウォッチリスト!$C$3:$C$10000,"未反映",0,1)</f>
        <v>6964</v>
      </c>
    </row>
    <row r="3025" spans="1:11">
      <c r="A3025" s="49">
        <v>20250228</v>
      </c>
      <c r="B3025" s="50" t="s">
        <v>2721</v>
      </c>
      <c r="C3025" s="49" t="s">
        <v>7493</v>
      </c>
      <c r="D3025" s="49" t="s">
        <v>3968</v>
      </c>
      <c r="E3025" s="49">
        <v>3650</v>
      </c>
      <c r="F3025" s="49" t="s">
        <v>5487</v>
      </c>
      <c r="G3025" s="49">
        <v>9</v>
      </c>
      <c r="H3025" s="49" t="s">
        <v>4770</v>
      </c>
      <c r="I3025" s="49">
        <v>4</v>
      </c>
      <c r="J3025" s="49" t="s">
        <v>4015</v>
      </c>
      <c r="K3025" s="47" t="str">
        <f>_xlfn.XLOOKUP($B3025,ウォッチリスト!$C$3:$C$10000,ウォッチリスト!$C$3:$C$10000,"未反映",0,1)</f>
        <v>6965</v>
      </c>
    </row>
    <row r="3026" spans="1:11">
      <c r="A3026" s="49">
        <v>20250228</v>
      </c>
      <c r="B3026" s="50" t="s">
        <v>2722</v>
      </c>
      <c r="C3026" s="49" t="s">
        <v>7494</v>
      </c>
      <c r="D3026" s="49" t="s">
        <v>3968</v>
      </c>
      <c r="E3026" s="49">
        <v>3650</v>
      </c>
      <c r="F3026" s="49" t="s">
        <v>5487</v>
      </c>
      <c r="G3026" s="49">
        <v>9</v>
      </c>
      <c r="H3026" s="49" t="s">
        <v>4770</v>
      </c>
      <c r="I3026" s="49">
        <v>6</v>
      </c>
      <c r="J3026" s="49" t="s">
        <v>4061</v>
      </c>
      <c r="K3026" s="47" t="str">
        <f>_xlfn.XLOOKUP($B3026,ウォッチリスト!$C$3:$C$10000,ウォッチリスト!$C$3:$C$10000,"未反映",0,1)</f>
        <v>6966</v>
      </c>
    </row>
    <row r="3027" spans="1:11">
      <c r="A3027" s="49">
        <v>20250228</v>
      </c>
      <c r="B3027" s="50" t="s">
        <v>2723</v>
      </c>
      <c r="C3027" s="49" t="s">
        <v>7495</v>
      </c>
      <c r="D3027" s="49" t="s">
        <v>3968</v>
      </c>
      <c r="E3027" s="49">
        <v>3650</v>
      </c>
      <c r="F3027" s="49" t="s">
        <v>5487</v>
      </c>
      <c r="G3027" s="49">
        <v>9</v>
      </c>
      <c r="H3027" s="49" t="s">
        <v>4770</v>
      </c>
      <c r="I3027" s="49">
        <v>4</v>
      </c>
      <c r="J3027" s="49" t="s">
        <v>4015</v>
      </c>
      <c r="K3027" s="47" t="str">
        <f>_xlfn.XLOOKUP($B3027,ウォッチリスト!$C$3:$C$10000,ウォッチリスト!$C$3:$C$10000,"未反映",0,1)</f>
        <v>6967</v>
      </c>
    </row>
    <row r="3028" spans="1:11">
      <c r="A3028" s="49">
        <v>20250228</v>
      </c>
      <c r="B3028" s="50" t="s">
        <v>2724</v>
      </c>
      <c r="C3028" s="49" t="s">
        <v>7496</v>
      </c>
      <c r="D3028" s="49" t="s">
        <v>4059</v>
      </c>
      <c r="E3028" s="49">
        <v>3650</v>
      </c>
      <c r="F3028" s="49" t="s">
        <v>5487</v>
      </c>
      <c r="G3028" s="49">
        <v>9</v>
      </c>
      <c r="H3028" s="49" t="s">
        <v>4770</v>
      </c>
      <c r="I3028" s="49" t="s">
        <v>3975</v>
      </c>
      <c r="J3028" s="49" t="s">
        <v>3975</v>
      </c>
      <c r="K3028" s="47" t="str">
        <f>_xlfn.XLOOKUP($B3028,ウォッチリスト!$C$3:$C$10000,ウォッチリスト!$C$3:$C$10000,"未反映",0,1)</f>
        <v>6969</v>
      </c>
    </row>
    <row r="3029" spans="1:11">
      <c r="A3029" s="49">
        <v>20250228</v>
      </c>
      <c r="B3029" s="50" t="s">
        <v>2725</v>
      </c>
      <c r="C3029" s="49" t="s">
        <v>7497</v>
      </c>
      <c r="D3029" s="49" t="s">
        <v>3968</v>
      </c>
      <c r="E3029" s="49">
        <v>3650</v>
      </c>
      <c r="F3029" s="49" t="s">
        <v>5487</v>
      </c>
      <c r="G3029" s="49">
        <v>9</v>
      </c>
      <c r="H3029" s="49" t="s">
        <v>4770</v>
      </c>
      <c r="I3029" s="49">
        <v>2</v>
      </c>
      <c r="J3029" s="49" t="s">
        <v>4532</v>
      </c>
      <c r="K3029" s="47" t="str">
        <f>_xlfn.XLOOKUP($B3029,ウォッチリスト!$C$3:$C$10000,ウォッチリスト!$C$3:$C$10000,"未反映",0,1)</f>
        <v>6971</v>
      </c>
    </row>
    <row r="3030" spans="1:11">
      <c r="A3030" s="49">
        <v>20250228</v>
      </c>
      <c r="B3030" s="50" t="s">
        <v>2726</v>
      </c>
      <c r="C3030" s="49" t="s">
        <v>7498</v>
      </c>
      <c r="D3030" s="49" t="s">
        <v>4059</v>
      </c>
      <c r="E3030" s="49">
        <v>6050</v>
      </c>
      <c r="F3030" s="49" t="s">
        <v>4196</v>
      </c>
      <c r="G3030" s="49">
        <v>13</v>
      </c>
      <c r="H3030" s="49" t="s">
        <v>4197</v>
      </c>
      <c r="I3030" s="49" t="s">
        <v>3975</v>
      </c>
      <c r="J3030" s="49" t="s">
        <v>3975</v>
      </c>
      <c r="K3030" s="47" t="str">
        <f>_xlfn.XLOOKUP($B3030,ウォッチリスト!$C$3:$C$10000,ウォッチリスト!$C$3:$C$10000,"未反映",0,1)</f>
        <v>6973</v>
      </c>
    </row>
    <row r="3031" spans="1:11">
      <c r="A3031" s="49">
        <v>20250228</v>
      </c>
      <c r="B3031" s="50" t="s">
        <v>2727</v>
      </c>
      <c r="C3031" s="49" t="s">
        <v>7499</v>
      </c>
      <c r="D3031" s="49" t="s">
        <v>3968</v>
      </c>
      <c r="E3031" s="49">
        <v>3650</v>
      </c>
      <c r="F3031" s="49" t="s">
        <v>5487</v>
      </c>
      <c r="G3031" s="49">
        <v>9</v>
      </c>
      <c r="H3031" s="49" t="s">
        <v>4770</v>
      </c>
      <c r="I3031" s="49">
        <v>4</v>
      </c>
      <c r="J3031" s="49" t="s">
        <v>4015</v>
      </c>
      <c r="K3031" s="47" t="str">
        <f>_xlfn.XLOOKUP($B3031,ウォッチリスト!$C$3:$C$10000,ウォッチリスト!$C$3:$C$10000,"未反映",0,1)</f>
        <v>6976</v>
      </c>
    </row>
    <row r="3032" spans="1:11">
      <c r="A3032" s="49">
        <v>20250228</v>
      </c>
      <c r="B3032" s="50" t="s">
        <v>2728</v>
      </c>
      <c r="C3032" s="49" t="s">
        <v>7500</v>
      </c>
      <c r="D3032" s="49" t="s">
        <v>4059</v>
      </c>
      <c r="E3032" s="49">
        <v>3650</v>
      </c>
      <c r="F3032" s="49" t="s">
        <v>5487</v>
      </c>
      <c r="G3032" s="49">
        <v>9</v>
      </c>
      <c r="H3032" s="49" t="s">
        <v>4770</v>
      </c>
      <c r="I3032" s="49" t="s">
        <v>3975</v>
      </c>
      <c r="J3032" s="49" t="s">
        <v>3975</v>
      </c>
      <c r="K3032" s="47" t="str">
        <f>_xlfn.XLOOKUP($B3032,ウォッチリスト!$C$3:$C$10000,ウォッチリスト!$C$3:$C$10000,"未反映",0,1)</f>
        <v>6977</v>
      </c>
    </row>
    <row r="3033" spans="1:11">
      <c r="A3033" s="49">
        <v>20250228</v>
      </c>
      <c r="B3033" s="50" t="s">
        <v>2729</v>
      </c>
      <c r="C3033" s="49" t="s">
        <v>7501</v>
      </c>
      <c r="D3033" s="49" t="s">
        <v>3968</v>
      </c>
      <c r="E3033" s="49">
        <v>3650</v>
      </c>
      <c r="F3033" s="49" t="s">
        <v>5487</v>
      </c>
      <c r="G3033" s="49">
        <v>9</v>
      </c>
      <c r="H3033" s="49" t="s">
        <v>4770</v>
      </c>
      <c r="I3033" s="49">
        <v>1</v>
      </c>
      <c r="J3033" s="49" t="s">
        <v>5369</v>
      </c>
      <c r="K3033" s="47" t="str">
        <f>_xlfn.XLOOKUP($B3033,ウォッチリスト!$C$3:$C$10000,ウォッチリスト!$C$3:$C$10000,"未反映",0,1)</f>
        <v>6981</v>
      </c>
    </row>
    <row r="3034" spans="1:11">
      <c r="A3034" s="49">
        <v>20250228</v>
      </c>
      <c r="B3034" s="50" t="s">
        <v>2730</v>
      </c>
      <c r="C3034" s="49" t="s">
        <v>7502</v>
      </c>
      <c r="D3034" s="49" t="s">
        <v>4059</v>
      </c>
      <c r="E3034" s="49">
        <v>3700</v>
      </c>
      <c r="F3034" s="49" t="s">
        <v>5496</v>
      </c>
      <c r="G3034" s="49">
        <v>6</v>
      </c>
      <c r="H3034" s="49" t="s">
        <v>5497</v>
      </c>
      <c r="I3034" s="49" t="s">
        <v>3975</v>
      </c>
      <c r="J3034" s="49" t="s">
        <v>3975</v>
      </c>
      <c r="K3034" s="47" t="str">
        <f>_xlfn.XLOOKUP($B3034,ウォッチリスト!$C$3:$C$10000,ウォッチリスト!$C$3:$C$10000,"未反映",0,1)</f>
        <v>6982</v>
      </c>
    </row>
    <row r="3035" spans="1:11">
      <c r="A3035" s="49">
        <v>20250228</v>
      </c>
      <c r="B3035" s="50" t="s">
        <v>2731</v>
      </c>
      <c r="C3035" s="49" t="s">
        <v>7503</v>
      </c>
      <c r="D3035" s="49" t="s">
        <v>3968</v>
      </c>
      <c r="E3035" s="49">
        <v>3650</v>
      </c>
      <c r="F3035" s="49" t="s">
        <v>5487</v>
      </c>
      <c r="G3035" s="49">
        <v>9</v>
      </c>
      <c r="H3035" s="49" t="s">
        <v>4770</v>
      </c>
      <c r="I3035" s="49">
        <v>7</v>
      </c>
      <c r="J3035" s="49" t="s">
        <v>3971</v>
      </c>
      <c r="K3035" s="47" t="str">
        <f>_xlfn.XLOOKUP($B3035,ウォッチリスト!$C$3:$C$10000,ウォッチリスト!$C$3:$C$10000,"未反映",0,1)</f>
        <v>6986</v>
      </c>
    </row>
    <row r="3036" spans="1:11">
      <c r="A3036" s="49">
        <v>20250228</v>
      </c>
      <c r="B3036" s="50" t="s">
        <v>2732</v>
      </c>
      <c r="C3036" s="49" t="s">
        <v>7504</v>
      </c>
      <c r="D3036" s="49" t="s">
        <v>3968</v>
      </c>
      <c r="E3036" s="49">
        <v>3200</v>
      </c>
      <c r="F3036" s="49" t="s">
        <v>4445</v>
      </c>
      <c r="G3036" s="49">
        <v>4</v>
      </c>
      <c r="H3036" s="49" t="s">
        <v>4446</v>
      </c>
      <c r="I3036" s="49">
        <v>4</v>
      </c>
      <c r="J3036" s="49" t="s">
        <v>4015</v>
      </c>
      <c r="K3036" s="47" t="str">
        <f>_xlfn.XLOOKUP($B3036,ウォッチリスト!$C$3:$C$10000,ウォッチリスト!$C$3:$C$10000,"未反映",0,1)</f>
        <v>6988</v>
      </c>
    </row>
    <row r="3037" spans="1:11">
      <c r="A3037" s="49">
        <v>20250228</v>
      </c>
      <c r="B3037" s="50" t="s">
        <v>2733</v>
      </c>
      <c r="C3037" s="49" t="s">
        <v>7505</v>
      </c>
      <c r="D3037" s="49" t="s">
        <v>4059</v>
      </c>
      <c r="E3037" s="49">
        <v>3650</v>
      </c>
      <c r="F3037" s="49" t="s">
        <v>5487</v>
      </c>
      <c r="G3037" s="49">
        <v>9</v>
      </c>
      <c r="H3037" s="49" t="s">
        <v>4770</v>
      </c>
      <c r="I3037" s="49" t="s">
        <v>3975</v>
      </c>
      <c r="J3037" s="49" t="s">
        <v>3975</v>
      </c>
      <c r="K3037" s="47" t="str">
        <f>_xlfn.XLOOKUP($B3037,ウォッチリスト!$C$3:$C$10000,ウォッチリスト!$C$3:$C$10000,"未反映",0,1)</f>
        <v>6989</v>
      </c>
    </row>
    <row r="3038" spans="1:11">
      <c r="A3038" s="49">
        <v>20250228</v>
      </c>
      <c r="B3038" s="50" t="s">
        <v>2734</v>
      </c>
      <c r="C3038" s="49" t="s">
        <v>7506</v>
      </c>
      <c r="D3038" s="49" t="s">
        <v>4059</v>
      </c>
      <c r="E3038" s="49">
        <v>6100</v>
      </c>
      <c r="F3038" s="49" t="s">
        <v>4070</v>
      </c>
      <c r="G3038" s="49">
        <v>14</v>
      </c>
      <c r="H3038" s="49" t="s">
        <v>4071</v>
      </c>
      <c r="I3038" s="49" t="s">
        <v>3975</v>
      </c>
      <c r="J3038" s="49" t="s">
        <v>3975</v>
      </c>
      <c r="K3038" s="47" t="str">
        <f>_xlfn.XLOOKUP($B3038,ウォッチリスト!$C$3:$C$10000,ウォッチリスト!$C$3:$C$10000,"未反映",0,1)</f>
        <v>6993</v>
      </c>
    </row>
    <row r="3039" spans="1:11">
      <c r="A3039" s="49">
        <v>20250228</v>
      </c>
      <c r="B3039" s="50" t="s">
        <v>2735</v>
      </c>
      <c r="C3039" s="49" t="s">
        <v>7507</v>
      </c>
      <c r="D3039" s="49" t="s">
        <v>4059</v>
      </c>
      <c r="E3039" s="49">
        <v>3650</v>
      </c>
      <c r="F3039" s="49" t="s">
        <v>5487</v>
      </c>
      <c r="G3039" s="49">
        <v>9</v>
      </c>
      <c r="H3039" s="49" t="s">
        <v>4770</v>
      </c>
      <c r="I3039" s="49" t="s">
        <v>3975</v>
      </c>
      <c r="J3039" s="49" t="s">
        <v>3975</v>
      </c>
      <c r="K3039" s="47" t="str">
        <f>_xlfn.XLOOKUP($B3039,ウォッチリスト!$C$3:$C$10000,ウォッチリスト!$C$3:$C$10000,"未反映",0,1)</f>
        <v>6994</v>
      </c>
    </row>
    <row r="3040" spans="1:11">
      <c r="A3040" s="49">
        <v>20250228</v>
      </c>
      <c r="B3040" s="50" t="s">
        <v>2736</v>
      </c>
      <c r="C3040" s="49" t="s">
        <v>7508</v>
      </c>
      <c r="D3040" s="49" t="s">
        <v>3968</v>
      </c>
      <c r="E3040" s="49">
        <v>3700</v>
      </c>
      <c r="F3040" s="49" t="s">
        <v>5496</v>
      </c>
      <c r="G3040" s="49">
        <v>6</v>
      </c>
      <c r="H3040" s="49" t="s">
        <v>5497</v>
      </c>
      <c r="I3040" s="49">
        <v>6</v>
      </c>
      <c r="J3040" s="49" t="s">
        <v>4061</v>
      </c>
      <c r="K3040" s="47" t="str">
        <f>_xlfn.XLOOKUP($B3040,ウォッチリスト!$C$3:$C$10000,ウォッチリスト!$C$3:$C$10000,"未反映",0,1)</f>
        <v>6995</v>
      </c>
    </row>
    <row r="3041" spans="1:11">
      <c r="A3041" s="49">
        <v>20250228</v>
      </c>
      <c r="B3041" s="50" t="s">
        <v>2737</v>
      </c>
      <c r="C3041" s="49" t="s">
        <v>7509</v>
      </c>
      <c r="D3041" s="49" t="s">
        <v>3968</v>
      </c>
      <c r="E3041" s="49">
        <v>3650</v>
      </c>
      <c r="F3041" s="49" t="s">
        <v>5487</v>
      </c>
      <c r="G3041" s="49">
        <v>9</v>
      </c>
      <c r="H3041" s="49" t="s">
        <v>4770</v>
      </c>
      <c r="I3041" s="49">
        <v>6</v>
      </c>
      <c r="J3041" s="49" t="s">
        <v>4061</v>
      </c>
      <c r="K3041" s="47" t="str">
        <f>_xlfn.XLOOKUP($B3041,ウォッチリスト!$C$3:$C$10000,ウォッチリスト!$C$3:$C$10000,"未反映",0,1)</f>
        <v>6996</v>
      </c>
    </row>
    <row r="3042" spans="1:11">
      <c r="A3042" s="49">
        <v>20250228</v>
      </c>
      <c r="B3042" s="50" t="s">
        <v>2738</v>
      </c>
      <c r="C3042" s="49" t="s">
        <v>7510</v>
      </c>
      <c r="D3042" s="49" t="s">
        <v>3968</v>
      </c>
      <c r="E3042" s="49">
        <v>3650</v>
      </c>
      <c r="F3042" s="49" t="s">
        <v>5487</v>
      </c>
      <c r="G3042" s="49">
        <v>9</v>
      </c>
      <c r="H3042" s="49" t="s">
        <v>4770</v>
      </c>
      <c r="I3042" s="49">
        <v>7</v>
      </c>
      <c r="J3042" s="49" t="s">
        <v>3971</v>
      </c>
      <c r="K3042" s="47" t="str">
        <f>_xlfn.XLOOKUP($B3042,ウォッチリスト!$C$3:$C$10000,ウォッチリスト!$C$3:$C$10000,"未反映",0,1)</f>
        <v>6997</v>
      </c>
    </row>
    <row r="3043" spans="1:11">
      <c r="A3043" s="49">
        <v>20250228</v>
      </c>
      <c r="B3043" s="50" t="s">
        <v>2739</v>
      </c>
      <c r="C3043" s="49" t="s">
        <v>7511</v>
      </c>
      <c r="D3043" s="49" t="s">
        <v>4059</v>
      </c>
      <c r="E3043" s="49">
        <v>3650</v>
      </c>
      <c r="F3043" s="49" t="s">
        <v>5487</v>
      </c>
      <c r="G3043" s="49">
        <v>9</v>
      </c>
      <c r="H3043" s="49" t="s">
        <v>4770</v>
      </c>
      <c r="I3043" s="49" t="s">
        <v>3975</v>
      </c>
      <c r="J3043" s="49" t="s">
        <v>3975</v>
      </c>
      <c r="K3043" s="47" t="str">
        <f>_xlfn.XLOOKUP($B3043,ウォッチリスト!$C$3:$C$10000,ウォッチリスト!$C$3:$C$10000,"未反映",0,1)</f>
        <v>6998</v>
      </c>
    </row>
    <row r="3044" spans="1:11">
      <c r="A3044" s="49">
        <v>20250228</v>
      </c>
      <c r="B3044" s="50" t="s">
        <v>2740</v>
      </c>
      <c r="C3044" s="49" t="s">
        <v>7512</v>
      </c>
      <c r="D3044" s="49" t="s">
        <v>3968</v>
      </c>
      <c r="E3044" s="49">
        <v>3650</v>
      </c>
      <c r="F3044" s="49" t="s">
        <v>5487</v>
      </c>
      <c r="G3044" s="49">
        <v>9</v>
      </c>
      <c r="H3044" s="49" t="s">
        <v>4770</v>
      </c>
      <c r="I3044" s="49">
        <v>6</v>
      </c>
      <c r="J3044" s="49" t="s">
        <v>4061</v>
      </c>
      <c r="K3044" s="47" t="str">
        <f>_xlfn.XLOOKUP($B3044,ウォッチリスト!$C$3:$C$10000,ウォッチリスト!$C$3:$C$10000,"未反映",0,1)</f>
        <v>6999</v>
      </c>
    </row>
    <row r="3045" spans="1:11">
      <c r="A3045" s="49">
        <v>20250228</v>
      </c>
      <c r="B3045" s="50" t="s">
        <v>2741</v>
      </c>
      <c r="C3045" s="49" t="s">
        <v>7513</v>
      </c>
      <c r="D3045" s="49" t="s">
        <v>3968</v>
      </c>
      <c r="E3045" s="49">
        <v>3600</v>
      </c>
      <c r="F3045" s="49" t="s">
        <v>4524</v>
      </c>
      <c r="G3045" s="49">
        <v>8</v>
      </c>
      <c r="H3045" s="49" t="s">
        <v>4524</v>
      </c>
      <c r="I3045" s="49">
        <v>6</v>
      </c>
      <c r="J3045" s="49" t="s">
        <v>4061</v>
      </c>
      <c r="K3045" s="47" t="str">
        <f>_xlfn.XLOOKUP($B3045,ウォッチリスト!$C$3:$C$10000,ウォッチリスト!$C$3:$C$10000,"未反映",0,1)</f>
        <v>7003</v>
      </c>
    </row>
    <row r="3046" spans="1:11">
      <c r="A3046" s="49">
        <v>20250228</v>
      </c>
      <c r="B3046" s="50" t="s">
        <v>2742</v>
      </c>
      <c r="C3046" s="49" t="s">
        <v>7514</v>
      </c>
      <c r="D3046" s="49" t="s">
        <v>3968</v>
      </c>
      <c r="E3046" s="49">
        <v>3600</v>
      </c>
      <c r="F3046" s="49" t="s">
        <v>4524</v>
      </c>
      <c r="G3046" s="49">
        <v>8</v>
      </c>
      <c r="H3046" s="49" t="s">
        <v>4524</v>
      </c>
      <c r="I3046" s="49">
        <v>6</v>
      </c>
      <c r="J3046" s="49" t="s">
        <v>4061</v>
      </c>
      <c r="K3046" s="47" t="str">
        <f>_xlfn.XLOOKUP($B3046,ウォッチリスト!$C$3:$C$10000,ウォッチリスト!$C$3:$C$10000,"未反映",0,1)</f>
        <v>7004</v>
      </c>
    </row>
    <row r="3047" spans="1:11">
      <c r="A3047" s="49">
        <v>20250228</v>
      </c>
      <c r="B3047" s="50" t="s">
        <v>58</v>
      </c>
      <c r="C3047" s="49" t="s">
        <v>7515</v>
      </c>
      <c r="D3047" s="49" t="s">
        <v>3968</v>
      </c>
      <c r="E3047" s="49">
        <v>3600</v>
      </c>
      <c r="F3047" s="49" t="s">
        <v>4524</v>
      </c>
      <c r="G3047" s="49">
        <v>8</v>
      </c>
      <c r="H3047" s="49" t="s">
        <v>4524</v>
      </c>
      <c r="I3047" s="49">
        <v>1</v>
      </c>
      <c r="J3047" s="49" t="s">
        <v>5369</v>
      </c>
      <c r="K3047" s="47" t="str">
        <f>_xlfn.XLOOKUP($B3047,ウォッチリスト!$C$3:$C$10000,ウォッチリスト!$C$3:$C$10000,"未反映",0,1)</f>
        <v>7011</v>
      </c>
    </row>
    <row r="3048" spans="1:11">
      <c r="A3048" s="49">
        <v>20250228</v>
      </c>
      <c r="B3048" s="50" t="s">
        <v>2743</v>
      </c>
      <c r="C3048" s="49" t="s">
        <v>7516</v>
      </c>
      <c r="D3048" s="49" t="s">
        <v>3968</v>
      </c>
      <c r="E3048" s="49">
        <v>3700</v>
      </c>
      <c r="F3048" s="49" t="s">
        <v>5496</v>
      </c>
      <c r="G3048" s="49">
        <v>6</v>
      </c>
      <c r="H3048" s="49" t="s">
        <v>5497</v>
      </c>
      <c r="I3048" s="49">
        <v>4</v>
      </c>
      <c r="J3048" s="49" t="s">
        <v>4015</v>
      </c>
      <c r="K3048" s="47" t="str">
        <f>_xlfn.XLOOKUP($B3048,ウォッチリスト!$C$3:$C$10000,ウォッチリスト!$C$3:$C$10000,"未反映",0,1)</f>
        <v>7012</v>
      </c>
    </row>
    <row r="3049" spans="1:11">
      <c r="A3049" s="49">
        <v>20250228</v>
      </c>
      <c r="B3049" s="50" t="s">
        <v>2744</v>
      </c>
      <c r="C3049" s="49" t="s">
        <v>7517</v>
      </c>
      <c r="D3049" s="49" t="s">
        <v>3968</v>
      </c>
      <c r="E3049" s="49">
        <v>3600</v>
      </c>
      <c r="F3049" s="49" t="s">
        <v>4524</v>
      </c>
      <c r="G3049" s="49">
        <v>8</v>
      </c>
      <c r="H3049" s="49" t="s">
        <v>4524</v>
      </c>
      <c r="I3049" s="49">
        <v>4</v>
      </c>
      <c r="J3049" s="49" t="s">
        <v>4015</v>
      </c>
      <c r="K3049" s="47" t="str">
        <f>_xlfn.XLOOKUP($B3049,ウォッチリスト!$C$3:$C$10000,ウォッチリスト!$C$3:$C$10000,"未反映",0,1)</f>
        <v>7013</v>
      </c>
    </row>
    <row r="3050" spans="1:11">
      <c r="A3050" s="49">
        <v>20250228</v>
      </c>
      <c r="B3050" s="50" t="s">
        <v>2745</v>
      </c>
      <c r="C3050" s="49" t="s">
        <v>7518</v>
      </c>
      <c r="D3050" s="49" t="s">
        <v>4059</v>
      </c>
      <c r="E3050" s="49">
        <v>3700</v>
      </c>
      <c r="F3050" s="49" t="s">
        <v>5496</v>
      </c>
      <c r="G3050" s="49">
        <v>6</v>
      </c>
      <c r="H3050" s="49" t="s">
        <v>5497</v>
      </c>
      <c r="I3050" s="49">
        <v>6</v>
      </c>
      <c r="J3050" s="49" t="s">
        <v>4061</v>
      </c>
      <c r="K3050" s="47" t="str">
        <f>_xlfn.XLOOKUP($B3050,ウォッチリスト!$C$3:$C$10000,ウォッチリスト!$C$3:$C$10000,"未反映",0,1)</f>
        <v>7014</v>
      </c>
    </row>
    <row r="3051" spans="1:11">
      <c r="A3051" s="49">
        <v>20250228</v>
      </c>
      <c r="B3051" s="50" t="s">
        <v>2746</v>
      </c>
      <c r="C3051" s="49" t="s">
        <v>7519</v>
      </c>
      <c r="D3051" s="49" t="s">
        <v>4059</v>
      </c>
      <c r="E3051" s="49">
        <v>3700</v>
      </c>
      <c r="F3051" s="49" t="s">
        <v>5496</v>
      </c>
      <c r="G3051" s="49">
        <v>6</v>
      </c>
      <c r="H3051" s="49" t="s">
        <v>5497</v>
      </c>
      <c r="I3051" s="49" t="s">
        <v>3975</v>
      </c>
      <c r="J3051" s="49" t="s">
        <v>3975</v>
      </c>
      <c r="K3051" s="47" t="str">
        <f>_xlfn.XLOOKUP($B3051,ウォッチリスト!$C$3:$C$10000,ウォッチリスト!$C$3:$C$10000,"未反映",0,1)</f>
        <v>7018</v>
      </c>
    </row>
    <row r="3052" spans="1:11">
      <c r="A3052" s="49">
        <v>20250228</v>
      </c>
      <c r="B3052" s="50" t="s">
        <v>2747</v>
      </c>
      <c r="C3052" s="49" t="s">
        <v>7520</v>
      </c>
      <c r="D3052" s="49" t="s">
        <v>4059</v>
      </c>
      <c r="E3052" s="49">
        <v>3600</v>
      </c>
      <c r="F3052" s="49" t="s">
        <v>4524</v>
      </c>
      <c r="G3052" s="49">
        <v>8</v>
      </c>
      <c r="H3052" s="49" t="s">
        <v>4524</v>
      </c>
      <c r="I3052" s="49" t="s">
        <v>3975</v>
      </c>
      <c r="J3052" s="49" t="s">
        <v>3975</v>
      </c>
      <c r="K3052" s="47" t="str">
        <f>_xlfn.XLOOKUP($B3052,ウォッチリスト!$C$3:$C$10000,ウォッチリスト!$C$3:$C$10000,"未反映",0,1)</f>
        <v>7021</v>
      </c>
    </row>
    <row r="3053" spans="1:11">
      <c r="A3053" s="49">
        <v>20250228</v>
      </c>
      <c r="B3053" s="50" t="s">
        <v>2748</v>
      </c>
      <c r="C3053" s="49" t="s">
        <v>7521</v>
      </c>
      <c r="D3053" s="49" t="s">
        <v>4059</v>
      </c>
      <c r="E3053" s="49">
        <v>3600</v>
      </c>
      <c r="F3053" s="49" t="s">
        <v>4524</v>
      </c>
      <c r="G3053" s="49">
        <v>8</v>
      </c>
      <c r="H3053" s="49" t="s">
        <v>4524</v>
      </c>
      <c r="I3053" s="49" t="s">
        <v>3975</v>
      </c>
      <c r="J3053" s="49" t="s">
        <v>3975</v>
      </c>
      <c r="K3053" s="47" t="str">
        <f>_xlfn.XLOOKUP($B3053,ウォッチリスト!$C$3:$C$10000,ウォッチリスト!$C$3:$C$10000,"未反映",0,1)</f>
        <v>7022</v>
      </c>
    </row>
    <row r="3054" spans="1:11">
      <c r="A3054" s="49">
        <v>20250228</v>
      </c>
      <c r="B3054" s="50" t="s">
        <v>2749</v>
      </c>
      <c r="C3054" s="49" t="s">
        <v>7522</v>
      </c>
      <c r="D3054" s="49" t="s">
        <v>4059</v>
      </c>
      <c r="E3054" s="49">
        <v>9050</v>
      </c>
      <c r="F3054" s="49" t="s">
        <v>4031</v>
      </c>
      <c r="G3054" s="49">
        <v>10</v>
      </c>
      <c r="H3054" s="49" t="s">
        <v>3993</v>
      </c>
      <c r="I3054" s="49" t="s">
        <v>3975</v>
      </c>
      <c r="J3054" s="49" t="s">
        <v>3975</v>
      </c>
      <c r="K3054" s="47" t="str">
        <f>_xlfn.XLOOKUP($B3054,ウォッチリスト!$C$3:$C$10000,ウォッチリスト!$C$3:$C$10000,"未反映",0,1)</f>
        <v>7030</v>
      </c>
    </row>
    <row r="3055" spans="1:11">
      <c r="A3055" s="49">
        <v>20250228</v>
      </c>
      <c r="B3055" s="50" t="s">
        <v>2750</v>
      </c>
      <c r="C3055" s="49" t="s">
        <v>7523</v>
      </c>
      <c r="D3055" s="49" t="s">
        <v>3983</v>
      </c>
      <c r="E3055" s="49">
        <v>9050</v>
      </c>
      <c r="F3055" s="49" t="s">
        <v>4031</v>
      </c>
      <c r="G3055" s="49">
        <v>10</v>
      </c>
      <c r="H3055" s="49" t="s">
        <v>3993</v>
      </c>
      <c r="I3055" s="49" t="s">
        <v>3975</v>
      </c>
      <c r="J3055" s="49" t="s">
        <v>3975</v>
      </c>
      <c r="K3055" s="47" t="str">
        <f>_xlfn.XLOOKUP($B3055,ウォッチリスト!$C$3:$C$10000,ウォッチリスト!$C$3:$C$10000,"未反映",0,1)</f>
        <v>7031</v>
      </c>
    </row>
    <row r="3056" spans="1:11">
      <c r="A3056" s="49">
        <v>20250228</v>
      </c>
      <c r="B3056" s="50" t="s">
        <v>2751</v>
      </c>
      <c r="C3056" s="49" t="s">
        <v>7524</v>
      </c>
      <c r="D3056" s="49" t="s">
        <v>3968</v>
      </c>
      <c r="E3056" s="49">
        <v>9050</v>
      </c>
      <c r="F3056" s="49" t="s">
        <v>4031</v>
      </c>
      <c r="G3056" s="49">
        <v>10</v>
      </c>
      <c r="H3056" s="49" t="s">
        <v>3993</v>
      </c>
      <c r="I3056" s="49">
        <v>7</v>
      </c>
      <c r="J3056" s="49" t="s">
        <v>3971</v>
      </c>
      <c r="K3056" s="47" t="str">
        <f>_xlfn.XLOOKUP($B3056,ウォッチリスト!$C$3:$C$10000,ウォッチリスト!$C$3:$C$10000,"未反映",0,1)</f>
        <v>7033</v>
      </c>
    </row>
    <row r="3057" spans="1:11">
      <c r="A3057" s="49">
        <v>20250228</v>
      </c>
      <c r="B3057" s="50" t="s">
        <v>2752</v>
      </c>
      <c r="C3057" s="49" t="s">
        <v>7525</v>
      </c>
      <c r="D3057" s="49" t="s">
        <v>3968</v>
      </c>
      <c r="E3057" s="49">
        <v>9050</v>
      </c>
      <c r="F3057" s="49" t="s">
        <v>4031</v>
      </c>
      <c r="G3057" s="49">
        <v>10</v>
      </c>
      <c r="H3057" s="49" t="s">
        <v>3993</v>
      </c>
      <c r="I3057" s="49">
        <v>7</v>
      </c>
      <c r="J3057" s="49" t="s">
        <v>3971</v>
      </c>
      <c r="K3057" s="47" t="str">
        <f>_xlfn.XLOOKUP($B3057,ウォッチリスト!$C$3:$C$10000,ウォッチリスト!$C$3:$C$10000,"未反映",0,1)</f>
        <v>7034</v>
      </c>
    </row>
    <row r="3058" spans="1:11">
      <c r="A3058" s="49">
        <v>20250228</v>
      </c>
      <c r="B3058" s="50" t="s">
        <v>2753</v>
      </c>
      <c r="C3058" s="49" t="s">
        <v>7526</v>
      </c>
      <c r="D3058" s="49" t="s">
        <v>4059</v>
      </c>
      <c r="E3058" s="49">
        <v>9050</v>
      </c>
      <c r="F3058" s="49" t="s">
        <v>4031</v>
      </c>
      <c r="G3058" s="49">
        <v>10</v>
      </c>
      <c r="H3058" s="49" t="s">
        <v>3993</v>
      </c>
      <c r="I3058" s="49" t="s">
        <v>3975</v>
      </c>
      <c r="J3058" s="49" t="s">
        <v>3975</v>
      </c>
      <c r="K3058" s="47" t="str">
        <f>_xlfn.XLOOKUP($B3058,ウォッチリスト!$C$3:$C$10000,ウォッチリスト!$C$3:$C$10000,"未反映",0,1)</f>
        <v>7035</v>
      </c>
    </row>
    <row r="3059" spans="1:11">
      <c r="A3059" s="49">
        <v>20250228</v>
      </c>
      <c r="B3059" s="50" t="s">
        <v>2754</v>
      </c>
      <c r="C3059" s="49" t="s">
        <v>7527</v>
      </c>
      <c r="D3059" s="49" t="s">
        <v>3983</v>
      </c>
      <c r="E3059" s="49">
        <v>9050</v>
      </c>
      <c r="F3059" s="49" t="s">
        <v>4031</v>
      </c>
      <c r="G3059" s="49">
        <v>10</v>
      </c>
      <c r="H3059" s="49" t="s">
        <v>3993</v>
      </c>
      <c r="I3059" s="49" t="s">
        <v>3975</v>
      </c>
      <c r="J3059" s="49" t="s">
        <v>3975</v>
      </c>
      <c r="K3059" s="47" t="str">
        <f>_xlfn.XLOOKUP($B3059,ウォッチリスト!$C$3:$C$10000,ウォッチリスト!$C$3:$C$10000,"未反映",0,1)</f>
        <v>7036</v>
      </c>
    </row>
    <row r="3060" spans="1:11">
      <c r="A3060" s="49">
        <v>20250228</v>
      </c>
      <c r="B3060" s="50" t="s">
        <v>2755</v>
      </c>
      <c r="C3060" s="49" t="s">
        <v>7528</v>
      </c>
      <c r="D3060" s="49" t="s">
        <v>4059</v>
      </c>
      <c r="E3060" s="49">
        <v>9050</v>
      </c>
      <c r="F3060" s="49" t="s">
        <v>4031</v>
      </c>
      <c r="G3060" s="49">
        <v>10</v>
      </c>
      <c r="H3060" s="49" t="s">
        <v>3993</v>
      </c>
      <c r="I3060" s="49" t="s">
        <v>3975</v>
      </c>
      <c r="J3060" s="49" t="s">
        <v>3975</v>
      </c>
      <c r="K3060" s="47" t="str">
        <f>_xlfn.XLOOKUP($B3060,ウォッチリスト!$C$3:$C$10000,ウォッチリスト!$C$3:$C$10000,"未反映",0,1)</f>
        <v>7037</v>
      </c>
    </row>
    <row r="3061" spans="1:11">
      <c r="A3061" s="49">
        <v>20250228</v>
      </c>
      <c r="B3061" s="50" t="s">
        <v>2756</v>
      </c>
      <c r="C3061" s="49" t="s">
        <v>7529</v>
      </c>
      <c r="D3061" s="49" t="s">
        <v>3968</v>
      </c>
      <c r="E3061" s="49">
        <v>9050</v>
      </c>
      <c r="F3061" s="49" t="s">
        <v>4031</v>
      </c>
      <c r="G3061" s="49">
        <v>10</v>
      </c>
      <c r="H3061" s="49" t="s">
        <v>3993</v>
      </c>
      <c r="I3061" s="49">
        <v>7</v>
      </c>
      <c r="J3061" s="49" t="s">
        <v>3971</v>
      </c>
      <c r="K3061" s="47" t="str">
        <f>_xlfn.XLOOKUP($B3061,ウォッチリスト!$C$3:$C$10000,ウォッチリスト!$C$3:$C$10000,"未反映",0,1)</f>
        <v>7038</v>
      </c>
    </row>
    <row r="3062" spans="1:11">
      <c r="A3062" s="49">
        <v>20250228</v>
      </c>
      <c r="B3062" s="50" t="s">
        <v>2757</v>
      </c>
      <c r="C3062" s="49" t="s">
        <v>7530</v>
      </c>
      <c r="D3062" s="49" t="s">
        <v>3983</v>
      </c>
      <c r="E3062" s="49">
        <v>9050</v>
      </c>
      <c r="F3062" s="49" t="s">
        <v>4031</v>
      </c>
      <c r="G3062" s="49">
        <v>10</v>
      </c>
      <c r="H3062" s="49" t="s">
        <v>3993</v>
      </c>
      <c r="I3062" s="49" t="s">
        <v>3975</v>
      </c>
      <c r="J3062" s="49" t="s">
        <v>3975</v>
      </c>
      <c r="K3062" s="47" t="str">
        <f>_xlfn.XLOOKUP($B3062,ウォッチリスト!$C$3:$C$10000,ウォッチリスト!$C$3:$C$10000,"未反映",0,1)</f>
        <v>7039</v>
      </c>
    </row>
    <row r="3063" spans="1:11">
      <c r="A3063" s="49">
        <v>20250228</v>
      </c>
      <c r="B3063" s="50" t="s">
        <v>2758</v>
      </c>
      <c r="C3063" s="49" t="s">
        <v>7531</v>
      </c>
      <c r="D3063" s="49" t="s">
        <v>4059</v>
      </c>
      <c r="E3063" s="49">
        <v>9050</v>
      </c>
      <c r="F3063" s="49" t="s">
        <v>4031</v>
      </c>
      <c r="G3063" s="49">
        <v>10</v>
      </c>
      <c r="H3063" s="49" t="s">
        <v>3993</v>
      </c>
      <c r="I3063" s="49" t="s">
        <v>3975</v>
      </c>
      <c r="J3063" s="49" t="s">
        <v>3975</v>
      </c>
      <c r="K3063" s="47" t="str">
        <f>_xlfn.XLOOKUP($B3063,ウォッチリスト!$C$3:$C$10000,ウォッチリスト!$C$3:$C$10000,"未反映",0,1)</f>
        <v>7040</v>
      </c>
    </row>
    <row r="3064" spans="1:11">
      <c r="A3064" s="49">
        <v>20250228</v>
      </c>
      <c r="B3064" s="50" t="s">
        <v>2759</v>
      </c>
      <c r="C3064" s="49" t="s">
        <v>7532</v>
      </c>
      <c r="D3064" s="49" t="s">
        <v>3983</v>
      </c>
      <c r="E3064" s="49">
        <v>9050</v>
      </c>
      <c r="F3064" s="49" t="s">
        <v>4031</v>
      </c>
      <c r="G3064" s="49">
        <v>10</v>
      </c>
      <c r="H3064" s="49" t="s">
        <v>3993</v>
      </c>
      <c r="I3064" s="49" t="s">
        <v>3975</v>
      </c>
      <c r="J3064" s="49" t="s">
        <v>3975</v>
      </c>
      <c r="K3064" s="47" t="str">
        <f>_xlfn.XLOOKUP($B3064,ウォッチリスト!$C$3:$C$10000,ウォッチリスト!$C$3:$C$10000,"未反映",0,1)</f>
        <v>7041</v>
      </c>
    </row>
    <row r="3065" spans="1:11">
      <c r="A3065" s="49">
        <v>20250228</v>
      </c>
      <c r="B3065" s="50" t="s">
        <v>2760</v>
      </c>
      <c r="C3065" s="49" t="s">
        <v>7533</v>
      </c>
      <c r="D3065" s="49" t="s">
        <v>4059</v>
      </c>
      <c r="E3065" s="49">
        <v>9050</v>
      </c>
      <c r="F3065" s="49" t="s">
        <v>4031</v>
      </c>
      <c r="G3065" s="49">
        <v>10</v>
      </c>
      <c r="H3065" s="49" t="s">
        <v>3993</v>
      </c>
      <c r="I3065" s="49" t="s">
        <v>3975</v>
      </c>
      <c r="J3065" s="49" t="s">
        <v>3975</v>
      </c>
      <c r="K3065" s="47" t="str">
        <f>_xlfn.XLOOKUP($B3065,ウォッチリスト!$C$3:$C$10000,ウォッチリスト!$C$3:$C$10000,"未反映",0,1)</f>
        <v>7042</v>
      </c>
    </row>
    <row r="3066" spans="1:11">
      <c r="A3066" s="49">
        <v>20250228</v>
      </c>
      <c r="B3066" s="50" t="s">
        <v>2761</v>
      </c>
      <c r="C3066" s="49" t="s">
        <v>7534</v>
      </c>
      <c r="D3066" s="49" t="s">
        <v>3983</v>
      </c>
      <c r="E3066" s="49">
        <v>9050</v>
      </c>
      <c r="F3066" s="49" t="s">
        <v>4031</v>
      </c>
      <c r="G3066" s="49">
        <v>10</v>
      </c>
      <c r="H3066" s="49" t="s">
        <v>3993</v>
      </c>
      <c r="I3066" s="49" t="s">
        <v>3975</v>
      </c>
      <c r="J3066" s="49" t="s">
        <v>3975</v>
      </c>
      <c r="K3066" s="47" t="str">
        <f>_xlfn.XLOOKUP($B3066,ウォッチリスト!$C$3:$C$10000,ウォッチリスト!$C$3:$C$10000,"未反映",0,1)</f>
        <v>7043</v>
      </c>
    </row>
    <row r="3067" spans="1:11">
      <c r="A3067" s="49">
        <v>20250228</v>
      </c>
      <c r="B3067" s="50" t="s">
        <v>2762</v>
      </c>
      <c r="C3067" s="49" t="s">
        <v>7535</v>
      </c>
      <c r="D3067" s="49" t="s">
        <v>4059</v>
      </c>
      <c r="E3067" s="49">
        <v>9050</v>
      </c>
      <c r="F3067" s="49" t="s">
        <v>4031</v>
      </c>
      <c r="G3067" s="49">
        <v>10</v>
      </c>
      <c r="H3067" s="49" t="s">
        <v>3993</v>
      </c>
      <c r="I3067" s="49" t="s">
        <v>3975</v>
      </c>
      <c r="J3067" s="49" t="s">
        <v>3975</v>
      </c>
      <c r="K3067" s="47" t="str">
        <f>_xlfn.XLOOKUP($B3067,ウォッチリスト!$C$3:$C$10000,ウォッチリスト!$C$3:$C$10000,"未反映",0,1)</f>
        <v>7044</v>
      </c>
    </row>
    <row r="3068" spans="1:11">
      <c r="A3068" s="49">
        <v>20250228</v>
      </c>
      <c r="B3068" s="50" t="s">
        <v>2763</v>
      </c>
      <c r="C3068" s="49" t="s">
        <v>7536</v>
      </c>
      <c r="D3068" s="49" t="s">
        <v>3983</v>
      </c>
      <c r="E3068" s="49">
        <v>9050</v>
      </c>
      <c r="F3068" s="49" t="s">
        <v>4031</v>
      </c>
      <c r="G3068" s="49">
        <v>10</v>
      </c>
      <c r="H3068" s="49" t="s">
        <v>3993</v>
      </c>
      <c r="I3068" s="49" t="s">
        <v>3975</v>
      </c>
      <c r="J3068" s="49" t="s">
        <v>3975</v>
      </c>
      <c r="K3068" s="47" t="str">
        <f>_xlfn.XLOOKUP($B3068,ウォッチリスト!$C$3:$C$10000,ウォッチリスト!$C$3:$C$10000,"未反映",0,1)</f>
        <v>7046</v>
      </c>
    </row>
    <row r="3069" spans="1:11">
      <c r="A3069" s="49">
        <v>20250228</v>
      </c>
      <c r="B3069" s="50" t="s">
        <v>2764</v>
      </c>
      <c r="C3069" s="49" t="s">
        <v>7537</v>
      </c>
      <c r="D3069" s="49" t="s">
        <v>3983</v>
      </c>
      <c r="E3069" s="49">
        <v>9050</v>
      </c>
      <c r="F3069" s="49" t="s">
        <v>4031</v>
      </c>
      <c r="G3069" s="49">
        <v>10</v>
      </c>
      <c r="H3069" s="49" t="s">
        <v>3993</v>
      </c>
      <c r="I3069" s="49" t="s">
        <v>3975</v>
      </c>
      <c r="J3069" s="49" t="s">
        <v>3975</v>
      </c>
      <c r="K3069" s="47" t="str">
        <f>_xlfn.XLOOKUP($B3069,ウォッチリスト!$C$3:$C$10000,ウォッチリスト!$C$3:$C$10000,"未反映",0,1)</f>
        <v>7047</v>
      </c>
    </row>
    <row r="3070" spans="1:11">
      <c r="A3070" s="49">
        <v>20250228</v>
      </c>
      <c r="B3070" s="50" t="s">
        <v>2765</v>
      </c>
      <c r="C3070" s="49" t="s">
        <v>7538</v>
      </c>
      <c r="D3070" s="49" t="s">
        <v>3983</v>
      </c>
      <c r="E3070" s="49">
        <v>9050</v>
      </c>
      <c r="F3070" s="49" t="s">
        <v>4031</v>
      </c>
      <c r="G3070" s="49">
        <v>10</v>
      </c>
      <c r="H3070" s="49" t="s">
        <v>3993</v>
      </c>
      <c r="I3070" s="49" t="s">
        <v>3975</v>
      </c>
      <c r="J3070" s="49" t="s">
        <v>3975</v>
      </c>
      <c r="K3070" s="47" t="str">
        <f>_xlfn.XLOOKUP($B3070,ウォッチリスト!$C$3:$C$10000,ウォッチリスト!$C$3:$C$10000,"未反映",0,1)</f>
        <v>7048</v>
      </c>
    </row>
    <row r="3071" spans="1:11">
      <c r="A3071" s="49">
        <v>20250228</v>
      </c>
      <c r="B3071" s="50" t="s">
        <v>2766</v>
      </c>
      <c r="C3071" s="49" t="s">
        <v>7539</v>
      </c>
      <c r="D3071" s="49" t="s">
        <v>3983</v>
      </c>
      <c r="E3071" s="49">
        <v>9050</v>
      </c>
      <c r="F3071" s="49" t="s">
        <v>4031</v>
      </c>
      <c r="G3071" s="49">
        <v>10</v>
      </c>
      <c r="H3071" s="49" t="s">
        <v>3993</v>
      </c>
      <c r="I3071" s="49" t="s">
        <v>3975</v>
      </c>
      <c r="J3071" s="49" t="s">
        <v>3975</v>
      </c>
      <c r="K3071" s="47" t="str">
        <f>_xlfn.XLOOKUP($B3071,ウォッチリスト!$C$3:$C$10000,ウォッチリスト!$C$3:$C$10000,"未反映",0,1)</f>
        <v>7049</v>
      </c>
    </row>
    <row r="3072" spans="1:11">
      <c r="A3072" s="49">
        <v>20250228</v>
      </c>
      <c r="B3072" s="50" t="s">
        <v>2767</v>
      </c>
      <c r="C3072" s="49" t="s">
        <v>7540</v>
      </c>
      <c r="D3072" s="49" t="s">
        <v>3983</v>
      </c>
      <c r="E3072" s="49">
        <v>9050</v>
      </c>
      <c r="F3072" s="49" t="s">
        <v>4031</v>
      </c>
      <c r="G3072" s="49">
        <v>10</v>
      </c>
      <c r="H3072" s="49" t="s">
        <v>3993</v>
      </c>
      <c r="I3072" s="49" t="s">
        <v>3975</v>
      </c>
      <c r="J3072" s="49" t="s">
        <v>3975</v>
      </c>
      <c r="K3072" s="47" t="str">
        <f>_xlfn.XLOOKUP($B3072,ウォッチリスト!$C$3:$C$10000,ウォッチリスト!$C$3:$C$10000,"未反映",0,1)</f>
        <v>7050</v>
      </c>
    </row>
    <row r="3073" spans="1:11">
      <c r="A3073" s="49">
        <v>20250228</v>
      </c>
      <c r="B3073" s="50" t="s">
        <v>7541</v>
      </c>
      <c r="C3073" s="49" t="s">
        <v>7542</v>
      </c>
      <c r="D3073" s="49" t="s">
        <v>3991</v>
      </c>
      <c r="E3073" s="49">
        <v>9050</v>
      </c>
      <c r="F3073" s="49" t="s">
        <v>4031</v>
      </c>
      <c r="G3073" s="49">
        <v>10</v>
      </c>
      <c r="H3073" s="49" t="s">
        <v>3993</v>
      </c>
      <c r="I3073" s="49" t="s">
        <v>3975</v>
      </c>
      <c r="J3073" s="49" t="s">
        <v>3975</v>
      </c>
      <c r="K3073" s="47" t="str">
        <f>_xlfn.XLOOKUP($B3073,ウォッチリスト!$C$3:$C$10000,ウォッチリスト!$C$3:$C$10000,"未反映",0,1)</f>
        <v>未反映</v>
      </c>
    </row>
    <row r="3074" spans="1:11">
      <c r="A3074" s="49">
        <v>20250228</v>
      </c>
      <c r="B3074" s="50" t="s">
        <v>2768</v>
      </c>
      <c r="C3074" s="49" t="s">
        <v>7543</v>
      </c>
      <c r="D3074" s="49" t="s">
        <v>4059</v>
      </c>
      <c r="E3074" s="49">
        <v>9050</v>
      </c>
      <c r="F3074" s="49" t="s">
        <v>4031</v>
      </c>
      <c r="G3074" s="49">
        <v>10</v>
      </c>
      <c r="H3074" s="49" t="s">
        <v>3993</v>
      </c>
      <c r="I3074" s="49" t="s">
        <v>3975</v>
      </c>
      <c r="J3074" s="49" t="s">
        <v>3975</v>
      </c>
      <c r="K3074" s="47" t="str">
        <f>_xlfn.XLOOKUP($B3074,ウォッチリスト!$C$3:$C$10000,ウォッチリスト!$C$3:$C$10000,"未反映",0,1)</f>
        <v>7057</v>
      </c>
    </row>
    <row r="3075" spans="1:11">
      <c r="A3075" s="49">
        <v>20250228</v>
      </c>
      <c r="B3075" s="50" t="s">
        <v>2769</v>
      </c>
      <c r="C3075" s="49" t="s">
        <v>7544</v>
      </c>
      <c r="D3075" s="49" t="s">
        <v>4059</v>
      </c>
      <c r="E3075" s="49">
        <v>9050</v>
      </c>
      <c r="F3075" s="49" t="s">
        <v>4031</v>
      </c>
      <c r="G3075" s="49">
        <v>10</v>
      </c>
      <c r="H3075" s="49" t="s">
        <v>3993</v>
      </c>
      <c r="I3075" s="49" t="s">
        <v>3975</v>
      </c>
      <c r="J3075" s="49" t="s">
        <v>3975</v>
      </c>
      <c r="K3075" s="47" t="str">
        <f>_xlfn.XLOOKUP($B3075,ウォッチリスト!$C$3:$C$10000,ウォッチリスト!$C$3:$C$10000,"未反映",0,1)</f>
        <v>7058</v>
      </c>
    </row>
    <row r="3076" spans="1:11">
      <c r="A3076" s="49">
        <v>20250228</v>
      </c>
      <c r="B3076" s="50" t="s">
        <v>2770</v>
      </c>
      <c r="C3076" s="49" t="s">
        <v>7545</v>
      </c>
      <c r="D3076" s="49" t="s">
        <v>3968</v>
      </c>
      <c r="E3076" s="49">
        <v>9050</v>
      </c>
      <c r="F3076" s="49" t="s">
        <v>4031</v>
      </c>
      <c r="G3076" s="49">
        <v>10</v>
      </c>
      <c r="H3076" s="49" t="s">
        <v>3993</v>
      </c>
      <c r="I3076" s="49" t="s">
        <v>3975</v>
      </c>
      <c r="J3076" s="49" t="s">
        <v>3975</v>
      </c>
      <c r="K3076" s="47" t="str">
        <f>_xlfn.XLOOKUP($B3076,ウォッチリスト!$C$3:$C$10000,ウォッチリスト!$C$3:$C$10000,"未反映",0,1)</f>
        <v>7059</v>
      </c>
    </row>
    <row r="3077" spans="1:11">
      <c r="A3077" s="49">
        <v>20250228</v>
      </c>
      <c r="B3077" s="50" t="s">
        <v>2771</v>
      </c>
      <c r="C3077" s="49" t="s">
        <v>7546</v>
      </c>
      <c r="D3077" s="49" t="s">
        <v>4059</v>
      </c>
      <c r="E3077" s="49">
        <v>9050</v>
      </c>
      <c r="F3077" s="49" t="s">
        <v>4031</v>
      </c>
      <c r="G3077" s="49">
        <v>10</v>
      </c>
      <c r="H3077" s="49" t="s">
        <v>3993</v>
      </c>
      <c r="I3077" s="49" t="s">
        <v>3975</v>
      </c>
      <c r="J3077" s="49" t="s">
        <v>3975</v>
      </c>
      <c r="K3077" s="47" t="str">
        <f>_xlfn.XLOOKUP($B3077,ウォッチリスト!$C$3:$C$10000,ウォッチリスト!$C$3:$C$10000,"未反映",0,1)</f>
        <v>7060</v>
      </c>
    </row>
    <row r="3078" spans="1:11">
      <c r="A3078" s="49">
        <v>20250228</v>
      </c>
      <c r="B3078" s="50" t="s">
        <v>2772</v>
      </c>
      <c r="C3078" s="49" t="s">
        <v>7547</v>
      </c>
      <c r="D3078" s="49" t="s">
        <v>3983</v>
      </c>
      <c r="E3078" s="49">
        <v>9050</v>
      </c>
      <c r="F3078" s="49" t="s">
        <v>4031</v>
      </c>
      <c r="G3078" s="49">
        <v>10</v>
      </c>
      <c r="H3078" s="49" t="s">
        <v>3993</v>
      </c>
      <c r="I3078" s="49" t="s">
        <v>3975</v>
      </c>
      <c r="J3078" s="49" t="s">
        <v>3975</v>
      </c>
      <c r="K3078" s="47" t="str">
        <f>_xlfn.XLOOKUP($B3078,ウォッチリスト!$C$3:$C$10000,ウォッチリスト!$C$3:$C$10000,"未反映",0,1)</f>
        <v>7061</v>
      </c>
    </row>
    <row r="3079" spans="1:11">
      <c r="A3079" s="49">
        <v>20250228</v>
      </c>
      <c r="B3079" s="50" t="s">
        <v>2773</v>
      </c>
      <c r="C3079" s="49" t="s">
        <v>7548</v>
      </c>
      <c r="D3079" s="49" t="s">
        <v>3983</v>
      </c>
      <c r="E3079" s="49">
        <v>9050</v>
      </c>
      <c r="F3079" s="49" t="s">
        <v>4031</v>
      </c>
      <c r="G3079" s="49">
        <v>10</v>
      </c>
      <c r="H3079" s="49" t="s">
        <v>3993</v>
      </c>
      <c r="I3079" s="49" t="s">
        <v>3975</v>
      </c>
      <c r="J3079" s="49" t="s">
        <v>3975</v>
      </c>
      <c r="K3079" s="47" t="str">
        <f>_xlfn.XLOOKUP($B3079,ウォッチリスト!$C$3:$C$10000,ウォッチリスト!$C$3:$C$10000,"未反映",0,1)</f>
        <v>7062</v>
      </c>
    </row>
    <row r="3080" spans="1:11">
      <c r="A3080" s="49">
        <v>20250228</v>
      </c>
      <c r="B3080" s="50" t="s">
        <v>2774</v>
      </c>
      <c r="C3080" s="49" t="s">
        <v>7549</v>
      </c>
      <c r="D3080" s="49" t="s">
        <v>3983</v>
      </c>
      <c r="E3080" s="49">
        <v>9050</v>
      </c>
      <c r="F3080" s="49" t="s">
        <v>4031</v>
      </c>
      <c r="G3080" s="49">
        <v>10</v>
      </c>
      <c r="H3080" s="49" t="s">
        <v>3993</v>
      </c>
      <c r="I3080" s="49" t="s">
        <v>3975</v>
      </c>
      <c r="J3080" s="49" t="s">
        <v>3975</v>
      </c>
      <c r="K3080" s="47" t="str">
        <f>_xlfn.XLOOKUP($B3080,ウォッチリスト!$C$3:$C$10000,ウォッチリスト!$C$3:$C$10000,"未反映",0,1)</f>
        <v>7063</v>
      </c>
    </row>
    <row r="3081" spans="1:11">
      <c r="A3081" s="49">
        <v>20250228</v>
      </c>
      <c r="B3081" s="50" t="s">
        <v>2775</v>
      </c>
      <c r="C3081" s="49" t="s">
        <v>7550</v>
      </c>
      <c r="D3081" s="49" t="s">
        <v>3983</v>
      </c>
      <c r="E3081" s="49">
        <v>9050</v>
      </c>
      <c r="F3081" s="49" t="s">
        <v>4031</v>
      </c>
      <c r="G3081" s="49">
        <v>10</v>
      </c>
      <c r="H3081" s="49" t="s">
        <v>3993</v>
      </c>
      <c r="I3081" s="49" t="s">
        <v>3975</v>
      </c>
      <c r="J3081" s="49" t="s">
        <v>3975</v>
      </c>
      <c r="K3081" s="47" t="str">
        <f>_xlfn.XLOOKUP($B3081,ウォッチリスト!$C$3:$C$10000,ウォッチリスト!$C$3:$C$10000,"未反映",0,1)</f>
        <v>7064</v>
      </c>
    </row>
    <row r="3082" spans="1:11">
      <c r="A3082" s="49">
        <v>20250228</v>
      </c>
      <c r="B3082" s="50" t="s">
        <v>2776</v>
      </c>
      <c r="C3082" s="49" t="s">
        <v>7551</v>
      </c>
      <c r="D3082" s="49" t="s">
        <v>4059</v>
      </c>
      <c r="E3082" s="49">
        <v>9050</v>
      </c>
      <c r="F3082" s="49" t="s">
        <v>4031</v>
      </c>
      <c r="G3082" s="49">
        <v>10</v>
      </c>
      <c r="H3082" s="49" t="s">
        <v>3993</v>
      </c>
      <c r="I3082" s="49" t="s">
        <v>3975</v>
      </c>
      <c r="J3082" s="49" t="s">
        <v>3975</v>
      </c>
      <c r="K3082" s="47" t="str">
        <f>_xlfn.XLOOKUP($B3082,ウォッチリスト!$C$3:$C$10000,ウォッチリスト!$C$3:$C$10000,"未反映",0,1)</f>
        <v>7065</v>
      </c>
    </row>
    <row r="3083" spans="1:11">
      <c r="A3083" s="49">
        <v>20250228</v>
      </c>
      <c r="B3083" s="50" t="s">
        <v>2777</v>
      </c>
      <c r="C3083" s="49" t="s">
        <v>7552</v>
      </c>
      <c r="D3083" s="49" t="s">
        <v>3983</v>
      </c>
      <c r="E3083" s="49">
        <v>9050</v>
      </c>
      <c r="F3083" s="49" t="s">
        <v>4031</v>
      </c>
      <c r="G3083" s="49">
        <v>10</v>
      </c>
      <c r="H3083" s="49" t="s">
        <v>3993</v>
      </c>
      <c r="I3083" s="49" t="s">
        <v>3975</v>
      </c>
      <c r="J3083" s="49" t="s">
        <v>3975</v>
      </c>
      <c r="K3083" s="47" t="str">
        <f>_xlfn.XLOOKUP($B3083,ウォッチリスト!$C$3:$C$10000,ウォッチリスト!$C$3:$C$10000,"未反映",0,1)</f>
        <v>7066</v>
      </c>
    </row>
    <row r="3084" spans="1:11">
      <c r="A3084" s="49">
        <v>20250228</v>
      </c>
      <c r="B3084" s="50" t="s">
        <v>2778</v>
      </c>
      <c r="C3084" s="49" t="s">
        <v>7553</v>
      </c>
      <c r="D3084" s="49" t="s">
        <v>3983</v>
      </c>
      <c r="E3084" s="49">
        <v>9050</v>
      </c>
      <c r="F3084" s="49" t="s">
        <v>4031</v>
      </c>
      <c r="G3084" s="49">
        <v>10</v>
      </c>
      <c r="H3084" s="49" t="s">
        <v>3993</v>
      </c>
      <c r="I3084" s="49" t="s">
        <v>3975</v>
      </c>
      <c r="J3084" s="49" t="s">
        <v>3975</v>
      </c>
      <c r="K3084" s="47" t="str">
        <f>_xlfn.XLOOKUP($B3084,ウォッチリスト!$C$3:$C$10000,ウォッチリスト!$C$3:$C$10000,"未反映",0,1)</f>
        <v>7067</v>
      </c>
    </row>
    <row r="3085" spans="1:11">
      <c r="A3085" s="49">
        <v>20250228</v>
      </c>
      <c r="B3085" s="50" t="s">
        <v>2779</v>
      </c>
      <c r="C3085" s="49" t="s">
        <v>7554</v>
      </c>
      <c r="D3085" s="49" t="s">
        <v>3983</v>
      </c>
      <c r="E3085" s="49">
        <v>9050</v>
      </c>
      <c r="F3085" s="49" t="s">
        <v>4031</v>
      </c>
      <c r="G3085" s="49">
        <v>10</v>
      </c>
      <c r="H3085" s="49" t="s">
        <v>3993</v>
      </c>
      <c r="I3085" s="49" t="s">
        <v>3975</v>
      </c>
      <c r="J3085" s="49" t="s">
        <v>3975</v>
      </c>
      <c r="K3085" s="47" t="str">
        <f>_xlfn.XLOOKUP($B3085,ウォッチリスト!$C$3:$C$10000,ウォッチリスト!$C$3:$C$10000,"未反映",0,1)</f>
        <v>7068</v>
      </c>
    </row>
    <row r="3086" spans="1:11">
      <c r="A3086" s="49">
        <v>20250228</v>
      </c>
      <c r="B3086" s="50" t="s">
        <v>2780</v>
      </c>
      <c r="C3086" s="49" t="s">
        <v>7555</v>
      </c>
      <c r="D3086" s="49" t="s">
        <v>3983</v>
      </c>
      <c r="E3086" s="49">
        <v>9050</v>
      </c>
      <c r="F3086" s="49" t="s">
        <v>4031</v>
      </c>
      <c r="G3086" s="49">
        <v>10</v>
      </c>
      <c r="H3086" s="49" t="s">
        <v>3993</v>
      </c>
      <c r="I3086" s="49" t="s">
        <v>3975</v>
      </c>
      <c r="J3086" s="49" t="s">
        <v>3975</v>
      </c>
      <c r="K3086" s="47" t="str">
        <f>_xlfn.XLOOKUP($B3086,ウォッチリスト!$C$3:$C$10000,ウォッチリスト!$C$3:$C$10000,"未反映",0,1)</f>
        <v>7069</v>
      </c>
    </row>
    <row r="3087" spans="1:11">
      <c r="A3087" s="49">
        <v>20250228</v>
      </c>
      <c r="B3087" s="50" t="s">
        <v>2781</v>
      </c>
      <c r="C3087" s="49" t="s">
        <v>7556</v>
      </c>
      <c r="D3087" s="49" t="s">
        <v>3968</v>
      </c>
      <c r="E3087" s="49">
        <v>9050</v>
      </c>
      <c r="F3087" s="49" t="s">
        <v>4031</v>
      </c>
      <c r="G3087" s="49">
        <v>10</v>
      </c>
      <c r="H3087" s="49" t="s">
        <v>3993</v>
      </c>
      <c r="I3087" s="49">
        <v>6</v>
      </c>
      <c r="J3087" s="49" t="s">
        <v>4061</v>
      </c>
      <c r="K3087" s="47" t="str">
        <f>_xlfn.XLOOKUP($B3087,ウォッチリスト!$C$3:$C$10000,ウォッチリスト!$C$3:$C$10000,"未反映",0,1)</f>
        <v>7071</v>
      </c>
    </row>
    <row r="3088" spans="1:11">
      <c r="A3088" s="49">
        <v>20250228</v>
      </c>
      <c r="B3088" s="50" t="s">
        <v>2782</v>
      </c>
      <c r="C3088" s="49" t="s">
        <v>7557</v>
      </c>
      <c r="D3088" s="49" t="s">
        <v>3983</v>
      </c>
      <c r="E3088" s="49">
        <v>9050</v>
      </c>
      <c r="F3088" s="49" t="s">
        <v>4031</v>
      </c>
      <c r="G3088" s="49">
        <v>10</v>
      </c>
      <c r="H3088" s="49" t="s">
        <v>3993</v>
      </c>
      <c r="I3088" s="49" t="s">
        <v>3975</v>
      </c>
      <c r="J3088" s="49" t="s">
        <v>3975</v>
      </c>
      <c r="K3088" s="47" t="str">
        <f>_xlfn.XLOOKUP($B3088,ウォッチリスト!$C$3:$C$10000,ウォッチリスト!$C$3:$C$10000,"未反映",0,1)</f>
        <v>7072</v>
      </c>
    </row>
    <row r="3089" spans="1:11">
      <c r="A3089" s="49">
        <v>20250228</v>
      </c>
      <c r="B3089" s="50" t="s">
        <v>2783</v>
      </c>
      <c r="C3089" s="49" t="s">
        <v>7558</v>
      </c>
      <c r="D3089" s="49" t="s">
        <v>3983</v>
      </c>
      <c r="E3089" s="49">
        <v>9050</v>
      </c>
      <c r="F3089" s="49" t="s">
        <v>4031</v>
      </c>
      <c r="G3089" s="49">
        <v>10</v>
      </c>
      <c r="H3089" s="49" t="s">
        <v>3993</v>
      </c>
      <c r="I3089" s="49" t="s">
        <v>3975</v>
      </c>
      <c r="J3089" s="49" t="s">
        <v>3975</v>
      </c>
      <c r="K3089" s="47" t="str">
        <f>_xlfn.XLOOKUP($B3089,ウォッチリスト!$C$3:$C$10000,ウォッチリスト!$C$3:$C$10000,"未反映",0,1)</f>
        <v>7073</v>
      </c>
    </row>
    <row r="3090" spans="1:11">
      <c r="A3090" s="49">
        <v>20250228</v>
      </c>
      <c r="B3090" s="50" t="s">
        <v>2784</v>
      </c>
      <c r="C3090" s="49" t="s">
        <v>7559</v>
      </c>
      <c r="D3090" s="49" t="s">
        <v>3983</v>
      </c>
      <c r="E3090" s="49">
        <v>9050</v>
      </c>
      <c r="F3090" s="49" t="s">
        <v>4031</v>
      </c>
      <c r="G3090" s="49">
        <v>10</v>
      </c>
      <c r="H3090" s="49" t="s">
        <v>3993</v>
      </c>
      <c r="I3090" s="49" t="s">
        <v>3975</v>
      </c>
      <c r="J3090" s="49" t="s">
        <v>3975</v>
      </c>
      <c r="K3090" s="47" t="str">
        <f>_xlfn.XLOOKUP($B3090,ウォッチリスト!$C$3:$C$10000,ウォッチリスト!$C$3:$C$10000,"未反映",0,1)</f>
        <v>7074</v>
      </c>
    </row>
    <row r="3091" spans="1:11">
      <c r="A3091" s="49">
        <v>20250228</v>
      </c>
      <c r="B3091" s="50" t="s">
        <v>9058</v>
      </c>
      <c r="C3091" s="49" t="s">
        <v>9055</v>
      </c>
      <c r="D3091" s="49" t="s">
        <v>3983</v>
      </c>
      <c r="E3091" s="49">
        <v>9050</v>
      </c>
      <c r="F3091" s="49" t="s">
        <v>4031</v>
      </c>
      <c r="G3091" s="49">
        <v>10</v>
      </c>
      <c r="H3091" s="49" t="s">
        <v>3993</v>
      </c>
      <c r="I3091" s="49" t="s">
        <v>3975</v>
      </c>
      <c r="J3091" s="49" t="s">
        <v>3975</v>
      </c>
      <c r="K3091" s="47" t="str">
        <f>_xlfn.XLOOKUP($B3091,ウォッチリスト!$C$3:$C$10000,ウォッチリスト!$C$3:$C$10000,"未反映",0,1)</f>
        <v>7075</v>
      </c>
    </row>
    <row r="3092" spans="1:11">
      <c r="A3092" s="49">
        <v>20250228</v>
      </c>
      <c r="B3092" s="50" t="s">
        <v>2785</v>
      </c>
      <c r="C3092" s="49" t="s">
        <v>7560</v>
      </c>
      <c r="D3092" s="49" t="s">
        <v>3983</v>
      </c>
      <c r="E3092" s="49">
        <v>9050</v>
      </c>
      <c r="F3092" s="49" t="s">
        <v>4031</v>
      </c>
      <c r="G3092" s="49">
        <v>10</v>
      </c>
      <c r="H3092" s="49" t="s">
        <v>3993</v>
      </c>
      <c r="I3092" s="49" t="s">
        <v>3975</v>
      </c>
      <c r="J3092" s="49" t="s">
        <v>3975</v>
      </c>
      <c r="K3092" s="47" t="str">
        <f>_xlfn.XLOOKUP($B3092,ウォッチリスト!$C$3:$C$10000,ウォッチリスト!$C$3:$C$10000,"未反映",0,1)</f>
        <v>7077</v>
      </c>
    </row>
    <row r="3093" spans="1:11">
      <c r="A3093" s="49">
        <v>20250228</v>
      </c>
      <c r="B3093" s="50" t="s">
        <v>2786</v>
      </c>
      <c r="C3093" s="49" t="s">
        <v>7561</v>
      </c>
      <c r="D3093" s="49" t="s">
        <v>3983</v>
      </c>
      <c r="E3093" s="49">
        <v>9050</v>
      </c>
      <c r="F3093" s="49" t="s">
        <v>4031</v>
      </c>
      <c r="G3093" s="49">
        <v>10</v>
      </c>
      <c r="H3093" s="49" t="s">
        <v>3993</v>
      </c>
      <c r="I3093" s="49" t="s">
        <v>3975</v>
      </c>
      <c r="J3093" s="49" t="s">
        <v>3975</v>
      </c>
      <c r="K3093" s="47" t="str">
        <f>_xlfn.XLOOKUP($B3093,ウォッチリスト!$C$3:$C$10000,ウォッチリスト!$C$3:$C$10000,"未反映",0,1)</f>
        <v>7078</v>
      </c>
    </row>
    <row r="3094" spans="1:11">
      <c r="A3094" s="49">
        <v>20250228</v>
      </c>
      <c r="B3094" s="50" t="s">
        <v>2787</v>
      </c>
      <c r="C3094" s="49" t="s">
        <v>7562</v>
      </c>
      <c r="D3094" s="49" t="s">
        <v>3983</v>
      </c>
      <c r="E3094" s="49">
        <v>9050</v>
      </c>
      <c r="F3094" s="49" t="s">
        <v>4031</v>
      </c>
      <c r="G3094" s="49">
        <v>10</v>
      </c>
      <c r="H3094" s="49" t="s">
        <v>3993</v>
      </c>
      <c r="I3094" s="49" t="s">
        <v>3975</v>
      </c>
      <c r="J3094" s="49" t="s">
        <v>3975</v>
      </c>
      <c r="K3094" s="47" t="str">
        <f>_xlfn.XLOOKUP($B3094,ウォッチリスト!$C$3:$C$10000,ウォッチリスト!$C$3:$C$10000,"未反映",0,1)</f>
        <v>7079</v>
      </c>
    </row>
    <row r="3095" spans="1:11">
      <c r="A3095" s="49">
        <v>20250228</v>
      </c>
      <c r="B3095" s="50" t="s">
        <v>2788</v>
      </c>
      <c r="C3095" s="49" t="s">
        <v>7563</v>
      </c>
      <c r="D3095" s="49" t="s">
        <v>3983</v>
      </c>
      <c r="E3095" s="49">
        <v>9050</v>
      </c>
      <c r="F3095" s="49" t="s">
        <v>4031</v>
      </c>
      <c r="G3095" s="49">
        <v>10</v>
      </c>
      <c r="H3095" s="49" t="s">
        <v>3993</v>
      </c>
      <c r="I3095" s="49" t="s">
        <v>3975</v>
      </c>
      <c r="J3095" s="49" t="s">
        <v>3975</v>
      </c>
      <c r="K3095" s="47" t="str">
        <f>_xlfn.XLOOKUP($B3095,ウォッチリスト!$C$3:$C$10000,ウォッチリスト!$C$3:$C$10000,"未反映",0,1)</f>
        <v>7080</v>
      </c>
    </row>
    <row r="3096" spans="1:11">
      <c r="A3096" s="49">
        <v>20250228</v>
      </c>
      <c r="B3096" s="50" t="s">
        <v>2789</v>
      </c>
      <c r="C3096" s="49" t="s">
        <v>7564</v>
      </c>
      <c r="D3096" s="49" t="s">
        <v>4059</v>
      </c>
      <c r="E3096" s="49">
        <v>9050</v>
      </c>
      <c r="F3096" s="49" t="s">
        <v>4031</v>
      </c>
      <c r="G3096" s="49">
        <v>10</v>
      </c>
      <c r="H3096" s="49" t="s">
        <v>3993</v>
      </c>
      <c r="I3096" s="49" t="s">
        <v>3975</v>
      </c>
      <c r="J3096" s="49" t="s">
        <v>3975</v>
      </c>
      <c r="K3096" s="47" t="str">
        <f>_xlfn.XLOOKUP($B3096,ウォッチリスト!$C$3:$C$10000,ウォッチリスト!$C$3:$C$10000,"未反映",0,1)</f>
        <v>7081</v>
      </c>
    </row>
    <row r="3097" spans="1:11">
      <c r="A3097" s="49">
        <v>20250228</v>
      </c>
      <c r="B3097" s="50" t="s">
        <v>2790</v>
      </c>
      <c r="C3097" s="49" t="s">
        <v>7565</v>
      </c>
      <c r="D3097" s="49" t="s">
        <v>3983</v>
      </c>
      <c r="E3097" s="49">
        <v>9050</v>
      </c>
      <c r="F3097" s="49" t="s">
        <v>4031</v>
      </c>
      <c r="G3097" s="49">
        <v>10</v>
      </c>
      <c r="H3097" s="49" t="s">
        <v>3993</v>
      </c>
      <c r="I3097" s="49" t="s">
        <v>3975</v>
      </c>
      <c r="J3097" s="49" t="s">
        <v>3975</v>
      </c>
      <c r="K3097" s="47" t="str">
        <f>_xlfn.XLOOKUP($B3097,ウォッチリスト!$C$3:$C$10000,ウォッチリスト!$C$3:$C$10000,"未反映",0,1)</f>
        <v>7082</v>
      </c>
    </row>
    <row r="3098" spans="1:11">
      <c r="A3098" s="49">
        <v>20250228</v>
      </c>
      <c r="B3098" s="50" t="s">
        <v>2791</v>
      </c>
      <c r="C3098" s="49" t="s">
        <v>7566</v>
      </c>
      <c r="D3098" s="49" t="s">
        <v>3983</v>
      </c>
      <c r="E3098" s="49">
        <v>9050</v>
      </c>
      <c r="F3098" s="49" t="s">
        <v>4031</v>
      </c>
      <c r="G3098" s="49">
        <v>10</v>
      </c>
      <c r="H3098" s="49" t="s">
        <v>3993</v>
      </c>
      <c r="I3098" s="49" t="s">
        <v>3975</v>
      </c>
      <c r="J3098" s="49" t="s">
        <v>3975</v>
      </c>
      <c r="K3098" s="47" t="str">
        <f>_xlfn.XLOOKUP($B3098,ウォッチリスト!$C$3:$C$10000,ウォッチリスト!$C$3:$C$10000,"未反映",0,1)</f>
        <v>7083</v>
      </c>
    </row>
    <row r="3099" spans="1:11">
      <c r="A3099" s="49">
        <v>20250228</v>
      </c>
      <c r="B3099" s="50" t="s">
        <v>2792</v>
      </c>
      <c r="C3099" s="49" t="s">
        <v>9056</v>
      </c>
      <c r="D3099" s="49" t="s">
        <v>3983</v>
      </c>
      <c r="E3099" s="49">
        <v>9050</v>
      </c>
      <c r="F3099" s="49" t="s">
        <v>4031</v>
      </c>
      <c r="G3099" s="49">
        <v>10</v>
      </c>
      <c r="H3099" s="49" t="s">
        <v>3993</v>
      </c>
      <c r="I3099" s="49" t="s">
        <v>3975</v>
      </c>
      <c r="J3099" s="49" t="s">
        <v>3975</v>
      </c>
      <c r="K3099" s="47" t="str">
        <f>_xlfn.XLOOKUP($B3099,ウォッチリスト!$C$3:$C$10000,ウォッチリスト!$C$3:$C$10000,"未反映",0,1)</f>
        <v>7084</v>
      </c>
    </row>
    <row r="3100" spans="1:11">
      <c r="A3100" s="49">
        <v>20250228</v>
      </c>
      <c r="B3100" s="50" t="s">
        <v>2793</v>
      </c>
      <c r="C3100" s="49" t="s">
        <v>7567</v>
      </c>
      <c r="D3100" s="49" t="s">
        <v>3968</v>
      </c>
      <c r="E3100" s="49">
        <v>9050</v>
      </c>
      <c r="F3100" s="49" t="s">
        <v>4031</v>
      </c>
      <c r="G3100" s="49">
        <v>10</v>
      </c>
      <c r="H3100" s="49" t="s">
        <v>3993</v>
      </c>
      <c r="I3100" s="49">
        <v>6</v>
      </c>
      <c r="J3100" s="49" t="s">
        <v>4061</v>
      </c>
      <c r="K3100" s="47" t="str">
        <f>_xlfn.XLOOKUP($B3100,ウォッチリスト!$C$3:$C$10000,ウォッチリスト!$C$3:$C$10000,"未反映",0,1)</f>
        <v>7085</v>
      </c>
    </row>
    <row r="3101" spans="1:11">
      <c r="A3101" s="49">
        <v>20250228</v>
      </c>
      <c r="B3101" s="50" t="s">
        <v>2794</v>
      </c>
      <c r="C3101" s="49" t="s">
        <v>7568</v>
      </c>
      <c r="D3101" s="49" t="s">
        <v>4059</v>
      </c>
      <c r="E3101" s="49">
        <v>9050</v>
      </c>
      <c r="F3101" s="49" t="s">
        <v>4031</v>
      </c>
      <c r="G3101" s="49">
        <v>10</v>
      </c>
      <c r="H3101" s="49" t="s">
        <v>3993</v>
      </c>
      <c r="I3101" s="49" t="s">
        <v>3975</v>
      </c>
      <c r="J3101" s="49" t="s">
        <v>3975</v>
      </c>
      <c r="K3101" s="47" t="str">
        <f>_xlfn.XLOOKUP($B3101,ウォッチリスト!$C$3:$C$10000,ウォッチリスト!$C$3:$C$10000,"未反映",0,1)</f>
        <v>7087</v>
      </c>
    </row>
    <row r="3102" spans="1:11">
      <c r="A3102" s="49">
        <v>20250228</v>
      </c>
      <c r="B3102" s="50" t="s">
        <v>216</v>
      </c>
      <c r="C3102" s="49" t="s">
        <v>7569</v>
      </c>
      <c r="D3102" s="49" t="s">
        <v>3968</v>
      </c>
      <c r="E3102" s="49">
        <v>9050</v>
      </c>
      <c r="F3102" s="49" t="s">
        <v>4031</v>
      </c>
      <c r="G3102" s="49">
        <v>10</v>
      </c>
      <c r="H3102" s="49" t="s">
        <v>3993</v>
      </c>
      <c r="I3102" s="49">
        <v>7</v>
      </c>
      <c r="J3102" s="49" t="s">
        <v>3971</v>
      </c>
      <c r="K3102" s="47" t="str">
        <f>_xlfn.XLOOKUP($B3102,ウォッチリスト!$C$3:$C$10000,ウォッチリスト!$C$3:$C$10000,"未反映",0,1)</f>
        <v>7088</v>
      </c>
    </row>
    <row r="3103" spans="1:11">
      <c r="A3103" s="49">
        <v>20250228</v>
      </c>
      <c r="B3103" s="50" t="s">
        <v>2795</v>
      </c>
      <c r="C3103" s="49" t="s">
        <v>7570</v>
      </c>
      <c r="D3103" s="49" t="s">
        <v>3983</v>
      </c>
      <c r="E3103" s="49">
        <v>9050</v>
      </c>
      <c r="F3103" s="49" t="s">
        <v>4031</v>
      </c>
      <c r="G3103" s="49">
        <v>10</v>
      </c>
      <c r="H3103" s="49" t="s">
        <v>3993</v>
      </c>
      <c r="I3103" s="49" t="s">
        <v>3975</v>
      </c>
      <c r="J3103" s="49" t="s">
        <v>3975</v>
      </c>
      <c r="K3103" s="47" t="str">
        <f>_xlfn.XLOOKUP($B3103,ウォッチリスト!$C$3:$C$10000,ウォッチリスト!$C$3:$C$10000,"未反映",0,1)</f>
        <v>7089</v>
      </c>
    </row>
    <row r="3104" spans="1:11">
      <c r="A3104" s="49">
        <v>20250228</v>
      </c>
      <c r="B3104" s="50" t="s">
        <v>2796</v>
      </c>
      <c r="C3104" s="49" t="s">
        <v>7571</v>
      </c>
      <c r="D3104" s="49" t="s">
        <v>3983</v>
      </c>
      <c r="E3104" s="49">
        <v>9050</v>
      </c>
      <c r="F3104" s="49" t="s">
        <v>4031</v>
      </c>
      <c r="G3104" s="49">
        <v>10</v>
      </c>
      <c r="H3104" s="49" t="s">
        <v>3993</v>
      </c>
      <c r="I3104" s="49" t="s">
        <v>3975</v>
      </c>
      <c r="J3104" s="49" t="s">
        <v>3975</v>
      </c>
      <c r="K3104" s="47" t="str">
        <f>_xlfn.XLOOKUP($B3104,ウォッチリスト!$C$3:$C$10000,ウォッチリスト!$C$3:$C$10000,"未反映",0,1)</f>
        <v>7090</v>
      </c>
    </row>
    <row r="3105" spans="1:11">
      <c r="A3105" s="49">
        <v>20250228</v>
      </c>
      <c r="B3105" s="50" t="s">
        <v>2797</v>
      </c>
      <c r="C3105" s="49" t="s">
        <v>7572</v>
      </c>
      <c r="D3105" s="49" t="s">
        <v>3983</v>
      </c>
      <c r="E3105" s="49">
        <v>9050</v>
      </c>
      <c r="F3105" s="49" t="s">
        <v>4031</v>
      </c>
      <c r="G3105" s="49">
        <v>10</v>
      </c>
      <c r="H3105" s="49" t="s">
        <v>3993</v>
      </c>
      <c r="I3105" s="49" t="s">
        <v>3975</v>
      </c>
      <c r="J3105" s="49" t="s">
        <v>3975</v>
      </c>
      <c r="K3105" s="47" t="str">
        <f>_xlfn.XLOOKUP($B3105,ウォッチリスト!$C$3:$C$10000,ウォッチリスト!$C$3:$C$10000,"未反映",0,1)</f>
        <v>7091</v>
      </c>
    </row>
    <row r="3106" spans="1:11">
      <c r="A3106" s="49">
        <v>20250228</v>
      </c>
      <c r="B3106" s="50" t="s">
        <v>2798</v>
      </c>
      <c r="C3106" s="49" t="s">
        <v>7573</v>
      </c>
      <c r="D3106" s="49" t="s">
        <v>3968</v>
      </c>
      <c r="E3106" s="49">
        <v>9050</v>
      </c>
      <c r="F3106" s="49" t="s">
        <v>4031</v>
      </c>
      <c r="G3106" s="49">
        <v>10</v>
      </c>
      <c r="H3106" s="49" t="s">
        <v>3993</v>
      </c>
      <c r="I3106" s="49">
        <v>7</v>
      </c>
      <c r="J3106" s="49" t="s">
        <v>3971</v>
      </c>
      <c r="K3106" s="47" t="str">
        <f>_xlfn.XLOOKUP($B3106,ウォッチリスト!$C$3:$C$10000,ウォッチリスト!$C$3:$C$10000,"未反映",0,1)</f>
        <v>7092</v>
      </c>
    </row>
    <row r="3107" spans="1:11">
      <c r="A3107" s="49">
        <v>20250228</v>
      </c>
      <c r="B3107" s="50" t="s">
        <v>2799</v>
      </c>
      <c r="C3107" s="49" t="s">
        <v>7574</v>
      </c>
      <c r="D3107" s="49" t="s">
        <v>3983</v>
      </c>
      <c r="E3107" s="49">
        <v>9050</v>
      </c>
      <c r="F3107" s="49" t="s">
        <v>4031</v>
      </c>
      <c r="G3107" s="49">
        <v>10</v>
      </c>
      <c r="H3107" s="49" t="s">
        <v>3993</v>
      </c>
      <c r="I3107" s="49" t="s">
        <v>3975</v>
      </c>
      <c r="J3107" s="49" t="s">
        <v>3975</v>
      </c>
      <c r="K3107" s="47" t="str">
        <f>_xlfn.XLOOKUP($B3107,ウォッチリスト!$C$3:$C$10000,ウォッチリスト!$C$3:$C$10000,"未反映",0,1)</f>
        <v>7093</v>
      </c>
    </row>
    <row r="3108" spans="1:11">
      <c r="A3108" s="49">
        <v>20250228</v>
      </c>
      <c r="B3108" s="50" t="s">
        <v>2800</v>
      </c>
      <c r="C3108" s="49" t="s">
        <v>7575</v>
      </c>
      <c r="D3108" s="49" t="s">
        <v>3983</v>
      </c>
      <c r="E3108" s="49">
        <v>9050</v>
      </c>
      <c r="F3108" s="49" t="s">
        <v>4031</v>
      </c>
      <c r="G3108" s="49">
        <v>10</v>
      </c>
      <c r="H3108" s="49" t="s">
        <v>3993</v>
      </c>
      <c r="I3108" s="49" t="s">
        <v>3975</v>
      </c>
      <c r="J3108" s="49" t="s">
        <v>3975</v>
      </c>
      <c r="K3108" s="47" t="str">
        <f>_xlfn.XLOOKUP($B3108,ウォッチリスト!$C$3:$C$10000,ウォッチリスト!$C$3:$C$10000,"未反映",0,1)</f>
        <v>7094</v>
      </c>
    </row>
    <row r="3109" spans="1:11">
      <c r="A3109" s="49">
        <v>20250228</v>
      </c>
      <c r="B3109" s="50" t="s">
        <v>2801</v>
      </c>
      <c r="C3109" s="49" t="s">
        <v>7576</v>
      </c>
      <c r="D3109" s="49" t="s">
        <v>3968</v>
      </c>
      <c r="E3109" s="49">
        <v>9050</v>
      </c>
      <c r="F3109" s="49" t="s">
        <v>4031</v>
      </c>
      <c r="G3109" s="49">
        <v>10</v>
      </c>
      <c r="H3109" s="49" t="s">
        <v>3993</v>
      </c>
      <c r="I3109" s="49">
        <v>7</v>
      </c>
      <c r="J3109" s="49" t="s">
        <v>3971</v>
      </c>
      <c r="K3109" s="47" t="str">
        <f>_xlfn.XLOOKUP($B3109,ウォッチリスト!$C$3:$C$10000,ウォッチリスト!$C$3:$C$10000,"未反映",0,1)</f>
        <v>7095</v>
      </c>
    </row>
    <row r="3110" spans="1:11">
      <c r="A3110" s="49">
        <v>20250228</v>
      </c>
      <c r="B3110" s="50" t="s">
        <v>2802</v>
      </c>
      <c r="C3110" s="49" t="s">
        <v>7577</v>
      </c>
      <c r="D3110" s="49" t="s">
        <v>3983</v>
      </c>
      <c r="E3110" s="49">
        <v>9050</v>
      </c>
      <c r="F3110" s="49" t="s">
        <v>4031</v>
      </c>
      <c r="G3110" s="49">
        <v>10</v>
      </c>
      <c r="H3110" s="49" t="s">
        <v>3993</v>
      </c>
      <c r="I3110" s="49" t="s">
        <v>3975</v>
      </c>
      <c r="J3110" s="49" t="s">
        <v>3975</v>
      </c>
      <c r="K3110" s="47" t="str">
        <f>_xlfn.XLOOKUP($B3110,ウォッチリスト!$C$3:$C$10000,ウォッチリスト!$C$3:$C$10000,"未反映",0,1)</f>
        <v>7096</v>
      </c>
    </row>
    <row r="3111" spans="1:11">
      <c r="A3111" s="49">
        <v>20250228</v>
      </c>
      <c r="B3111" s="50" t="s">
        <v>2803</v>
      </c>
      <c r="C3111" s="49" t="s">
        <v>7578</v>
      </c>
      <c r="D3111" s="49" t="s">
        <v>3983</v>
      </c>
      <c r="E3111" s="49">
        <v>9050</v>
      </c>
      <c r="F3111" s="49" t="s">
        <v>4031</v>
      </c>
      <c r="G3111" s="49">
        <v>10</v>
      </c>
      <c r="H3111" s="49" t="s">
        <v>3993</v>
      </c>
      <c r="I3111" s="49" t="s">
        <v>3975</v>
      </c>
      <c r="J3111" s="49" t="s">
        <v>3975</v>
      </c>
      <c r="K3111" s="47" t="str">
        <f>_xlfn.XLOOKUP($B3111,ウォッチリスト!$C$3:$C$10000,ウォッチリスト!$C$3:$C$10000,"未反映",0,1)</f>
        <v>7097</v>
      </c>
    </row>
    <row r="3112" spans="1:11">
      <c r="A3112" s="49">
        <v>20250228</v>
      </c>
      <c r="B3112" s="50" t="s">
        <v>7579</v>
      </c>
      <c r="C3112" s="49" t="s">
        <v>7580</v>
      </c>
      <c r="D3112" s="49" t="s">
        <v>3991</v>
      </c>
      <c r="E3112" s="49">
        <v>9050</v>
      </c>
      <c r="F3112" s="49" t="s">
        <v>4031</v>
      </c>
      <c r="G3112" s="49">
        <v>10</v>
      </c>
      <c r="H3112" s="49" t="s">
        <v>3993</v>
      </c>
      <c r="I3112" s="49" t="s">
        <v>3975</v>
      </c>
      <c r="J3112" s="49" t="s">
        <v>3975</v>
      </c>
      <c r="K3112" s="47" t="str">
        <f>_xlfn.XLOOKUP($B3112,ウォッチリスト!$C$3:$C$10000,ウォッチリスト!$C$3:$C$10000,"未反映",0,1)</f>
        <v>未反映</v>
      </c>
    </row>
    <row r="3113" spans="1:11">
      <c r="A3113" s="49">
        <v>20250228</v>
      </c>
      <c r="B3113" s="50" t="s">
        <v>2804</v>
      </c>
      <c r="C3113" s="49" t="s">
        <v>7581</v>
      </c>
      <c r="D3113" s="49" t="s">
        <v>3968</v>
      </c>
      <c r="E3113" s="49">
        <v>3700</v>
      </c>
      <c r="F3113" s="49" t="s">
        <v>5496</v>
      </c>
      <c r="G3113" s="49">
        <v>6</v>
      </c>
      <c r="H3113" s="49" t="s">
        <v>5497</v>
      </c>
      <c r="I3113" s="49">
        <v>7</v>
      </c>
      <c r="J3113" s="49" t="s">
        <v>3971</v>
      </c>
      <c r="K3113" s="47" t="str">
        <f>_xlfn.XLOOKUP($B3113,ウォッチリスト!$C$3:$C$10000,ウォッチリスト!$C$3:$C$10000,"未反映",0,1)</f>
        <v>7102</v>
      </c>
    </row>
    <row r="3114" spans="1:11">
      <c r="A3114" s="49">
        <v>20250228</v>
      </c>
      <c r="B3114" s="50" t="s">
        <v>2805</v>
      </c>
      <c r="C3114" s="49" t="s">
        <v>7582</v>
      </c>
      <c r="D3114" s="49" t="s">
        <v>4059</v>
      </c>
      <c r="E3114" s="49">
        <v>3700</v>
      </c>
      <c r="F3114" s="49" t="s">
        <v>5496</v>
      </c>
      <c r="G3114" s="49">
        <v>6</v>
      </c>
      <c r="H3114" s="49" t="s">
        <v>5497</v>
      </c>
      <c r="I3114" s="49">
        <v>6</v>
      </c>
      <c r="J3114" s="49" t="s">
        <v>4061</v>
      </c>
      <c r="K3114" s="47" t="str">
        <f>_xlfn.XLOOKUP($B3114,ウォッチリスト!$C$3:$C$10000,ウォッチリスト!$C$3:$C$10000,"未反映",0,1)</f>
        <v>7105</v>
      </c>
    </row>
    <row r="3115" spans="1:11">
      <c r="A3115" s="49">
        <v>20250228</v>
      </c>
      <c r="B3115" s="50" t="s">
        <v>2806</v>
      </c>
      <c r="C3115" s="49" t="s">
        <v>7583</v>
      </c>
      <c r="D3115" s="49" t="s">
        <v>3983</v>
      </c>
      <c r="E3115" s="49">
        <v>6100</v>
      </c>
      <c r="F3115" s="49" t="s">
        <v>4070</v>
      </c>
      <c r="G3115" s="49">
        <v>14</v>
      </c>
      <c r="H3115" s="49" t="s">
        <v>4071</v>
      </c>
      <c r="I3115" s="49" t="s">
        <v>3975</v>
      </c>
      <c r="J3115" s="49" t="s">
        <v>3975</v>
      </c>
      <c r="K3115" s="47" t="str">
        <f>_xlfn.XLOOKUP($B3115,ウォッチリスト!$C$3:$C$10000,ウォッチリスト!$C$3:$C$10000,"未反映",0,1)</f>
        <v>7110</v>
      </c>
    </row>
    <row r="3116" spans="1:11">
      <c r="A3116" s="49">
        <v>20250228</v>
      </c>
      <c r="B3116" s="50" t="s">
        <v>2807</v>
      </c>
      <c r="C3116" s="49" t="s">
        <v>7584</v>
      </c>
      <c r="D3116" s="49" t="s">
        <v>4059</v>
      </c>
      <c r="E3116" s="49">
        <v>6050</v>
      </c>
      <c r="F3116" s="49" t="s">
        <v>4196</v>
      </c>
      <c r="G3116" s="49">
        <v>13</v>
      </c>
      <c r="H3116" s="49" t="s">
        <v>4197</v>
      </c>
      <c r="I3116" s="49" t="s">
        <v>3975</v>
      </c>
      <c r="J3116" s="49" t="s">
        <v>3975</v>
      </c>
      <c r="K3116" s="47" t="str">
        <f>_xlfn.XLOOKUP($B3116,ウォッチリスト!$C$3:$C$10000,ウォッチリスト!$C$3:$C$10000,"未反映",0,1)</f>
        <v>7111</v>
      </c>
    </row>
    <row r="3117" spans="1:11">
      <c r="A3117" s="49">
        <v>20250228</v>
      </c>
      <c r="B3117" s="50" t="s">
        <v>2808</v>
      </c>
      <c r="C3117" s="49" t="s">
        <v>7585</v>
      </c>
      <c r="D3117" s="49" t="s">
        <v>3983</v>
      </c>
      <c r="E3117" s="49">
        <v>6100</v>
      </c>
      <c r="F3117" s="49" t="s">
        <v>4070</v>
      </c>
      <c r="G3117" s="49">
        <v>14</v>
      </c>
      <c r="H3117" s="49" t="s">
        <v>4071</v>
      </c>
      <c r="I3117" s="49" t="s">
        <v>3975</v>
      </c>
      <c r="J3117" s="49" t="s">
        <v>3975</v>
      </c>
      <c r="K3117" s="47" t="str">
        <f>_xlfn.XLOOKUP($B3117,ウォッチリスト!$C$3:$C$10000,ウォッチリスト!$C$3:$C$10000,"未反映",0,1)</f>
        <v>7112</v>
      </c>
    </row>
    <row r="3118" spans="1:11">
      <c r="A3118" s="49">
        <v>20250228</v>
      </c>
      <c r="B3118" s="50" t="s">
        <v>2809</v>
      </c>
      <c r="C3118" s="49" t="s">
        <v>7586</v>
      </c>
      <c r="D3118" s="49" t="s">
        <v>3983</v>
      </c>
      <c r="E3118" s="49">
        <v>6050</v>
      </c>
      <c r="F3118" s="49" t="s">
        <v>4196</v>
      </c>
      <c r="G3118" s="49">
        <v>13</v>
      </c>
      <c r="H3118" s="49" t="s">
        <v>4197</v>
      </c>
      <c r="I3118" s="49" t="s">
        <v>3975</v>
      </c>
      <c r="J3118" s="49" t="s">
        <v>3975</v>
      </c>
      <c r="K3118" s="47" t="str">
        <f>_xlfn.XLOOKUP($B3118,ウォッチリスト!$C$3:$C$10000,ウォッチリスト!$C$3:$C$10000,"未反映",0,1)</f>
        <v>7114</v>
      </c>
    </row>
    <row r="3119" spans="1:11">
      <c r="A3119" s="49">
        <v>20250228</v>
      </c>
      <c r="B3119" s="50" t="s">
        <v>2810</v>
      </c>
      <c r="C3119" s="49" t="s">
        <v>7587</v>
      </c>
      <c r="D3119" s="49" t="s">
        <v>4059</v>
      </c>
      <c r="E3119" s="49">
        <v>6050</v>
      </c>
      <c r="F3119" s="49" t="s">
        <v>4196</v>
      </c>
      <c r="G3119" s="49">
        <v>13</v>
      </c>
      <c r="H3119" s="49" t="s">
        <v>4197</v>
      </c>
      <c r="I3119" s="49" t="s">
        <v>3975</v>
      </c>
      <c r="J3119" s="49" t="s">
        <v>3975</v>
      </c>
      <c r="K3119" s="47" t="str">
        <f>_xlfn.XLOOKUP($B3119,ウォッチリスト!$C$3:$C$10000,ウォッチリスト!$C$3:$C$10000,"未反映",0,1)</f>
        <v>7115</v>
      </c>
    </row>
    <row r="3120" spans="1:11">
      <c r="A3120" s="49">
        <v>20250228</v>
      </c>
      <c r="B3120" s="50" t="s">
        <v>2811</v>
      </c>
      <c r="C3120" s="49" t="s">
        <v>7588</v>
      </c>
      <c r="D3120" s="49" t="s">
        <v>4059</v>
      </c>
      <c r="E3120" s="49">
        <v>6050</v>
      </c>
      <c r="F3120" s="49" t="s">
        <v>4196</v>
      </c>
      <c r="G3120" s="49">
        <v>13</v>
      </c>
      <c r="H3120" s="49" t="s">
        <v>4197</v>
      </c>
      <c r="I3120" s="49" t="s">
        <v>3975</v>
      </c>
      <c r="J3120" s="49" t="s">
        <v>3975</v>
      </c>
      <c r="K3120" s="47" t="str">
        <f>_xlfn.XLOOKUP($B3120,ウォッチリスト!$C$3:$C$10000,ウォッチリスト!$C$3:$C$10000,"未反映",0,1)</f>
        <v>7116</v>
      </c>
    </row>
    <row r="3121" spans="1:11">
      <c r="A3121" s="49">
        <v>20250228</v>
      </c>
      <c r="B3121" s="50" t="s">
        <v>7589</v>
      </c>
      <c r="C3121" s="49" t="s">
        <v>7590</v>
      </c>
      <c r="D3121" s="49" t="s">
        <v>3991</v>
      </c>
      <c r="E3121" s="49">
        <v>6100</v>
      </c>
      <c r="F3121" s="49" t="s">
        <v>4070</v>
      </c>
      <c r="G3121" s="49">
        <v>14</v>
      </c>
      <c r="H3121" s="49" t="s">
        <v>4071</v>
      </c>
      <c r="I3121" s="49" t="s">
        <v>3975</v>
      </c>
      <c r="J3121" s="49" t="s">
        <v>3975</v>
      </c>
      <c r="K3121" s="47" t="str">
        <f>_xlfn.XLOOKUP($B3121,ウォッチリスト!$C$3:$C$10000,ウォッチリスト!$C$3:$C$10000,"未反映",0,1)</f>
        <v>未反映</v>
      </c>
    </row>
    <row r="3122" spans="1:11">
      <c r="A3122" s="49">
        <v>20250228</v>
      </c>
      <c r="B3122" s="50" t="s">
        <v>2812</v>
      </c>
      <c r="C3122" s="49" t="s">
        <v>7591</v>
      </c>
      <c r="D3122" s="49" t="s">
        <v>3983</v>
      </c>
      <c r="E3122" s="49">
        <v>6100</v>
      </c>
      <c r="F3122" s="49" t="s">
        <v>4070</v>
      </c>
      <c r="G3122" s="49">
        <v>14</v>
      </c>
      <c r="H3122" s="49" t="s">
        <v>4071</v>
      </c>
      <c r="I3122" s="49" t="s">
        <v>3975</v>
      </c>
      <c r="J3122" s="49" t="s">
        <v>3975</v>
      </c>
      <c r="K3122" s="47" t="str">
        <f>_xlfn.XLOOKUP($B3122,ウォッチリスト!$C$3:$C$10000,ウォッチリスト!$C$3:$C$10000,"未反映",0,1)</f>
        <v>7119</v>
      </c>
    </row>
    <row r="3123" spans="1:11">
      <c r="A3123" s="49">
        <v>20250228</v>
      </c>
      <c r="B3123" s="50" t="s">
        <v>2813</v>
      </c>
      <c r="C3123" s="49" t="s">
        <v>7592</v>
      </c>
      <c r="D3123" s="49" t="s">
        <v>4059</v>
      </c>
      <c r="E3123" s="49">
        <v>6050</v>
      </c>
      <c r="F3123" s="49" t="s">
        <v>4196</v>
      </c>
      <c r="G3123" s="49">
        <v>13</v>
      </c>
      <c r="H3123" s="49" t="s">
        <v>4197</v>
      </c>
      <c r="I3123" s="49" t="s">
        <v>3975</v>
      </c>
      <c r="J3123" s="49" t="s">
        <v>3975</v>
      </c>
      <c r="K3123" s="47" t="str">
        <f>_xlfn.XLOOKUP($B3123,ウォッチリスト!$C$3:$C$10000,ウォッチリスト!$C$3:$C$10000,"未反映",0,1)</f>
        <v>7120</v>
      </c>
    </row>
    <row r="3124" spans="1:11">
      <c r="A3124" s="49">
        <v>20250228</v>
      </c>
      <c r="B3124" s="50" t="s">
        <v>2814</v>
      </c>
      <c r="C3124" s="49" t="s">
        <v>7593</v>
      </c>
      <c r="D3124" s="49" t="s">
        <v>4059</v>
      </c>
      <c r="E3124" s="49">
        <v>3700</v>
      </c>
      <c r="F3124" s="49" t="s">
        <v>5496</v>
      </c>
      <c r="G3124" s="49">
        <v>6</v>
      </c>
      <c r="H3124" s="49" t="s">
        <v>5497</v>
      </c>
      <c r="I3124" s="49" t="s">
        <v>3975</v>
      </c>
      <c r="J3124" s="49" t="s">
        <v>3975</v>
      </c>
      <c r="K3124" s="47" t="str">
        <f>_xlfn.XLOOKUP($B3124,ウォッチリスト!$C$3:$C$10000,ウォッチリスト!$C$3:$C$10000,"未反映",0,1)</f>
        <v>7122</v>
      </c>
    </row>
    <row r="3125" spans="1:11">
      <c r="A3125" s="49">
        <v>20250228</v>
      </c>
      <c r="B3125" s="50" t="s">
        <v>2815</v>
      </c>
      <c r="C3125" s="49" t="s">
        <v>7594</v>
      </c>
      <c r="D3125" s="49" t="s">
        <v>4059</v>
      </c>
      <c r="E3125" s="49">
        <v>6100</v>
      </c>
      <c r="F3125" s="49" t="s">
        <v>4070</v>
      </c>
      <c r="G3125" s="49">
        <v>14</v>
      </c>
      <c r="H3125" s="49" t="s">
        <v>4071</v>
      </c>
      <c r="I3125" s="49" t="s">
        <v>3975</v>
      </c>
      <c r="J3125" s="49" t="s">
        <v>3975</v>
      </c>
      <c r="K3125" s="47" t="str">
        <f>_xlfn.XLOOKUP($B3125,ウォッチリスト!$C$3:$C$10000,ウォッチリスト!$C$3:$C$10000,"未反映",0,1)</f>
        <v>7126</v>
      </c>
    </row>
    <row r="3126" spans="1:11">
      <c r="A3126" s="49">
        <v>20250228</v>
      </c>
      <c r="B3126" s="50" t="s">
        <v>2816</v>
      </c>
      <c r="C3126" s="49" t="s">
        <v>7595</v>
      </c>
      <c r="D3126" s="49" t="s">
        <v>4059</v>
      </c>
      <c r="E3126" s="49">
        <v>6100</v>
      </c>
      <c r="F3126" s="49" t="s">
        <v>4070</v>
      </c>
      <c r="G3126" s="49">
        <v>14</v>
      </c>
      <c r="H3126" s="49" t="s">
        <v>4071</v>
      </c>
      <c r="I3126" s="49" t="s">
        <v>3975</v>
      </c>
      <c r="J3126" s="49" t="s">
        <v>3975</v>
      </c>
      <c r="K3126" s="47" t="str">
        <f>_xlfn.XLOOKUP($B3126,ウォッチリスト!$C$3:$C$10000,ウォッチリスト!$C$3:$C$10000,"未反映",0,1)</f>
        <v>7127</v>
      </c>
    </row>
    <row r="3127" spans="1:11">
      <c r="A3127" s="49">
        <v>20250228</v>
      </c>
      <c r="B3127" s="50" t="s">
        <v>2817</v>
      </c>
      <c r="C3127" s="49" t="s">
        <v>7596</v>
      </c>
      <c r="D3127" s="49" t="s">
        <v>3968</v>
      </c>
      <c r="E3127" s="49">
        <v>6050</v>
      </c>
      <c r="F3127" s="49" t="s">
        <v>4196</v>
      </c>
      <c r="G3127" s="49">
        <v>13</v>
      </c>
      <c r="H3127" s="49" t="s">
        <v>4197</v>
      </c>
      <c r="I3127" s="49">
        <v>6</v>
      </c>
      <c r="J3127" s="49" t="s">
        <v>4061</v>
      </c>
      <c r="K3127" s="47" t="str">
        <f>_xlfn.XLOOKUP($B3127,ウォッチリスト!$C$3:$C$10000,ウォッチリスト!$C$3:$C$10000,"未反映",0,1)</f>
        <v>7128</v>
      </c>
    </row>
    <row r="3128" spans="1:11">
      <c r="A3128" s="49">
        <v>20250228</v>
      </c>
      <c r="B3128" s="50" t="s">
        <v>2818</v>
      </c>
      <c r="C3128" s="49" t="s">
        <v>7597</v>
      </c>
      <c r="D3128" s="49" t="s">
        <v>4059</v>
      </c>
      <c r="E3128" s="49">
        <v>6100</v>
      </c>
      <c r="F3128" s="49" t="s">
        <v>4070</v>
      </c>
      <c r="G3128" s="49">
        <v>14</v>
      </c>
      <c r="H3128" s="49" t="s">
        <v>4071</v>
      </c>
      <c r="I3128" s="49" t="s">
        <v>3975</v>
      </c>
      <c r="J3128" s="49" t="s">
        <v>3975</v>
      </c>
      <c r="K3128" s="47" t="str">
        <f>_xlfn.XLOOKUP($B3128,ウォッチリスト!$C$3:$C$10000,ウォッチリスト!$C$3:$C$10000,"未反映",0,1)</f>
        <v>7129</v>
      </c>
    </row>
    <row r="3129" spans="1:11">
      <c r="A3129" s="49">
        <v>20250228</v>
      </c>
      <c r="B3129" s="50" t="s">
        <v>2819</v>
      </c>
      <c r="C3129" s="49" t="s">
        <v>7598</v>
      </c>
      <c r="D3129" s="49" t="s">
        <v>3968</v>
      </c>
      <c r="E3129" s="49">
        <v>6050</v>
      </c>
      <c r="F3129" s="49" t="s">
        <v>4196</v>
      </c>
      <c r="G3129" s="49">
        <v>13</v>
      </c>
      <c r="H3129" s="49" t="s">
        <v>4197</v>
      </c>
      <c r="I3129" s="49">
        <v>6</v>
      </c>
      <c r="J3129" s="49" t="s">
        <v>4061</v>
      </c>
      <c r="K3129" s="47" t="str">
        <f>_xlfn.XLOOKUP($B3129,ウォッチリスト!$C$3:$C$10000,ウォッチリスト!$C$3:$C$10000,"未反映",0,1)</f>
        <v>7130</v>
      </c>
    </row>
    <row r="3130" spans="1:11">
      <c r="A3130" s="49">
        <v>20250228</v>
      </c>
      <c r="B3130" s="50" t="s">
        <v>2820</v>
      </c>
      <c r="C3130" s="49" t="s">
        <v>7599</v>
      </c>
      <c r="D3130" s="49" t="s">
        <v>4059</v>
      </c>
      <c r="E3130" s="49">
        <v>6050</v>
      </c>
      <c r="F3130" s="49" t="s">
        <v>4196</v>
      </c>
      <c r="G3130" s="49">
        <v>13</v>
      </c>
      <c r="H3130" s="49" t="s">
        <v>4197</v>
      </c>
      <c r="I3130" s="49" t="s">
        <v>3975</v>
      </c>
      <c r="J3130" s="49" t="s">
        <v>3975</v>
      </c>
      <c r="K3130" s="47" t="str">
        <f>_xlfn.XLOOKUP($B3130,ウォッチリスト!$C$3:$C$10000,ウォッチリスト!$C$3:$C$10000,"未反映",0,1)</f>
        <v>7131</v>
      </c>
    </row>
    <row r="3131" spans="1:11">
      <c r="A3131" s="49">
        <v>20250228</v>
      </c>
      <c r="B3131" s="50" t="s">
        <v>7600</v>
      </c>
      <c r="C3131" s="49" t="s">
        <v>7601</v>
      </c>
      <c r="D3131" s="49" t="s">
        <v>3991</v>
      </c>
      <c r="E3131" s="49">
        <v>6050</v>
      </c>
      <c r="F3131" s="49" t="s">
        <v>4196</v>
      </c>
      <c r="G3131" s="49">
        <v>13</v>
      </c>
      <c r="H3131" s="49" t="s">
        <v>4197</v>
      </c>
      <c r="I3131" s="49" t="s">
        <v>3975</v>
      </c>
      <c r="J3131" s="49" t="s">
        <v>3975</v>
      </c>
      <c r="K3131" s="47" t="str">
        <f>_xlfn.XLOOKUP($B3131,ウォッチリスト!$C$3:$C$10000,ウォッチリスト!$C$3:$C$10000,"未反映",0,1)</f>
        <v>未反映</v>
      </c>
    </row>
    <row r="3132" spans="1:11">
      <c r="A3132" s="49">
        <v>20250228</v>
      </c>
      <c r="B3132" s="50" t="s">
        <v>2821</v>
      </c>
      <c r="C3132" s="49" t="s">
        <v>7602</v>
      </c>
      <c r="D3132" s="49" t="s">
        <v>3983</v>
      </c>
      <c r="E3132" s="49">
        <v>6100</v>
      </c>
      <c r="F3132" s="49" t="s">
        <v>4070</v>
      </c>
      <c r="G3132" s="49">
        <v>14</v>
      </c>
      <c r="H3132" s="49" t="s">
        <v>4071</v>
      </c>
      <c r="I3132" s="49" t="s">
        <v>3975</v>
      </c>
      <c r="J3132" s="49" t="s">
        <v>3975</v>
      </c>
      <c r="K3132" s="47" t="str">
        <f>_xlfn.XLOOKUP($B3132,ウォッチリスト!$C$3:$C$10000,ウォッチリスト!$C$3:$C$10000,"未反映",0,1)</f>
        <v>7133</v>
      </c>
    </row>
    <row r="3133" spans="1:11">
      <c r="A3133" s="49">
        <v>20250228</v>
      </c>
      <c r="B3133" s="50" t="s">
        <v>2822</v>
      </c>
      <c r="C3133" s="49" t="s">
        <v>7603</v>
      </c>
      <c r="D3133" s="49" t="s">
        <v>4059</v>
      </c>
      <c r="E3133" s="49">
        <v>6100</v>
      </c>
      <c r="F3133" s="49" t="s">
        <v>4070</v>
      </c>
      <c r="G3133" s="49">
        <v>14</v>
      </c>
      <c r="H3133" s="49" t="s">
        <v>4071</v>
      </c>
      <c r="I3133" s="49" t="s">
        <v>3975</v>
      </c>
      <c r="J3133" s="49" t="s">
        <v>3975</v>
      </c>
      <c r="K3133" s="47" t="str">
        <f>_xlfn.XLOOKUP($B3133,ウォッチリスト!$C$3:$C$10000,ウォッチリスト!$C$3:$C$10000,"未反映",0,1)</f>
        <v>7134</v>
      </c>
    </row>
    <row r="3134" spans="1:11">
      <c r="A3134" s="49">
        <v>20250228</v>
      </c>
      <c r="B3134" s="50" t="s">
        <v>2823</v>
      </c>
      <c r="C3134" s="49" t="s">
        <v>7604</v>
      </c>
      <c r="D3134" s="49" t="s">
        <v>4059</v>
      </c>
      <c r="E3134" s="49">
        <v>6100</v>
      </c>
      <c r="F3134" s="49" t="s">
        <v>4070</v>
      </c>
      <c r="G3134" s="49">
        <v>14</v>
      </c>
      <c r="H3134" s="49" t="s">
        <v>4071</v>
      </c>
      <c r="I3134" s="49" t="s">
        <v>3975</v>
      </c>
      <c r="J3134" s="49" t="s">
        <v>3975</v>
      </c>
      <c r="K3134" s="47" t="str">
        <f>_xlfn.XLOOKUP($B3134,ウォッチリスト!$C$3:$C$10000,ウォッチリスト!$C$3:$C$10000,"未反映",0,1)</f>
        <v>7135</v>
      </c>
    </row>
    <row r="3135" spans="1:11">
      <c r="A3135" s="49">
        <v>20250228</v>
      </c>
      <c r="B3135" s="50" t="s">
        <v>7605</v>
      </c>
      <c r="C3135" s="49" t="s">
        <v>7606</v>
      </c>
      <c r="D3135" s="49" t="s">
        <v>3991</v>
      </c>
      <c r="E3135" s="49">
        <v>6100</v>
      </c>
      <c r="F3135" s="49" t="s">
        <v>4070</v>
      </c>
      <c r="G3135" s="49">
        <v>14</v>
      </c>
      <c r="H3135" s="49" t="s">
        <v>4071</v>
      </c>
      <c r="I3135" s="49" t="s">
        <v>3975</v>
      </c>
      <c r="J3135" s="49" t="s">
        <v>3975</v>
      </c>
      <c r="K3135" s="47" t="str">
        <f>_xlfn.XLOOKUP($B3135,ウォッチリスト!$C$3:$C$10000,ウォッチリスト!$C$3:$C$10000,"未反映",0,1)</f>
        <v>未反映</v>
      </c>
    </row>
    <row r="3136" spans="1:11">
      <c r="A3136" s="49">
        <v>20250228</v>
      </c>
      <c r="B3136" s="50" t="s">
        <v>7607</v>
      </c>
      <c r="C3136" s="49" t="s">
        <v>7608</v>
      </c>
      <c r="D3136" s="49" t="s">
        <v>3991</v>
      </c>
      <c r="E3136" s="49">
        <v>6100</v>
      </c>
      <c r="F3136" s="49" t="s">
        <v>4070</v>
      </c>
      <c r="G3136" s="49">
        <v>14</v>
      </c>
      <c r="H3136" s="49" t="s">
        <v>4071</v>
      </c>
      <c r="I3136" s="49" t="s">
        <v>3975</v>
      </c>
      <c r="J3136" s="49" t="s">
        <v>3975</v>
      </c>
      <c r="K3136" s="47" t="str">
        <f>_xlfn.XLOOKUP($B3136,ウォッチリスト!$C$3:$C$10000,ウォッチリスト!$C$3:$C$10000,"未反映",0,1)</f>
        <v>未反映</v>
      </c>
    </row>
    <row r="3137" spans="1:11">
      <c r="A3137" s="49">
        <v>20250228</v>
      </c>
      <c r="B3137" s="50" t="s">
        <v>2824</v>
      </c>
      <c r="C3137" s="49" t="s">
        <v>7609</v>
      </c>
      <c r="D3137" s="49" t="s">
        <v>3983</v>
      </c>
      <c r="E3137" s="49">
        <v>6100</v>
      </c>
      <c r="F3137" s="49" t="s">
        <v>4070</v>
      </c>
      <c r="G3137" s="49">
        <v>14</v>
      </c>
      <c r="H3137" s="49" t="s">
        <v>4071</v>
      </c>
      <c r="I3137" s="49" t="s">
        <v>3975</v>
      </c>
      <c r="J3137" s="49" t="s">
        <v>3975</v>
      </c>
      <c r="K3137" s="47" t="str">
        <f>_xlfn.XLOOKUP($B3137,ウォッチリスト!$C$3:$C$10000,ウォッチリスト!$C$3:$C$10000,"未反映",0,1)</f>
        <v>7138</v>
      </c>
    </row>
    <row r="3138" spans="1:11">
      <c r="A3138" s="49">
        <v>20250228</v>
      </c>
      <c r="B3138" s="50" t="s">
        <v>7610</v>
      </c>
      <c r="C3138" s="49" t="s">
        <v>7611</v>
      </c>
      <c r="D3138" s="49" t="s">
        <v>3991</v>
      </c>
      <c r="E3138" s="49">
        <v>6050</v>
      </c>
      <c r="F3138" s="49" t="s">
        <v>4196</v>
      </c>
      <c r="G3138" s="49">
        <v>13</v>
      </c>
      <c r="H3138" s="49" t="s">
        <v>4197</v>
      </c>
      <c r="I3138" s="49" t="s">
        <v>3975</v>
      </c>
      <c r="J3138" s="49" t="s">
        <v>3975</v>
      </c>
      <c r="K3138" s="47" t="str">
        <f>_xlfn.XLOOKUP($B3138,ウォッチリスト!$C$3:$C$10000,ウォッチリスト!$C$3:$C$10000,"未反映",0,1)</f>
        <v>未反映</v>
      </c>
    </row>
    <row r="3139" spans="1:11">
      <c r="A3139" s="49">
        <v>20250228</v>
      </c>
      <c r="B3139" s="50" t="s">
        <v>2825</v>
      </c>
      <c r="C3139" s="49" t="s">
        <v>7612</v>
      </c>
      <c r="D3139" s="49" t="s">
        <v>3983</v>
      </c>
      <c r="E3139" s="49">
        <v>6100</v>
      </c>
      <c r="F3139" s="49" t="s">
        <v>4070</v>
      </c>
      <c r="G3139" s="49">
        <v>14</v>
      </c>
      <c r="H3139" s="49" t="s">
        <v>4071</v>
      </c>
      <c r="I3139" s="49" t="s">
        <v>3975</v>
      </c>
      <c r="J3139" s="49" t="s">
        <v>3975</v>
      </c>
      <c r="K3139" s="47" t="str">
        <f>_xlfn.XLOOKUP($B3139,ウォッチリスト!$C$3:$C$10000,ウォッチリスト!$C$3:$C$10000,"未反映",0,1)</f>
        <v>7140</v>
      </c>
    </row>
    <row r="3140" spans="1:11">
      <c r="A3140" s="49">
        <v>20250228</v>
      </c>
      <c r="B3140" s="50" t="s">
        <v>322</v>
      </c>
      <c r="C3140" s="49" t="s">
        <v>7613</v>
      </c>
      <c r="D3140" s="49" t="s">
        <v>3968</v>
      </c>
      <c r="E3140" s="49">
        <v>7100</v>
      </c>
      <c r="F3140" s="49" t="s">
        <v>4345</v>
      </c>
      <c r="G3140" s="49">
        <v>16</v>
      </c>
      <c r="H3140" s="49" t="s">
        <v>4216</v>
      </c>
      <c r="I3140" s="49">
        <v>6</v>
      </c>
      <c r="J3140" s="49" t="s">
        <v>4061</v>
      </c>
      <c r="K3140" s="47" t="str">
        <f>_xlfn.XLOOKUP($B3140,ウォッチリスト!$C$3:$C$10000,ウォッチリスト!$C$3:$C$10000,"未反映",0,1)</f>
        <v>7148</v>
      </c>
    </row>
    <row r="3141" spans="1:11">
      <c r="A3141" s="49">
        <v>20250228</v>
      </c>
      <c r="B3141" s="50" t="s">
        <v>2826</v>
      </c>
      <c r="C3141" s="49" t="s">
        <v>7614</v>
      </c>
      <c r="D3141" s="49" t="s">
        <v>4059</v>
      </c>
      <c r="E3141" s="49">
        <v>7050</v>
      </c>
      <c r="F3141" s="49" t="s">
        <v>6822</v>
      </c>
      <c r="G3141" s="49">
        <v>15</v>
      </c>
      <c r="H3141" s="49" t="s">
        <v>6823</v>
      </c>
      <c r="I3141" s="49" t="s">
        <v>3975</v>
      </c>
      <c r="J3141" s="49" t="s">
        <v>3975</v>
      </c>
      <c r="K3141" s="47" t="str">
        <f>_xlfn.XLOOKUP($B3141,ウォッチリスト!$C$3:$C$10000,ウォッチリスト!$C$3:$C$10000,"未反映",0,1)</f>
        <v>7150</v>
      </c>
    </row>
    <row r="3142" spans="1:11">
      <c r="A3142" s="49">
        <v>20250228</v>
      </c>
      <c r="B3142" s="50" t="s">
        <v>2827</v>
      </c>
      <c r="C3142" s="49" t="s">
        <v>7615</v>
      </c>
      <c r="D3142" s="49" t="s">
        <v>3983</v>
      </c>
      <c r="E3142" s="49">
        <v>7150</v>
      </c>
      <c r="F3142" s="49" t="s">
        <v>6830</v>
      </c>
      <c r="G3142" s="49">
        <v>16</v>
      </c>
      <c r="H3142" s="49" t="s">
        <v>4216</v>
      </c>
      <c r="I3142" s="49" t="s">
        <v>3975</v>
      </c>
      <c r="J3142" s="49" t="s">
        <v>3975</v>
      </c>
      <c r="K3142" s="47" t="str">
        <f>_xlfn.XLOOKUP($B3142,ウォッチリスト!$C$3:$C$10000,ウォッチリスト!$C$3:$C$10000,"未反映",0,1)</f>
        <v>7157</v>
      </c>
    </row>
    <row r="3143" spans="1:11">
      <c r="A3143" s="49">
        <v>20250228</v>
      </c>
      <c r="B3143" s="50" t="s">
        <v>2828</v>
      </c>
      <c r="C3143" s="49" t="s">
        <v>7616</v>
      </c>
      <c r="D3143" s="49" t="s">
        <v>4059</v>
      </c>
      <c r="E3143" s="49">
        <v>7050</v>
      </c>
      <c r="F3143" s="49" t="s">
        <v>6822</v>
      </c>
      <c r="G3143" s="49">
        <v>15</v>
      </c>
      <c r="H3143" s="49" t="s">
        <v>6823</v>
      </c>
      <c r="I3143" s="49" t="s">
        <v>3975</v>
      </c>
      <c r="J3143" s="49" t="s">
        <v>3975</v>
      </c>
      <c r="K3143" s="47" t="str">
        <f>_xlfn.XLOOKUP($B3143,ウォッチリスト!$C$3:$C$10000,ウォッチリスト!$C$3:$C$10000,"未反映",0,1)</f>
        <v>7161</v>
      </c>
    </row>
    <row r="3144" spans="1:11">
      <c r="A3144" s="49">
        <v>20250228</v>
      </c>
      <c r="B3144" s="50" t="s">
        <v>2829</v>
      </c>
      <c r="C3144" s="49" t="s">
        <v>7617</v>
      </c>
      <c r="D3144" s="49" t="s">
        <v>4059</v>
      </c>
      <c r="E3144" s="49">
        <v>7100</v>
      </c>
      <c r="F3144" s="49" t="s">
        <v>4345</v>
      </c>
      <c r="G3144" s="49">
        <v>16</v>
      </c>
      <c r="H3144" s="49" t="s">
        <v>4216</v>
      </c>
      <c r="I3144" s="49" t="s">
        <v>3975</v>
      </c>
      <c r="J3144" s="49" t="s">
        <v>3975</v>
      </c>
      <c r="K3144" s="47" t="str">
        <f>_xlfn.XLOOKUP($B3144,ウォッチリスト!$C$3:$C$10000,ウォッチリスト!$C$3:$C$10000,"未反映",0,1)</f>
        <v>7162</v>
      </c>
    </row>
    <row r="3145" spans="1:11">
      <c r="A3145" s="49">
        <v>20250228</v>
      </c>
      <c r="B3145" s="50" t="s">
        <v>2830</v>
      </c>
      <c r="C3145" s="49" t="s">
        <v>7618</v>
      </c>
      <c r="D3145" s="49" t="s">
        <v>4059</v>
      </c>
      <c r="E3145" s="49">
        <v>7050</v>
      </c>
      <c r="F3145" s="49" t="s">
        <v>6822</v>
      </c>
      <c r="G3145" s="49">
        <v>15</v>
      </c>
      <c r="H3145" s="49" t="s">
        <v>6823</v>
      </c>
      <c r="I3145" s="49" t="s">
        <v>3975</v>
      </c>
      <c r="J3145" s="49" t="s">
        <v>3975</v>
      </c>
      <c r="K3145" s="47" t="str">
        <f>_xlfn.XLOOKUP($B3145,ウォッチリスト!$C$3:$C$10000,ウォッチリスト!$C$3:$C$10000,"未反映",0,1)</f>
        <v>7163</v>
      </c>
    </row>
    <row r="3146" spans="1:11">
      <c r="A3146" s="49">
        <v>20250228</v>
      </c>
      <c r="B3146" s="50" t="s">
        <v>312</v>
      </c>
      <c r="C3146" s="49" t="s">
        <v>7619</v>
      </c>
      <c r="D3146" s="49" t="s">
        <v>3968</v>
      </c>
      <c r="E3146" s="49">
        <v>7200</v>
      </c>
      <c r="F3146" s="49" t="s">
        <v>4215</v>
      </c>
      <c r="G3146" s="49">
        <v>16</v>
      </c>
      <c r="H3146" s="49" t="s">
        <v>4216</v>
      </c>
      <c r="I3146" s="49">
        <v>4</v>
      </c>
      <c r="J3146" s="49" t="s">
        <v>4015</v>
      </c>
      <c r="K3146" s="47" t="str">
        <f>_xlfn.XLOOKUP($B3146,ウォッチリスト!$C$3:$C$10000,ウォッチリスト!$C$3:$C$10000,"未反映",0,1)</f>
        <v>7164</v>
      </c>
    </row>
    <row r="3147" spans="1:11">
      <c r="A3147" s="49">
        <v>20250228</v>
      </c>
      <c r="B3147" s="50" t="s">
        <v>2831</v>
      </c>
      <c r="C3147" s="49" t="s">
        <v>7620</v>
      </c>
      <c r="D3147" s="49" t="s">
        <v>3968</v>
      </c>
      <c r="E3147" s="49">
        <v>7050</v>
      </c>
      <c r="F3147" s="49" t="s">
        <v>6822</v>
      </c>
      <c r="G3147" s="49">
        <v>15</v>
      </c>
      <c r="H3147" s="49" t="s">
        <v>6823</v>
      </c>
      <c r="I3147" s="49">
        <v>4</v>
      </c>
      <c r="J3147" s="49" t="s">
        <v>4015</v>
      </c>
      <c r="K3147" s="47" t="str">
        <f>_xlfn.XLOOKUP($B3147,ウォッチリスト!$C$3:$C$10000,ウォッチリスト!$C$3:$C$10000,"未反映",0,1)</f>
        <v>7167</v>
      </c>
    </row>
    <row r="3148" spans="1:11">
      <c r="A3148" s="49">
        <v>20250228</v>
      </c>
      <c r="B3148" s="50" t="s">
        <v>7621</v>
      </c>
      <c r="C3148" s="49" t="s">
        <v>7622</v>
      </c>
      <c r="D3148" s="49" t="s">
        <v>3991</v>
      </c>
      <c r="E3148" s="49">
        <v>7150</v>
      </c>
      <c r="F3148" s="49" t="s">
        <v>6830</v>
      </c>
      <c r="G3148" s="49">
        <v>16</v>
      </c>
      <c r="H3148" s="49" t="s">
        <v>4216</v>
      </c>
      <c r="I3148" s="49" t="s">
        <v>3975</v>
      </c>
      <c r="J3148" s="49" t="s">
        <v>3975</v>
      </c>
      <c r="K3148" s="47" t="str">
        <f>_xlfn.XLOOKUP($B3148,ウォッチリスト!$C$3:$C$10000,ウォッチリスト!$C$3:$C$10000,"未反映",0,1)</f>
        <v>未反映</v>
      </c>
    </row>
    <row r="3149" spans="1:11">
      <c r="A3149" s="49">
        <v>20250228</v>
      </c>
      <c r="B3149" s="50" t="s">
        <v>2832</v>
      </c>
      <c r="C3149" s="49" t="s">
        <v>7623</v>
      </c>
      <c r="D3149" s="49" t="s">
        <v>3968</v>
      </c>
      <c r="E3149" s="49">
        <v>7100</v>
      </c>
      <c r="F3149" s="49" t="s">
        <v>4345</v>
      </c>
      <c r="G3149" s="49">
        <v>16</v>
      </c>
      <c r="H3149" s="49" t="s">
        <v>4216</v>
      </c>
      <c r="I3149" s="49">
        <v>6</v>
      </c>
      <c r="J3149" s="49" t="s">
        <v>4061</v>
      </c>
      <c r="K3149" s="47" t="str">
        <f>_xlfn.XLOOKUP($B3149,ウォッチリスト!$C$3:$C$10000,ウォッチリスト!$C$3:$C$10000,"未反映",0,1)</f>
        <v>7172</v>
      </c>
    </row>
    <row r="3150" spans="1:11">
      <c r="A3150" s="49">
        <v>20250228</v>
      </c>
      <c r="B3150" s="50" t="s">
        <v>2833</v>
      </c>
      <c r="C3150" s="49" t="s">
        <v>7624</v>
      </c>
      <c r="D3150" s="49" t="s">
        <v>3968</v>
      </c>
      <c r="E3150" s="49">
        <v>7050</v>
      </c>
      <c r="F3150" s="49" t="s">
        <v>6822</v>
      </c>
      <c r="G3150" s="49">
        <v>15</v>
      </c>
      <c r="H3150" s="49" t="s">
        <v>6823</v>
      </c>
      <c r="I3150" s="49">
        <v>6</v>
      </c>
      <c r="J3150" s="49" t="s">
        <v>4061</v>
      </c>
      <c r="K3150" s="47" t="str">
        <f>_xlfn.XLOOKUP($B3150,ウォッチリスト!$C$3:$C$10000,ウォッチリスト!$C$3:$C$10000,"未反映",0,1)</f>
        <v>7173</v>
      </c>
    </row>
    <row r="3151" spans="1:11">
      <c r="A3151" s="49">
        <v>20250228</v>
      </c>
      <c r="B3151" s="50" t="s">
        <v>2834</v>
      </c>
      <c r="C3151" s="49" t="s">
        <v>7625</v>
      </c>
      <c r="D3151" s="49" t="s">
        <v>4059</v>
      </c>
      <c r="E3151" s="49">
        <v>7100</v>
      </c>
      <c r="F3151" s="49" t="s">
        <v>4345</v>
      </c>
      <c r="G3151" s="49">
        <v>16</v>
      </c>
      <c r="H3151" s="49" t="s">
        <v>4216</v>
      </c>
      <c r="I3151" s="49" t="s">
        <v>3975</v>
      </c>
      <c r="J3151" s="49" t="s">
        <v>3975</v>
      </c>
      <c r="K3151" s="47" t="str">
        <f>_xlfn.XLOOKUP($B3151,ウォッチリスト!$C$3:$C$10000,ウォッチリスト!$C$3:$C$10000,"未反映",0,1)</f>
        <v>7175</v>
      </c>
    </row>
    <row r="3152" spans="1:11">
      <c r="A3152" s="49">
        <v>20250228</v>
      </c>
      <c r="B3152" s="50" t="s">
        <v>7626</v>
      </c>
      <c r="C3152" s="49" t="s">
        <v>7627</v>
      </c>
      <c r="D3152" s="49" t="s">
        <v>3991</v>
      </c>
      <c r="E3152" s="49">
        <v>7100</v>
      </c>
      <c r="F3152" s="49" t="s">
        <v>4345</v>
      </c>
      <c r="G3152" s="49">
        <v>16</v>
      </c>
      <c r="H3152" s="49" t="s">
        <v>4216</v>
      </c>
      <c r="I3152" s="49" t="s">
        <v>3975</v>
      </c>
      <c r="J3152" s="49" t="s">
        <v>3975</v>
      </c>
      <c r="K3152" s="47" t="str">
        <f>_xlfn.XLOOKUP($B3152,ウォッチリスト!$C$3:$C$10000,ウォッチリスト!$C$3:$C$10000,"未反映",0,1)</f>
        <v>未反映</v>
      </c>
    </row>
    <row r="3153" spans="1:11">
      <c r="A3153" s="49">
        <v>20250228</v>
      </c>
      <c r="B3153" s="50" t="s">
        <v>2835</v>
      </c>
      <c r="C3153" s="49" t="s">
        <v>7628</v>
      </c>
      <c r="D3153" s="49" t="s">
        <v>4059</v>
      </c>
      <c r="E3153" s="49">
        <v>7100</v>
      </c>
      <c r="F3153" s="49" t="s">
        <v>4345</v>
      </c>
      <c r="G3153" s="49">
        <v>16</v>
      </c>
      <c r="H3153" s="49" t="s">
        <v>4216</v>
      </c>
      <c r="I3153" s="49" t="s">
        <v>3975</v>
      </c>
      <c r="J3153" s="49" t="s">
        <v>3975</v>
      </c>
      <c r="K3153" s="47" t="str">
        <f>_xlfn.XLOOKUP($B3153,ウォッチリスト!$C$3:$C$10000,ウォッチリスト!$C$3:$C$10000,"未反映",0,1)</f>
        <v>7177</v>
      </c>
    </row>
    <row r="3154" spans="1:11">
      <c r="A3154" s="49">
        <v>20250228</v>
      </c>
      <c r="B3154" s="50" t="s">
        <v>2836</v>
      </c>
      <c r="C3154" s="49" t="s">
        <v>7629</v>
      </c>
      <c r="D3154" s="49" t="s">
        <v>3968</v>
      </c>
      <c r="E3154" s="49">
        <v>7050</v>
      </c>
      <c r="F3154" s="49" t="s">
        <v>6822</v>
      </c>
      <c r="G3154" s="49">
        <v>15</v>
      </c>
      <c r="H3154" s="49" t="s">
        <v>6823</v>
      </c>
      <c r="I3154" s="49">
        <v>4</v>
      </c>
      <c r="J3154" s="49" t="s">
        <v>4015</v>
      </c>
      <c r="K3154" s="47" t="str">
        <f>_xlfn.XLOOKUP($B3154,ウォッチリスト!$C$3:$C$10000,ウォッチリスト!$C$3:$C$10000,"未反映",0,1)</f>
        <v>7180</v>
      </c>
    </row>
    <row r="3155" spans="1:11">
      <c r="A3155" s="49">
        <v>20250228</v>
      </c>
      <c r="B3155" s="50" t="s">
        <v>150</v>
      </c>
      <c r="C3155" s="49" t="s">
        <v>7630</v>
      </c>
      <c r="D3155" s="49" t="s">
        <v>3968</v>
      </c>
      <c r="E3155" s="49">
        <v>7150</v>
      </c>
      <c r="F3155" s="49" t="s">
        <v>6830</v>
      </c>
      <c r="G3155" s="49">
        <v>16</v>
      </c>
      <c r="H3155" s="49" t="s">
        <v>4216</v>
      </c>
      <c r="I3155" s="49">
        <v>4</v>
      </c>
      <c r="J3155" s="49" t="s">
        <v>4015</v>
      </c>
      <c r="K3155" s="47" t="str">
        <f>_xlfn.XLOOKUP($B3155,ウォッチリスト!$C$3:$C$10000,ウォッチリスト!$C$3:$C$10000,"未反映",0,1)</f>
        <v>7181</v>
      </c>
    </row>
    <row r="3156" spans="1:11">
      <c r="A3156" s="49">
        <v>20250228</v>
      </c>
      <c r="B3156" s="50" t="s">
        <v>331</v>
      </c>
      <c r="C3156" s="49" t="s">
        <v>7631</v>
      </c>
      <c r="D3156" s="49" t="s">
        <v>3968</v>
      </c>
      <c r="E3156" s="49">
        <v>7050</v>
      </c>
      <c r="F3156" s="49" t="s">
        <v>6822</v>
      </c>
      <c r="G3156" s="49">
        <v>15</v>
      </c>
      <c r="H3156" s="49" t="s">
        <v>6823</v>
      </c>
      <c r="I3156" s="49">
        <v>2</v>
      </c>
      <c r="J3156" s="49" t="s">
        <v>4532</v>
      </c>
      <c r="K3156" s="47" t="str">
        <f>_xlfn.XLOOKUP($B3156,ウォッチリスト!$C$3:$C$10000,ウォッチリスト!$C$3:$C$10000,"未反映",0,1)</f>
        <v>7182</v>
      </c>
    </row>
    <row r="3157" spans="1:11">
      <c r="A3157" s="49">
        <v>20250228</v>
      </c>
      <c r="B3157" s="50" t="s">
        <v>2837</v>
      </c>
      <c r="C3157" s="49" t="s">
        <v>7632</v>
      </c>
      <c r="D3157" s="49" t="s">
        <v>4059</v>
      </c>
      <c r="E3157" s="49">
        <v>7200</v>
      </c>
      <c r="F3157" s="49" t="s">
        <v>4215</v>
      </c>
      <c r="G3157" s="49">
        <v>16</v>
      </c>
      <c r="H3157" s="49" t="s">
        <v>4216</v>
      </c>
      <c r="I3157" s="49" t="s">
        <v>3975</v>
      </c>
      <c r="J3157" s="49" t="s">
        <v>3975</v>
      </c>
      <c r="K3157" s="47" t="str">
        <f>_xlfn.XLOOKUP($B3157,ウォッチリスト!$C$3:$C$10000,ウォッチリスト!$C$3:$C$10000,"未反映",0,1)</f>
        <v>7183</v>
      </c>
    </row>
    <row r="3158" spans="1:11">
      <c r="A3158" s="49">
        <v>20250228</v>
      </c>
      <c r="B3158" s="50" t="s">
        <v>2838</v>
      </c>
      <c r="C3158" s="49" t="s">
        <v>7633</v>
      </c>
      <c r="D3158" s="49" t="s">
        <v>3968</v>
      </c>
      <c r="E3158" s="49">
        <v>7050</v>
      </c>
      <c r="F3158" s="49" t="s">
        <v>6822</v>
      </c>
      <c r="G3158" s="49">
        <v>15</v>
      </c>
      <c r="H3158" s="49" t="s">
        <v>6823</v>
      </c>
      <c r="I3158" s="49">
        <v>6</v>
      </c>
      <c r="J3158" s="49" t="s">
        <v>4061</v>
      </c>
      <c r="K3158" s="47" t="str">
        <f>_xlfn.XLOOKUP($B3158,ウォッチリスト!$C$3:$C$10000,ウォッチリスト!$C$3:$C$10000,"未反映",0,1)</f>
        <v>7184</v>
      </c>
    </row>
    <row r="3159" spans="1:11">
      <c r="A3159" s="49">
        <v>20250228</v>
      </c>
      <c r="B3159" s="50" t="s">
        <v>2839</v>
      </c>
      <c r="C3159" s="49" t="s">
        <v>7634</v>
      </c>
      <c r="D3159" s="49" t="s">
        <v>4059</v>
      </c>
      <c r="E3159" s="49">
        <v>7100</v>
      </c>
      <c r="F3159" s="49" t="s">
        <v>4345</v>
      </c>
      <c r="G3159" s="49">
        <v>16</v>
      </c>
      <c r="H3159" s="49" t="s">
        <v>4216</v>
      </c>
      <c r="I3159" s="49" t="s">
        <v>3975</v>
      </c>
      <c r="J3159" s="49" t="s">
        <v>3975</v>
      </c>
      <c r="K3159" s="47" t="str">
        <f>_xlfn.XLOOKUP($B3159,ウォッチリスト!$C$3:$C$10000,ウォッチリスト!$C$3:$C$10000,"未反映",0,1)</f>
        <v>7185</v>
      </c>
    </row>
    <row r="3160" spans="1:11">
      <c r="A3160" s="49">
        <v>20250228</v>
      </c>
      <c r="B3160" s="50" t="s">
        <v>2840</v>
      </c>
      <c r="C3160" s="49" t="s">
        <v>7635</v>
      </c>
      <c r="D3160" s="49" t="s">
        <v>3968</v>
      </c>
      <c r="E3160" s="49">
        <v>7050</v>
      </c>
      <c r="F3160" s="49" t="s">
        <v>6822</v>
      </c>
      <c r="G3160" s="49">
        <v>15</v>
      </c>
      <c r="H3160" s="49" t="s">
        <v>6823</v>
      </c>
      <c r="I3160" s="49">
        <v>4</v>
      </c>
      <c r="J3160" s="49" t="s">
        <v>4015</v>
      </c>
      <c r="K3160" s="47" t="str">
        <f>_xlfn.XLOOKUP($B3160,ウォッチリスト!$C$3:$C$10000,ウォッチリスト!$C$3:$C$10000,"未反映",0,1)</f>
        <v>7186</v>
      </c>
    </row>
    <row r="3161" spans="1:11">
      <c r="A3161" s="49">
        <v>20250228</v>
      </c>
      <c r="B3161" s="50" t="s">
        <v>2841</v>
      </c>
      <c r="C3161" s="49" t="s">
        <v>7636</v>
      </c>
      <c r="D3161" s="49" t="s">
        <v>3968</v>
      </c>
      <c r="E3161" s="49">
        <v>7200</v>
      </c>
      <c r="F3161" s="49" t="s">
        <v>4215</v>
      </c>
      <c r="G3161" s="49">
        <v>16</v>
      </c>
      <c r="H3161" s="49" t="s">
        <v>4216</v>
      </c>
      <c r="I3161" s="49">
        <v>7</v>
      </c>
      <c r="J3161" s="49" t="s">
        <v>3971</v>
      </c>
      <c r="K3161" s="47" t="str">
        <f>_xlfn.XLOOKUP($B3161,ウォッチリスト!$C$3:$C$10000,ウォッチリスト!$C$3:$C$10000,"未反映",0,1)</f>
        <v>7187</v>
      </c>
    </row>
    <row r="3162" spans="1:11">
      <c r="A3162" s="49">
        <v>20250228</v>
      </c>
      <c r="B3162" s="50" t="s">
        <v>2842</v>
      </c>
      <c r="C3162" s="49" t="s">
        <v>7637</v>
      </c>
      <c r="D3162" s="49" t="s">
        <v>3968</v>
      </c>
      <c r="E3162" s="49">
        <v>7050</v>
      </c>
      <c r="F3162" s="49" t="s">
        <v>6822</v>
      </c>
      <c r="G3162" s="49">
        <v>15</v>
      </c>
      <c r="H3162" s="49" t="s">
        <v>6823</v>
      </c>
      <c r="I3162" s="49">
        <v>6</v>
      </c>
      <c r="J3162" s="49" t="s">
        <v>4061</v>
      </c>
      <c r="K3162" s="47" t="str">
        <f>_xlfn.XLOOKUP($B3162,ウォッチリスト!$C$3:$C$10000,ウォッチリスト!$C$3:$C$10000,"未反映",0,1)</f>
        <v>7189</v>
      </c>
    </row>
    <row r="3163" spans="1:11">
      <c r="A3163" s="49">
        <v>20250228</v>
      </c>
      <c r="B3163" s="50" t="s">
        <v>2843</v>
      </c>
      <c r="C3163" s="49" t="s">
        <v>7638</v>
      </c>
      <c r="D3163" s="49" t="s">
        <v>4059</v>
      </c>
      <c r="E3163" s="49">
        <v>7200</v>
      </c>
      <c r="F3163" s="49" t="s">
        <v>4215</v>
      </c>
      <c r="G3163" s="49">
        <v>16</v>
      </c>
      <c r="H3163" s="49" t="s">
        <v>4216</v>
      </c>
      <c r="I3163" s="49" t="s">
        <v>3975</v>
      </c>
      <c r="J3163" s="49" t="s">
        <v>3975</v>
      </c>
      <c r="K3163" s="47" t="str">
        <f>_xlfn.XLOOKUP($B3163,ウォッチリスト!$C$3:$C$10000,ウォッチリスト!$C$3:$C$10000,"未反映",0,1)</f>
        <v>7191</v>
      </c>
    </row>
    <row r="3164" spans="1:11">
      <c r="A3164" s="49">
        <v>20250228</v>
      </c>
      <c r="B3164" s="50" t="s">
        <v>2844</v>
      </c>
      <c r="C3164" s="49" t="s">
        <v>7639</v>
      </c>
      <c r="D3164" s="49" t="s">
        <v>4059</v>
      </c>
      <c r="E3164" s="49">
        <v>7200</v>
      </c>
      <c r="F3164" s="49" t="s">
        <v>4215</v>
      </c>
      <c r="G3164" s="49">
        <v>16</v>
      </c>
      <c r="H3164" s="49" t="s">
        <v>4216</v>
      </c>
      <c r="I3164" s="49" t="s">
        <v>3975</v>
      </c>
      <c r="J3164" s="49" t="s">
        <v>3975</v>
      </c>
      <c r="K3164" s="47" t="str">
        <f>_xlfn.XLOOKUP($B3164,ウォッチリスト!$C$3:$C$10000,ウォッチリスト!$C$3:$C$10000,"未反映",0,1)</f>
        <v>7192</v>
      </c>
    </row>
    <row r="3165" spans="1:11">
      <c r="A3165" s="49">
        <v>20250228</v>
      </c>
      <c r="B3165" s="50" t="s">
        <v>2845</v>
      </c>
      <c r="C3165" s="49" t="s">
        <v>7640</v>
      </c>
      <c r="D3165" s="49" t="s">
        <v>4059</v>
      </c>
      <c r="E3165" s="49">
        <v>7200</v>
      </c>
      <c r="F3165" s="49" t="s">
        <v>4215</v>
      </c>
      <c r="G3165" s="49">
        <v>16</v>
      </c>
      <c r="H3165" s="49" t="s">
        <v>4216</v>
      </c>
      <c r="I3165" s="49" t="s">
        <v>3975</v>
      </c>
      <c r="J3165" s="49" t="s">
        <v>3975</v>
      </c>
      <c r="K3165" s="47" t="str">
        <f>_xlfn.XLOOKUP($B3165,ウォッチリスト!$C$3:$C$10000,ウォッチリスト!$C$3:$C$10000,"未反映",0,1)</f>
        <v>7196</v>
      </c>
    </row>
    <row r="3166" spans="1:11">
      <c r="A3166" s="49">
        <v>20250228</v>
      </c>
      <c r="B3166" s="50" t="s">
        <v>2846</v>
      </c>
      <c r="C3166" s="49" t="s">
        <v>7641</v>
      </c>
      <c r="D3166" s="49" t="s">
        <v>3968</v>
      </c>
      <c r="E3166" s="49">
        <v>7200</v>
      </c>
      <c r="F3166" s="49" t="s">
        <v>4215</v>
      </c>
      <c r="G3166" s="49">
        <v>16</v>
      </c>
      <c r="H3166" s="49" t="s">
        <v>4216</v>
      </c>
      <c r="I3166" s="49">
        <v>7</v>
      </c>
      <c r="J3166" s="49" t="s">
        <v>3971</v>
      </c>
      <c r="K3166" s="47" t="str">
        <f>_xlfn.XLOOKUP($B3166,ウォッチリスト!$C$3:$C$10000,ウォッチリスト!$C$3:$C$10000,"未反映",0,1)</f>
        <v>7198</v>
      </c>
    </row>
    <row r="3167" spans="1:11">
      <c r="A3167" s="49">
        <v>20250228</v>
      </c>
      <c r="B3167" s="50" t="s">
        <v>2847</v>
      </c>
      <c r="C3167" s="49" t="s">
        <v>7642</v>
      </c>
      <c r="D3167" s="49" t="s">
        <v>3968</v>
      </c>
      <c r="E3167" s="49">
        <v>7200</v>
      </c>
      <c r="F3167" s="49" t="s">
        <v>4215</v>
      </c>
      <c r="G3167" s="49">
        <v>16</v>
      </c>
      <c r="H3167" s="49" t="s">
        <v>4216</v>
      </c>
      <c r="I3167" s="49">
        <v>6</v>
      </c>
      <c r="J3167" s="49" t="s">
        <v>4061</v>
      </c>
      <c r="K3167" s="47" t="str">
        <f>_xlfn.XLOOKUP($B3167,ウォッチリスト!$C$3:$C$10000,ウォッチリスト!$C$3:$C$10000,"未反映",0,1)</f>
        <v>7199</v>
      </c>
    </row>
    <row r="3168" spans="1:11">
      <c r="A3168" s="49">
        <v>20250228</v>
      </c>
      <c r="B3168" s="50" t="s">
        <v>267</v>
      </c>
      <c r="C3168" s="49" t="s">
        <v>7643</v>
      </c>
      <c r="D3168" s="49" t="s">
        <v>3968</v>
      </c>
      <c r="E3168" s="49">
        <v>3700</v>
      </c>
      <c r="F3168" s="49" t="s">
        <v>5496</v>
      </c>
      <c r="G3168" s="49">
        <v>6</v>
      </c>
      <c r="H3168" s="49" t="s">
        <v>5497</v>
      </c>
      <c r="I3168" s="49">
        <v>2</v>
      </c>
      <c r="J3168" s="49" t="s">
        <v>4532</v>
      </c>
      <c r="K3168" s="47" t="str">
        <f>_xlfn.XLOOKUP($B3168,ウォッチリスト!$C$3:$C$10000,ウォッチリスト!$C$3:$C$10000,"未反映",0,1)</f>
        <v>7201</v>
      </c>
    </row>
    <row r="3169" spans="1:11">
      <c r="A3169" s="49">
        <v>20250228</v>
      </c>
      <c r="B3169" s="50" t="s">
        <v>268</v>
      </c>
      <c r="C3169" s="49" t="s">
        <v>7644</v>
      </c>
      <c r="D3169" s="49" t="s">
        <v>3968</v>
      </c>
      <c r="E3169" s="49">
        <v>3700</v>
      </c>
      <c r="F3169" s="49" t="s">
        <v>5496</v>
      </c>
      <c r="G3169" s="49">
        <v>6</v>
      </c>
      <c r="H3169" s="49" t="s">
        <v>5497</v>
      </c>
      <c r="I3169" s="49">
        <v>4</v>
      </c>
      <c r="J3169" s="49" t="s">
        <v>4015</v>
      </c>
      <c r="K3169" s="47" t="str">
        <f>_xlfn.XLOOKUP($B3169,ウォッチリスト!$C$3:$C$10000,ウォッチリスト!$C$3:$C$10000,"未反映",0,1)</f>
        <v>7202</v>
      </c>
    </row>
    <row r="3170" spans="1:11">
      <c r="A3170" s="49">
        <v>20250228</v>
      </c>
      <c r="B3170" s="50" t="s">
        <v>36</v>
      </c>
      <c r="C3170" s="49" t="s">
        <v>7645</v>
      </c>
      <c r="D3170" s="49" t="s">
        <v>3968</v>
      </c>
      <c r="E3170" s="49">
        <v>3700</v>
      </c>
      <c r="F3170" s="49" t="s">
        <v>5496</v>
      </c>
      <c r="G3170" s="49">
        <v>6</v>
      </c>
      <c r="H3170" s="49" t="s">
        <v>5497</v>
      </c>
      <c r="I3170" s="49">
        <v>1</v>
      </c>
      <c r="J3170" s="49" t="s">
        <v>5369</v>
      </c>
      <c r="K3170" s="47" t="str">
        <f>_xlfn.XLOOKUP($B3170,ウォッチリスト!$C$3:$C$10000,ウォッチリスト!$C$3:$C$10000,"未反映",0,1)</f>
        <v>7203</v>
      </c>
    </row>
    <row r="3171" spans="1:11">
      <c r="A3171" s="49">
        <v>20250228</v>
      </c>
      <c r="B3171" s="50" t="s">
        <v>2848</v>
      </c>
      <c r="C3171" s="49" t="s">
        <v>7646</v>
      </c>
      <c r="D3171" s="49" t="s">
        <v>3968</v>
      </c>
      <c r="E3171" s="49">
        <v>3700</v>
      </c>
      <c r="F3171" s="49" t="s">
        <v>5496</v>
      </c>
      <c r="G3171" s="49">
        <v>6</v>
      </c>
      <c r="H3171" s="49" t="s">
        <v>5497</v>
      </c>
      <c r="I3171" s="49">
        <v>4</v>
      </c>
      <c r="J3171" s="49" t="s">
        <v>4015</v>
      </c>
      <c r="K3171" s="47" t="str">
        <f>_xlfn.XLOOKUP($B3171,ウォッチリスト!$C$3:$C$10000,ウォッチリスト!$C$3:$C$10000,"未反映",0,1)</f>
        <v>7205</v>
      </c>
    </row>
    <row r="3172" spans="1:11">
      <c r="A3172" s="49">
        <v>20250228</v>
      </c>
      <c r="B3172" s="50" t="s">
        <v>2849</v>
      </c>
      <c r="C3172" s="49" t="s">
        <v>7647</v>
      </c>
      <c r="D3172" s="49" t="s">
        <v>4059</v>
      </c>
      <c r="E3172" s="49">
        <v>3700</v>
      </c>
      <c r="F3172" s="49" t="s">
        <v>5496</v>
      </c>
      <c r="G3172" s="49">
        <v>6</v>
      </c>
      <c r="H3172" s="49" t="s">
        <v>5497</v>
      </c>
      <c r="I3172" s="49" t="s">
        <v>3975</v>
      </c>
      <c r="J3172" s="49" t="s">
        <v>3975</v>
      </c>
      <c r="K3172" s="47" t="str">
        <f>_xlfn.XLOOKUP($B3172,ウォッチリスト!$C$3:$C$10000,ウォッチリスト!$C$3:$C$10000,"未反映",0,1)</f>
        <v>7208</v>
      </c>
    </row>
    <row r="3173" spans="1:11">
      <c r="A3173" s="49">
        <v>20250228</v>
      </c>
      <c r="B3173" s="50" t="s">
        <v>68</v>
      </c>
      <c r="C3173" s="49" t="s">
        <v>7648</v>
      </c>
      <c r="D3173" s="49" t="s">
        <v>3968</v>
      </c>
      <c r="E3173" s="49">
        <v>3700</v>
      </c>
      <c r="F3173" s="49" t="s">
        <v>5496</v>
      </c>
      <c r="G3173" s="49">
        <v>6</v>
      </c>
      <c r="H3173" s="49" t="s">
        <v>5497</v>
      </c>
      <c r="I3173" s="49">
        <v>4</v>
      </c>
      <c r="J3173" s="49" t="s">
        <v>4015</v>
      </c>
      <c r="K3173" s="47" t="str">
        <f>_xlfn.XLOOKUP($B3173,ウォッチリスト!$C$3:$C$10000,ウォッチリスト!$C$3:$C$10000,"未反映",0,1)</f>
        <v>7211</v>
      </c>
    </row>
    <row r="3174" spans="1:11">
      <c r="A3174" s="49">
        <v>20250228</v>
      </c>
      <c r="B3174" s="50" t="s">
        <v>2850</v>
      </c>
      <c r="C3174" s="49" t="s">
        <v>7649</v>
      </c>
      <c r="D3174" s="49" t="s">
        <v>4059</v>
      </c>
      <c r="E3174" s="49">
        <v>3700</v>
      </c>
      <c r="F3174" s="49" t="s">
        <v>5496</v>
      </c>
      <c r="G3174" s="49">
        <v>6</v>
      </c>
      <c r="H3174" s="49" t="s">
        <v>5497</v>
      </c>
      <c r="I3174" s="49" t="s">
        <v>3975</v>
      </c>
      <c r="J3174" s="49" t="s">
        <v>3975</v>
      </c>
      <c r="K3174" s="47" t="str">
        <f>_xlfn.XLOOKUP($B3174,ウォッチリスト!$C$3:$C$10000,ウォッチリスト!$C$3:$C$10000,"未反映",0,1)</f>
        <v>7212</v>
      </c>
    </row>
    <row r="3175" spans="1:11">
      <c r="A3175" s="49">
        <v>20250228</v>
      </c>
      <c r="B3175" s="50" t="s">
        <v>2851</v>
      </c>
      <c r="C3175" s="49" t="s">
        <v>7650</v>
      </c>
      <c r="D3175" s="49" t="s">
        <v>4059</v>
      </c>
      <c r="E3175" s="49">
        <v>3700</v>
      </c>
      <c r="F3175" s="49" t="s">
        <v>5496</v>
      </c>
      <c r="G3175" s="49">
        <v>6</v>
      </c>
      <c r="H3175" s="49" t="s">
        <v>5497</v>
      </c>
      <c r="I3175" s="49" t="s">
        <v>3975</v>
      </c>
      <c r="J3175" s="49" t="s">
        <v>3975</v>
      </c>
      <c r="K3175" s="47" t="str">
        <f>_xlfn.XLOOKUP($B3175,ウォッチリスト!$C$3:$C$10000,ウォッチリスト!$C$3:$C$10000,"未反映",0,1)</f>
        <v>7213</v>
      </c>
    </row>
    <row r="3176" spans="1:11">
      <c r="A3176" s="49">
        <v>20250228</v>
      </c>
      <c r="B3176" s="50" t="s">
        <v>2852</v>
      </c>
      <c r="C3176" s="49" t="s">
        <v>7651</v>
      </c>
      <c r="D3176" s="49" t="s">
        <v>4059</v>
      </c>
      <c r="E3176" s="49">
        <v>3700</v>
      </c>
      <c r="F3176" s="49" t="s">
        <v>5496</v>
      </c>
      <c r="G3176" s="49">
        <v>6</v>
      </c>
      <c r="H3176" s="49" t="s">
        <v>5497</v>
      </c>
      <c r="I3176" s="49" t="s">
        <v>3975</v>
      </c>
      <c r="J3176" s="49" t="s">
        <v>3975</v>
      </c>
      <c r="K3176" s="47" t="str">
        <f>_xlfn.XLOOKUP($B3176,ウォッチリスト!$C$3:$C$10000,ウォッチリスト!$C$3:$C$10000,"未反映",0,1)</f>
        <v>7214</v>
      </c>
    </row>
    <row r="3177" spans="1:11">
      <c r="A3177" s="49">
        <v>20250228</v>
      </c>
      <c r="B3177" s="50" t="s">
        <v>2853</v>
      </c>
      <c r="C3177" s="49" t="s">
        <v>7652</v>
      </c>
      <c r="D3177" s="49" t="s">
        <v>4059</v>
      </c>
      <c r="E3177" s="49">
        <v>3700</v>
      </c>
      <c r="F3177" s="49" t="s">
        <v>5496</v>
      </c>
      <c r="G3177" s="49">
        <v>6</v>
      </c>
      <c r="H3177" s="49" t="s">
        <v>5497</v>
      </c>
      <c r="I3177" s="49" t="s">
        <v>3975</v>
      </c>
      <c r="J3177" s="49" t="s">
        <v>3975</v>
      </c>
      <c r="K3177" s="47" t="str">
        <f>_xlfn.XLOOKUP($B3177,ウォッチリスト!$C$3:$C$10000,ウォッチリスト!$C$3:$C$10000,"未反映",0,1)</f>
        <v>7215</v>
      </c>
    </row>
    <row r="3178" spans="1:11">
      <c r="A3178" s="49">
        <v>20250228</v>
      </c>
      <c r="B3178" s="50" t="s">
        <v>2854</v>
      </c>
      <c r="C3178" s="49" t="s">
        <v>7653</v>
      </c>
      <c r="D3178" s="49" t="s">
        <v>4059</v>
      </c>
      <c r="E3178" s="49">
        <v>3700</v>
      </c>
      <c r="F3178" s="49" t="s">
        <v>5496</v>
      </c>
      <c r="G3178" s="49">
        <v>6</v>
      </c>
      <c r="H3178" s="49" t="s">
        <v>5497</v>
      </c>
      <c r="I3178" s="49" t="s">
        <v>3975</v>
      </c>
      <c r="J3178" s="49" t="s">
        <v>3975</v>
      </c>
      <c r="K3178" s="47" t="str">
        <f>_xlfn.XLOOKUP($B3178,ウォッチリスト!$C$3:$C$10000,ウォッチリスト!$C$3:$C$10000,"未反映",0,1)</f>
        <v>7217</v>
      </c>
    </row>
    <row r="3179" spans="1:11">
      <c r="A3179" s="49">
        <v>20250228</v>
      </c>
      <c r="B3179" s="50" t="s">
        <v>2855</v>
      </c>
      <c r="C3179" s="49" t="s">
        <v>7654</v>
      </c>
      <c r="D3179" s="49" t="s">
        <v>4059</v>
      </c>
      <c r="E3179" s="49">
        <v>3700</v>
      </c>
      <c r="F3179" s="49" t="s">
        <v>5496</v>
      </c>
      <c r="G3179" s="49">
        <v>6</v>
      </c>
      <c r="H3179" s="49" t="s">
        <v>5497</v>
      </c>
      <c r="I3179" s="49" t="s">
        <v>3975</v>
      </c>
      <c r="J3179" s="49" t="s">
        <v>3975</v>
      </c>
      <c r="K3179" s="47" t="str">
        <f>_xlfn.XLOOKUP($B3179,ウォッチリスト!$C$3:$C$10000,ウォッチリスト!$C$3:$C$10000,"未反映",0,1)</f>
        <v>7218</v>
      </c>
    </row>
    <row r="3180" spans="1:11">
      <c r="A3180" s="49">
        <v>20250228</v>
      </c>
      <c r="B3180" s="50" t="s">
        <v>2856</v>
      </c>
      <c r="C3180" s="49" t="s">
        <v>7655</v>
      </c>
      <c r="D3180" s="49" t="s">
        <v>4059</v>
      </c>
      <c r="E3180" s="49">
        <v>3700</v>
      </c>
      <c r="F3180" s="49" t="s">
        <v>5496</v>
      </c>
      <c r="G3180" s="49">
        <v>6</v>
      </c>
      <c r="H3180" s="49" t="s">
        <v>5497</v>
      </c>
      <c r="I3180" s="49" t="s">
        <v>3975</v>
      </c>
      <c r="J3180" s="49" t="s">
        <v>3975</v>
      </c>
      <c r="K3180" s="47" t="str">
        <f>_xlfn.XLOOKUP($B3180,ウォッチリスト!$C$3:$C$10000,ウォッチリスト!$C$3:$C$10000,"未反映",0,1)</f>
        <v>7219</v>
      </c>
    </row>
    <row r="3181" spans="1:11">
      <c r="A3181" s="49">
        <v>20250228</v>
      </c>
      <c r="B3181" s="50" t="s">
        <v>2857</v>
      </c>
      <c r="C3181" s="49" t="s">
        <v>7656</v>
      </c>
      <c r="D3181" s="49" t="s">
        <v>3968</v>
      </c>
      <c r="E3181" s="49">
        <v>3700</v>
      </c>
      <c r="F3181" s="49" t="s">
        <v>5496</v>
      </c>
      <c r="G3181" s="49">
        <v>6</v>
      </c>
      <c r="H3181" s="49" t="s">
        <v>5497</v>
      </c>
      <c r="I3181" s="49">
        <v>6</v>
      </c>
      <c r="J3181" s="49" t="s">
        <v>4061</v>
      </c>
      <c r="K3181" s="47" t="str">
        <f>_xlfn.XLOOKUP($B3181,ウォッチリスト!$C$3:$C$10000,ウォッチリスト!$C$3:$C$10000,"未反映",0,1)</f>
        <v>7220</v>
      </c>
    </row>
    <row r="3182" spans="1:11">
      <c r="A3182" s="49">
        <v>20250228</v>
      </c>
      <c r="B3182" s="50" t="s">
        <v>2858</v>
      </c>
      <c r="C3182" s="49" t="s">
        <v>7657</v>
      </c>
      <c r="D3182" s="49" t="s">
        <v>4059</v>
      </c>
      <c r="E3182" s="49">
        <v>3700</v>
      </c>
      <c r="F3182" s="49" t="s">
        <v>5496</v>
      </c>
      <c r="G3182" s="49">
        <v>6</v>
      </c>
      <c r="H3182" s="49" t="s">
        <v>5497</v>
      </c>
      <c r="I3182" s="49">
        <v>7</v>
      </c>
      <c r="J3182" s="49" t="s">
        <v>3971</v>
      </c>
      <c r="K3182" s="47" t="str">
        <f>_xlfn.XLOOKUP($B3182,ウォッチリスト!$C$3:$C$10000,ウォッチリスト!$C$3:$C$10000,"未反映",0,1)</f>
        <v>7222</v>
      </c>
    </row>
    <row r="3183" spans="1:11">
      <c r="A3183" s="49">
        <v>20250228</v>
      </c>
      <c r="B3183" s="50" t="s">
        <v>2859</v>
      </c>
      <c r="C3183" s="49" t="s">
        <v>7658</v>
      </c>
      <c r="D3183" s="49" t="s">
        <v>3968</v>
      </c>
      <c r="E3183" s="49">
        <v>3700</v>
      </c>
      <c r="F3183" s="49" t="s">
        <v>5496</v>
      </c>
      <c r="G3183" s="49">
        <v>6</v>
      </c>
      <c r="H3183" s="49" t="s">
        <v>5497</v>
      </c>
      <c r="I3183" s="49">
        <v>6</v>
      </c>
      <c r="J3183" s="49" t="s">
        <v>4061</v>
      </c>
      <c r="K3183" s="47" t="str">
        <f>_xlfn.XLOOKUP($B3183,ウォッチリスト!$C$3:$C$10000,ウォッチリスト!$C$3:$C$10000,"未反映",0,1)</f>
        <v>7224</v>
      </c>
    </row>
    <row r="3184" spans="1:11">
      <c r="A3184" s="49">
        <v>20250228</v>
      </c>
      <c r="B3184" s="50" t="s">
        <v>2860</v>
      </c>
      <c r="C3184" s="49" t="s">
        <v>7659</v>
      </c>
      <c r="D3184" s="49" t="s">
        <v>3968</v>
      </c>
      <c r="E3184" s="49">
        <v>3700</v>
      </c>
      <c r="F3184" s="49" t="s">
        <v>5496</v>
      </c>
      <c r="G3184" s="49">
        <v>6</v>
      </c>
      <c r="H3184" s="49" t="s">
        <v>5497</v>
      </c>
      <c r="I3184" s="49">
        <v>6</v>
      </c>
      <c r="J3184" s="49" t="s">
        <v>4061</v>
      </c>
      <c r="K3184" s="47" t="str">
        <f>_xlfn.XLOOKUP($B3184,ウォッチリスト!$C$3:$C$10000,ウォッチリスト!$C$3:$C$10000,"未反映",0,1)</f>
        <v>7226</v>
      </c>
    </row>
    <row r="3185" spans="1:11">
      <c r="A3185" s="49">
        <v>20250228</v>
      </c>
      <c r="B3185" s="50" t="s">
        <v>2861</v>
      </c>
      <c r="C3185" s="49" t="s">
        <v>7660</v>
      </c>
      <c r="D3185" s="49" t="s">
        <v>4059</v>
      </c>
      <c r="E3185" s="49">
        <v>3700</v>
      </c>
      <c r="F3185" s="49" t="s">
        <v>5496</v>
      </c>
      <c r="G3185" s="49">
        <v>6</v>
      </c>
      <c r="H3185" s="49" t="s">
        <v>5497</v>
      </c>
      <c r="I3185" s="49" t="s">
        <v>3975</v>
      </c>
      <c r="J3185" s="49" t="s">
        <v>3975</v>
      </c>
      <c r="K3185" s="47" t="str">
        <f>_xlfn.XLOOKUP($B3185,ウォッチリスト!$C$3:$C$10000,ウォッチリスト!$C$3:$C$10000,"未反映",0,1)</f>
        <v>7228</v>
      </c>
    </row>
    <row r="3186" spans="1:11">
      <c r="A3186" s="49">
        <v>20250228</v>
      </c>
      <c r="B3186" s="50" t="s">
        <v>2862</v>
      </c>
      <c r="C3186" s="49" t="s">
        <v>7661</v>
      </c>
      <c r="D3186" s="49" t="s">
        <v>4059</v>
      </c>
      <c r="E3186" s="49">
        <v>3700</v>
      </c>
      <c r="F3186" s="49" t="s">
        <v>5496</v>
      </c>
      <c r="G3186" s="49">
        <v>6</v>
      </c>
      <c r="H3186" s="49" t="s">
        <v>5497</v>
      </c>
      <c r="I3186" s="49" t="s">
        <v>3975</v>
      </c>
      <c r="J3186" s="49" t="s">
        <v>3975</v>
      </c>
      <c r="K3186" s="47" t="str">
        <f>_xlfn.XLOOKUP($B3186,ウォッチリスト!$C$3:$C$10000,ウォッチリスト!$C$3:$C$10000,"未反映",0,1)</f>
        <v>7229</v>
      </c>
    </row>
    <row r="3187" spans="1:11">
      <c r="A3187" s="49">
        <v>20250228</v>
      </c>
      <c r="B3187" s="50" t="s">
        <v>2863</v>
      </c>
      <c r="C3187" s="49" t="s">
        <v>7662</v>
      </c>
      <c r="D3187" s="49" t="s">
        <v>3968</v>
      </c>
      <c r="E3187" s="49">
        <v>3700</v>
      </c>
      <c r="F3187" s="49" t="s">
        <v>5496</v>
      </c>
      <c r="G3187" s="49">
        <v>6</v>
      </c>
      <c r="H3187" s="49" t="s">
        <v>5497</v>
      </c>
      <c r="I3187" s="49">
        <v>7</v>
      </c>
      <c r="J3187" s="49" t="s">
        <v>3971</v>
      </c>
      <c r="K3187" s="47" t="str">
        <f>_xlfn.XLOOKUP($B3187,ウォッチリスト!$C$3:$C$10000,ウォッチリスト!$C$3:$C$10000,"未反映",0,1)</f>
        <v>7231</v>
      </c>
    </row>
    <row r="3188" spans="1:11">
      <c r="A3188" s="49">
        <v>20250228</v>
      </c>
      <c r="B3188" s="50" t="s">
        <v>2864</v>
      </c>
      <c r="C3188" s="49" t="s">
        <v>7663</v>
      </c>
      <c r="D3188" s="49" t="s">
        <v>4059</v>
      </c>
      <c r="E3188" s="49">
        <v>3700</v>
      </c>
      <c r="F3188" s="49" t="s">
        <v>5496</v>
      </c>
      <c r="G3188" s="49">
        <v>6</v>
      </c>
      <c r="H3188" s="49" t="s">
        <v>5497</v>
      </c>
      <c r="I3188" s="49" t="s">
        <v>3975</v>
      </c>
      <c r="J3188" s="49" t="s">
        <v>3975</v>
      </c>
      <c r="K3188" s="47" t="str">
        <f>_xlfn.XLOOKUP($B3188,ウォッチリスト!$C$3:$C$10000,ウォッチリスト!$C$3:$C$10000,"未反映",0,1)</f>
        <v>7235</v>
      </c>
    </row>
    <row r="3189" spans="1:11">
      <c r="A3189" s="49">
        <v>20250228</v>
      </c>
      <c r="B3189" s="50" t="s">
        <v>2865</v>
      </c>
      <c r="C3189" s="49" t="s">
        <v>7664</v>
      </c>
      <c r="D3189" s="49" t="s">
        <v>3968</v>
      </c>
      <c r="E3189" s="49">
        <v>3700</v>
      </c>
      <c r="F3189" s="49" t="s">
        <v>5496</v>
      </c>
      <c r="G3189" s="49">
        <v>6</v>
      </c>
      <c r="H3189" s="49" t="s">
        <v>5497</v>
      </c>
      <c r="I3189" s="49">
        <v>7</v>
      </c>
      <c r="J3189" s="49" t="s">
        <v>3971</v>
      </c>
      <c r="K3189" s="47" t="str">
        <f>_xlfn.XLOOKUP($B3189,ウォッチリスト!$C$3:$C$10000,ウォッチリスト!$C$3:$C$10000,"未反映",0,1)</f>
        <v>7236</v>
      </c>
    </row>
    <row r="3190" spans="1:11">
      <c r="A3190" s="49">
        <v>20250228</v>
      </c>
      <c r="B3190" s="50" t="s">
        <v>2866</v>
      </c>
      <c r="C3190" s="49" t="s">
        <v>7665</v>
      </c>
      <c r="D3190" s="49" t="s">
        <v>3968</v>
      </c>
      <c r="E3190" s="49">
        <v>3700</v>
      </c>
      <c r="F3190" s="49" t="s">
        <v>5496</v>
      </c>
      <c r="G3190" s="49">
        <v>6</v>
      </c>
      <c r="H3190" s="49" t="s">
        <v>5497</v>
      </c>
      <c r="I3190" s="49">
        <v>7</v>
      </c>
      <c r="J3190" s="49" t="s">
        <v>3971</v>
      </c>
      <c r="K3190" s="47" t="str">
        <f>_xlfn.XLOOKUP($B3190,ウォッチリスト!$C$3:$C$10000,ウォッチリスト!$C$3:$C$10000,"未反映",0,1)</f>
        <v>7238</v>
      </c>
    </row>
    <row r="3191" spans="1:11">
      <c r="A3191" s="49">
        <v>20250228</v>
      </c>
      <c r="B3191" s="50" t="s">
        <v>2867</v>
      </c>
      <c r="C3191" s="49" t="s">
        <v>7666</v>
      </c>
      <c r="D3191" s="49" t="s">
        <v>3968</v>
      </c>
      <c r="E3191" s="49">
        <v>3700</v>
      </c>
      <c r="F3191" s="49" t="s">
        <v>5496</v>
      </c>
      <c r="G3191" s="49">
        <v>6</v>
      </c>
      <c r="H3191" s="49" t="s">
        <v>5497</v>
      </c>
      <c r="I3191" s="49">
        <v>6</v>
      </c>
      <c r="J3191" s="49" t="s">
        <v>4061</v>
      </c>
      <c r="K3191" s="47" t="str">
        <f>_xlfn.XLOOKUP($B3191,ウォッチリスト!$C$3:$C$10000,ウォッチリスト!$C$3:$C$10000,"未反映",0,1)</f>
        <v>7239</v>
      </c>
    </row>
    <row r="3192" spans="1:11">
      <c r="A3192" s="49">
        <v>20250228</v>
      </c>
      <c r="B3192" s="50" t="s">
        <v>242</v>
      </c>
      <c r="C3192" s="49" t="s">
        <v>7667</v>
      </c>
      <c r="D3192" s="49" t="s">
        <v>3968</v>
      </c>
      <c r="E3192" s="49">
        <v>3700</v>
      </c>
      <c r="F3192" s="49" t="s">
        <v>5496</v>
      </c>
      <c r="G3192" s="49">
        <v>6</v>
      </c>
      <c r="H3192" s="49" t="s">
        <v>5497</v>
      </c>
      <c r="I3192" s="49">
        <v>4</v>
      </c>
      <c r="J3192" s="49" t="s">
        <v>4015</v>
      </c>
      <c r="K3192" s="47" t="str">
        <f>_xlfn.XLOOKUP($B3192,ウォッチリスト!$C$3:$C$10000,ウォッチリスト!$C$3:$C$10000,"未反映",0,1)</f>
        <v>7240</v>
      </c>
    </row>
    <row r="3193" spans="1:11">
      <c r="A3193" s="49">
        <v>20250228</v>
      </c>
      <c r="B3193" s="50" t="s">
        <v>2868</v>
      </c>
      <c r="C3193" s="49" t="s">
        <v>7668</v>
      </c>
      <c r="D3193" s="49" t="s">
        <v>3968</v>
      </c>
      <c r="E3193" s="49">
        <v>3700</v>
      </c>
      <c r="F3193" s="49" t="s">
        <v>5496</v>
      </c>
      <c r="G3193" s="49">
        <v>6</v>
      </c>
      <c r="H3193" s="49" t="s">
        <v>5497</v>
      </c>
      <c r="I3193" s="49">
        <v>6</v>
      </c>
      <c r="J3193" s="49" t="s">
        <v>4061</v>
      </c>
      <c r="K3193" s="47" t="str">
        <f>_xlfn.XLOOKUP($B3193,ウォッチリスト!$C$3:$C$10000,ウォッチリスト!$C$3:$C$10000,"未反映",0,1)</f>
        <v>7241</v>
      </c>
    </row>
    <row r="3194" spans="1:11">
      <c r="A3194" s="49">
        <v>20250228</v>
      </c>
      <c r="B3194" s="50" t="s">
        <v>2869</v>
      </c>
      <c r="C3194" s="49" t="s">
        <v>7669</v>
      </c>
      <c r="D3194" s="49" t="s">
        <v>3968</v>
      </c>
      <c r="E3194" s="49">
        <v>3700</v>
      </c>
      <c r="F3194" s="49" t="s">
        <v>5496</v>
      </c>
      <c r="G3194" s="49">
        <v>6</v>
      </c>
      <c r="H3194" s="49" t="s">
        <v>5497</v>
      </c>
      <c r="I3194" s="49">
        <v>6</v>
      </c>
      <c r="J3194" s="49" t="s">
        <v>4061</v>
      </c>
      <c r="K3194" s="47" t="str">
        <f>_xlfn.XLOOKUP($B3194,ウォッチリスト!$C$3:$C$10000,ウォッチリスト!$C$3:$C$10000,"未反映",0,1)</f>
        <v>7242</v>
      </c>
    </row>
    <row r="3195" spans="1:11">
      <c r="A3195" s="49">
        <v>20250228</v>
      </c>
      <c r="B3195" s="50" t="s">
        <v>2870</v>
      </c>
      <c r="C3195" s="49" t="s">
        <v>7670</v>
      </c>
      <c r="D3195" s="49" t="s">
        <v>3968</v>
      </c>
      <c r="E3195" s="49">
        <v>3650</v>
      </c>
      <c r="F3195" s="49" t="s">
        <v>5487</v>
      </c>
      <c r="G3195" s="49">
        <v>9</v>
      </c>
      <c r="H3195" s="49" t="s">
        <v>4770</v>
      </c>
      <c r="I3195" s="49">
        <v>7</v>
      </c>
      <c r="J3195" s="49" t="s">
        <v>3971</v>
      </c>
      <c r="K3195" s="47" t="str">
        <f>_xlfn.XLOOKUP($B3195,ウォッチリスト!$C$3:$C$10000,ウォッチリスト!$C$3:$C$10000,"未反映",0,1)</f>
        <v>7244</v>
      </c>
    </row>
    <row r="3196" spans="1:11">
      <c r="A3196" s="49">
        <v>20250228</v>
      </c>
      <c r="B3196" s="50" t="s">
        <v>2871</v>
      </c>
      <c r="C3196" s="49" t="s">
        <v>7671</v>
      </c>
      <c r="D3196" s="49" t="s">
        <v>3968</v>
      </c>
      <c r="E3196" s="49">
        <v>3700</v>
      </c>
      <c r="F3196" s="49" t="s">
        <v>5496</v>
      </c>
      <c r="G3196" s="49">
        <v>6</v>
      </c>
      <c r="H3196" s="49" t="s">
        <v>5497</v>
      </c>
      <c r="I3196" s="49">
        <v>7</v>
      </c>
      <c r="J3196" s="49" t="s">
        <v>3971</v>
      </c>
      <c r="K3196" s="47" t="str">
        <f>_xlfn.XLOOKUP($B3196,ウォッチリスト!$C$3:$C$10000,ウォッチリスト!$C$3:$C$10000,"未反映",0,1)</f>
        <v>7245</v>
      </c>
    </row>
    <row r="3197" spans="1:11">
      <c r="A3197" s="49">
        <v>20250228</v>
      </c>
      <c r="B3197" s="50" t="s">
        <v>2872</v>
      </c>
      <c r="C3197" s="49" t="s">
        <v>7672</v>
      </c>
      <c r="D3197" s="49" t="s">
        <v>3968</v>
      </c>
      <c r="E3197" s="49">
        <v>3700</v>
      </c>
      <c r="F3197" s="49" t="s">
        <v>5496</v>
      </c>
      <c r="G3197" s="49">
        <v>6</v>
      </c>
      <c r="H3197" s="49" t="s">
        <v>5497</v>
      </c>
      <c r="I3197" s="49">
        <v>6</v>
      </c>
      <c r="J3197" s="49" t="s">
        <v>4061</v>
      </c>
      <c r="K3197" s="47" t="str">
        <f>_xlfn.XLOOKUP($B3197,ウォッチリスト!$C$3:$C$10000,ウォッチリスト!$C$3:$C$10000,"未反映",0,1)</f>
        <v>7246</v>
      </c>
    </row>
    <row r="3198" spans="1:11">
      <c r="A3198" s="49">
        <v>20250228</v>
      </c>
      <c r="B3198" s="50" t="s">
        <v>2873</v>
      </c>
      <c r="C3198" s="49" t="s">
        <v>7673</v>
      </c>
      <c r="D3198" s="49" t="s">
        <v>4059</v>
      </c>
      <c r="E3198" s="49">
        <v>3700</v>
      </c>
      <c r="F3198" s="49" t="s">
        <v>5496</v>
      </c>
      <c r="G3198" s="49">
        <v>6</v>
      </c>
      <c r="H3198" s="49" t="s">
        <v>5497</v>
      </c>
      <c r="I3198" s="49" t="s">
        <v>3975</v>
      </c>
      <c r="J3198" s="49" t="s">
        <v>3975</v>
      </c>
      <c r="K3198" s="47" t="str">
        <f>_xlfn.XLOOKUP($B3198,ウォッチリスト!$C$3:$C$10000,ウォッチリスト!$C$3:$C$10000,"未反映",0,1)</f>
        <v>7247</v>
      </c>
    </row>
    <row r="3199" spans="1:11">
      <c r="A3199" s="49">
        <v>20250228</v>
      </c>
      <c r="B3199" s="50" t="s">
        <v>2874</v>
      </c>
      <c r="C3199" s="49" t="s">
        <v>7674</v>
      </c>
      <c r="D3199" s="49" t="s">
        <v>3968</v>
      </c>
      <c r="E3199" s="49">
        <v>3700</v>
      </c>
      <c r="F3199" s="49" t="s">
        <v>5496</v>
      </c>
      <c r="G3199" s="49">
        <v>6</v>
      </c>
      <c r="H3199" s="49" t="s">
        <v>5497</v>
      </c>
      <c r="I3199" s="49">
        <v>6</v>
      </c>
      <c r="J3199" s="49" t="s">
        <v>4061</v>
      </c>
      <c r="K3199" s="47" t="str">
        <f>_xlfn.XLOOKUP($B3199,ウォッチリスト!$C$3:$C$10000,ウォッチリスト!$C$3:$C$10000,"未反映",0,1)</f>
        <v>7250</v>
      </c>
    </row>
    <row r="3200" spans="1:11">
      <c r="A3200" s="49">
        <v>20250228</v>
      </c>
      <c r="B3200" s="50" t="s">
        <v>2875</v>
      </c>
      <c r="C3200" s="49" t="s">
        <v>7675</v>
      </c>
      <c r="D3200" s="49" t="s">
        <v>4059</v>
      </c>
      <c r="E3200" s="49">
        <v>3700</v>
      </c>
      <c r="F3200" s="49" t="s">
        <v>5496</v>
      </c>
      <c r="G3200" s="49">
        <v>6</v>
      </c>
      <c r="H3200" s="49" t="s">
        <v>5497</v>
      </c>
      <c r="I3200" s="49" t="s">
        <v>3975</v>
      </c>
      <c r="J3200" s="49" t="s">
        <v>3975</v>
      </c>
      <c r="K3200" s="47" t="str">
        <f>_xlfn.XLOOKUP($B3200,ウォッチリスト!$C$3:$C$10000,ウォッチリスト!$C$3:$C$10000,"未反映",0,1)</f>
        <v>7254</v>
      </c>
    </row>
    <row r="3201" spans="1:11">
      <c r="A3201" s="49">
        <v>20250228</v>
      </c>
      <c r="B3201" s="50" t="s">
        <v>2876</v>
      </c>
      <c r="C3201" s="49" t="s">
        <v>7676</v>
      </c>
      <c r="D3201" s="49" t="s">
        <v>4059</v>
      </c>
      <c r="E3201" s="49">
        <v>3700</v>
      </c>
      <c r="F3201" s="49" t="s">
        <v>5496</v>
      </c>
      <c r="G3201" s="49">
        <v>6</v>
      </c>
      <c r="H3201" s="49" t="s">
        <v>5497</v>
      </c>
      <c r="I3201" s="49" t="s">
        <v>3975</v>
      </c>
      <c r="J3201" s="49" t="s">
        <v>3975</v>
      </c>
      <c r="K3201" s="47" t="str">
        <f>_xlfn.XLOOKUP($B3201,ウォッチリスト!$C$3:$C$10000,ウォッチリスト!$C$3:$C$10000,"未反映",0,1)</f>
        <v>7255</v>
      </c>
    </row>
    <row r="3202" spans="1:11">
      <c r="A3202" s="49">
        <v>20250228</v>
      </c>
      <c r="B3202" s="50" t="s">
        <v>2877</v>
      </c>
      <c r="C3202" s="49" t="s">
        <v>7677</v>
      </c>
      <c r="D3202" s="49" t="s">
        <v>4059</v>
      </c>
      <c r="E3202" s="49">
        <v>3700</v>
      </c>
      <c r="F3202" s="49" t="s">
        <v>5496</v>
      </c>
      <c r="G3202" s="49">
        <v>6</v>
      </c>
      <c r="H3202" s="49" t="s">
        <v>5497</v>
      </c>
      <c r="I3202" s="49" t="s">
        <v>3975</v>
      </c>
      <c r="J3202" s="49" t="s">
        <v>3975</v>
      </c>
      <c r="K3202" s="47" t="str">
        <f>_xlfn.XLOOKUP($B3202,ウォッチリスト!$C$3:$C$10000,ウォッチリスト!$C$3:$C$10000,"未反映",0,1)</f>
        <v>7256</v>
      </c>
    </row>
    <row r="3203" spans="1:11">
      <c r="A3203" s="49">
        <v>20250228</v>
      </c>
      <c r="B3203" s="50" t="s">
        <v>2878</v>
      </c>
      <c r="C3203" s="49" t="s">
        <v>7678</v>
      </c>
      <c r="D3203" s="49" t="s">
        <v>3968</v>
      </c>
      <c r="E3203" s="49">
        <v>3700</v>
      </c>
      <c r="F3203" s="49" t="s">
        <v>5496</v>
      </c>
      <c r="G3203" s="49">
        <v>6</v>
      </c>
      <c r="H3203" s="49" t="s">
        <v>5497</v>
      </c>
      <c r="I3203" s="49">
        <v>4</v>
      </c>
      <c r="J3203" s="49" t="s">
        <v>4015</v>
      </c>
      <c r="K3203" s="47" t="str">
        <f>_xlfn.XLOOKUP($B3203,ウォッチリスト!$C$3:$C$10000,ウォッチリスト!$C$3:$C$10000,"未反映",0,1)</f>
        <v>7259</v>
      </c>
    </row>
    <row r="3204" spans="1:11">
      <c r="A3204" s="49">
        <v>20250228</v>
      </c>
      <c r="B3204" s="50" t="s">
        <v>64</v>
      </c>
      <c r="C3204" s="49" t="s">
        <v>7679</v>
      </c>
      <c r="D3204" s="49" t="s">
        <v>3968</v>
      </c>
      <c r="E3204" s="49">
        <v>3700</v>
      </c>
      <c r="F3204" s="49" t="s">
        <v>5496</v>
      </c>
      <c r="G3204" s="49">
        <v>6</v>
      </c>
      <c r="H3204" s="49" t="s">
        <v>5497</v>
      </c>
      <c r="I3204" s="49">
        <v>4</v>
      </c>
      <c r="J3204" s="49" t="s">
        <v>4015</v>
      </c>
      <c r="K3204" s="47" t="str">
        <f>_xlfn.XLOOKUP($B3204,ウォッチリスト!$C$3:$C$10000,ウォッチリスト!$C$3:$C$10000,"未反映",0,1)</f>
        <v>7261</v>
      </c>
    </row>
    <row r="3205" spans="1:11">
      <c r="A3205" s="49">
        <v>20250228</v>
      </c>
      <c r="B3205" s="50" t="s">
        <v>2879</v>
      </c>
      <c r="C3205" s="49" t="s">
        <v>7680</v>
      </c>
      <c r="D3205" s="49" t="s">
        <v>4059</v>
      </c>
      <c r="E3205" s="49">
        <v>3700</v>
      </c>
      <c r="F3205" s="49" t="s">
        <v>5496</v>
      </c>
      <c r="G3205" s="49">
        <v>6</v>
      </c>
      <c r="H3205" s="49" t="s">
        <v>5497</v>
      </c>
      <c r="I3205" s="49" t="s">
        <v>3975</v>
      </c>
      <c r="J3205" s="49" t="s">
        <v>3975</v>
      </c>
      <c r="K3205" s="47" t="str">
        <f>_xlfn.XLOOKUP($B3205,ウォッチリスト!$C$3:$C$10000,ウォッチリスト!$C$3:$C$10000,"未反映",0,1)</f>
        <v>7264</v>
      </c>
    </row>
    <row r="3206" spans="1:11">
      <c r="A3206" s="49">
        <v>20250228</v>
      </c>
      <c r="B3206" s="50" t="s">
        <v>2880</v>
      </c>
      <c r="C3206" s="49" t="s">
        <v>7681</v>
      </c>
      <c r="D3206" s="49" t="s">
        <v>4059</v>
      </c>
      <c r="E3206" s="49">
        <v>3700</v>
      </c>
      <c r="F3206" s="49" t="s">
        <v>5496</v>
      </c>
      <c r="G3206" s="49">
        <v>6</v>
      </c>
      <c r="H3206" s="49" t="s">
        <v>5497</v>
      </c>
      <c r="I3206" s="49" t="s">
        <v>3975</v>
      </c>
      <c r="J3206" s="49" t="s">
        <v>3975</v>
      </c>
      <c r="K3206" s="47" t="str">
        <f>_xlfn.XLOOKUP($B3206,ウォッチリスト!$C$3:$C$10000,ウォッチリスト!$C$3:$C$10000,"未反映",0,1)</f>
        <v>7265</v>
      </c>
    </row>
    <row r="3207" spans="1:11">
      <c r="A3207" s="49">
        <v>20250228</v>
      </c>
      <c r="B3207" s="50" t="s">
        <v>2881</v>
      </c>
      <c r="C3207" s="49" t="s">
        <v>7682</v>
      </c>
      <c r="D3207" s="49" t="s">
        <v>4059</v>
      </c>
      <c r="E3207" s="49">
        <v>3700</v>
      </c>
      <c r="F3207" s="49" t="s">
        <v>5496</v>
      </c>
      <c r="G3207" s="49">
        <v>6</v>
      </c>
      <c r="H3207" s="49" t="s">
        <v>5497</v>
      </c>
      <c r="I3207" s="49" t="s">
        <v>3975</v>
      </c>
      <c r="J3207" s="49" t="s">
        <v>3975</v>
      </c>
      <c r="K3207" s="47" t="str">
        <f>_xlfn.XLOOKUP($B3207,ウォッチリスト!$C$3:$C$10000,ウォッチリスト!$C$3:$C$10000,"未反映",0,1)</f>
        <v>7266</v>
      </c>
    </row>
    <row r="3208" spans="1:11">
      <c r="A3208" s="49">
        <v>20250228</v>
      </c>
      <c r="B3208" s="50" t="s">
        <v>54</v>
      </c>
      <c r="C3208" s="49" t="s">
        <v>7683</v>
      </c>
      <c r="D3208" s="49" t="s">
        <v>3968</v>
      </c>
      <c r="E3208" s="49">
        <v>3700</v>
      </c>
      <c r="F3208" s="49" t="s">
        <v>5496</v>
      </c>
      <c r="G3208" s="49">
        <v>6</v>
      </c>
      <c r="H3208" s="49" t="s">
        <v>5497</v>
      </c>
      <c r="I3208" s="49">
        <v>1</v>
      </c>
      <c r="J3208" s="49" t="s">
        <v>5369</v>
      </c>
      <c r="K3208" s="47" t="str">
        <f>_xlfn.XLOOKUP($B3208,ウォッチリスト!$C$3:$C$10000,ウォッチリスト!$C$3:$C$10000,"未反映",0,1)</f>
        <v>7267</v>
      </c>
    </row>
    <row r="3209" spans="1:11">
      <c r="A3209" s="49">
        <v>20250228</v>
      </c>
      <c r="B3209" s="50" t="s">
        <v>2882</v>
      </c>
      <c r="C3209" s="49" t="s">
        <v>7684</v>
      </c>
      <c r="D3209" s="49" t="s">
        <v>4059</v>
      </c>
      <c r="E3209" s="49">
        <v>3700</v>
      </c>
      <c r="F3209" s="49" t="s">
        <v>5496</v>
      </c>
      <c r="G3209" s="49">
        <v>6</v>
      </c>
      <c r="H3209" s="49" t="s">
        <v>5497</v>
      </c>
      <c r="I3209" s="49" t="s">
        <v>3975</v>
      </c>
      <c r="J3209" s="49" t="s">
        <v>3975</v>
      </c>
      <c r="K3209" s="47" t="str">
        <f>_xlfn.XLOOKUP($B3209,ウォッチリスト!$C$3:$C$10000,ウォッチリスト!$C$3:$C$10000,"未反映",0,1)</f>
        <v>7268</v>
      </c>
    </row>
    <row r="3210" spans="1:11">
      <c r="A3210" s="49">
        <v>20250228</v>
      </c>
      <c r="B3210" s="50" t="s">
        <v>2883</v>
      </c>
      <c r="C3210" s="49" t="s">
        <v>7685</v>
      </c>
      <c r="D3210" s="49" t="s">
        <v>3968</v>
      </c>
      <c r="E3210" s="49">
        <v>3700</v>
      </c>
      <c r="F3210" s="49" t="s">
        <v>5496</v>
      </c>
      <c r="G3210" s="49">
        <v>6</v>
      </c>
      <c r="H3210" s="49" t="s">
        <v>5497</v>
      </c>
      <c r="I3210" s="49">
        <v>2</v>
      </c>
      <c r="J3210" s="49" t="s">
        <v>4532</v>
      </c>
      <c r="K3210" s="47" t="str">
        <f>_xlfn.XLOOKUP($B3210,ウォッチリスト!$C$3:$C$10000,ウォッチリスト!$C$3:$C$10000,"未反映",0,1)</f>
        <v>7269</v>
      </c>
    </row>
    <row r="3211" spans="1:11">
      <c r="A3211" s="49">
        <v>20250228</v>
      </c>
      <c r="B3211" s="50" t="s">
        <v>2884</v>
      </c>
      <c r="C3211" s="49" t="s">
        <v>7686</v>
      </c>
      <c r="D3211" s="49" t="s">
        <v>3968</v>
      </c>
      <c r="E3211" s="49">
        <v>3700</v>
      </c>
      <c r="F3211" s="49" t="s">
        <v>5496</v>
      </c>
      <c r="G3211" s="49">
        <v>6</v>
      </c>
      <c r="H3211" s="49" t="s">
        <v>5497</v>
      </c>
      <c r="I3211" s="49">
        <v>2</v>
      </c>
      <c r="J3211" s="49" t="s">
        <v>4532</v>
      </c>
      <c r="K3211" s="47" t="str">
        <f>_xlfn.XLOOKUP($B3211,ウォッチリスト!$C$3:$C$10000,ウォッチリスト!$C$3:$C$10000,"未反映",0,1)</f>
        <v>7270</v>
      </c>
    </row>
    <row r="3212" spans="1:11">
      <c r="A3212" s="49">
        <v>20250228</v>
      </c>
      <c r="B3212" s="50" t="s">
        <v>2885</v>
      </c>
      <c r="C3212" s="49" t="s">
        <v>7687</v>
      </c>
      <c r="D3212" s="49" t="s">
        <v>4059</v>
      </c>
      <c r="E3212" s="49">
        <v>3700</v>
      </c>
      <c r="F3212" s="49" t="s">
        <v>5496</v>
      </c>
      <c r="G3212" s="49">
        <v>6</v>
      </c>
      <c r="H3212" s="49" t="s">
        <v>5497</v>
      </c>
      <c r="I3212" s="49" t="s">
        <v>3975</v>
      </c>
      <c r="J3212" s="49" t="s">
        <v>3975</v>
      </c>
      <c r="K3212" s="47" t="str">
        <f>_xlfn.XLOOKUP($B3212,ウォッチリスト!$C$3:$C$10000,ウォッチリスト!$C$3:$C$10000,"未反映",0,1)</f>
        <v>7271</v>
      </c>
    </row>
    <row r="3213" spans="1:11">
      <c r="A3213" s="49">
        <v>20250228</v>
      </c>
      <c r="B3213" s="50" t="s">
        <v>307</v>
      </c>
      <c r="C3213" s="49" t="s">
        <v>7688</v>
      </c>
      <c r="D3213" s="49" t="s">
        <v>3968</v>
      </c>
      <c r="E3213" s="49">
        <v>3700</v>
      </c>
      <c r="F3213" s="49" t="s">
        <v>5496</v>
      </c>
      <c r="G3213" s="49">
        <v>6</v>
      </c>
      <c r="H3213" s="49" t="s">
        <v>5497</v>
      </c>
      <c r="I3213" s="49">
        <v>4</v>
      </c>
      <c r="J3213" s="49" t="s">
        <v>4015</v>
      </c>
      <c r="K3213" s="47" t="str">
        <f>_xlfn.XLOOKUP($B3213,ウォッチリスト!$C$3:$C$10000,ウォッチリスト!$C$3:$C$10000,"未反映",0,1)</f>
        <v>7272</v>
      </c>
    </row>
    <row r="3214" spans="1:11">
      <c r="A3214" s="49">
        <v>20250228</v>
      </c>
      <c r="B3214" s="50" t="s">
        <v>2886</v>
      </c>
      <c r="C3214" s="49" t="s">
        <v>7689</v>
      </c>
      <c r="D3214" s="49" t="s">
        <v>4059</v>
      </c>
      <c r="E3214" s="49">
        <v>3700</v>
      </c>
      <c r="F3214" s="49" t="s">
        <v>5496</v>
      </c>
      <c r="G3214" s="49">
        <v>6</v>
      </c>
      <c r="H3214" s="49" t="s">
        <v>5497</v>
      </c>
      <c r="I3214" s="49" t="s">
        <v>3975</v>
      </c>
      <c r="J3214" s="49" t="s">
        <v>3975</v>
      </c>
      <c r="K3214" s="47" t="str">
        <f>_xlfn.XLOOKUP($B3214,ウォッチリスト!$C$3:$C$10000,ウォッチリスト!$C$3:$C$10000,"未反映",0,1)</f>
        <v>7273</v>
      </c>
    </row>
    <row r="3215" spans="1:11">
      <c r="A3215" s="49">
        <v>20250228</v>
      </c>
      <c r="B3215" s="50" t="s">
        <v>2887</v>
      </c>
      <c r="C3215" s="49" t="s">
        <v>7690</v>
      </c>
      <c r="D3215" s="49" t="s">
        <v>3968</v>
      </c>
      <c r="E3215" s="49">
        <v>3650</v>
      </c>
      <c r="F3215" s="49" t="s">
        <v>5487</v>
      </c>
      <c r="G3215" s="49">
        <v>9</v>
      </c>
      <c r="H3215" s="49" t="s">
        <v>4770</v>
      </c>
      <c r="I3215" s="49">
        <v>4</v>
      </c>
      <c r="J3215" s="49" t="s">
        <v>4015</v>
      </c>
      <c r="K3215" s="47" t="str">
        <f>_xlfn.XLOOKUP($B3215,ウォッチリスト!$C$3:$C$10000,ウォッチリスト!$C$3:$C$10000,"未反映",0,1)</f>
        <v>7276</v>
      </c>
    </row>
    <row r="3216" spans="1:11">
      <c r="A3216" s="49">
        <v>20250228</v>
      </c>
      <c r="B3216" s="50" t="s">
        <v>2888</v>
      </c>
      <c r="C3216" s="49" t="s">
        <v>7691</v>
      </c>
      <c r="D3216" s="49" t="s">
        <v>4059</v>
      </c>
      <c r="E3216" s="49">
        <v>3700</v>
      </c>
      <c r="F3216" s="49" t="s">
        <v>5496</v>
      </c>
      <c r="G3216" s="49">
        <v>6</v>
      </c>
      <c r="H3216" s="49" t="s">
        <v>5497</v>
      </c>
      <c r="I3216" s="49" t="s">
        <v>3975</v>
      </c>
      <c r="J3216" s="49" t="s">
        <v>3975</v>
      </c>
      <c r="K3216" s="47" t="str">
        <f>_xlfn.XLOOKUP($B3216,ウォッチリスト!$C$3:$C$10000,ウォッチリスト!$C$3:$C$10000,"未反映",0,1)</f>
        <v>7277</v>
      </c>
    </row>
    <row r="3217" spans="1:11">
      <c r="A3217" s="49">
        <v>20250228</v>
      </c>
      <c r="B3217" s="50" t="s">
        <v>2889</v>
      </c>
      <c r="C3217" s="49" t="s">
        <v>7692</v>
      </c>
      <c r="D3217" s="49" t="s">
        <v>3968</v>
      </c>
      <c r="E3217" s="49">
        <v>3700</v>
      </c>
      <c r="F3217" s="49" t="s">
        <v>5496</v>
      </c>
      <c r="G3217" s="49">
        <v>6</v>
      </c>
      <c r="H3217" s="49" t="s">
        <v>5497</v>
      </c>
      <c r="I3217" s="49">
        <v>6</v>
      </c>
      <c r="J3217" s="49" t="s">
        <v>4061</v>
      </c>
      <c r="K3217" s="47" t="str">
        <f>_xlfn.XLOOKUP($B3217,ウォッチリスト!$C$3:$C$10000,ウォッチリスト!$C$3:$C$10000,"未反映",0,1)</f>
        <v>7278</v>
      </c>
    </row>
    <row r="3218" spans="1:11">
      <c r="A3218" s="49">
        <v>20250228</v>
      </c>
      <c r="B3218" s="50" t="s">
        <v>2890</v>
      </c>
      <c r="C3218" s="49" t="s">
        <v>7693</v>
      </c>
      <c r="D3218" s="49" t="s">
        <v>4059</v>
      </c>
      <c r="E3218" s="49">
        <v>3700</v>
      </c>
      <c r="F3218" s="49" t="s">
        <v>5496</v>
      </c>
      <c r="G3218" s="49">
        <v>6</v>
      </c>
      <c r="H3218" s="49" t="s">
        <v>5497</v>
      </c>
      <c r="I3218" s="49" t="s">
        <v>3975</v>
      </c>
      <c r="J3218" s="49" t="s">
        <v>3975</v>
      </c>
      <c r="K3218" s="47" t="str">
        <f>_xlfn.XLOOKUP($B3218,ウォッチリスト!$C$3:$C$10000,ウォッチリスト!$C$3:$C$10000,"未反映",0,1)</f>
        <v>7279</v>
      </c>
    </row>
    <row r="3219" spans="1:11">
      <c r="A3219" s="49">
        <v>20250228</v>
      </c>
      <c r="B3219" s="50" t="s">
        <v>2891</v>
      </c>
      <c r="C3219" s="49" t="s">
        <v>7694</v>
      </c>
      <c r="D3219" s="49" t="s">
        <v>3968</v>
      </c>
      <c r="E3219" s="49">
        <v>3650</v>
      </c>
      <c r="F3219" s="49" t="s">
        <v>5487</v>
      </c>
      <c r="G3219" s="49">
        <v>9</v>
      </c>
      <c r="H3219" s="49" t="s">
        <v>4770</v>
      </c>
      <c r="I3219" s="49">
        <v>6</v>
      </c>
      <c r="J3219" s="49" t="s">
        <v>4061</v>
      </c>
      <c r="K3219" s="47" t="str">
        <f>_xlfn.XLOOKUP($B3219,ウォッチリスト!$C$3:$C$10000,ウォッチリスト!$C$3:$C$10000,"未反映",0,1)</f>
        <v>7280</v>
      </c>
    </row>
    <row r="3220" spans="1:11">
      <c r="A3220" s="49">
        <v>20250228</v>
      </c>
      <c r="B3220" s="50" t="s">
        <v>2892</v>
      </c>
      <c r="C3220" s="49" t="s">
        <v>7695</v>
      </c>
      <c r="D3220" s="49" t="s">
        <v>3968</v>
      </c>
      <c r="E3220" s="49">
        <v>3700</v>
      </c>
      <c r="F3220" s="49" t="s">
        <v>5496</v>
      </c>
      <c r="G3220" s="49">
        <v>6</v>
      </c>
      <c r="H3220" s="49" t="s">
        <v>5497</v>
      </c>
      <c r="I3220" s="49">
        <v>4</v>
      </c>
      <c r="J3220" s="49" t="s">
        <v>4015</v>
      </c>
      <c r="K3220" s="47" t="str">
        <f>_xlfn.XLOOKUP($B3220,ウォッチリスト!$C$3:$C$10000,ウォッチリスト!$C$3:$C$10000,"未反映",0,1)</f>
        <v>7282</v>
      </c>
    </row>
    <row r="3221" spans="1:11">
      <c r="A3221" s="49">
        <v>20250228</v>
      </c>
      <c r="B3221" s="50" t="s">
        <v>2893</v>
      </c>
      <c r="C3221" s="49" t="s">
        <v>7696</v>
      </c>
      <c r="D3221" s="49" t="s">
        <v>3968</v>
      </c>
      <c r="E3221" s="49">
        <v>3700</v>
      </c>
      <c r="F3221" s="49" t="s">
        <v>5496</v>
      </c>
      <c r="G3221" s="49">
        <v>6</v>
      </c>
      <c r="H3221" s="49" t="s">
        <v>5497</v>
      </c>
      <c r="I3221" s="49">
        <v>6</v>
      </c>
      <c r="J3221" s="49" t="s">
        <v>4061</v>
      </c>
      <c r="K3221" s="47" t="str">
        <f>_xlfn.XLOOKUP($B3221,ウォッチリスト!$C$3:$C$10000,ウォッチリスト!$C$3:$C$10000,"未反映",0,1)</f>
        <v>7283</v>
      </c>
    </row>
    <row r="3222" spans="1:11">
      <c r="A3222" s="49">
        <v>20250228</v>
      </c>
      <c r="B3222" s="50" t="s">
        <v>2894</v>
      </c>
      <c r="C3222" s="49" t="s">
        <v>7697</v>
      </c>
      <c r="D3222" s="49" t="s">
        <v>4059</v>
      </c>
      <c r="E3222" s="49">
        <v>3700</v>
      </c>
      <c r="F3222" s="49" t="s">
        <v>5496</v>
      </c>
      <c r="G3222" s="49">
        <v>6</v>
      </c>
      <c r="H3222" s="49" t="s">
        <v>5497</v>
      </c>
      <c r="I3222" s="49" t="s">
        <v>3975</v>
      </c>
      <c r="J3222" s="49" t="s">
        <v>3975</v>
      </c>
      <c r="K3222" s="47" t="str">
        <f>_xlfn.XLOOKUP($B3222,ウォッチリスト!$C$3:$C$10000,ウォッチリスト!$C$3:$C$10000,"未反映",0,1)</f>
        <v>7284</v>
      </c>
    </row>
    <row r="3223" spans="1:11">
      <c r="A3223" s="49">
        <v>20250228</v>
      </c>
      <c r="B3223" s="50" t="s">
        <v>2895</v>
      </c>
      <c r="C3223" s="49" t="s">
        <v>7698</v>
      </c>
      <c r="D3223" s="49" t="s">
        <v>4059</v>
      </c>
      <c r="E3223" s="49">
        <v>3700</v>
      </c>
      <c r="F3223" s="49" t="s">
        <v>5496</v>
      </c>
      <c r="G3223" s="49">
        <v>6</v>
      </c>
      <c r="H3223" s="49" t="s">
        <v>5497</v>
      </c>
      <c r="I3223" s="49" t="s">
        <v>3975</v>
      </c>
      <c r="J3223" s="49" t="s">
        <v>3975</v>
      </c>
      <c r="K3223" s="47" t="str">
        <f>_xlfn.XLOOKUP($B3223,ウォッチリスト!$C$3:$C$10000,ウォッチリスト!$C$3:$C$10000,"未反映",0,1)</f>
        <v>7287</v>
      </c>
    </row>
    <row r="3224" spans="1:11">
      <c r="A3224" s="49">
        <v>20250228</v>
      </c>
      <c r="B3224" s="50" t="s">
        <v>2896</v>
      </c>
      <c r="C3224" s="49" t="s">
        <v>7699</v>
      </c>
      <c r="D3224" s="49" t="s">
        <v>4059</v>
      </c>
      <c r="E3224" s="49">
        <v>3700</v>
      </c>
      <c r="F3224" s="49" t="s">
        <v>5496</v>
      </c>
      <c r="G3224" s="49">
        <v>6</v>
      </c>
      <c r="H3224" s="49" t="s">
        <v>5497</v>
      </c>
      <c r="I3224" s="49" t="s">
        <v>3975</v>
      </c>
      <c r="J3224" s="49" t="s">
        <v>3975</v>
      </c>
      <c r="K3224" s="47" t="str">
        <f>_xlfn.XLOOKUP($B3224,ウォッチリスト!$C$3:$C$10000,ウォッチリスト!$C$3:$C$10000,"未反映",0,1)</f>
        <v>7291</v>
      </c>
    </row>
    <row r="3225" spans="1:11">
      <c r="A3225" s="49">
        <v>20250228</v>
      </c>
      <c r="B3225" s="50" t="s">
        <v>2897</v>
      </c>
      <c r="C3225" s="49" t="s">
        <v>7700</v>
      </c>
      <c r="D3225" s="49" t="s">
        <v>4059</v>
      </c>
      <c r="E3225" s="49">
        <v>3700</v>
      </c>
      <c r="F3225" s="49" t="s">
        <v>5496</v>
      </c>
      <c r="G3225" s="49">
        <v>6</v>
      </c>
      <c r="H3225" s="49" t="s">
        <v>5497</v>
      </c>
      <c r="I3225" s="49" t="s">
        <v>3975</v>
      </c>
      <c r="J3225" s="49" t="s">
        <v>3975</v>
      </c>
      <c r="K3225" s="47" t="str">
        <f>_xlfn.XLOOKUP($B3225,ウォッチリスト!$C$3:$C$10000,ウォッチリスト!$C$3:$C$10000,"未反映",0,1)</f>
        <v>7292</v>
      </c>
    </row>
    <row r="3226" spans="1:11">
      <c r="A3226" s="49">
        <v>20250228</v>
      </c>
      <c r="B3226" s="50" t="s">
        <v>2898</v>
      </c>
      <c r="C3226" s="49" t="s">
        <v>7701</v>
      </c>
      <c r="D3226" s="49" t="s">
        <v>3968</v>
      </c>
      <c r="E3226" s="49">
        <v>3700</v>
      </c>
      <c r="F3226" s="49" t="s">
        <v>5496</v>
      </c>
      <c r="G3226" s="49">
        <v>6</v>
      </c>
      <c r="H3226" s="49" t="s">
        <v>5497</v>
      </c>
      <c r="I3226" s="49">
        <v>7</v>
      </c>
      <c r="J3226" s="49" t="s">
        <v>3971</v>
      </c>
      <c r="K3226" s="47" t="str">
        <f>_xlfn.XLOOKUP($B3226,ウォッチリスト!$C$3:$C$10000,ウォッチリスト!$C$3:$C$10000,"未反映",0,1)</f>
        <v>7294</v>
      </c>
    </row>
    <row r="3227" spans="1:11">
      <c r="A3227" s="49">
        <v>20250228</v>
      </c>
      <c r="B3227" s="50" t="s">
        <v>346</v>
      </c>
      <c r="C3227" s="49" t="s">
        <v>7702</v>
      </c>
      <c r="D3227" s="49" t="s">
        <v>3968</v>
      </c>
      <c r="E3227" s="49">
        <v>3700</v>
      </c>
      <c r="F3227" s="49" t="s">
        <v>5496</v>
      </c>
      <c r="G3227" s="49">
        <v>6</v>
      </c>
      <c r="H3227" s="49" t="s">
        <v>5497</v>
      </c>
      <c r="I3227" s="49">
        <v>6</v>
      </c>
      <c r="J3227" s="49" t="s">
        <v>4061</v>
      </c>
      <c r="K3227" s="47" t="str">
        <f>_xlfn.XLOOKUP($B3227,ウォッチリスト!$C$3:$C$10000,ウォッチリスト!$C$3:$C$10000,"未反映",0,1)</f>
        <v>7296</v>
      </c>
    </row>
    <row r="3228" spans="1:11">
      <c r="A3228" s="49">
        <v>20250228</v>
      </c>
      <c r="B3228" s="50" t="s">
        <v>2899</v>
      </c>
      <c r="C3228" s="49" t="s">
        <v>7703</v>
      </c>
      <c r="D3228" s="49" t="s">
        <v>4059</v>
      </c>
      <c r="E3228" s="49">
        <v>3700</v>
      </c>
      <c r="F3228" s="49" t="s">
        <v>5496</v>
      </c>
      <c r="G3228" s="49">
        <v>6</v>
      </c>
      <c r="H3228" s="49" t="s">
        <v>5497</v>
      </c>
      <c r="I3228" s="49" t="s">
        <v>3975</v>
      </c>
      <c r="J3228" s="49" t="s">
        <v>3975</v>
      </c>
      <c r="K3228" s="47" t="str">
        <f>_xlfn.XLOOKUP($B3228,ウォッチリスト!$C$3:$C$10000,ウォッチリスト!$C$3:$C$10000,"未反映",0,1)</f>
        <v>7297</v>
      </c>
    </row>
    <row r="3229" spans="1:11">
      <c r="A3229" s="49">
        <v>20250228</v>
      </c>
      <c r="B3229" s="50" t="s">
        <v>2900</v>
      </c>
      <c r="C3229" s="49" t="s">
        <v>7704</v>
      </c>
      <c r="D3229" s="49" t="s">
        <v>4059</v>
      </c>
      <c r="E3229" s="49">
        <v>3700</v>
      </c>
      <c r="F3229" s="49" t="s">
        <v>5496</v>
      </c>
      <c r="G3229" s="49">
        <v>6</v>
      </c>
      <c r="H3229" s="49" t="s">
        <v>5497</v>
      </c>
      <c r="I3229" s="49" t="s">
        <v>3975</v>
      </c>
      <c r="J3229" s="49" t="s">
        <v>3975</v>
      </c>
      <c r="K3229" s="47" t="str">
        <f>_xlfn.XLOOKUP($B3229,ウォッチリスト!$C$3:$C$10000,ウォッチリスト!$C$3:$C$10000,"未反映",0,1)</f>
        <v>7299</v>
      </c>
    </row>
    <row r="3230" spans="1:11">
      <c r="A3230" s="49">
        <v>20250228</v>
      </c>
      <c r="B3230" s="50" t="s">
        <v>2901</v>
      </c>
      <c r="C3230" s="49" t="s">
        <v>7705</v>
      </c>
      <c r="D3230" s="49" t="s">
        <v>4059</v>
      </c>
      <c r="E3230" s="49">
        <v>3450</v>
      </c>
      <c r="F3230" s="49" t="s">
        <v>6695</v>
      </c>
      <c r="G3230" s="49">
        <v>7</v>
      </c>
      <c r="H3230" s="49" t="s">
        <v>4170</v>
      </c>
      <c r="I3230" s="49" t="s">
        <v>3975</v>
      </c>
      <c r="J3230" s="49" t="s">
        <v>3975</v>
      </c>
      <c r="K3230" s="47" t="str">
        <f>_xlfn.XLOOKUP($B3230,ウォッチリスト!$C$3:$C$10000,ウォッチリスト!$C$3:$C$10000,"未反映",0,1)</f>
        <v>7305</v>
      </c>
    </row>
    <row r="3231" spans="1:11">
      <c r="A3231" s="49">
        <v>20250228</v>
      </c>
      <c r="B3231" s="50" t="s">
        <v>2902</v>
      </c>
      <c r="C3231" s="49" t="s">
        <v>7706</v>
      </c>
      <c r="D3231" s="49" t="s">
        <v>3968</v>
      </c>
      <c r="E3231" s="49">
        <v>3700</v>
      </c>
      <c r="F3231" s="49" t="s">
        <v>5496</v>
      </c>
      <c r="G3231" s="49">
        <v>6</v>
      </c>
      <c r="H3231" s="49" t="s">
        <v>5497</v>
      </c>
      <c r="I3231" s="49">
        <v>2</v>
      </c>
      <c r="J3231" s="49" t="s">
        <v>4532</v>
      </c>
      <c r="K3231" s="47" t="str">
        <f>_xlfn.XLOOKUP($B3231,ウォッチリスト!$C$3:$C$10000,ウォッチリスト!$C$3:$C$10000,"未反映",0,1)</f>
        <v>7309</v>
      </c>
    </row>
    <row r="3232" spans="1:11">
      <c r="A3232" s="49">
        <v>20250228</v>
      </c>
      <c r="B3232" s="50" t="s">
        <v>2903</v>
      </c>
      <c r="C3232" s="49" t="s">
        <v>7707</v>
      </c>
      <c r="D3232" s="49" t="s">
        <v>3968</v>
      </c>
      <c r="E3232" s="49">
        <v>3700</v>
      </c>
      <c r="F3232" s="49" t="s">
        <v>5496</v>
      </c>
      <c r="G3232" s="49">
        <v>6</v>
      </c>
      <c r="H3232" s="49" t="s">
        <v>5497</v>
      </c>
      <c r="I3232" s="49">
        <v>4</v>
      </c>
      <c r="J3232" s="49" t="s">
        <v>4015</v>
      </c>
      <c r="K3232" s="47" t="str">
        <f>_xlfn.XLOOKUP($B3232,ウォッチリスト!$C$3:$C$10000,ウォッチリスト!$C$3:$C$10000,"未反映",0,1)</f>
        <v>7313</v>
      </c>
    </row>
    <row r="3233" spans="1:11">
      <c r="A3233" s="49">
        <v>20250228</v>
      </c>
      <c r="B3233" s="50" t="s">
        <v>2904</v>
      </c>
      <c r="C3233" s="49" t="s">
        <v>7708</v>
      </c>
      <c r="D3233" s="49" t="s">
        <v>4059</v>
      </c>
      <c r="E3233" s="49">
        <v>3700</v>
      </c>
      <c r="F3233" s="49" t="s">
        <v>5496</v>
      </c>
      <c r="G3233" s="49">
        <v>6</v>
      </c>
      <c r="H3233" s="49" t="s">
        <v>5497</v>
      </c>
      <c r="I3233" s="49" t="s">
        <v>3975</v>
      </c>
      <c r="J3233" s="49" t="s">
        <v>3975</v>
      </c>
      <c r="K3233" s="47" t="str">
        <f>_xlfn.XLOOKUP($B3233,ウォッチリスト!$C$3:$C$10000,ウォッチリスト!$C$3:$C$10000,"未反映",0,1)</f>
        <v>7314</v>
      </c>
    </row>
    <row r="3234" spans="1:11">
      <c r="A3234" s="49">
        <v>20250228</v>
      </c>
      <c r="B3234" s="50" t="s">
        <v>2905</v>
      </c>
      <c r="C3234" s="49" t="s">
        <v>7709</v>
      </c>
      <c r="D3234" s="49" t="s">
        <v>3983</v>
      </c>
      <c r="E3234" s="49">
        <v>3700</v>
      </c>
      <c r="F3234" s="49" t="s">
        <v>5496</v>
      </c>
      <c r="G3234" s="49">
        <v>6</v>
      </c>
      <c r="H3234" s="49" t="s">
        <v>5497</v>
      </c>
      <c r="I3234" s="49" t="s">
        <v>3975</v>
      </c>
      <c r="J3234" s="49" t="s">
        <v>3975</v>
      </c>
      <c r="K3234" s="47" t="str">
        <f>_xlfn.XLOOKUP($B3234,ウォッチリスト!$C$3:$C$10000,ウォッチリスト!$C$3:$C$10000,"未反映",0,1)</f>
        <v>7317</v>
      </c>
    </row>
    <row r="3235" spans="1:11">
      <c r="A3235" s="49">
        <v>20250228</v>
      </c>
      <c r="B3235" s="50" t="s">
        <v>2906</v>
      </c>
      <c r="C3235" s="49" t="s">
        <v>7710</v>
      </c>
      <c r="D3235" s="49" t="s">
        <v>3983</v>
      </c>
      <c r="E3235" s="49">
        <v>3700</v>
      </c>
      <c r="F3235" s="49" t="s">
        <v>5496</v>
      </c>
      <c r="G3235" s="49">
        <v>6</v>
      </c>
      <c r="H3235" s="49" t="s">
        <v>5497</v>
      </c>
      <c r="I3235" s="49" t="s">
        <v>3975</v>
      </c>
      <c r="J3235" s="49" t="s">
        <v>3975</v>
      </c>
      <c r="K3235" s="47" t="str">
        <f>_xlfn.XLOOKUP($B3235,ウォッチリスト!$C$3:$C$10000,ウォッチリスト!$C$3:$C$10000,"未反映",0,1)</f>
        <v>7318</v>
      </c>
    </row>
    <row r="3236" spans="1:11">
      <c r="A3236" s="49">
        <v>20250228</v>
      </c>
      <c r="B3236" s="50" t="s">
        <v>2907</v>
      </c>
      <c r="C3236" s="49" t="s">
        <v>7711</v>
      </c>
      <c r="D3236" s="49" t="s">
        <v>3983</v>
      </c>
      <c r="E3236" s="49">
        <v>7200</v>
      </c>
      <c r="F3236" s="49" t="s">
        <v>4215</v>
      </c>
      <c r="G3236" s="49">
        <v>16</v>
      </c>
      <c r="H3236" s="49" t="s">
        <v>4216</v>
      </c>
      <c r="I3236" s="49" t="s">
        <v>3975</v>
      </c>
      <c r="J3236" s="49" t="s">
        <v>3975</v>
      </c>
      <c r="K3236" s="47" t="str">
        <f>_xlfn.XLOOKUP($B3236,ウォッチリスト!$C$3:$C$10000,ウォッチリスト!$C$3:$C$10000,"未反映",0,1)</f>
        <v>7320</v>
      </c>
    </row>
    <row r="3237" spans="1:11">
      <c r="A3237" s="49">
        <v>20250228</v>
      </c>
      <c r="B3237" s="50" t="s">
        <v>2908</v>
      </c>
      <c r="C3237" s="49" t="s">
        <v>7712</v>
      </c>
      <c r="D3237" s="49" t="s">
        <v>3968</v>
      </c>
      <c r="E3237" s="49">
        <v>7050</v>
      </c>
      <c r="F3237" s="49" t="s">
        <v>6822</v>
      </c>
      <c r="G3237" s="49">
        <v>15</v>
      </c>
      <c r="H3237" s="49" t="s">
        <v>6823</v>
      </c>
      <c r="I3237" s="49">
        <v>7</v>
      </c>
      <c r="J3237" s="49" t="s">
        <v>3971</v>
      </c>
      <c r="K3237" s="47" t="str">
        <f>_xlfn.XLOOKUP($B3237,ウォッチリスト!$C$3:$C$10000,ウォッチリスト!$C$3:$C$10000,"未反映",0,1)</f>
        <v>7322</v>
      </c>
    </row>
    <row r="3238" spans="1:11">
      <c r="A3238" s="49">
        <v>20250228</v>
      </c>
      <c r="B3238" s="50" t="s">
        <v>2909</v>
      </c>
      <c r="C3238" s="49" t="s">
        <v>7713</v>
      </c>
      <c r="D3238" s="49" t="s">
        <v>3983</v>
      </c>
      <c r="E3238" s="49">
        <v>7150</v>
      </c>
      <c r="F3238" s="49" t="s">
        <v>6830</v>
      </c>
      <c r="G3238" s="49">
        <v>16</v>
      </c>
      <c r="H3238" s="49" t="s">
        <v>4216</v>
      </c>
      <c r="I3238" s="49" t="s">
        <v>3975</v>
      </c>
      <c r="J3238" s="49" t="s">
        <v>3975</v>
      </c>
      <c r="K3238" s="47" t="str">
        <f>_xlfn.XLOOKUP($B3238,ウォッチリスト!$C$3:$C$10000,ウォッチリスト!$C$3:$C$10000,"未反映",0,1)</f>
        <v>7325</v>
      </c>
    </row>
    <row r="3239" spans="1:11">
      <c r="A3239" s="49">
        <v>20250228</v>
      </c>
      <c r="B3239" s="50" t="s">
        <v>2910</v>
      </c>
      <c r="C3239" s="49" t="s">
        <v>7714</v>
      </c>
      <c r="D3239" s="49" t="s">
        <v>3983</v>
      </c>
      <c r="E3239" s="49">
        <v>7150</v>
      </c>
      <c r="F3239" s="49" t="s">
        <v>6830</v>
      </c>
      <c r="G3239" s="49">
        <v>16</v>
      </c>
      <c r="H3239" s="49" t="s">
        <v>4216</v>
      </c>
      <c r="I3239" s="49" t="s">
        <v>3975</v>
      </c>
      <c r="J3239" s="49" t="s">
        <v>3975</v>
      </c>
      <c r="K3239" s="47" t="str">
        <f>_xlfn.XLOOKUP($B3239,ウォッチリスト!$C$3:$C$10000,ウォッチリスト!$C$3:$C$10000,"未反映",0,1)</f>
        <v>7326</v>
      </c>
    </row>
    <row r="3240" spans="1:11">
      <c r="A3240" s="49">
        <v>20250228</v>
      </c>
      <c r="B3240" s="50" t="s">
        <v>2911</v>
      </c>
      <c r="C3240" s="49" t="s">
        <v>7715</v>
      </c>
      <c r="D3240" s="49" t="s">
        <v>3968</v>
      </c>
      <c r="E3240" s="49">
        <v>7050</v>
      </c>
      <c r="F3240" s="49" t="s">
        <v>6822</v>
      </c>
      <c r="G3240" s="49">
        <v>15</v>
      </c>
      <c r="H3240" s="49" t="s">
        <v>6823</v>
      </c>
      <c r="I3240" s="49">
        <v>6</v>
      </c>
      <c r="J3240" s="49" t="s">
        <v>4061</v>
      </c>
      <c r="K3240" s="47" t="str">
        <f>_xlfn.XLOOKUP($B3240,ウォッチリスト!$C$3:$C$10000,ウォッチリスト!$C$3:$C$10000,"未反映",0,1)</f>
        <v>7327</v>
      </c>
    </row>
    <row r="3241" spans="1:11">
      <c r="A3241" s="49">
        <v>20250228</v>
      </c>
      <c r="B3241" s="50" t="s">
        <v>329</v>
      </c>
      <c r="C3241" s="49" t="s">
        <v>7716</v>
      </c>
      <c r="D3241" s="49" t="s">
        <v>3968</v>
      </c>
      <c r="E3241" s="49">
        <v>7050</v>
      </c>
      <c r="F3241" s="49" t="s">
        <v>6822</v>
      </c>
      <c r="G3241" s="49">
        <v>15</v>
      </c>
      <c r="H3241" s="49" t="s">
        <v>6823</v>
      </c>
      <c r="I3241" s="49">
        <v>4</v>
      </c>
      <c r="J3241" s="49" t="s">
        <v>4015</v>
      </c>
      <c r="K3241" s="47" t="str">
        <f>_xlfn.XLOOKUP($B3241,ウォッチリスト!$C$3:$C$10000,ウォッチリスト!$C$3:$C$10000,"未反映",0,1)</f>
        <v>7337</v>
      </c>
    </row>
    <row r="3242" spans="1:11">
      <c r="A3242" s="49">
        <v>20250228</v>
      </c>
      <c r="B3242" s="50" t="s">
        <v>2912</v>
      </c>
      <c r="C3242" s="49" t="s">
        <v>7717</v>
      </c>
      <c r="D3242" s="49" t="s">
        <v>3983</v>
      </c>
      <c r="E3242" s="49">
        <v>7100</v>
      </c>
      <c r="F3242" s="49" t="s">
        <v>4345</v>
      </c>
      <c r="G3242" s="49">
        <v>16</v>
      </c>
      <c r="H3242" s="49" t="s">
        <v>4216</v>
      </c>
      <c r="I3242" s="49" t="s">
        <v>3975</v>
      </c>
      <c r="J3242" s="49" t="s">
        <v>3975</v>
      </c>
      <c r="K3242" s="47" t="str">
        <f>_xlfn.XLOOKUP($B3242,ウォッチリスト!$C$3:$C$10000,ウォッチリスト!$C$3:$C$10000,"未反映",0,1)</f>
        <v>7342</v>
      </c>
    </row>
    <row r="3243" spans="1:11">
      <c r="A3243" s="49">
        <v>20250228</v>
      </c>
      <c r="B3243" s="50" t="s">
        <v>2913</v>
      </c>
      <c r="C3243" s="49" t="s">
        <v>7718</v>
      </c>
      <c r="D3243" s="49" t="s">
        <v>3983</v>
      </c>
      <c r="E3243" s="49">
        <v>7150</v>
      </c>
      <c r="F3243" s="49" t="s">
        <v>6830</v>
      </c>
      <c r="G3243" s="49">
        <v>16</v>
      </c>
      <c r="H3243" s="49" t="s">
        <v>4216</v>
      </c>
      <c r="I3243" s="49" t="s">
        <v>3975</v>
      </c>
      <c r="J3243" s="49" t="s">
        <v>3975</v>
      </c>
      <c r="K3243" s="47" t="str">
        <f>_xlfn.XLOOKUP($B3243,ウォッチリスト!$C$3:$C$10000,ウォッチリスト!$C$3:$C$10000,"未反映",0,1)</f>
        <v>7343</v>
      </c>
    </row>
    <row r="3244" spans="1:11">
      <c r="A3244" s="49">
        <v>20250228</v>
      </c>
      <c r="B3244" s="50" t="s">
        <v>2914</v>
      </c>
      <c r="C3244" s="49" t="s">
        <v>7719</v>
      </c>
      <c r="D3244" s="49" t="s">
        <v>3983</v>
      </c>
      <c r="E3244" s="49">
        <v>7200</v>
      </c>
      <c r="F3244" s="49" t="s">
        <v>4215</v>
      </c>
      <c r="G3244" s="49">
        <v>16</v>
      </c>
      <c r="H3244" s="49" t="s">
        <v>4216</v>
      </c>
      <c r="I3244" s="49" t="s">
        <v>3975</v>
      </c>
      <c r="J3244" s="49" t="s">
        <v>3975</v>
      </c>
      <c r="K3244" s="47" t="str">
        <f>_xlfn.XLOOKUP($B3244,ウォッチリスト!$C$3:$C$10000,ウォッチリスト!$C$3:$C$10000,"未反映",0,1)</f>
        <v>7345</v>
      </c>
    </row>
    <row r="3245" spans="1:11">
      <c r="A3245" s="49">
        <v>20250228</v>
      </c>
      <c r="B3245" s="50" t="s">
        <v>2915</v>
      </c>
      <c r="C3245" s="49" t="s">
        <v>7720</v>
      </c>
      <c r="D3245" s="49" t="s">
        <v>3968</v>
      </c>
      <c r="E3245" s="49">
        <v>7100</v>
      </c>
      <c r="F3245" s="49" t="s">
        <v>4345</v>
      </c>
      <c r="G3245" s="49">
        <v>16</v>
      </c>
      <c r="H3245" s="49" t="s">
        <v>4216</v>
      </c>
      <c r="I3245" s="49" t="s">
        <v>3975</v>
      </c>
      <c r="J3245" s="49" t="s">
        <v>3975</v>
      </c>
      <c r="K3245" s="47" t="str">
        <f>_xlfn.XLOOKUP($B3245,ウォッチリスト!$C$3:$C$10000,ウォッチリスト!$C$3:$C$10000,"未反映",0,1)</f>
        <v>7347</v>
      </c>
    </row>
    <row r="3246" spans="1:11">
      <c r="A3246" s="49">
        <v>20250228</v>
      </c>
      <c r="B3246" s="50" t="s">
        <v>2916</v>
      </c>
      <c r="C3246" s="49" t="s">
        <v>7721</v>
      </c>
      <c r="D3246" s="49" t="s">
        <v>3968</v>
      </c>
      <c r="E3246" s="49">
        <v>7050</v>
      </c>
      <c r="F3246" s="49" t="s">
        <v>6822</v>
      </c>
      <c r="G3246" s="49">
        <v>15</v>
      </c>
      <c r="H3246" s="49" t="s">
        <v>6823</v>
      </c>
      <c r="I3246" s="49">
        <v>7</v>
      </c>
      <c r="J3246" s="49" t="s">
        <v>3971</v>
      </c>
      <c r="K3246" s="47" t="str">
        <f>_xlfn.XLOOKUP($B3246,ウォッチリスト!$C$3:$C$10000,ウォッチリスト!$C$3:$C$10000,"未反映",0,1)</f>
        <v>7350</v>
      </c>
    </row>
    <row r="3247" spans="1:11">
      <c r="A3247" s="49">
        <v>20250228</v>
      </c>
      <c r="B3247" s="50" t="s">
        <v>2917</v>
      </c>
      <c r="C3247" s="49" t="s">
        <v>7722</v>
      </c>
      <c r="D3247" s="49" t="s">
        <v>3983</v>
      </c>
      <c r="E3247" s="49">
        <v>9050</v>
      </c>
      <c r="F3247" s="49" t="s">
        <v>4031</v>
      </c>
      <c r="G3247" s="49">
        <v>10</v>
      </c>
      <c r="H3247" s="49" t="s">
        <v>3993</v>
      </c>
      <c r="I3247" s="49" t="s">
        <v>3975</v>
      </c>
      <c r="J3247" s="49" t="s">
        <v>3975</v>
      </c>
      <c r="K3247" s="47" t="str">
        <f>_xlfn.XLOOKUP($B3247,ウォッチリスト!$C$3:$C$10000,ウォッチリスト!$C$3:$C$10000,"未反映",0,1)</f>
        <v>7351</v>
      </c>
    </row>
    <row r="3248" spans="1:11">
      <c r="A3248" s="49">
        <v>20250228</v>
      </c>
      <c r="B3248" s="50" t="s">
        <v>2918</v>
      </c>
      <c r="C3248" s="49" t="s">
        <v>7723</v>
      </c>
      <c r="D3248" s="49" t="s">
        <v>3983</v>
      </c>
      <c r="E3248" s="49">
        <v>9050</v>
      </c>
      <c r="F3248" s="49" t="s">
        <v>4031</v>
      </c>
      <c r="G3248" s="49">
        <v>10</v>
      </c>
      <c r="H3248" s="49" t="s">
        <v>3993</v>
      </c>
      <c r="I3248" s="49" t="s">
        <v>3975</v>
      </c>
      <c r="J3248" s="49" t="s">
        <v>3975</v>
      </c>
      <c r="K3248" s="47" t="str">
        <f>_xlfn.XLOOKUP($B3248,ウォッチリスト!$C$3:$C$10000,ウォッチリスト!$C$3:$C$10000,"未反映",0,1)</f>
        <v>7352</v>
      </c>
    </row>
    <row r="3249" spans="1:11">
      <c r="A3249" s="49">
        <v>20250228</v>
      </c>
      <c r="B3249" s="50" t="s">
        <v>2919</v>
      </c>
      <c r="C3249" s="49" t="s">
        <v>7724</v>
      </c>
      <c r="D3249" s="49" t="s">
        <v>3983</v>
      </c>
      <c r="E3249" s="49">
        <v>9050</v>
      </c>
      <c r="F3249" s="49" t="s">
        <v>4031</v>
      </c>
      <c r="G3249" s="49">
        <v>10</v>
      </c>
      <c r="H3249" s="49" t="s">
        <v>3993</v>
      </c>
      <c r="I3249" s="49" t="s">
        <v>3975</v>
      </c>
      <c r="J3249" s="49" t="s">
        <v>3975</v>
      </c>
      <c r="K3249" s="47" t="str">
        <f>_xlfn.XLOOKUP($B3249,ウォッチリスト!$C$3:$C$10000,ウォッチリスト!$C$3:$C$10000,"未反映",0,1)</f>
        <v>7353</v>
      </c>
    </row>
    <row r="3250" spans="1:11">
      <c r="A3250" s="49">
        <v>20250228</v>
      </c>
      <c r="B3250" s="50" t="s">
        <v>2920</v>
      </c>
      <c r="C3250" s="49" t="s">
        <v>7725</v>
      </c>
      <c r="D3250" s="49" t="s">
        <v>3968</v>
      </c>
      <c r="E3250" s="49">
        <v>9050</v>
      </c>
      <c r="F3250" s="49" t="s">
        <v>4031</v>
      </c>
      <c r="G3250" s="49">
        <v>10</v>
      </c>
      <c r="H3250" s="49" t="s">
        <v>3993</v>
      </c>
      <c r="I3250" s="49">
        <v>7</v>
      </c>
      <c r="J3250" s="49" t="s">
        <v>3971</v>
      </c>
      <c r="K3250" s="47" t="str">
        <f>_xlfn.XLOOKUP($B3250,ウォッチリスト!$C$3:$C$10000,ウォッチリスト!$C$3:$C$10000,"未反映",0,1)</f>
        <v>7354</v>
      </c>
    </row>
    <row r="3251" spans="1:11">
      <c r="A3251" s="49">
        <v>20250228</v>
      </c>
      <c r="B3251" s="50" t="s">
        <v>7726</v>
      </c>
      <c r="C3251" s="49" t="s">
        <v>7727</v>
      </c>
      <c r="D3251" s="49" t="s">
        <v>3991</v>
      </c>
      <c r="E3251" s="49">
        <v>9050</v>
      </c>
      <c r="F3251" s="49" t="s">
        <v>4031</v>
      </c>
      <c r="G3251" s="49">
        <v>10</v>
      </c>
      <c r="H3251" s="49" t="s">
        <v>3993</v>
      </c>
      <c r="I3251" s="49" t="s">
        <v>3975</v>
      </c>
      <c r="J3251" s="49" t="s">
        <v>3975</v>
      </c>
      <c r="K3251" s="47" t="str">
        <f>_xlfn.XLOOKUP($B3251,ウォッチリスト!$C$3:$C$10000,ウォッチリスト!$C$3:$C$10000,"未反映",0,1)</f>
        <v>未反映</v>
      </c>
    </row>
    <row r="3252" spans="1:11">
      <c r="A3252" s="49">
        <v>20250228</v>
      </c>
      <c r="B3252" s="50" t="s">
        <v>2921</v>
      </c>
      <c r="C3252" s="49" t="s">
        <v>7728</v>
      </c>
      <c r="D3252" s="49" t="s">
        <v>3983</v>
      </c>
      <c r="E3252" s="49">
        <v>9050</v>
      </c>
      <c r="F3252" s="49" t="s">
        <v>4031</v>
      </c>
      <c r="G3252" s="49">
        <v>10</v>
      </c>
      <c r="H3252" s="49" t="s">
        <v>3993</v>
      </c>
      <c r="I3252" s="49" t="s">
        <v>3975</v>
      </c>
      <c r="J3252" s="49" t="s">
        <v>3975</v>
      </c>
      <c r="K3252" s="47" t="str">
        <f>_xlfn.XLOOKUP($B3252,ウォッチリスト!$C$3:$C$10000,ウォッチリスト!$C$3:$C$10000,"未反映",0,1)</f>
        <v>7356</v>
      </c>
    </row>
    <row r="3253" spans="1:11">
      <c r="A3253" s="49">
        <v>20250228</v>
      </c>
      <c r="B3253" s="50" t="s">
        <v>2922</v>
      </c>
      <c r="C3253" s="49" t="s">
        <v>7729</v>
      </c>
      <c r="D3253" s="49" t="s">
        <v>4059</v>
      </c>
      <c r="E3253" s="49">
        <v>9050</v>
      </c>
      <c r="F3253" s="49" t="s">
        <v>4031</v>
      </c>
      <c r="G3253" s="49">
        <v>10</v>
      </c>
      <c r="H3253" s="49" t="s">
        <v>3993</v>
      </c>
      <c r="I3253" s="49" t="s">
        <v>3975</v>
      </c>
      <c r="J3253" s="49" t="s">
        <v>3975</v>
      </c>
      <c r="K3253" s="47" t="str">
        <f>_xlfn.XLOOKUP($B3253,ウォッチリスト!$C$3:$C$10000,ウォッチリスト!$C$3:$C$10000,"未反映",0,1)</f>
        <v>7357</v>
      </c>
    </row>
    <row r="3254" spans="1:11">
      <c r="A3254" s="49">
        <v>20250228</v>
      </c>
      <c r="B3254" s="50" t="s">
        <v>2923</v>
      </c>
      <c r="C3254" s="49" t="s">
        <v>7730</v>
      </c>
      <c r="D3254" s="49" t="s">
        <v>4059</v>
      </c>
      <c r="E3254" s="49">
        <v>9050</v>
      </c>
      <c r="F3254" s="49" t="s">
        <v>4031</v>
      </c>
      <c r="G3254" s="49">
        <v>10</v>
      </c>
      <c r="H3254" s="49" t="s">
        <v>3993</v>
      </c>
      <c r="I3254" s="49">
        <v>7</v>
      </c>
      <c r="J3254" s="49" t="s">
        <v>3971</v>
      </c>
      <c r="K3254" s="47" t="str">
        <f>_xlfn.XLOOKUP($B3254,ウォッチリスト!$C$3:$C$10000,ウォッチリスト!$C$3:$C$10000,"未反映",0,1)</f>
        <v>7358</v>
      </c>
    </row>
    <row r="3255" spans="1:11">
      <c r="A3255" s="49">
        <v>20250228</v>
      </c>
      <c r="B3255" s="50" t="s">
        <v>2924</v>
      </c>
      <c r="C3255" s="49" t="s">
        <v>7731</v>
      </c>
      <c r="D3255" s="49" t="s">
        <v>3983</v>
      </c>
      <c r="E3255" s="49">
        <v>9050</v>
      </c>
      <c r="F3255" s="49" t="s">
        <v>4031</v>
      </c>
      <c r="G3255" s="49">
        <v>10</v>
      </c>
      <c r="H3255" s="49" t="s">
        <v>3993</v>
      </c>
      <c r="I3255" s="49" t="s">
        <v>3975</v>
      </c>
      <c r="J3255" s="49" t="s">
        <v>3975</v>
      </c>
      <c r="K3255" s="47" t="str">
        <f>_xlfn.XLOOKUP($B3255,ウォッチリスト!$C$3:$C$10000,ウォッチリスト!$C$3:$C$10000,"未反映",0,1)</f>
        <v>7359</v>
      </c>
    </row>
    <row r="3256" spans="1:11">
      <c r="A3256" s="49">
        <v>20250228</v>
      </c>
      <c r="B3256" s="50" t="s">
        <v>2925</v>
      </c>
      <c r="C3256" s="49" t="s">
        <v>7732</v>
      </c>
      <c r="D3256" s="49" t="s">
        <v>3983</v>
      </c>
      <c r="E3256" s="49">
        <v>9050</v>
      </c>
      <c r="F3256" s="49" t="s">
        <v>4031</v>
      </c>
      <c r="G3256" s="49">
        <v>10</v>
      </c>
      <c r="H3256" s="49" t="s">
        <v>3993</v>
      </c>
      <c r="I3256" s="49" t="s">
        <v>3975</v>
      </c>
      <c r="J3256" s="49" t="s">
        <v>3975</v>
      </c>
      <c r="K3256" s="47" t="str">
        <f>_xlfn.XLOOKUP($B3256,ウォッチリスト!$C$3:$C$10000,ウォッチリスト!$C$3:$C$10000,"未反映",0,1)</f>
        <v>7360</v>
      </c>
    </row>
    <row r="3257" spans="1:11">
      <c r="A3257" s="49">
        <v>20250228</v>
      </c>
      <c r="B3257" s="50" t="s">
        <v>2926</v>
      </c>
      <c r="C3257" s="49" t="s">
        <v>7733</v>
      </c>
      <c r="D3257" s="49" t="s">
        <v>3983</v>
      </c>
      <c r="E3257" s="49">
        <v>9050</v>
      </c>
      <c r="F3257" s="49" t="s">
        <v>4031</v>
      </c>
      <c r="G3257" s="49">
        <v>10</v>
      </c>
      <c r="H3257" s="49" t="s">
        <v>3993</v>
      </c>
      <c r="I3257" s="49" t="s">
        <v>3975</v>
      </c>
      <c r="J3257" s="49" t="s">
        <v>3975</v>
      </c>
      <c r="K3257" s="47" t="str">
        <f>_xlfn.XLOOKUP($B3257,ウォッチリスト!$C$3:$C$10000,ウォッチリスト!$C$3:$C$10000,"未反映",0,1)</f>
        <v>7361</v>
      </c>
    </row>
    <row r="3258" spans="1:11">
      <c r="A3258" s="49">
        <v>20250228</v>
      </c>
      <c r="B3258" s="50" t="s">
        <v>2927</v>
      </c>
      <c r="C3258" s="49" t="s">
        <v>7734</v>
      </c>
      <c r="D3258" s="49" t="s">
        <v>3983</v>
      </c>
      <c r="E3258" s="49">
        <v>9050</v>
      </c>
      <c r="F3258" s="49" t="s">
        <v>4031</v>
      </c>
      <c r="G3258" s="49">
        <v>10</v>
      </c>
      <c r="H3258" s="49" t="s">
        <v>3993</v>
      </c>
      <c r="I3258" s="49" t="s">
        <v>3975</v>
      </c>
      <c r="J3258" s="49" t="s">
        <v>3975</v>
      </c>
      <c r="K3258" s="47" t="str">
        <f>_xlfn.XLOOKUP($B3258,ウォッチリスト!$C$3:$C$10000,ウォッチリスト!$C$3:$C$10000,"未反映",0,1)</f>
        <v>7362</v>
      </c>
    </row>
    <row r="3259" spans="1:11">
      <c r="A3259" s="49">
        <v>20250228</v>
      </c>
      <c r="B3259" s="50" t="s">
        <v>2928</v>
      </c>
      <c r="C3259" s="49" t="s">
        <v>7735</v>
      </c>
      <c r="D3259" s="49" t="s">
        <v>3983</v>
      </c>
      <c r="E3259" s="49">
        <v>9050</v>
      </c>
      <c r="F3259" s="49" t="s">
        <v>4031</v>
      </c>
      <c r="G3259" s="49">
        <v>10</v>
      </c>
      <c r="H3259" s="49" t="s">
        <v>3993</v>
      </c>
      <c r="I3259" s="49" t="s">
        <v>3975</v>
      </c>
      <c r="J3259" s="49" t="s">
        <v>3975</v>
      </c>
      <c r="K3259" s="47" t="str">
        <f>_xlfn.XLOOKUP($B3259,ウォッチリスト!$C$3:$C$10000,ウォッチリスト!$C$3:$C$10000,"未反映",0,1)</f>
        <v>7363</v>
      </c>
    </row>
    <row r="3260" spans="1:11">
      <c r="A3260" s="49">
        <v>20250228</v>
      </c>
      <c r="B3260" s="50" t="s">
        <v>7736</v>
      </c>
      <c r="C3260" s="49" t="s">
        <v>7737</v>
      </c>
      <c r="D3260" s="49" t="s">
        <v>3991</v>
      </c>
      <c r="E3260" s="49">
        <v>9050</v>
      </c>
      <c r="F3260" s="49" t="s">
        <v>4031</v>
      </c>
      <c r="G3260" s="49">
        <v>10</v>
      </c>
      <c r="H3260" s="49" t="s">
        <v>3993</v>
      </c>
      <c r="I3260" s="49" t="s">
        <v>3975</v>
      </c>
      <c r="J3260" s="49" t="s">
        <v>3975</v>
      </c>
      <c r="K3260" s="47" t="str">
        <f>_xlfn.XLOOKUP($B3260,ウォッチリスト!$C$3:$C$10000,ウォッチリスト!$C$3:$C$10000,"未反映",0,1)</f>
        <v>未反映</v>
      </c>
    </row>
    <row r="3261" spans="1:11">
      <c r="A3261" s="49">
        <v>20250228</v>
      </c>
      <c r="B3261" s="50" t="s">
        <v>2929</v>
      </c>
      <c r="C3261" s="49" t="s">
        <v>7738</v>
      </c>
      <c r="D3261" s="49" t="s">
        <v>3968</v>
      </c>
      <c r="E3261" s="49">
        <v>9050</v>
      </c>
      <c r="F3261" s="49" t="s">
        <v>4031</v>
      </c>
      <c r="G3261" s="49">
        <v>10</v>
      </c>
      <c r="H3261" s="49" t="s">
        <v>3993</v>
      </c>
      <c r="I3261" s="49">
        <v>7</v>
      </c>
      <c r="J3261" s="49" t="s">
        <v>3971</v>
      </c>
      <c r="K3261" s="47" t="str">
        <f>_xlfn.XLOOKUP($B3261,ウォッチリスト!$C$3:$C$10000,ウォッチリスト!$C$3:$C$10000,"未反映",0,1)</f>
        <v>7366</v>
      </c>
    </row>
    <row r="3262" spans="1:11">
      <c r="A3262" s="49">
        <v>20250228</v>
      </c>
      <c r="B3262" s="50" t="s">
        <v>2930</v>
      </c>
      <c r="C3262" s="49" t="s">
        <v>7739</v>
      </c>
      <c r="D3262" s="49" t="s">
        <v>4059</v>
      </c>
      <c r="E3262" s="49">
        <v>9050</v>
      </c>
      <c r="F3262" s="49" t="s">
        <v>4031</v>
      </c>
      <c r="G3262" s="49">
        <v>10</v>
      </c>
      <c r="H3262" s="49" t="s">
        <v>3993</v>
      </c>
      <c r="I3262" s="49" t="s">
        <v>3975</v>
      </c>
      <c r="J3262" s="49" t="s">
        <v>3975</v>
      </c>
      <c r="K3262" s="47" t="str">
        <f>_xlfn.XLOOKUP($B3262,ウォッチリスト!$C$3:$C$10000,ウォッチリスト!$C$3:$C$10000,"未反映",0,1)</f>
        <v>7367</v>
      </c>
    </row>
    <row r="3263" spans="1:11">
      <c r="A3263" s="49">
        <v>20250228</v>
      </c>
      <c r="B3263" s="50" t="s">
        <v>2931</v>
      </c>
      <c r="C3263" s="49" t="s">
        <v>7740</v>
      </c>
      <c r="D3263" s="49" t="s">
        <v>4059</v>
      </c>
      <c r="E3263" s="49">
        <v>9050</v>
      </c>
      <c r="F3263" s="49" t="s">
        <v>4031</v>
      </c>
      <c r="G3263" s="49">
        <v>10</v>
      </c>
      <c r="H3263" s="49" t="s">
        <v>3993</v>
      </c>
      <c r="I3263" s="49" t="s">
        <v>3975</v>
      </c>
      <c r="J3263" s="49" t="s">
        <v>3975</v>
      </c>
      <c r="K3263" s="47" t="str">
        <f>_xlfn.XLOOKUP($B3263,ウォッチリスト!$C$3:$C$10000,ウォッチリスト!$C$3:$C$10000,"未反映",0,1)</f>
        <v>7368</v>
      </c>
    </row>
    <row r="3264" spans="1:11">
      <c r="A3264" s="49">
        <v>20250228</v>
      </c>
      <c r="B3264" s="50" t="s">
        <v>2932</v>
      </c>
      <c r="C3264" s="49" t="s">
        <v>7741</v>
      </c>
      <c r="D3264" s="49" t="s">
        <v>3983</v>
      </c>
      <c r="E3264" s="49">
        <v>9050</v>
      </c>
      <c r="F3264" s="49" t="s">
        <v>4031</v>
      </c>
      <c r="G3264" s="49">
        <v>10</v>
      </c>
      <c r="H3264" s="49" t="s">
        <v>3993</v>
      </c>
      <c r="I3264" s="49" t="s">
        <v>3975</v>
      </c>
      <c r="J3264" s="49" t="s">
        <v>3975</v>
      </c>
      <c r="K3264" s="47" t="str">
        <f>_xlfn.XLOOKUP($B3264,ウォッチリスト!$C$3:$C$10000,ウォッチリスト!$C$3:$C$10000,"未反映",0,1)</f>
        <v>7369</v>
      </c>
    </row>
    <row r="3265" spans="1:11">
      <c r="A3265" s="49">
        <v>20250228</v>
      </c>
      <c r="B3265" s="50" t="s">
        <v>2933</v>
      </c>
      <c r="C3265" s="49" t="s">
        <v>7742</v>
      </c>
      <c r="D3265" s="49" t="s">
        <v>3983</v>
      </c>
      <c r="E3265" s="49">
        <v>9050</v>
      </c>
      <c r="F3265" s="49" t="s">
        <v>4031</v>
      </c>
      <c r="G3265" s="49">
        <v>10</v>
      </c>
      <c r="H3265" s="49" t="s">
        <v>3993</v>
      </c>
      <c r="I3265" s="49" t="s">
        <v>3975</v>
      </c>
      <c r="J3265" s="49" t="s">
        <v>3975</v>
      </c>
      <c r="K3265" s="47" t="str">
        <f>_xlfn.XLOOKUP($B3265,ウォッチリスト!$C$3:$C$10000,ウォッチリスト!$C$3:$C$10000,"未反映",0,1)</f>
        <v>7370</v>
      </c>
    </row>
    <row r="3266" spans="1:11">
      <c r="A3266" s="49">
        <v>20250228</v>
      </c>
      <c r="B3266" s="50" t="s">
        <v>2934</v>
      </c>
      <c r="C3266" s="49" t="s">
        <v>7743</v>
      </c>
      <c r="D3266" s="49" t="s">
        <v>3983</v>
      </c>
      <c r="E3266" s="49">
        <v>9050</v>
      </c>
      <c r="F3266" s="49" t="s">
        <v>4031</v>
      </c>
      <c r="G3266" s="49">
        <v>10</v>
      </c>
      <c r="H3266" s="49" t="s">
        <v>3993</v>
      </c>
      <c r="I3266" s="49" t="s">
        <v>3975</v>
      </c>
      <c r="J3266" s="49" t="s">
        <v>3975</v>
      </c>
      <c r="K3266" s="47" t="str">
        <f>_xlfn.XLOOKUP($B3266,ウォッチリスト!$C$3:$C$10000,ウォッチリスト!$C$3:$C$10000,"未反映",0,1)</f>
        <v>7371</v>
      </c>
    </row>
    <row r="3267" spans="1:11">
      <c r="A3267" s="49">
        <v>20250228</v>
      </c>
      <c r="B3267" s="50" t="s">
        <v>2935</v>
      </c>
      <c r="C3267" s="49" t="s">
        <v>7744</v>
      </c>
      <c r="D3267" s="49" t="s">
        <v>3983</v>
      </c>
      <c r="E3267" s="49">
        <v>9050</v>
      </c>
      <c r="F3267" s="49" t="s">
        <v>4031</v>
      </c>
      <c r="G3267" s="49">
        <v>10</v>
      </c>
      <c r="H3267" s="49" t="s">
        <v>3993</v>
      </c>
      <c r="I3267" s="49" t="s">
        <v>3975</v>
      </c>
      <c r="J3267" s="49" t="s">
        <v>3975</v>
      </c>
      <c r="K3267" s="47" t="str">
        <f>_xlfn.XLOOKUP($B3267,ウォッチリスト!$C$3:$C$10000,ウォッチリスト!$C$3:$C$10000,"未反映",0,1)</f>
        <v>7372</v>
      </c>
    </row>
    <row r="3268" spans="1:11">
      <c r="A3268" s="49">
        <v>20250228</v>
      </c>
      <c r="B3268" s="50" t="s">
        <v>2936</v>
      </c>
      <c r="C3268" s="49" t="s">
        <v>7745</v>
      </c>
      <c r="D3268" s="49" t="s">
        <v>3983</v>
      </c>
      <c r="E3268" s="49">
        <v>9050</v>
      </c>
      <c r="F3268" s="49" t="s">
        <v>4031</v>
      </c>
      <c r="G3268" s="49">
        <v>10</v>
      </c>
      <c r="H3268" s="49" t="s">
        <v>3993</v>
      </c>
      <c r="I3268" s="49" t="s">
        <v>3975</v>
      </c>
      <c r="J3268" s="49" t="s">
        <v>3975</v>
      </c>
      <c r="K3268" s="47" t="str">
        <f>_xlfn.XLOOKUP($B3268,ウォッチリスト!$C$3:$C$10000,ウォッチリスト!$C$3:$C$10000,"未反映",0,1)</f>
        <v>7373</v>
      </c>
    </row>
    <row r="3269" spans="1:11">
      <c r="A3269" s="49">
        <v>20250228</v>
      </c>
      <c r="B3269" s="50" t="s">
        <v>2937</v>
      </c>
      <c r="C3269" s="49" t="s">
        <v>7746</v>
      </c>
      <c r="D3269" s="49" t="s">
        <v>3983</v>
      </c>
      <c r="E3269" s="49">
        <v>9050</v>
      </c>
      <c r="F3269" s="49" t="s">
        <v>4031</v>
      </c>
      <c r="G3269" s="49">
        <v>10</v>
      </c>
      <c r="H3269" s="49" t="s">
        <v>3993</v>
      </c>
      <c r="I3269" s="49" t="s">
        <v>3975</v>
      </c>
      <c r="J3269" s="49" t="s">
        <v>3975</v>
      </c>
      <c r="K3269" s="47" t="str">
        <f>_xlfn.XLOOKUP($B3269,ウォッチリスト!$C$3:$C$10000,ウォッチリスト!$C$3:$C$10000,"未反映",0,1)</f>
        <v>7374</v>
      </c>
    </row>
    <row r="3270" spans="1:11">
      <c r="A3270" s="49">
        <v>20250228</v>
      </c>
      <c r="B3270" s="50" t="s">
        <v>2938</v>
      </c>
      <c r="C3270" s="49" t="s">
        <v>7747</v>
      </c>
      <c r="D3270" s="49" t="s">
        <v>3983</v>
      </c>
      <c r="E3270" s="49">
        <v>9050</v>
      </c>
      <c r="F3270" s="49" t="s">
        <v>4031</v>
      </c>
      <c r="G3270" s="49">
        <v>10</v>
      </c>
      <c r="H3270" s="49" t="s">
        <v>3993</v>
      </c>
      <c r="I3270" s="49" t="s">
        <v>3975</v>
      </c>
      <c r="J3270" s="49" t="s">
        <v>3975</v>
      </c>
      <c r="K3270" s="47" t="str">
        <f>_xlfn.XLOOKUP($B3270,ウォッチリスト!$C$3:$C$10000,ウォッチリスト!$C$3:$C$10000,"未反映",0,1)</f>
        <v>7375</v>
      </c>
    </row>
    <row r="3271" spans="1:11">
      <c r="A3271" s="49">
        <v>20250228</v>
      </c>
      <c r="B3271" s="50" t="s">
        <v>2939</v>
      </c>
      <c r="C3271" s="49" t="s">
        <v>7748</v>
      </c>
      <c r="D3271" s="49" t="s">
        <v>3983</v>
      </c>
      <c r="E3271" s="49">
        <v>9050</v>
      </c>
      <c r="F3271" s="49" t="s">
        <v>4031</v>
      </c>
      <c r="G3271" s="49">
        <v>10</v>
      </c>
      <c r="H3271" s="49" t="s">
        <v>3993</v>
      </c>
      <c r="I3271" s="49" t="s">
        <v>3975</v>
      </c>
      <c r="J3271" s="49" t="s">
        <v>3975</v>
      </c>
      <c r="K3271" s="47" t="str">
        <f>_xlfn.XLOOKUP($B3271,ウォッチリスト!$C$3:$C$10000,ウォッチリスト!$C$3:$C$10000,"未反映",0,1)</f>
        <v>7376</v>
      </c>
    </row>
    <row r="3272" spans="1:11">
      <c r="A3272" s="49">
        <v>20250228</v>
      </c>
      <c r="B3272" s="50" t="s">
        <v>2940</v>
      </c>
      <c r="C3272" s="49" t="s">
        <v>7749</v>
      </c>
      <c r="D3272" s="49" t="s">
        <v>4059</v>
      </c>
      <c r="E3272" s="49">
        <v>9050</v>
      </c>
      <c r="F3272" s="49" t="s">
        <v>4031</v>
      </c>
      <c r="G3272" s="49">
        <v>10</v>
      </c>
      <c r="H3272" s="49" t="s">
        <v>3993</v>
      </c>
      <c r="I3272" s="49" t="s">
        <v>3975</v>
      </c>
      <c r="J3272" s="49" t="s">
        <v>3975</v>
      </c>
      <c r="K3272" s="47" t="str">
        <f>_xlfn.XLOOKUP($B3272,ウォッチリスト!$C$3:$C$10000,ウォッチリスト!$C$3:$C$10000,"未反映",0,1)</f>
        <v>7377</v>
      </c>
    </row>
    <row r="3273" spans="1:11">
      <c r="A3273" s="49">
        <v>20250228</v>
      </c>
      <c r="B3273" s="50" t="s">
        <v>2941</v>
      </c>
      <c r="C3273" s="49" t="s">
        <v>7750</v>
      </c>
      <c r="D3273" s="49" t="s">
        <v>3983</v>
      </c>
      <c r="E3273" s="49">
        <v>9050</v>
      </c>
      <c r="F3273" s="49" t="s">
        <v>4031</v>
      </c>
      <c r="G3273" s="49">
        <v>10</v>
      </c>
      <c r="H3273" s="49" t="s">
        <v>3993</v>
      </c>
      <c r="I3273" s="49" t="s">
        <v>3975</v>
      </c>
      <c r="J3273" s="49" t="s">
        <v>3975</v>
      </c>
      <c r="K3273" s="47" t="str">
        <f>_xlfn.XLOOKUP($B3273,ウォッチリスト!$C$3:$C$10000,ウォッチリスト!$C$3:$C$10000,"未反映",0,1)</f>
        <v>7378</v>
      </c>
    </row>
    <row r="3274" spans="1:11">
      <c r="A3274" s="49">
        <v>20250228</v>
      </c>
      <c r="B3274" s="50" t="s">
        <v>2942</v>
      </c>
      <c r="C3274" s="49" t="s">
        <v>7751</v>
      </c>
      <c r="D3274" s="49" t="s">
        <v>3983</v>
      </c>
      <c r="E3274" s="49">
        <v>9050</v>
      </c>
      <c r="F3274" s="49" t="s">
        <v>4031</v>
      </c>
      <c r="G3274" s="49">
        <v>10</v>
      </c>
      <c r="H3274" s="49" t="s">
        <v>3993</v>
      </c>
      <c r="I3274" s="49" t="s">
        <v>3975</v>
      </c>
      <c r="J3274" s="49" t="s">
        <v>3975</v>
      </c>
      <c r="K3274" s="47" t="str">
        <f>_xlfn.XLOOKUP($B3274,ウォッチリスト!$C$3:$C$10000,ウォッチリスト!$C$3:$C$10000,"未反映",0,1)</f>
        <v>7379</v>
      </c>
    </row>
    <row r="3275" spans="1:11">
      <c r="A3275" s="49">
        <v>20250228</v>
      </c>
      <c r="B3275" s="50" t="s">
        <v>151</v>
      </c>
      <c r="C3275" s="49" t="s">
        <v>7752</v>
      </c>
      <c r="D3275" s="49" t="s">
        <v>3968</v>
      </c>
      <c r="E3275" s="49">
        <v>7050</v>
      </c>
      <c r="F3275" s="49" t="s">
        <v>6822</v>
      </c>
      <c r="G3275" s="49">
        <v>15</v>
      </c>
      <c r="H3275" s="49" t="s">
        <v>6823</v>
      </c>
      <c r="I3275" s="49">
        <v>6</v>
      </c>
      <c r="J3275" s="49" t="s">
        <v>4061</v>
      </c>
      <c r="K3275" s="47" t="str">
        <f>_xlfn.XLOOKUP($B3275,ウォッチリスト!$C$3:$C$10000,ウォッチリスト!$C$3:$C$10000,"未反映",0,1)</f>
        <v>7380</v>
      </c>
    </row>
    <row r="3276" spans="1:11">
      <c r="A3276" s="49">
        <v>20250228</v>
      </c>
      <c r="B3276" s="50" t="s">
        <v>2943</v>
      </c>
      <c r="C3276" s="49" t="s">
        <v>7753</v>
      </c>
      <c r="D3276" s="49" t="s">
        <v>3968</v>
      </c>
      <c r="E3276" s="49">
        <v>7050</v>
      </c>
      <c r="F3276" s="49" t="s">
        <v>6822</v>
      </c>
      <c r="G3276" s="49">
        <v>15</v>
      </c>
      <c r="H3276" s="49" t="s">
        <v>6823</v>
      </c>
      <c r="I3276" s="49">
        <v>6</v>
      </c>
      <c r="J3276" s="49" t="s">
        <v>4061</v>
      </c>
      <c r="K3276" s="47" t="str">
        <f>_xlfn.XLOOKUP($B3276,ウォッチリスト!$C$3:$C$10000,ウォッチリスト!$C$3:$C$10000,"未反映",0,1)</f>
        <v>7381</v>
      </c>
    </row>
    <row r="3277" spans="1:11">
      <c r="A3277" s="49">
        <v>20250228</v>
      </c>
      <c r="B3277" s="50" t="s">
        <v>2944</v>
      </c>
      <c r="C3277" s="49" t="s">
        <v>7754</v>
      </c>
      <c r="D3277" s="49" t="s">
        <v>3968</v>
      </c>
      <c r="E3277" s="49">
        <v>7200</v>
      </c>
      <c r="F3277" s="49" t="s">
        <v>4215</v>
      </c>
      <c r="G3277" s="49">
        <v>16</v>
      </c>
      <c r="H3277" s="49" t="s">
        <v>4216</v>
      </c>
      <c r="I3277" s="49">
        <v>7</v>
      </c>
      <c r="J3277" s="49" t="s">
        <v>3971</v>
      </c>
      <c r="K3277" s="47" t="str">
        <f>_xlfn.XLOOKUP($B3277,ウォッチリスト!$C$3:$C$10000,ウォッチリスト!$C$3:$C$10000,"未反映",0,1)</f>
        <v>7383</v>
      </c>
    </row>
    <row r="3278" spans="1:11">
      <c r="A3278" s="49">
        <v>20250228</v>
      </c>
      <c r="B3278" s="50" t="s">
        <v>2945</v>
      </c>
      <c r="C3278" s="49" t="s">
        <v>7755</v>
      </c>
      <c r="D3278" s="49" t="s">
        <v>3968</v>
      </c>
      <c r="E3278" s="49">
        <v>7050</v>
      </c>
      <c r="F3278" s="49" t="s">
        <v>6822</v>
      </c>
      <c r="G3278" s="49">
        <v>15</v>
      </c>
      <c r="H3278" s="49" t="s">
        <v>6823</v>
      </c>
      <c r="I3278" s="49">
        <v>7</v>
      </c>
      <c r="J3278" s="49" t="s">
        <v>3971</v>
      </c>
      <c r="K3278" s="47" t="str">
        <f>_xlfn.XLOOKUP($B3278,ウォッチリスト!$C$3:$C$10000,ウォッチリスト!$C$3:$C$10000,"未反映",0,1)</f>
        <v>7384</v>
      </c>
    </row>
    <row r="3279" spans="1:11">
      <c r="A3279" s="49">
        <v>20250228</v>
      </c>
      <c r="B3279" s="50" t="s">
        <v>2946</v>
      </c>
      <c r="C3279" s="49" t="s">
        <v>7756</v>
      </c>
      <c r="D3279" s="49" t="s">
        <v>3983</v>
      </c>
      <c r="E3279" s="49">
        <v>7200</v>
      </c>
      <c r="F3279" s="49" t="s">
        <v>4215</v>
      </c>
      <c r="G3279" s="49">
        <v>16</v>
      </c>
      <c r="H3279" s="49" t="s">
        <v>4216</v>
      </c>
      <c r="I3279" s="49" t="s">
        <v>3975</v>
      </c>
      <c r="J3279" s="49" t="s">
        <v>3975</v>
      </c>
      <c r="K3279" s="47" t="str">
        <f>_xlfn.XLOOKUP($B3279,ウォッチリスト!$C$3:$C$10000,ウォッチリスト!$C$3:$C$10000,"未反映",0,1)</f>
        <v>7386</v>
      </c>
    </row>
    <row r="3280" spans="1:11">
      <c r="A3280" s="49">
        <v>20250228</v>
      </c>
      <c r="B3280" s="50" t="s">
        <v>84</v>
      </c>
      <c r="C3280" s="49" t="s">
        <v>7757</v>
      </c>
      <c r="D3280" s="49" t="s">
        <v>3968</v>
      </c>
      <c r="E3280" s="49">
        <v>7150</v>
      </c>
      <c r="F3280" s="49" t="s">
        <v>6830</v>
      </c>
      <c r="G3280" s="49">
        <v>16</v>
      </c>
      <c r="H3280" s="49" t="s">
        <v>4216</v>
      </c>
      <c r="I3280" s="49">
        <v>7</v>
      </c>
      <c r="J3280" s="49" t="s">
        <v>3971</v>
      </c>
      <c r="K3280" s="47" t="str">
        <f>_xlfn.XLOOKUP($B3280,ウォッチリスト!$C$3:$C$10000,ウォッチリスト!$C$3:$C$10000,"未反映",0,1)</f>
        <v>7388</v>
      </c>
    </row>
    <row r="3281" spans="1:11">
      <c r="A3281" s="49">
        <v>20250228</v>
      </c>
      <c r="B3281" s="50" t="s">
        <v>2947</v>
      </c>
      <c r="C3281" s="49" t="s">
        <v>7758</v>
      </c>
      <c r="D3281" s="49" t="s">
        <v>3968</v>
      </c>
      <c r="E3281" s="49">
        <v>7050</v>
      </c>
      <c r="F3281" s="49" t="s">
        <v>6822</v>
      </c>
      <c r="G3281" s="49">
        <v>15</v>
      </c>
      <c r="H3281" s="49" t="s">
        <v>6823</v>
      </c>
      <c r="I3281" s="49">
        <v>6</v>
      </c>
      <c r="J3281" s="49" t="s">
        <v>4061</v>
      </c>
      <c r="K3281" s="47" t="str">
        <f>_xlfn.XLOOKUP($B3281,ウォッチリスト!$C$3:$C$10000,ウォッチリスト!$C$3:$C$10000,"未反映",0,1)</f>
        <v>7389</v>
      </c>
    </row>
    <row r="3282" spans="1:11">
      <c r="A3282" s="49">
        <v>20250228</v>
      </c>
      <c r="B3282" s="50" t="s">
        <v>2948</v>
      </c>
      <c r="C3282" s="49" t="s">
        <v>7759</v>
      </c>
      <c r="D3282" s="49" t="s">
        <v>4059</v>
      </c>
      <c r="E3282" s="49">
        <v>3700</v>
      </c>
      <c r="F3282" s="49" t="s">
        <v>5496</v>
      </c>
      <c r="G3282" s="49">
        <v>6</v>
      </c>
      <c r="H3282" s="49" t="s">
        <v>5497</v>
      </c>
      <c r="I3282" s="49" t="s">
        <v>3975</v>
      </c>
      <c r="J3282" s="49" t="s">
        <v>3975</v>
      </c>
      <c r="K3282" s="47" t="str">
        <f>_xlfn.XLOOKUP($B3282,ウォッチリスト!$C$3:$C$10000,ウォッチリスト!$C$3:$C$10000,"未反映",0,1)</f>
        <v>7399</v>
      </c>
    </row>
    <row r="3283" spans="1:11">
      <c r="A3283" s="49">
        <v>20250228</v>
      </c>
      <c r="B3283" s="50" t="s">
        <v>2949</v>
      </c>
      <c r="C3283" s="49" t="s">
        <v>7760</v>
      </c>
      <c r="D3283" s="49" t="s">
        <v>3968</v>
      </c>
      <c r="E3283" s="49">
        <v>3700</v>
      </c>
      <c r="F3283" s="49" t="s">
        <v>5496</v>
      </c>
      <c r="G3283" s="49">
        <v>6</v>
      </c>
      <c r="H3283" s="49" t="s">
        <v>5497</v>
      </c>
      <c r="I3283" s="49">
        <v>7</v>
      </c>
      <c r="J3283" s="49" t="s">
        <v>3971</v>
      </c>
      <c r="K3283" s="47" t="str">
        <f>_xlfn.XLOOKUP($B3283,ウォッチリスト!$C$3:$C$10000,ウォッチリスト!$C$3:$C$10000,"未反映",0,1)</f>
        <v>7408</v>
      </c>
    </row>
    <row r="3284" spans="1:11">
      <c r="A3284" s="49">
        <v>20250228</v>
      </c>
      <c r="B3284" s="50" t="s">
        <v>2950</v>
      </c>
      <c r="C3284" s="49" t="s">
        <v>7761</v>
      </c>
      <c r="D3284" s="49" t="s">
        <v>3983</v>
      </c>
      <c r="E3284" s="49">
        <v>3700</v>
      </c>
      <c r="F3284" s="49" t="s">
        <v>5496</v>
      </c>
      <c r="G3284" s="49">
        <v>6</v>
      </c>
      <c r="H3284" s="49" t="s">
        <v>5497</v>
      </c>
      <c r="I3284" s="49" t="s">
        <v>3975</v>
      </c>
      <c r="J3284" s="49" t="s">
        <v>3975</v>
      </c>
      <c r="K3284" s="47" t="str">
        <f>_xlfn.XLOOKUP($B3284,ウォッチリスト!$C$3:$C$10000,ウォッチリスト!$C$3:$C$10000,"未反映",0,1)</f>
        <v>7409</v>
      </c>
    </row>
    <row r="3285" spans="1:11">
      <c r="A3285" s="49">
        <v>20250228</v>
      </c>
      <c r="B3285" s="50" t="s">
        <v>2951</v>
      </c>
      <c r="C3285" s="49" t="s">
        <v>7762</v>
      </c>
      <c r="D3285" s="49" t="s">
        <v>4059</v>
      </c>
      <c r="E3285" s="49">
        <v>6100</v>
      </c>
      <c r="F3285" s="49" t="s">
        <v>4070</v>
      </c>
      <c r="G3285" s="49">
        <v>14</v>
      </c>
      <c r="H3285" s="49" t="s">
        <v>4071</v>
      </c>
      <c r="I3285" s="49" t="s">
        <v>3975</v>
      </c>
      <c r="J3285" s="49" t="s">
        <v>3975</v>
      </c>
      <c r="K3285" s="47" t="str">
        <f>_xlfn.XLOOKUP($B3285,ウォッチリスト!$C$3:$C$10000,ウォッチリスト!$C$3:$C$10000,"未反映",0,1)</f>
        <v>7412</v>
      </c>
    </row>
    <row r="3286" spans="1:11">
      <c r="A3286" s="49">
        <v>20250228</v>
      </c>
      <c r="B3286" s="50" t="s">
        <v>2952</v>
      </c>
      <c r="C3286" s="49" t="s">
        <v>7763</v>
      </c>
      <c r="D3286" s="49" t="s">
        <v>4059</v>
      </c>
      <c r="E3286" s="49">
        <v>6050</v>
      </c>
      <c r="F3286" s="49" t="s">
        <v>4196</v>
      </c>
      <c r="G3286" s="49">
        <v>13</v>
      </c>
      <c r="H3286" s="49" t="s">
        <v>4197</v>
      </c>
      <c r="I3286" s="49" t="s">
        <v>3975</v>
      </c>
      <c r="J3286" s="49" t="s">
        <v>3975</v>
      </c>
      <c r="K3286" s="47" t="str">
        <f>_xlfn.XLOOKUP($B3286,ウォッチリスト!$C$3:$C$10000,ウォッチリスト!$C$3:$C$10000,"未反映",0,1)</f>
        <v>7413</v>
      </c>
    </row>
    <row r="3287" spans="1:11">
      <c r="A3287" s="49">
        <v>20250228</v>
      </c>
      <c r="B3287" s="50" t="s">
        <v>2953</v>
      </c>
      <c r="C3287" s="49" t="s">
        <v>7764</v>
      </c>
      <c r="D3287" s="49" t="s">
        <v>3968</v>
      </c>
      <c r="E3287" s="49">
        <v>6050</v>
      </c>
      <c r="F3287" s="49" t="s">
        <v>4196</v>
      </c>
      <c r="G3287" s="49">
        <v>13</v>
      </c>
      <c r="H3287" s="49" t="s">
        <v>4197</v>
      </c>
      <c r="I3287" s="49">
        <v>7</v>
      </c>
      <c r="J3287" s="49" t="s">
        <v>3971</v>
      </c>
      <c r="K3287" s="47" t="str">
        <f>_xlfn.XLOOKUP($B3287,ウォッチリスト!$C$3:$C$10000,ウォッチリスト!$C$3:$C$10000,"未反映",0,1)</f>
        <v>7414</v>
      </c>
    </row>
    <row r="3288" spans="1:11">
      <c r="A3288" s="49">
        <v>20250228</v>
      </c>
      <c r="B3288" s="50" t="s">
        <v>2954</v>
      </c>
      <c r="C3288" s="49" t="s">
        <v>7765</v>
      </c>
      <c r="D3288" s="49" t="s">
        <v>4059</v>
      </c>
      <c r="E3288" s="49">
        <v>6100</v>
      </c>
      <c r="F3288" s="49" t="s">
        <v>4070</v>
      </c>
      <c r="G3288" s="49">
        <v>14</v>
      </c>
      <c r="H3288" s="49" t="s">
        <v>4071</v>
      </c>
      <c r="I3288" s="49" t="s">
        <v>3975</v>
      </c>
      <c r="J3288" s="49" t="s">
        <v>3975</v>
      </c>
      <c r="K3288" s="47" t="str">
        <f>_xlfn.XLOOKUP($B3288,ウォッチリスト!$C$3:$C$10000,ウォッチリスト!$C$3:$C$10000,"未反映",0,1)</f>
        <v>7416</v>
      </c>
    </row>
    <row r="3289" spans="1:11">
      <c r="A3289" s="49">
        <v>20250228</v>
      </c>
      <c r="B3289" s="50" t="s">
        <v>2955</v>
      </c>
      <c r="C3289" s="49" t="s">
        <v>7766</v>
      </c>
      <c r="D3289" s="49" t="s">
        <v>4059</v>
      </c>
      <c r="E3289" s="49">
        <v>6050</v>
      </c>
      <c r="F3289" s="49" t="s">
        <v>4196</v>
      </c>
      <c r="G3289" s="49">
        <v>13</v>
      </c>
      <c r="H3289" s="49" t="s">
        <v>4197</v>
      </c>
      <c r="I3289" s="49" t="s">
        <v>3975</v>
      </c>
      <c r="J3289" s="49" t="s">
        <v>3975</v>
      </c>
      <c r="K3289" s="47" t="str">
        <f>_xlfn.XLOOKUP($B3289,ウォッチリスト!$C$3:$C$10000,ウォッチリスト!$C$3:$C$10000,"未反映",0,1)</f>
        <v>7417</v>
      </c>
    </row>
    <row r="3290" spans="1:11">
      <c r="A3290" s="49">
        <v>20250228</v>
      </c>
      <c r="B3290" s="50" t="s">
        <v>2956</v>
      </c>
      <c r="C3290" s="49" t="s">
        <v>7767</v>
      </c>
      <c r="D3290" s="49" t="s">
        <v>3968</v>
      </c>
      <c r="E3290" s="49">
        <v>6100</v>
      </c>
      <c r="F3290" s="49" t="s">
        <v>4070</v>
      </c>
      <c r="G3290" s="49">
        <v>14</v>
      </c>
      <c r="H3290" s="49" t="s">
        <v>4071</v>
      </c>
      <c r="I3290" s="49">
        <v>6</v>
      </c>
      <c r="J3290" s="49" t="s">
        <v>4061</v>
      </c>
      <c r="K3290" s="47" t="str">
        <f>_xlfn.XLOOKUP($B3290,ウォッチリスト!$C$3:$C$10000,ウォッチリスト!$C$3:$C$10000,"未反映",0,1)</f>
        <v>7419</v>
      </c>
    </row>
    <row r="3291" spans="1:11">
      <c r="A3291" s="49">
        <v>20250228</v>
      </c>
      <c r="B3291" s="50" t="s">
        <v>2957</v>
      </c>
      <c r="C3291" s="49" t="s">
        <v>7768</v>
      </c>
      <c r="D3291" s="49" t="s">
        <v>3968</v>
      </c>
      <c r="E3291" s="49">
        <v>6050</v>
      </c>
      <c r="F3291" s="49" t="s">
        <v>4196</v>
      </c>
      <c r="G3291" s="49">
        <v>13</v>
      </c>
      <c r="H3291" s="49" t="s">
        <v>4197</v>
      </c>
      <c r="I3291" s="49">
        <v>7</v>
      </c>
      <c r="J3291" s="49" t="s">
        <v>3971</v>
      </c>
      <c r="K3291" s="47" t="str">
        <f>_xlfn.XLOOKUP($B3291,ウォッチリスト!$C$3:$C$10000,ウォッチリスト!$C$3:$C$10000,"未反映",0,1)</f>
        <v>7420</v>
      </c>
    </row>
    <row r="3292" spans="1:11">
      <c r="A3292" s="49">
        <v>20250228</v>
      </c>
      <c r="B3292" s="50" t="s">
        <v>2958</v>
      </c>
      <c r="C3292" s="49" t="s">
        <v>7769</v>
      </c>
      <c r="D3292" s="49" t="s">
        <v>3968</v>
      </c>
      <c r="E3292" s="49">
        <v>6100</v>
      </c>
      <c r="F3292" s="49" t="s">
        <v>4070</v>
      </c>
      <c r="G3292" s="49">
        <v>14</v>
      </c>
      <c r="H3292" s="49" t="s">
        <v>4071</v>
      </c>
      <c r="I3292" s="49">
        <v>6</v>
      </c>
      <c r="J3292" s="49" t="s">
        <v>4061</v>
      </c>
      <c r="K3292" s="47" t="str">
        <f>_xlfn.XLOOKUP($B3292,ウォッチリスト!$C$3:$C$10000,ウォッチリスト!$C$3:$C$10000,"未反映",0,1)</f>
        <v>7421</v>
      </c>
    </row>
    <row r="3293" spans="1:11">
      <c r="A3293" s="49">
        <v>20250228</v>
      </c>
      <c r="B3293" s="50" t="s">
        <v>2959</v>
      </c>
      <c r="C3293" s="49" t="s">
        <v>7770</v>
      </c>
      <c r="D3293" s="49" t="s">
        <v>4059</v>
      </c>
      <c r="E3293" s="49">
        <v>6050</v>
      </c>
      <c r="F3293" s="49" t="s">
        <v>4196</v>
      </c>
      <c r="G3293" s="49">
        <v>13</v>
      </c>
      <c r="H3293" s="49" t="s">
        <v>4197</v>
      </c>
      <c r="I3293" s="49" t="s">
        <v>3975</v>
      </c>
      <c r="J3293" s="49" t="s">
        <v>3975</v>
      </c>
      <c r="K3293" s="47" t="str">
        <f>_xlfn.XLOOKUP($B3293,ウォッチリスト!$C$3:$C$10000,ウォッチリスト!$C$3:$C$10000,"未反映",0,1)</f>
        <v>7422</v>
      </c>
    </row>
    <row r="3294" spans="1:11">
      <c r="A3294" s="49">
        <v>20250228</v>
      </c>
      <c r="B3294" s="50" t="s">
        <v>2960</v>
      </c>
      <c r="C3294" s="49" t="s">
        <v>7771</v>
      </c>
      <c r="D3294" s="49" t="s">
        <v>4059</v>
      </c>
      <c r="E3294" s="49">
        <v>6050</v>
      </c>
      <c r="F3294" s="49" t="s">
        <v>4196</v>
      </c>
      <c r="G3294" s="49">
        <v>13</v>
      </c>
      <c r="H3294" s="49" t="s">
        <v>4197</v>
      </c>
      <c r="I3294" s="49" t="s">
        <v>3975</v>
      </c>
      <c r="J3294" s="49" t="s">
        <v>3975</v>
      </c>
      <c r="K3294" s="47" t="str">
        <f>_xlfn.XLOOKUP($B3294,ウォッチリスト!$C$3:$C$10000,ウォッチリスト!$C$3:$C$10000,"未反映",0,1)</f>
        <v>7425</v>
      </c>
    </row>
    <row r="3295" spans="1:11">
      <c r="A3295" s="49">
        <v>20250228</v>
      </c>
      <c r="B3295" s="50" t="s">
        <v>2961</v>
      </c>
      <c r="C3295" s="49" t="s">
        <v>7772</v>
      </c>
      <c r="D3295" s="49" t="s">
        <v>4059</v>
      </c>
      <c r="E3295" s="49">
        <v>6050</v>
      </c>
      <c r="F3295" s="49" t="s">
        <v>4196</v>
      </c>
      <c r="G3295" s="49">
        <v>13</v>
      </c>
      <c r="H3295" s="49" t="s">
        <v>4197</v>
      </c>
      <c r="I3295" s="49" t="s">
        <v>3975</v>
      </c>
      <c r="J3295" s="49" t="s">
        <v>3975</v>
      </c>
      <c r="K3295" s="47" t="str">
        <f>_xlfn.XLOOKUP($B3295,ウォッチリスト!$C$3:$C$10000,ウォッチリスト!$C$3:$C$10000,"未反映",0,1)</f>
        <v>7426</v>
      </c>
    </row>
    <row r="3296" spans="1:11">
      <c r="A3296" s="49">
        <v>20250228</v>
      </c>
      <c r="B3296" s="50" t="s">
        <v>2962</v>
      </c>
      <c r="C3296" s="49" t="s">
        <v>7773</v>
      </c>
      <c r="D3296" s="49" t="s">
        <v>4059</v>
      </c>
      <c r="E3296" s="49">
        <v>6050</v>
      </c>
      <c r="F3296" s="49" t="s">
        <v>4196</v>
      </c>
      <c r="G3296" s="49">
        <v>13</v>
      </c>
      <c r="H3296" s="49" t="s">
        <v>4197</v>
      </c>
      <c r="I3296" s="49" t="s">
        <v>3975</v>
      </c>
      <c r="J3296" s="49" t="s">
        <v>3975</v>
      </c>
      <c r="K3296" s="47" t="str">
        <f>_xlfn.XLOOKUP($B3296,ウォッチリスト!$C$3:$C$10000,ウォッチリスト!$C$3:$C$10000,"未反映",0,1)</f>
        <v>7427</v>
      </c>
    </row>
    <row r="3297" spans="1:11">
      <c r="A3297" s="49">
        <v>20250228</v>
      </c>
      <c r="B3297" s="50" t="s">
        <v>2963</v>
      </c>
      <c r="C3297" s="49" t="s">
        <v>7774</v>
      </c>
      <c r="D3297" s="49" t="s">
        <v>3968</v>
      </c>
      <c r="E3297" s="49">
        <v>6050</v>
      </c>
      <c r="F3297" s="49" t="s">
        <v>4196</v>
      </c>
      <c r="G3297" s="49">
        <v>13</v>
      </c>
      <c r="H3297" s="49" t="s">
        <v>4197</v>
      </c>
      <c r="I3297" s="49">
        <v>6</v>
      </c>
      <c r="J3297" s="49" t="s">
        <v>4061</v>
      </c>
      <c r="K3297" s="47" t="str">
        <f>_xlfn.XLOOKUP($B3297,ウォッチリスト!$C$3:$C$10000,ウォッチリスト!$C$3:$C$10000,"未反映",0,1)</f>
        <v>7433</v>
      </c>
    </row>
    <row r="3298" spans="1:11">
      <c r="A3298" s="49">
        <v>20250228</v>
      </c>
      <c r="B3298" s="50" t="s">
        <v>2964</v>
      </c>
      <c r="C3298" s="49" t="s">
        <v>7775</v>
      </c>
      <c r="D3298" s="49" t="s">
        <v>4059</v>
      </c>
      <c r="E3298" s="49">
        <v>6050</v>
      </c>
      <c r="F3298" s="49" t="s">
        <v>4196</v>
      </c>
      <c r="G3298" s="49">
        <v>13</v>
      </c>
      <c r="H3298" s="49" t="s">
        <v>4197</v>
      </c>
      <c r="I3298" s="49" t="s">
        <v>3975</v>
      </c>
      <c r="J3298" s="49" t="s">
        <v>3975</v>
      </c>
      <c r="K3298" s="47" t="str">
        <f>_xlfn.XLOOKUP($B3298,ウォッチリスト!$C$3:$C$10000,ウォッチリスト!$C$3:$C$10000,"未反映",0,1)</f>
        <v>7434</v>
      </c>
    </row>
    <row r="3299" spans="1:11">
      <c r="A3299" s="49">
        <v>20250228</v>
      </c>
      <c r="B3299" s="50" t="s">
        <v>2965</v>
      </c>
      <c r="C3299" s="49" t="s">
        <v>7776</v>
      </c>
      <c r="D3299" s="49" t="s">
        <v>4059</v>
      </c>
      <c r="E3299" s="49">
        <v>6050</v>
      </c>
      <c r="F3299" s="49" t="s">
        <v>4196</v>
      </c>
      <c r="G3299" s="49">
        <v>13</v>
      </c>
      <c r="H3299" s="49" t="s">
        <v>4197</v>
      </c>
      <c r="I3299" s="49" t="s">
        <v>3975</v>
      </c>
      <c r="J3299" s="49" t="s">
        <v>3975</v>
      </c>
      <c r="K3299" s="47" t="str">
        <f>_xlfn.XLOOKUP($B3299,ウォッチリスト!$C$3:$C$10000,ウォッチリスト!$C$3:$C$10000,"未反映",0,1)</f>
        <v>7435</v>
      </c>
    </row>
    <row r="3300" spans="1:11">
      <c r="A3300" s="49">
        <v>20250228</v>
      </c>
      <c r="B3300" s="50" t="s">
        <v>2966</v>
      </c>
      <c r="C3300" s="49" t="s">
        <v>7777</v>
      </c>
      <c r="D3300" s="49" t="s">
        <v>3968</v>
      </c>
      <c r="E3300" s="49">
        <v>6050</v>
      </c>
      <c r="F3300" s="49" t="s">
        <v>4196</v>
      </c>
      <c r="G3300" s="49">
        <v>13</v>
      </c>
      <c r="H3300" s="49" t="s">
        <v>4197</v>
      </c>
      <c r="I3300" s="49">
        <v>7</v>
      </c>
      <c r="J3300" s="49" t="s">
        <v>3971</v>
      </c>
      <c r="K3300" s="47" t="str">
        <f>_xlfn.XLOOKUP($B3300,ウォッチリスト!$C$3:$C$10000,ウォッチリスト!$C$3:$C$10000,"未反映",0,1)</f>
        <v>7438</v>
      </c>
    </row>
    <row r="3301" spans="1:11">
      <c r="A3301" s="49">
        <v>20250228</v>
      </c>
      <c r="B3301" s="50" t="s">
        <v>16</v>
      </c>
      <c r="C3301" s="49" t="s">
        <v>7778</v>
      </c>
      <c r="D3301" s="49" t="s">
        <v>4059</v>
      </c>
      <c r="E3301" s="49">
        <v>6050</v>
      </c>
      <c r="F3301" s="49" t="s">
        <v>4196</v>
      </c>
      <c r="G3301" s="49">
        <v>13</v>
      </c>
      <c r="H3301" s="49" t="s">
        <v>4197</v>
      </c>
      <c r="I3301" s="49" t="s">
        <v>3975</v>
      </c>
      <c r="J3301" s="49" t="s">
        <v>3975</v>
      </c>
      <c r="K3301" s="47" t="str">
        <f>_xlfn.XLOOKUP($B3301,ウォッチリスト!$C$3:$C$10000,ウォッチリスト!$C$3:$C$10000,"未反映",0,1)</f>
        <v>7442</v>
      </c>
    </row>
    <row r="3302" spans="1:11">
      <c r="A3302" s="49">
        <v>20250228</v>
      </c>
      <c r="B3302" s="50" t="s">
        <v>2967</v>
      </c>
      <c r="C3302" s="49" t="s">
        <v>7779</v>
      </c>
      <c r="D3302" s="49" t="s">
        <v>4059</v>
      </c>
      <c r="E3302" s="49">
        <v>6050</v>
      </c>
      <c r="F3302" s="49" t="s">
        <v>4196</v>
      </c>
      <c r="G3302" s="49">
        <v>13</v>
      </c>
      <c r="H3302" s="49" t="s">
        <v>4197</v>
      </c>
      <c r="I3302" s="49" t="s">
        <v>3975</v>
      </c>
      <c r="J3302" s="49" t="s">
        <v>3975</v>
      </c>
      <c r="K3302" s="47" t="str">
        <f>_xlfn.XLOOKUP($B3302,ウォッチリスト!$C$3:$C$10000,ウォッチリスト!$C$3:$C$10000,"未反映",0,1)</f>
        <v>7443</v>
      </c>
    </row>
    <row r="3303" spans="1:11">
      <c r="A3303" s="49">
        <v>20250228</v>
      </c>
      <c r="B3303" s="50" t="s">
        <v>2968</v>
      </c>
      <c r="C3303" s="49" t="s">
        <v>7780</v>
      </c>
      <c r="D3303" s="49" t="s">
        <v>4059</v>
      </c>
      <c r="E3303" s="49">
        <v>6050</v>
      </c>
      <c r="F3303" s="49" t="s">
        <v>4196</v>
      </c>
      <c r="G3303" s="49">
        <v>13</v>
      </c>
      <c r="H3303" s="49" t="s">
        <v>4197</v>
      </c>
      <c r="I3303" s="49" t="s">
        <v>3975</v>
      </c>
      <c r="J3303" s="49" t="s">
        <v>3975</v>
      </c>
      <c r="K3303" s="47" t="str">
        <f>_xlfn.XLOOKUP($B3303,ウォッチリスト!$C$3:$C$10000,ウォッチリスト!$C$3:$C$10000,"未反映",0,1)</f>
        <v>7444</v>
      </c>
    </row>
    <row r="3304" spans="1:11">
      <c r="A3304" s="49">
        <v>20250228</v>
      </c>
      <c r="B3304" s="50" t="s">
        <v>2969</v>
      </c>
      <c r="C3304" s="49" t="s">
        <v>7781</v>
      </c>
      <c r="D3304" s="49" t="s">
        <v>4059</v>
      </c>
      <c r="E3304" s="49">
        <v>6100</v>
      </c>
      <c r="F3304" s="49" t="s">
        <v>4070</v>
      </c>
      <c r="G3304" s="49">
        <v>14</v>
      </c>
      <c r="H3304" s="49" t="s">
        <v>4071</v>
      </c>
      <c r="I3304" s="49" t="s">
        <v>3975</v>
      </c>
      <c r="J3304" s="49" t="s">
        <v>3975</v>
      </c>
      <c r="K3304" s="47" t="str">
        <f>_xlfn.XLOOKUP($B3304,ウォッチリスト!$C$3:$C$10000,ウォッチリスト!$C$3:$C$10000,"未反映",0,1)</f>
        <v>7445</v>
      </c>
    </row>
    <row r="3305" spans="1:11">
      <c r="A3305" s="49">
        <v>20250228</v>
      </c>
      <c r="B3305" s="50" t="s">
        <v>2970</v>
      </c>
      <c r="C3305" s="49" t="s">
        <v>7782</v>
      </c>
      <c r="D3305" s="49" t="s">
        <v>4059</v>
      </c>
      <c r="E3305" s="49">
        <v>6050</v>
      </c>
      <c r="F3305" s="49" t="s">
        <v>4196</v>
      </c>
      <c r="G3305" s="49">
        <v>13</v>
      </c>
      <c r="H3305" s="49" t="s">
        <v>4197</v>
      </c>
      <c r="I3305" s="49" t="s">
        <v>3975</v>
      </c>
      <c r="J3305" s="49" t="s">
        <v>3975</v>
      </c>
      <c r="K3305" s="47" t="str">
        <f>_xlfn.XLOOKUP($B3305,ウォッチリスト!$C$3:$C$10000,ウォッチリスト!$C$3:$C$10000,"未反映",0,1)</f>
        <v>7446</v>
      </c>
    </row>
    <row r="3306" spans="1:11">
      <c r="A3306" s="49">
        <v>20250228</v>
      </c>
      <c r="B3306" s="50" t="s">
        <v>2971</v>
      </c>
      <c r="C3306" s="49" t="s">
        <v>7783</v>
      </c>
      <c r="D3306" s="49" t="s">
        <v>3968</v>
      </c>
      <c r="E3306" s="49">
        <v>6050</v>
      </c>
      <c r="F3306" s="49" t="s">
        <v>4196</v>
      </c>
      <c r="G3306" s="49">
        <v>13</v>
      </c>
      <c r="H3306" s="49" t="s">
        <v>4197</v>
      </c>
      <c r="I3306" s="49">
        <v>7</v>
      </c>
      <c r="J3306" s="49" t="s">
        <v>3971</v>
      </c>
      <c r="K3306" s="47" t="str">
        <f>_xlfn.XLOOKUP($B3306,ウォッチリスト!$C$3:$C$10000,ウォッチリスト!$C$3:$C$10000,"未反映",0,1)</f>
        <v>7447</v>
      </c>
    </row>
    <row r="3307" spans="1:11">
      <c r="A3307" s="49">
        <v>20250228</v>
      </c>
      <c r="B3307" s="50" t="s">
        <v>2972</v>
      </c>
      <c r="C3307" s="49" t="s">
        <v>7784</v>
      </c>
      <c r="D3307" s="49" t="s">
        <v>4059</v>
      </c>
      <c r="E3307" s="49">
        <v>6100</v>
      </c>
      <c r="F3307" s="49" t="s">
        <v>4070</v>
      </c>
      <c r="G3307" s="49">
        <v>14</v>
      </c>
      <c r="H3307" s="49" t="s">
        <v>4071</v>
      </c>
      <c r="I3307" s="49" t="s">
        <v>3975</v>
      </c>
      <c r="J3307" s="49" t="s">
        <v>3975</v>
      </c>
      <c r="K3307" s="47" t="str">
        <f>_xlfn.XLOOKUP($B3307,ウォッチリスト!$C$3:$C$10000,ウォッチリスト!$C$3:$C$10000,"未反映",0,1)</f>
        <v>7450</v>
      </c>
    </row>
    <row r="3308" spans="1:11">
      <c r="A3308" s="49">
        <v>20250228</v>
      </c>
      <c r="B3308" s="50" t="s">
        <v>2973</v>
      </c>
      <c r="C3308" s="49" t="s">
        <v>7785</v>
      </c>
      <c r="D3308" s="49" t="s">
        <v>4059</v>
      </c>
      <c r="E3308" s="49">
        <v>6050</v>
      </c>
      <c r="F3308" s="49" t="s">
        <v>4196</v>
      </c>
      <c r="G3308" s="49">
        <v>13</v>
      </c>
      <c r="H3308" s="49" t="s">
        <v>4197</v>
      </c>
      <c r="I3308" s="49">
        <v>6</v>
      </c>
      <c r="J3308" s="49" t="s">
        <v>4061</v>
      </c>
      <c r="K3308" s="47" t="str">
        <f>_xlfn.XLOOKUP($B3308,ウォッチリスト!$C$3:$C$10000,ウォッチリスト!$C$3:$C$10000,"未反映",0,1)</f>
        <v>7451</v>
      </c>
    </row>
    <row r="3309" spans="1:11">
      <c r="A3309" s="49">
        <v>20250228</v>
      </c>
      <c r="B3309" s="50" t="s">
        <v>244</v>
      </c>
      <c r="C3309" s="49" t="s">
        <v>7786</v>
      </c>
      <c r="D3309" s="49" t="s">
        <v>3968</v>
      </c>
      <c r="E3309" s="49">
        <v>6100</v>
      </c>
      <c r="F3309" s="49" t="s">
        <v>4070</v>
      </c>
      <c r="G3309" s="49">
        <v>14</v>
      </c>
      <c r="H3309" s="49" t="s">
        <v>4071</v>
      </c>
      <c r="I3309" s="49">
        <v>4</v>
      </c>
      <c r="J3309" s="49" t="s">
        <v>4015</v>
      </c>
      <c r="K3309" s="47" t="str">
        <f>_xlfn.XLOOKUP($B3309,ウォッチリスト!$C$3:$C$10000,ウォッチリスト!$C$3:$C$10000,"未反映",0,1)</f>
        <v>7453</v>
      </c>
    </row>
    <row r="3310" spans="1:11">
      <c r="A3310" s="49">
        <v>20250228</v>
      </c>
      <c r="B3310" s="50" t="s">
        <v>2974</v>
      </c>
      <c r="C3310" s="49" t="s">
        <v>7787</v>
      </c>
      <c r="D3310" s="49" t="s">
        <v>4059</v>
      </c>
      <c r="E3310" s="49">
        <v>6100</v>
      </c>
      <c r="F3310" s="49" t="s">
        <v>4070</v>
      </c>
      <c r="G3310" s="49">
        <v>14</v>
      </c>
      <c r="H3310" s="49" t="s">
        <v>4071</v>
      </c>
      <c r="I3310" s="49" t="s">
        <v>3975</v>
      </c>
      <c r="J3310" s="49" t="s">
        <v>3975</v>
      </c>
      <c r="K3310" s="47" t="str">
        <f>_xlfn.XLOOKUP($B3310,ウォッチリスト!$C$3:$C$10000,ウォッチリスト!$C$3:$C$10000,"未反映",0,1)</f>
        <v>7455</v>
      </c>
    </row>
    <row r="3311" spans="1:11">
      <c r="A3311" s="49">
        <v>20250228</v>
      </c>
      <c r="B3311" s="50" t="s">
        <v>2975</v>
      </c>
      <c r="C3311" s="49" t="s">
        <v>7788</v>
      </c>
      <c r="D3311" s="49" t="s">
        <v>3968</v>
      </c>
      <c r="E3311" s="49">
        <v>6050</v>
      </c>
      <c r="F3311" s="49" t="s">
        <v>4196</v>
      </c>
      <c r="G3311" s="49">
        <v>13</v>
      </c>
      <c r="H3311" s="49" t="s">
        <v>4197</v>
      </c>
      <c r="I3311" s="49">
        <v>6</v>
      </c>
      <c r="J3311" s="49" t="s">
        <v>4061</v>
      </c>
      <c r="K3311" s="47" t="str">
        <f>_xlfn.XLOOKUP($B3311,ウォッチリスト!$C$3:$C$10000,ウォッチリスト!$C$3:$C$10000,"未反映",0,1)</f>
        <v>7456</v>
      </c>
    </row>
    <row r="3312" spans="1:11">
      <c r="A3312" s="49">
        <v>20250228</v>
      </c>
      <c r="B3312" s="50" t="s">
        <v>230</v>
      </c>
      <c r="C3312" s="49" t="s">
        <v>7789</v>
      </c>
      <c r="D3312" s="49" t="s">
        <v>3968</v>
      </c>
      <c r="E3312" s="49">
        <v>6050</v>
      </c>
      <c r="F3312" s="49" t="s">
        <v>4196</v>
      </c>
      <c r="G3312" s="49">
        <v>13</v>
      </c>
      <c r="H3312" s="49" t="s">
        <v>4197</v>
      </c>
      <c r="I3312" s="49">
        <v>4</v>
      </c>
      <c r="J3312" s="49" t="s">
        <v>4015</v>
      </c>
      <c r="K3312" s="47" t="str">
        <f>_xlfn.XLOOKUP($B3312,ウォッチリスト!$C$3:$C$10000,ウォッチリスト!$C$3:$C$10000,"未反映",0,1)</f>
        <v>7458</v>
      </c>
    </row>
    <row r="3313" spans="1:11">
      <c r="A3313" s="49">
        <v>20250228</v>
      </c>
      <c r="B3313" s="50" t="s">
        <v>2977</v>
      </c>
      <c r="C3313" s="49" t="s">
        <v>7790</v>
      </c>
      <c r="D3313" s="49" t="s">
        <v>3968</v>
      </c>
      <c r="E3313" s="49">
        <v>6050</v>
      </c>
      <c r="F3313" s="49" t="s">
        <v>4196</v>
      </c>
      <c r="G3313" s="49">
        <v>13</v>
      </c>
      <c r="H3313" s="49" t="s">
        <v>4197</v>
      </c>
      <c r="I3313" s="49">
        <v>4</v>
      </c>
      <c r="J3313" s="49" t="s">
        <v>4015</v>
      </c>
      <c r="K3313" s="47" t="str">
        <f>_xlfn.XLOOKUP($B3313,ウォッチリスト!$C$3:$C$10000,ウォッチリスト!$C$3:$C$10000,"未反映",0,1)</f>
        <v>7459</v>
      </c>
    </row>
    <row r="3314" spans="1:11">
      <c r="A3314" s="49">
        <v>20250228</v>
      </c>
      <c r="B3314" s="50" t="s">
        <v>2978</v>
      </c>
      <c r="C3314" s="49" t="s">
        <v>7791</v>
      </c>
      <c r="D3314" s="49" t="s">
        <v>4059</v>
      </c>
      <c r="E3314" s="49">
        <v>6050</v>
      </c>
      <c r="F3314" s="49" t="s">
        <v>4196</v>
      </c>
      <c r="G3314" s="49">
        <v>13</v>
      </c>
      <c r="H3314" s="49" t="s">
        <v>4197</v>
      </c>
      <c r="I3314" s="49" t="s">
        <v>3975</v>
      </c>
      <c r="J3314" s="49" t="s">
        <v>3975</v>
      </c>
      <c r="K3314" s="47" t="str">
        <f>_xlfn.XLOOKUP($B3314,ウォッチリスト!$C$3:$C$10000,ウォッチリスト!$C$3:$C$10000,"未反映",0,1)</f>
        <v>7460</v>
      </c>
    </row>
    <row r="3315" spans="1:11">
      <c r="A3315" s="49">
        <v>20250228</v>
      </c>
      <c r="B3315" s="50" t="s">
        <v>2979</v>
      </c>
      <c r="C3315" s="49" t="s">
        <v>7792</v>
      </c>
      <c r="D3315" s="49" t="s">
        <v>4059</v>
      </c>
      <c r="E3315" s="49">
        <v>6050</v>
      </c>
      <c r="F3315" s="49" t="s">
        <v>4196</v>
      </c>
      <c r="G3315" s="49">
        <v>13</v>
      </c>
      <c r="H3315" s="49" t="s">
        <v>4197</v>
      </c>
      <c r="I3315" s="49" t="s">
        <v>3975</v>
      </c>
      <c r="J3315" s="49" t="s">
        <v>3975</v>
      </c>
      <c r="K3315" s="47" t="str">
        <f>_xlfn.XLOOKUP($B3315,ウォッチリスト!$C$3:$C$10000,ウォッチリスト!$C$3:$C$10000,"未反映",0,1)</f>
        <v>7461</v>
      </c>
    </row>
    <row r="3316" spans="1:11">
      <c r="A3316" s="49">
        <v>20250228</v>
      </c>
      <c r="B3316" s="50" t="s">
        <v>2980</v>
      </c>
      <c r="C3316" s="49" t="s">
        <v>7793</v>
      </c>
      <c r="D3316" s="49" t="s">
        <v>4059</v>
      </c>
      <c r="E3316" s="49">
        <v>6100</v>
      </c>
      <c r="F3316" s="49" t="s">
        <v>4070</v>
      </c>
      <c r="G3316" s="49">
        <v>14</v>
      </c>
      <c r="H3316" s="49" t="s">
        <v>4071</v>
      </c>
      <c r="I3316" s="49" t="s">
        <v>3975</v>
      </c>
      <c r="J3316" s="49" t="s">
        <v>3975</v>
      </c>
      <c r="K3316" s="47" t="str">
        <f>_xlfn.XLOOKUP($B3316,ウォッチリスト!$C$3:$C$10000,ウォッチリスト!$C$3:$C$10000,"未反映",0,1)</f>
        <v>7462</v>
      </c>
    </row>
    <row r="3317" spans="1:11">
      <c r="A3317" s="49">
        <v>20250228</v>
      </c>
      <c r="B3317" s="50" t="s">
        <v>2981</v>
      </c>
      <c r="C3317" s="49" t="s">
        <v>7794</v>
      </c>
      <c r="D3317" s="49" t="s">
        <v>4059</v>
      </c>
      <c r="E3317" s="49">
        <v>6100</v>
      </c>
      <c r="F3317" s="49" t="s">
        <v>4070</v>
      </c>
      <c r="G3317" s="49">
        <v>14</v>
      </c>
      <c r="H3317" s="49" t="s">
        <v>4071</v>
      </c>
      <c r="I3317" s="49">
        <v>7</v>
      </c>
      <c r="J3317" s="49" t="s">
        <v>3971</v>
      </c>
      <c r="K3317" s="47" t="str">
        <f>_xlfn.XLOOKUP($B3317,ウォッチリスト!$C$3:$C$10000,ウォッチリスト!$C$3:$C$10000,"未反映",0,1)</f>
        <v>7463</v>
      </c>
    </row>
    <row r="3318" spans="1:11">
      <c r="A3318" s="49">
        <v>20250228</v>
      </c>
      <c r="B3318" s="50" t="s">
        <v>2982</v>
      </c>
      <c r="C3318" s="49" t="s">
        <v>7795</v>
      </c>
      <c r="D3318" s="49" t="s">
        <v>4059</v>
      </c>
      <c r="E3318" s="49">
        <v>6050</v>
      </c>
      <c r="F3318" s="49" t="s">
        <v>4196</v>
      </c>
      <c r="G3318" s="49">
        <v>13</v>
      </c>
      <c r="H3318" s="49" t="s">
        <v>4197</v>
      </c>
      <c r="I3318" s="49" t="s">
        <v>3975</v>
      </c>
      <c r="J3318" s="49" t="s">
        <v>3975</v>
      </c>
      <c r="K3318" s="47" t="str">
        <f>_xlfn.XLOOKUP($B3318,ウォッチリスト!$C$3:$C$10000,ウォッチリスト!$C$3:$C$10000,"未反映",0,1)</f>
        <v>7464</v>
      </c>
    </row>
    <row r="3319" spans="1:11">
      <c r="A3319" s="49">
        <v>20250228</v>
      </c>
      <c r="B3319" s="50" t="s">
        <v>2983</v>
      </c>
      <c r="C3319" s="49" t="s">
        <v>7796</v>
      </c>
      <c r="D3319" s="49" t="s">
        <v>3968</v>
      </c>
      <c r="E3319" s="49">
        <v>6050</v>
      </c>
      <c r="F3319" s="49" t="s">
        <v>4196</v>
      </c>
      <c r="G3319" s="49">
        <v>13</v>
      </c>
      <c r="H3319" s="49" t="s">
        <v>4197</v>
      </c>
      <c r="I3319" s="49">
        <v>7</v>
      </c>
      <c r="J3319" s="49" t="s">
        <v>3971</v>
      </c>
      <c r="K3319" s="47" t="str">
        <f>_xlfn.XLOOKUP($B3319,ウォッチリスト!$C$3:$C$10000,ウォッチリスト!$C$3:$C$10000,"未反映",0,1)</f>
        <v>7466</v>
      </c>
    </row>
    <row r="3320" spans="1:11">
      <c r="A3320" s="49">
        <v>20250228</v>
      </c>
      <c r="B3320" s="50" t="s">
        <v>2984</v>
      </c>
      <c r="C3320" s="49" t="s">
        <v>7797</v>
      </c>
      <c r="D3320" s="49" t="s">
        <v>3968</v>
      </c>
      <c r="E3320" s="49">
        <v>6050</v>
      </c>
      <c r="F3320" s="49" t="s">
        <v>4196</v>
      </c>
      <c r="G3320" s="49">
        <v>13</v>
      </c>
      <c r="H3320" s="49" t="s">
        <v>4197</v>
      </c>
      <c r="I3320" s="49">
        <v>7</v>
      </c>
      <c r="J3320" s="49" t="s">
        <v>3971</v>
      </c>
      <c r="K3320" s="47" t="str">
        <f>_xlfn.XLOOKUP($B3320,ウォッチリスト!$C$3:$C$10000,ウォッチリスト!$C$3:$C$10000,"未反映",0,1)</f>
        <v>7467</v>
      </c>
    </row>
    <row r="3321" spans="1:11">
      <c r="A3321" s="49">
        <v>20250228</v>
      </c>
      <c r="B3321" s="50" t="s">
        <v>2985</v>
      </c>
      <c r="C3321" s="49" t="s">
        <v>7798</v>
      </c>
      <c r="D3321" s="49" t="s">
        <v>4059</v>
      </c>
      <c r="E3321" s="49">
        <v>6050</v>
      </c>
      <c r="F3321" s="49" t="s">
        <v>4196</v>
      </c>
      <c r="G3321" s="49">
        <v>13</v>
      </c>
      <c r="H3321" s="49" t="s">
        <v>4197</v>
      </c>
      <c r="I3321" s="49" t="s">
        <v>3975</v>
      </c>
      <c r="J3321" s="49" t="s">
        <v>3975</v>
      </c>
      <c r="K3321" s="47" t="str">
        <f>_xlfn.XLOOKUP($B3321,ウォッチリスト!$C$3:$C$10000,ウォッチリスト!$C$3:$C$10000,"未反映",0,1)</f>
        <v>7472</v>
      </c>
    </row>
    <row r="3322" spans="1:11">
      <c r="A3322" s="49">
        <v>20250228</v>
      </c>
      <c r="B3322" s="50" t="s">
        <v>2986</v>
      </c>
      <c r="C3322" s="49" t="s">
        <v>7799</v>
      </c>
      <c r="D3322" s="49" t="s">
        <v>3968</v>
      </c>
      <c r="E3322" s="49">
        <v>6100</v>
      </c>
      <c r="F3322" s="49" t="s">
        <v>4070</v>
      </c>
      <c r="G3322" s="49">
        <v>14</v>
      </c>
      <c r="H3322" s="49" t="s">
        <v>4071</v>
      </c>
      <c r="I3322" s="49">
        <v>7</v>
      </c>
      <c r="J3322" s="49" t="s">
        <v>3971</v>
      </c>
      <c r="K3322" s="47" t="str">
        <f>_xlfn.XLOOKUP($B3322,ウォッチリスト!$C$3:$C$10000,ウォッチリスト!$C$3:$C$10000,"未反映",0,1)</f>
        <v>7475</v>
      </c>
    </row>
    <row r="3323" spans="1:11">
      <c r="A3323" s="49">
        <v>20250228</v>
      </c>
      <c r="B3323" s="50" t="s">
        <v>2987</v>
      </c>
      <c r="C3323" s="49" t="s">
        <v>7800</v>
      </c>
      <c r="D3323" s="49" t="s">
        <v>3968</v>
      </c>
      <c r="E3323" s="49">
        <v>6050</v>
      </c>
      <c r="F3323" s="49" t="s">
        <v>4196</v>
      </c>
      <c r="G3323" s="49">
        <v>13</v>
      </c>
      <c r="H3323" s="49" t="s">
        <v>4197</v>
      </c>
      <c r="I3323" s="49">
        <v>4</v>
      </c>
      <c r="J3323" s="49" t="s">
        <v>4015</v>
      </c>
      <c r="K3323" s="47" t="str">
        <f>_xlfn.XLOOKUP($B3323,ウォッチリスト!$C$3:$C$10000,ウォッチリスト!$C$3:$C$10000,"未反映",0,1)</f>
        <v>7476</v>
      </c>
    </row>
    <row r="3324" spans="1:11">
      <c r="A3324" s="49">
        <v>20250228</v>
      </c>
      <c r="B3324" s="50" t="s">
        <v>2988</v>
      </c>
      <c r="C3324" s="49" t="s">
        <v>7801</v>
      </c>
      <c r="D3324" s="49" t="s">
        <v>4059</v>
      </c>
      <c r="E3324" s="49">
        <v>6050</v>
      </c>
      <c r="F3324" s="49" t="s">
        <v>4196</v>
      </c>
      <c r="G3324" s="49">
        <v>13</v>
      </c>
      <c r="H3324" s="49" t="s">
        <v>4197</v>
      </c>
      <c r="I3324" s="49" t="s">
        <v>3975</v>
      </c>
      <c r="J3324" s="49" t="s">
        <v>3975</v>
      </c>
      <c r="K3324" s="47" t="str">
        <f>_xlfn.XLOOKUP($B3324,ウォッチリスト!$C$3:$C$10000,ウォッチリスト!$C$3:$C$10000,"未反映",0,1)</f>
        <v>7477</v>
      </c>
    </row>
    <row r="3325" spans="1:11">
      <c r="A3325" s="49">
        <v>20250228</v>
      </c>
      <c r="B3325" s="50" t="s">
        <v>2989</v>
      </c>
      <c r="C3325" s="49" t="s">
        <v>7802</v>
      </c>
      <c r="D3325" s="49" t="s">
        <v>4059</v>
      </c>
      <c r="E3325" s="49">
        <v>6050</v>
      </c>
      <c r="F3325" s="49" t="s">
        <v>4196</v>
      </c>
      <c r="G3325" s="49">
        <v>13</v>
      </c>
      <c r="H3325" s="49" t="s">
        <v>4197</v>
      </c>
      <c r="I3325" s="49">
        <v>7</v>
      </c>
      <c r="J3325" s="49" t="s">
        <v>3971</v>
      </c>
      <c r="K3325" s="47" t="str">
        <f>_xlfn.XLOOKUP($B3325,ウォッチリスト!$C$3:$C$10000,ウォッチリスト!$C$3:$C$10000,"未反映",0,1)</f>
        <v>7480</v>
      </c>
    </row>
    <row r="3326" spans="1:11">
      <c r="A3326" s="49">
        <v>20250228</v>
      </c>
      <c r="B3326" s="50" t="s">
        <v>2990</v>
      </c>
      <c r="C3326" s="49" t="s">
        <v>7803</v>
      </c>
      <c r="D3326" s="49" t="s">
        <v>4059</v>
      </c>
      <c r="E3326" s="49">
        <v>6050</v>
      </c>
      <c r="F3326" s="49" t="s">
        <v>4196</v>
      </c>
      <c r="G3326" s="49">
        <v>13</v>
      </c>
      <c r="H3326" s="49" t="s">
        <v>4197</v>
      </c>
      <c r="I3326" s="49" t="s">
        <v>3975</v>
      </c>
      <c r="J3326" s="49" t="s">
        <v>3975</v>
      </c>
      <c r="K3326" s="47" t="str">
        <f>_xlfn.XLOOKUP($B3326,ウォッチリスト!$C$3:$C$10000,ウォッチリスト!$C$3:$C$10000,"未反映",0,1)</f>
        <v>7481</v>
      </c>
    </row>
    <row r="3327" spans="1:11">
      <c r="A3327" s="49">
        <v>20250228</v>
      </c>
      <c r="B3327" s="50" t="s">
        <v>2991</v>
      </c>
      <c r="C3327" s="49" t="s">
        <v>7804</v>
      </c>
      <c r="D3327" s="49" t="s">
        <v>3968</v>
      </c>
      <c r="E3327" s="49">
        <v>6050</v>
      </c>
      <c r="F3327" s="49" t="s">
        <v>4196</v>
      </c>
      <c r="G3327" s="49">
        <v>13</v>
      </c>
      <c r="H3327" s="49" t="s">
        <v>4197</v>
      </c>
      <c r="I3327" s="49">
        <v>7</v>
      </c>
      <c r="J3327" s="49" t="s">
        <v>3971</v>
      </c>
      <c r="K3327" s="47" t="str">
        <f>_xlfn.XLOOKUP($B3327,ウォッチリスト!$C$3:$C$10000,ウォッチリスト!$C$3:$C$10000,"未反映",0,1)</f>
        <v>7482</v>
      </c>
    </row>
    <row r="3328" spans="1:11">
      <c r="A3328" s="49">
        <v>20250228</v>
      </c>
      <c r="B3328" s="50" t="s">
        <v>2992</v>
      </c>
      <c r="C3328" s="49" t="s">
        <v>7805</v>
      </c>
      <c r="D3328" s="49" t="s">
        <v>3968</v>
      </c>
      <c r="E3328" s="49">
        <v>6050</v>
      </c>
      <c r="F3328" s="49" t="s">
        <v>4196</v>
      </c>
      <c r="G3328" s="49">
        <v>13</v>
      </c>
      <c r="H3328" s="49" t="s">
        <v>4197</v>
      </c>
      <c r="I3328" s="49">
        <v>7</v>
      </c>
      <c r="J3328" s="49" t="s">
        <v>3971</v>
      </c>
      <c r="K3328" s="47" t="str">
        <f>_xlfn.XLOOKUP($B3328,ウォッチリスト!$C$3:$C$10000,ウォッチリスト!$C$3:$C$10000,"未反映",0,1)</f>
        <v>7483</v>
      </c>
    </row>
    <row r="3329" spans="1:11">
      <c r="A3329" s="49">
        <v>20250228</v>
      </c>
      <c r="B3329" s="50" t="s">
        <v>2993</v>
      </c>
      <c r="C3329" s="49" t="s">
        <v>7806</v>
      </c>
      <c r="D3329" s="49" t="s">
        <v>4059</v>
      </c>
      <c r="E3329" s="49">
        <v>6050</v>
      </c>
      <c r="F3329" s="49" t="s">
        <v>4196</v>
      </c>
      <c r="G3329" s="49">
        <v>13</v>
      </c>
      <c r="H3329" s="49" t="s">
        <v>4197</v>
      </c>
      <c r="I3329" s="49" t="s">
        <v>3975</v>
      </c>
      <c r="J3329" s="49" t="s">
        <v>3975</v>
      </c>
      <c r="K3329" s="47" t="str">
        <f>_xlfn.XLOOKUP($B3329,ウォッチリスト!$C$3:$C$10000,ウォッチリスト!$C$3:$C$10000,"未反映",0,1)</f>
        <v>7486</v>
      </c>
    </row>
    <row r="3330" spans="1:11">
      <c r="A3330" s="49">
        <v>20250228</v>
      </c>
      <c r="B3330" s="50" t="s">
        <v>2994</v>
      </c>
      <c r="C3330" s="49" t="s">
        <v>7807</v>
      </c>
      <c r="D3330" s="49" t="s">
        <v>4059</v>
      </c>
      <c r="E3330" s="49">
        <v>6050</v>
      </c>
      <c r="F3330" s="49" t="s">
        <v>4196</v>
      </c>
      <c r="G3330" s="49">
        <v>13</v>
      </c>
      <c r="H3330" s="49" t="s">
        <v>4197</v>
      </c>
      <c r="I3330" s="49" t="s">
        <v>3975</v>
      </c>
      <c r="J3330" s="49" t="s">
        <v>3975</v>
      </c>
      <c r="K3330" s="47" t="str">
        <f>_xlfn.XLOOKUP($B3330,ウォッチリスト!$C$3:$C$10000,ウォッチリスト!$C$3:$C$10000,"未反映",0,1)</f>
        <v>7487</v>
      </c>
    </row>
    <row r="3331" spans="1:11">
      <c r="A3331" s="49">
        <v>20250228</v>
      </c>
      <c r="B3331" s="50" t="s">
        <v>2995</v>
      </c>
      <c r="C3331" s="49" t="s">
        <v>7808</v>
      </c>
      <c r="D3331" s="49" t="s">
        <v>4059</v>
      </c>
      <c r="E3331" s="49">
        <v>6050</v>
      </c>
      <c r="F3331" s="49" t="s">
        <v>4196</v>
      </c>
      <c r="G3331" s="49">
        <v>13</v>
      </c>
      <c r="H3331" s="49" t="s">
        <v>4197</v>
      </c>
      <c r="I3331" s="49" t="s">
        <v>3975</v>
      </c>
      <c r="J3331" s="49" t="s">
        <v>3975</v>
      </c>
      <c r="K3331" s="47" t="str">
        <f>_xlfn.XLOOKUP($B3331,ウォッチリスト!$C$3:$C$10000,ウォッチリスト!$C$3:$C$10000,"未反映",0,1)</f>
        <v>7490</v>
      </c>
    </row>
    <row r="3332" spans="1:11">
      <c r="A3332" s="49">
        <v>20250228</v>
      </c>
      <c r="B3332" s="50" t="s">
        <v>2996</v>
      </c>
      <c r="C3332" s="49" t="s">
        <v>7809</v>
      </c>
      <c r="D3332" s="49" t="s">
        <v>4059</v>
      </c>
      <c r="E3332" s="49">
        <v>6100</v>
      </c>
      <c r="F3332" s="49" t="s">
        <v>4070</v>
      </c>
      <c r="G3332" s="49">
        <v>14</v>
      </c>
      <c r="H3332" s="49" t="s">
        <v>4071</v>
      </c>
      <c r="I3332" s="49" t="s">
        <v>3975</v>
      </c>
      <c r="J3332" s="49" t="s">
        <v>3975</v>
      </c>
      <c r="K3332" s="47" t="str">
        <f>_xlfn.XLOOKUP($B3332,ウォッチリスト!$C$3:$C$10000,ウォッチリスト!$C$3:$C$10000,"未反映",0,1)</f>
        <v>7494</v>
      </c>
    </row>
    <row r="3333" spans="1:11">
      <c r="A3333" s="49">
        <v>20250228</v>
      </c>
      <c r="B3333" s="50" t="s">
        <v>2997</v>
      </c>
      <c r="C3333" s="49" t="s">
        <v>7810</v>
      </c>
      <c r="D3333" s="49" t="s">
        <v>4059</v>
      </c>
      <c r="E3333" s="49">
        <v>6050</v>
      </c>
      <c r="F3333" s="49" t="s">
        <v>4196</v>
      </c>
      <c r="G3333" s="49">
        <v>13</v>
      </c>
      <c r="H3333" s="49" t="s">
        <v>4197</v>
      </c>
      <c r="I3333" s="49" t="s">
        <v>3975</v>
      </c>
      <c r="J3333" s="49" t="s">
        <v>3975</v>
      </c>
      <c r="K3333" s="47" t="str">
        <f>_xlfn.XLOOKUP($B3333,ウォッチリスト!$C$3:$C$10000,ウォッチリスト!$C$3:$C$10000,"未反映",0,1)</f>
        <v>7500</v>
      </c>
    </row>
    <row r="3334" spans="1:11">
      <c r="A3334" s="49">
        <v>20250228</v>
      </c>
      <c r="B3334" s="50" t="s">
        <v>2998</v>
      </c>
      <c r="C3334" s="49" t="s">
        <v>7811</v>
      </c>
      <c r="D3334" s="49" t="s">
        <v>4059</v>
      </c>
      <c r="E3334" s="49">
        <v>6050</v>
      </c>
      <c r="F3334" s="49" t="s">
        <v>4196</v>
      </c>
      <c r="G3334" s="49">
        <v>13</v>
      </c>
      <c r="H3334" s="49" t="s">
        <v>4197</v>
      </c>
      <c r="I3334" s="49" t="s">
        <v>3975</v>
      </c>
      <c r="J3334" s="49" t="s">
        <v>3975</v>
      </c>
      <c r="K3334" s="47" t="str">
        <f>_xlfn.XLOOKUP($B3334,ウォッチリスト!$C$3:$C$10000,ウォッチリスト!$C$3:$C$10000,"未反映",0,1)</f>
        <v>7501</v>
      </c>
    </row>
    <row r="3335" spans="1:11">
      <c r="A3335" s="49">
        <v>20250228</v>
      </c>
      <c r="B3335" s="50" t="s">
        <v>2999</v>
      </c>
      <c r="C3335" s="49" t="s">
        <v>7812</v>
      </c>
      <c r="D3335" s="49" t="s">
        <v>4059</v>
      </c>
      <c r="E3335" s="49">
        <v>9050</v>
      </c>
      <c r="F3335" s="49" t="s">
        <v>4031</v>
      </c>
      <c r="G3335" s="49">
        <v>10</v>
      </c>
      <c r="H3335" s="49" t="s">
        <v>3993</v>
      </c>
      <c r="I3335" s="49" t="s">
        <v>3975</v>
      </c>
      <c r="J3335" s="49" t="s">
        <v>3975</v>
      </c>
      <c r="K3335" s="47" t="str">
        <f>_xlfn.XLOOKUP($B3335,ウォッチリスト!$C$3:$C$10000,ウォッチリスト!$C$3:$C$10000,"未反映",0,1)</f>
        <v>7502</v>
      </c>
    </row>
    <row r="3336" spans="1:11">
      <c r="A3336" s="49">
        <v>20250228</v>
      </c>
      <c r="B3336" s="50" t="s">
        <v>3000</v>
      </c>
      <c r="C3336" s="49" t="s">
        <v>7813</v>
      </c>
      <c r="D3336" s="49" t="s">
        <v>3968</v>
      </c>
      <c r="E3336" s="49">
        <v>6050</v>
      </c>
      <c r="F3336" s="49" t="s">
        <v>4196</v>
      </c>
      <c r="G3336" s="49">
        <v>13</v>
      </c>
      <c r="H3336" s="49" t="s">
        <v>4197</v>
      </c>
      <c r="I3336" s="49">
        <v>7</v>
      </c>
      <c r="J3336" s="49" t="s">
        <v>3971</v>
      </c>
      <c r="K3336" s="47" t="str">
        <f>_xlfn.XLOOKUP($B3336,ウォッチリスト!$C$3:$C$10000,ウォッチリスト!$C$3:$C$10000,"未反映",0,1)</f>
        <v>7504</v>
      </c>
    </row>
    <row r="3337" spans="1:11">
      <c r="A3337" s="49">
        <v>20250228</v>
      </c>
      <c r="B3337" s="50" t="s">
        <v>3001</v>
      </c>
      <c r="C3337" s="49" t="s">
        <v>7814</v>
      </c>
      <c r="D3337" s="49" t="s">
        <v>4059</v>
      </c>
      <c r="E3337" s="49">
        <v>6050</v>
      </c>
      <c r="F3337" s="49" t="s">
        <v>4196</v>
      </c>
      <c r="G3337" s="49">
        <v>13</v>
      </c>
      <c r="H3337" s="49" t="s">
        <v>4197</v>
      </c>
      <c r="I3337" s="49" t="s">
        <v>3975</v>
      </c>
      <c r="J3337" s="49" t="s">
        <v>3975</v>
      </c>
      <c r="K3337" s="47" t="str">
        <f>_xlfn.XLOOKUP($B3337,ウォッチリスト!$C$3:$C$10000,ウォッチリスト!$C$3:$C$10000,"未反映",0,1)</f>
        <v>7505</v>
      </c>
    </row>
    <row r="3338" spans="1:11">
      <c r="A3338" s="49">
        <v>20250228</v>
      </c>
      <c r="B3338" s="50" t="s">
        <v>3002</v>
      </c>
      <c r="C3338" s="49" t="s">
        <v>7815</v>
      </c>
      <c r="D3338" s="49" t="s">
        <v>4059</v>
      </c>
      <c r="E3338" s="49">
        <v>6100</v>
      </c>
      <c r="F3338" s="49" t="s">
        <v>4070</v>
      </c>
      <c r="G3338" s="49">
        <v>14</v>
      </c>
      <c r="H3338" s="49" t="s">
        <v>4071</v>
      </c>
      <c r="I3338" s="49" t="s">
        <v>3975</v>
      </c>
      <c r="J3338" s="49" t="s">
        <v>3975</v>
      </c>
      <c r="K3338" s="47" t="str">
        <f>_xlfn.XLOOKUP($B3338,ウォッチリスト!$C$3:$C$10000,ウォッチリスト!$C$3:$C$10000,"未反映",0,1)</f>
        <v>7506</v>
      </c>
    </row>
    <row r="3339" spans="1:11">
      <c r="A3339" s="49">
        <v>20250228</v>
      </c>
      <c r="B3339" s="50" t="s">
        <v>3003</v>
      </c>
      <c r="C3339" s="49" t="s">
        <v>7816</v>
      </c>
      <c r="D3339" s="49" t="s">
        <v>3968</v>
      </c>
      <c r="E3339" s="49">
        <v>6100</v>
      </c>
      <c r="F3339" s="49" t="s">
        <v>4070</v>
      </c>
      <c r="G3339" s="49">
        <v>14</v>
      </c>
      <c r="H3339" s="49" t="s">
        <v>4071</v>
      </c>
      <c r="I3339" s="49">
        <v>7</v>
      </c>
      <c r="J3339" s="49" t="s">
        <v>3971</v>
      </c>
      <c r="K3339" s="47" t="str">
        <f>_xlfn.XLOOKUP($B3339,ウォッチリスト!$C$3:$C$10000,ウォッチリスト!$C$3:$C$10000,"未反映",0,1)</f>
        <v>7508</v>
      </c>
    </row>
    <row r="3340" spans="1:11">
      <c r="A3340" s="49">
        <v>20250228</v>
      </c>
      <c r="B3340" s="50" t="s">
        <v>3004</v>
      </c>
      <c r="C3340" s="49" t="s">
        <v>7817</v>
      </c>
      <c r="D3340" s="49" t="s">
        <v>4059</v>
      </c>
      <c r="E3340" s="49">
        <v>6100</v>
      </c>
      <c r="F3340" s="49" t="s">
        <v>4070</v>
      </c>
      <c r="G3340" s="49">
        <v>14</v>
      </c>
      <c r="H3340" s="49" t="s">
        <v>4071</v>
      </c>
      <c r="I3340" s="49" t="s">
        <v>3975</v>
      </c>
      <c r="J3340" s="49" t="s">
        <v>3975</v>
      </c>
      <c r="K3340" s="47" t="str">
        <f>_xlfn.XLOOKUP($B3340,ウォッチリスト!$C$3:$C$10000,ウォッチリスト!$C$3:$C$10000,"未反映",0,1)</f>
        <v>7509</v>
      </c>
    </row>
    <row r="3341" spans="1:11">
      <c r="A3341" s="49">
        <v>20250228</v>
      </c>
      <c r="B3341" s="50" t="s">
        <v>3005</v>
      </c>
      <c r="C3341" s="49" t="s">
        <v>7818</v>
      </c>
      <c r="D3341" s="49" t="s">
        <v>3968</v>
      </c>
      <c r="E3341" s="49">
        <v>6050</v>
      </c>
      <c r="F3341" s="49" t="s">
        <v>4196</v>
      </c>
      <c r="G3341" s="49">
        <v>13</v>
      </c>
      <c r="H3341" s="49" t="s">
        <v>4197</v>
      </c>
      <c r="I3341" s="49">
        <v>7</v>
      </c>
      <c r="J3341" s="49" t="s">
        <v>3971</v>
      </c>
      <c r="K3341" s="47" t="str">
        <f>_xlfn.XLOOKUP($B3341,ウォッチリスト!$C$3:$C$10000,ウォッチリスト!$C$3:$C$10000,"未反映",0,1)</f>
        <v>7510</v>
      </c>
    </row>
    <row r="3342" spans="1:11">
      <c r="A3342" s="49">
        <v>20250228</v>
      </c>
      <c r="B3342" s="50" t="s">
        <v>3006</v>
      </c>
      <c r="C3342" s="49" t="s">
        <v>7819</v>
      </c>
      <c r="D3342" s="49" t="s">
        <v>4059</v>
      </c>
      <c r="E3342" s="49">
        <v>6100</v>
      </c>
      <c r="F3342" s="49" t="s">
        <v>4070</v>
      </c>
      <c r="G3342" s="49">
        <v>14</v>
      </c>
      <c r="H3342" s="49" t="s">
        <v>4071</v>
      </c>
      <c r="I3342" s="49">
        <v>6</v>
      </c>
      <c r="J3342" s="49" t="s">
        <v>4061</v>
      </c>
      <c r="K3342" s="47" t="str">
        <f>_xlfn.XLOOKUP($B3342,ウォッチリスト!$C$3:$C$10000,ウォッチリスト!$C$3:$C$10000,"未反映",0,1)</f>
        <v>7512</v>
      </c>
    </row>
    <row r="3343" spans="1:11">
      <c r="A3343" s="49">
        <v>20250228</v>
      </c>
      <c r="B3343" s="50" t="s">
        <v>184</v>
      </c>
      <c r="C3343" s="49" t="s">
        <v>7820</v>
      </c>
      <c r="D3343" s="49" t="s">
        <v>3968</v>
      </c>
      <c r="E3343" s="49">
        <v>6100</v>
      </c>
      <c r="F3343" s="49" t="s">
        <v>4070</v>
      </c>
      <c r="G3343" s="49">
        <v>14</v>
      </c>
      <c r="H3343" s="49" t="s">
        <v>4071</v>
      </c>
      <c r="I3343" s="49">
        <v>6</v>
      </c>
      <c r="J3343" s="49" t="s">
        <v>4061</v>
      </c>
      <c r="K3343" s="47" t="str">
        <f>_xlfn.XLOOKUP($B3343,ウォッチリスト!$C$3:$C$10000,ウォッチリスト!$C$3:$C$10000,"未反映",0,1)</f>
        <v>7513</v>
      </c>
    </row>
    <row r="3344" spans="1:11">
      <c r="A3344" s="49">
        <v>20250228</v>
      </c>
      <c r="B3344" s="50" t="s">
        <v>3007</v>
      </c>
      <c r="C3344" s="49" t="s">
        <v>7821</v>
      </c>
      <c r="D3344" s="49" t="s">
        <v>4059</v>
      </c>
      <c r="E3344" s="49">
        <v>6100</v>
      </c>
      <c r="F3344" s="49" t="s">
        <v>4070</v>
      </c>
      <c r="G3344" s="49">
        <v>14</v>
      </c>
      <c r="H3344" s="49" t="s">
        <v>4071</v>
      </c>
      <c r="I3344" s="49" t="s">
        <v>3975</v>
      </c>
      <c r="J3344" s="49" t="s">
        <v>3975</v>
      </c>
      <c r="K3344" s="47" t="str">
        <f>_xlfn.XLOOKUP($B3344,ウォッチリスト!$C$3:$C$10000,ウォッチリスト!$C$3:$C$10000,"未反映",0,1)</f>
        <v>7514</v>
      </c>
    </row>
    <row r="3345" spans="1:11">
      <c r="A3345" s="49">
        <v>20250228</v>
      </c>
      <c r="B3345" s="50" t="s">
        <v>3008</v>
      </c>
      <c r="C3345" s="49" t="s">
        <v>7822</v>
      </c>
      <c r="D3345" s="49" t="s">
        <v>4059</v>
      </c>
      <c r="E3345" s="49">
        <v>6100</v>
      </c>
      <c r="F3345" s="49" t="s">
        <v>4070</v>
      </c>
      <c r="G3345" s="49">
        <v>14</v>
      </c>
      <c r="H3345" s="49" t="s">
        <v>4071</v>
      </c>
      <c r="I3345" s="49" t="s">
        <v>3975</v>
      </c>
      <c r="J3345" s="49" t="s">
        <v>3975</v>
      </c>
      <c r="K3345" s="47" t="str">
        <f>_xlfn.XLOOKUP($B3345,ウォッチリスト!$C$3:$C$10000,ウォッチリスト!$C$3:$C$10000,"未反映",0,1)</f>
        <v>7515</v>
      </c>
    </row>
    <row r="3346" spans="1:11">
      <c r="A3346" s="49">
        <v>20250228</v>
      </c>
      <c r="B3346" s="50" t="s">
        <v>102</v>
      </c>
      <c r="C3346" s="49" t="s">
        <v>7823</v>
      </c>
      <c r="D3346" s="49" t="s">
        <v>3968</v>
      </c>
      <c r="E3346" s="49">
        <v>6100</v>
      </c>
      <c r="F3346" s="49" t="s">
        <v>4070</v>
      </c>
      <c r="G3346" s="49">
        <v>14</v>
      </c>
      <c r="H3346" s="49" t="s">
        <v>4071</v>
      </c>
      <c r="I3346" s="49">
        <v>6</v>
      </c>
      <c r="J3346" s="49" t="s">
        <v>4061</v>
      </c>
      <c r="K3346" s="47" t="str">
        <f>_xlfn.XLOOKUP($B3346,ウォッチリスト!$C$3:$C$10000,ウォッチリスト!$C$3:$C$10000,"未反映",0,1)</f>
        <v>7516</v>
      </c>
    </row>
    <row r="3347" spans="1:11">
      <c r="A3347" s="49">
        <v>20250228</v>
      </c>
      <c r="B3347" s="50" t="s">
        <v>51</v>
      </c>
      <c r="C3347" s="49" t="s">
        <v>7824</v>
      </c>
      <c r="D3347" s="49" t="s">
        <v>3968</v>
      </c>
      <c r="E3347" s="49">
        <v>5250</v>
      </c>
      <c r="F3347" s="49" t="s">
        <v>3992</v>
      </c>
      <c r="G3347" s="49">
        <v>10</v>
      </c>
      <c r="H3347" s="49" t="s">
        <v>3993</v>
      </c>
      <c r="I3347" s="49" t="s">
        <v>3975</v>
      </c>
      <c r="J3347" s="49" t="s">
        <v>3975</v>
      </c>
      <c r="K3347" s="47" t="str">
        <f>_xlfn.XLOOKUP($B3347,ウォッチリスト!$C$3:$C$10000,ウォッチリスト!$C$3:$C$10000,"未反映",0,1)</f>
        <v>7518</v>
      </c>
    </row>
    <row r="3348" spans="1:11">
      <c r="A3348" s="49">
        <v>20250228</v>
      </c>
      <c r="B3348" s="50" t="s">
        <v>3009</v>
      </c>
      <c r="C3348" s="49" t="s">
        <v>7825</v>
      </c>
      <c r="D3348" s="49" t="s">
        <v>3968</v>
      </c>
      <c r="E3348" s="49">
        <v>6100</v>
      </c>
      <c r="F3348" s="49" t="s">
        <v>4070</v>
      </c>
      <c r="G3348" s="49">
        <v>14</v>
      </c>
      <c r="H3348" s="49" t="s">
        <v>4071</v>
      </c>
      <c r="I3348" s="49">
        <v>7</v>
      </c>
      <c r="J3348" s="49" t="s">
        <v>3971</v>
      </c>
      <c r="K3348" s="47" t="str">
        <f>_xlfn.XLOOKUP($B3348,ウォッチリスト!$C$3:$C$10000,ウォッチリスト!$C$3:$C$10000,"未反映",0,1)</f>
        <v>7520</v>
      </c>
    </row>
    <row r="3349" spans="1:11">
      <c r="A3349" s="49">
        <v>20250228</v>
      </c>
      <c r="B3349" s="50" t="s">
        <v>3010</v>
      </c>
      <c r="C3349" s="49" t="s">
        <v>7826</v>
      </c>
      <c r="D3349" s="49" t="s">
        <v>4059</v>
      </c>
      <c r="E3349" s="49">
        <v>6050</v>
      </c>
      <c r="F3349" s="49" t="s">
        <v>4196</v>
      </c>
      <c r="G3349" s="49">
        <v>13</v>
      </c>
      <c r="H3349" s="49" t="s">
        <v>4197</v>
      </c>
      <c r="I3349" s="49" t="s">
        <v>3975</v>
      </c>
      <c r="J3349" s="49" t="s">
        <v>3975</v>
      </c>
      <c r="K3349" s="47" t="str">
        <f>_xlfn.XLOOKUP($B3349,ウォッチリスト!$C$3:$C$10000,ウォッチリスト!$C$3:$C$10000,"未反映",0,1)</f>
        <v>7521</v>
      </c>
    </row>
    <row r="3350" spans="1:11">
      <c r="A3350" s="49">
        <v>20250228</v>
      </c>
      <c r="B3350" s="50" t="s">
        <v>3011</v>
      </c>
      <c r="C3350" s="49" t="s">
        <v>7827</v>
      </c>
      <c r="D3350" s="49" t="s">
        <v>3968</v>
      </c>
      <c r="E3350" s="49">
        <v>6100</v>
      </c>
      <c r="F3350" s="49" t="s">
        <v>4070</v>
      </c>
      <c r="G3350" s="49">
        <v>14</v>
      </c>
      <c r="H3350" s="49" t="s">
        <v>4071</v>
      </c>
      <c r="I3350" s="49">
        <v>7</v>
      </c>
      <c r="J3350" s="49" t="s">
        <v>3971</v>
      </c>
      <c r="K3350" s="47" t="str">
        <f>_xlfn.XLOOKUP($B3350,ウォッチリスト!$C$3:$C$10000,ウォッチリスト!$C$3:$C$10000,"未反映",0,1)</f>
        <v>7522</v>
      </c>
    </row>
    <row r="3351" spans="1:11">
      <c r="A3351" s="49">
        <v>20250228</v>
      </c>
      <c r="B3351" s="50" t="s">
        <v>3012</v>
      </c>
      <c r="C3351" s="49" t="s">
        <v>7828</v>
      </c>
      <c r="D3351" s="49" t="s">
        <v>4059</v>
      </c>
      <c r="E3351" s="49">
        <v>6100</v>
      </c>
      <c r="F3351" s="49" t="s">
        <v>4070</v>
      </c>
      <c r="G3351" s="49">
        <v>14</v>
      </c>
      <c r="H3351" s="49" t="s">
        <v>4071</v>
      </c>
      <c r="I3351" s="49" t="s">
        <v>3975</v>
      </c>
      <c r="J3351" s="49" t="s">
        <v>3975</v>
      </c>
      <c r="K3351" s="47" t="str">
        <f>_xlfn.XLOOKUP($B3351,ウォッチリスト!$C$3:$C$10000,ウォッチリスト!$C$3:$C$10000,"未反映",0,1)</f>
        <v>7523</v>
      </c>
    </row>
    <row r="3352" spans="1:11">
      <c r="A3352" s="49">
        <v>20250228</v>
      </c>
      <c r="B3352" s="50" t="s">
        <v>3013</v>
      </c>
      <c r="C3352" s="49" t="s">
        <v>7829</v>
      </c>
      <c r="D3352" s="49" t="s">
        <v>4059</v>
      </c>
      <c r="E3352" s="49">
        <v>6100</v>
      </c>
      <c r="F3352" s="49" t="s">
        <v>4070</v>
      </c>
      <c r="G3352" s="49">
        <v>14</v>
      </c>
      <c r="H3352" s="49" t="s">
        <v>4071</v>
      </c>
      <c r="I3352" s="49" t="s">
        <v>3975</v>
      </c>
      <c r="J3352" s="49" t="s">
        <v>3975</v>
      </c>
      <c r="K3352" s="47" t="str">
        <f>_xlfn.XLOOKUP($B3352,ウォッチリスト!$C$3:$C$10000,ウォッチリスト!$C$3:$C$10000,"未反映",0,1)</f>
        <v>7524</v>
      </c>
    </row>
    <row r="3353" spans="1:11">
      <c r="A3353" s="49">
        <v>20250228</v>
      </c>
      <c r="B3353" s="50" t="s">
        <v>3014</v>
      </c>
      <c r="C3353" s="49" t="s">
        <v>7830</v>
      </c>
      <c r="D3353" s="49" t="s">
        <v>3968</v>
      </c>
      <c r="E3353" s="49">
        <v>6050</v>
      </c>
      <c r="F3353" s="49" t="s">
        <v>4196</v>
      </c>
      <c r="G3353" s="49">
        <v>13</v>
      </c>
      <c r="H3353" s="49" t="s">
        <v>4197</v>
      </c>
      <c r="I3353" s="49">
        <v>7</v>
      </c>
      <c r="J3353" s="49" t="s">
        <v>3971</v>
      </c>
      <c r="K3353" s="47" t="str">
        <f>_xlfn.XLOOKUP($B3353,ウォッチリスト!$C$3:$C$10000,ウォッチリスト!$C$3:$C$10000,"未反映",0,1)</f>
        <v>7525</v>
      </c>
    </row>
    <row r="3354" spans="1:11">
      <c r="A3354" s="49">
        <v>20250228</v>
      </c>
      <c r="B3354" s="50" t="s">
        <v>3015</v>
      </c>
      <c r="C3354" s="49" t="s">
        <v>7831</v>
      </c>
      <c r="D3354" s="49" t="s">
        <v>4059</v>
      </c>
      <c r="E3354" s="49">
        <v>5250</v>
      </c>
      <c r="F3354" s="49" t="s">
        <v>3992</v>
      </c>
      <c r="G3354" s="49">
        <v>10</v>
      </c>
      <c r="H3354" s="49" t="s">
        <v>3993</v>
      </c>
      <c r="I3354" s="49">
        <v>7</v>
      </c>
      <c r="J3354" s="49" t="s">
        <v>3971</v>
      </c>
      <c r="K3354" s="47" t="str">
        <f>_xlfn.XLOOKUP($B3354,ウォッチリスト!$C$3:$C$10000,ウォッチリスト!$C$3:$C$10000,"未反映",0,1)</f>
        <v>7527</v>
      </c>
    </row>
    <row r="3355" spans="1:11">
      <c r="A3355" s="49">
        <v>20250228</v>
      </c>
      <c r="B3355" s="50" t="s">
        <v>3016</v>
      </c>
      <c r="C3355" s="49" t="s">
        <v>7832</v>
      </c>
      <c r="D3355" s="49" t="s">
        <v>4059</v>
      </c>
      <c r="E3355" s="49">
        <v>6050</v>
      </c>
      <c r="F3355" s="49" t="s">
        <v>4196</v>
      </c>
      <c r="G3355" s="49">
        <v>13</v>
      </c>
      <c r="H3355" s="49" t="s">
        <v>4197</v>
      </c>
      <c r="I3355" s="49" t="s">
        <v>3975</v>
      </c>
      <c r="J3355" s="49" t="s">
        <v>3975</v>
      </c>
      <c r="K3355" s="47" t="str">
        <f>_xlfn.XLOOKUP($B3355,ウォッチリスト!$C$3:$C$10000,ウォッチリスト!$C$3:$C$10000,"未反映",0,1)</f>
        <v>7531</v>
      </c>
    </row>
    <row r="3356" spans="1:11">
      <c r="A3356" s="49">
        <v>20250228</v>
      </c>
      <c r="B3356" s="50" t="s">
        <v>3017</v>
      </c>
      <c r="C3356" s="49" t="s">
        <v>7833</v>
      </c>
      <c r="D3356" s="49" t="s">
        <v>3968</v>
      </c>
      <c r="E3356" s="49">
        <v>6100</v>
      </c>
      <c r="F3356" s="49" t="s">
        <v>4070</v>
      </c>
      <c r="G3356" s="49">
        <v>14</v>
      </c>
      <c r="H3356" s="49" t="s">
        <v>4071</v>
      </c>
      <c r="I3356" s="49">
        <v>4</v>
      </c>
      <c r="J3356" s="49" t="s">
        <v>4015</v>
      </c>
      <c r="K3356" s="47" t="str">
        <f>_xlfn.XLOOKUP($B3356,ウォッチリスト!$C$3:$C$10000,ウォッチリスト!$C$3:$C$10000,"未反映",0,1)</f>
        <v>7532</v>
      </c>
    </row>
    <row r="3357" spans="1:11">
      <c r="A3357" s="49">
        <v>20250228</v>
      </c>
      <c r="B3357" s="50" t="s">
        <v>3018</v>
      </c>
      <c r="C3357" s="49" t="s">
        <v>7834</v>
      </c>
      <c r="D3357" s="49" t="s">
        <v>3968</v>
      </c>
      <c r="E3357" s="49">
        <v>6050</v>
      </c>
      <c r="F3357" s="49" t="s">
        <v>4196</v>
      </c>
      <c r="G3357" s="49">
        <v>13</v>
      </c>
      <c r="H3357" s="49" t="s">
        <v>4197</v>
      </c>
      <c r="I3357" s="49">
        <v>7</v>
      </c>
      <c r="J3357" s="49" t="s">
        <v>3971</v>
      </c>
      <c r="K3357" s="47" t="str">
        <f>_xlfn.XLOOKUP($B3357,ウォッチリスト!$C$3:$C$10000,ウォッチリスト!$C$3:$C$10000,"未反映",0,1)</f>
        <v>7537</v>
      </c>
    </row>
    <row r="3358" spans="1:11">
      <c r="A3358" s="49">
        <v>20250228</v>
      </c>
      <c r="B3358" s="50" t="s">
        <v>3019</v>
      </c>
      <c r="C3358" s="49" t="s">
        <v>7835</v>
      </c>
      <c r="D3358" s="49" t="s">
        <v>4059</v>
      </c>
      <c r="E3358" s="49">
        <v>6050</v>
      </c>
      <c r="F3358" s="49" t="s">
        <v>4196</v>
      </c>
      <c r="G3358" s="49">
        <v>13</v>
      </c>
      <c r="H3358" s="49" t="s">
        <v>4197</v>
      </c>
      <c r="I3358" s="49" t="s">
        <v>3975</v>
      </c>
      <c r="J3358" s="49" t="s">
        <v>3975</v>
      </c>
      <c r="K3358" s="47" t="str">
        <f>_xlfn.XLOOKUP($B3358,ウォッチリスト!$C$3:$C$10000,ウォッチリスト!$C$3:$C$10000,"未反映",0,1)</f>
        <v>7538</v>
      </c>
    </row>
    <row r="3359" spans="1:11">
      <c r="A3359" s="49">
        <v>20250228</v>
      </c>
      <c r="B3359" s="50" t="s">
        <v>3020</v>
      </c>
      <c r="C3359" s="49" t="s">
        <v>7836</v>
      </c>
      <c r="D3359" s="49" t="s">
        <v>4059</v>
      </c>
      <c r="E3359" s="49">
        <v>6050</v>
      </c>
      <c r="F3359" s="49" t="s">
        <v>4196</v>
      </c>
      <c r="G3359" s="49">
        <v>13</v>
      </c>
      <c r="H3359" s="49" t="s">
        <v>4197</v>
      </c>
      <c r="I3359" s="49" t="s">
        <v>3975</v>
      </c>
      <c r="J3359" s="49" t="s">
        <v>3975</v>
      </c>
      <c r="K3359" s="47" t="str">
        <f>_xlfn.XLOOKUP($B3359,ウォッチリスト!$C$3:$C$10000,ウォッチリスト!$C$3:$C$10000,"未反映",0,1)</f>
        <v>7539</v>
      </c>
    </row>
    <row r="3360" spans="1:11">
      <c r="A3360" s="49">
        <v>20250228</v>
      </c>
      <c r="B3360" s="50" t="s">
        <v>3021</v>
      </c>
      <c r="C3360" s="49" t="s">
        <v>7837</v>
      </c>
      <c r="D3360" s="49" t="s">
        <v>4059</v>
      </c>
      <c r="E3360" s="49">
        <v>6100</v>
      </c>
      <c r="F3360" s="49" t="s">
        <v>4070</v>
      </c>
      <c r="G3360" s="49">
        <v>14</v>
      </c>
      <c r="H3360" s="49" t="s">
        <v>4071</v>
      </c>
      <c r="I3360" s="49" t="s">
        <v>3975</v>
      </c>
      <c r="J3360" s="49" t="s">
        <v>3975</v>
      </c>
      <c r="K3360" s="47" t="str">
        <f>_xlfn.XLOOKUP($B3360,ウォッチリスト!$C$3:$C$10000,ウォッチリスト!$C$3:$C$10000,"未反映",0,1)</f>
        <v>7544</v>
      </c>
    </row>
    <row r="3361" spans="1:11">
      <c r="A3361" s="49">
        <v>20250228</v>
      </c>
      <c r="B3361" s="50" t="s">
        <v>3022</v>
      </c>
      <c r="C3361" s="49" t="s">
        <v>7838</v>
      </c>
      <c r="D3361" s="49" t="s">
        <v>3968</v>
      </c>
      <c r="E3361" s="49">
        <v>6100</v>
      </c>
      <c r="F3361" s="49" t="s">
        <v>4070</v>
      </c>
      <c r="G3361" s="49">
        <v>14</v>
      </c>
      <c r="H3361" s="49" t="s">
        <v>4071</v>
      </c>
      <c r="I3361" s="49">
        <v>6</v>
      </c>
      <c r="J3361" s="49" t="s">
        <v>4061</v>
      </c>
      <c r="K3361" s="47" t="str">
        <f>_xlfn.XLOOKUP($B3361,ウォッチリスト!$C$3:$C$10000,ウォッチリスト!$C$3:$C$10000,"未反映",0,1)</f>
        <v>7545</v>
      </c>
    </row>
    <row r="3362" spans="1:11">
      <c r="A3362" s="49">
        <v>20250228</v>
      </c>
      <c r="B3362" s="50" t="s">
        <v>75</v>
      </c>
      <c r="C3362" s="49" t="s">
        <v>7839</v>
      </c>
      <c r="D3362" s="49" t="s">
        <v>3968</v>
      </c>
      <c r="E3362" s="49">
        <v>6100</v>
      </c>
      <c r="F3362" s="49" t="s">
        <v>4070</v>
      </c>
      <c r="G3362" s="49">
        <v>14</v>
      </c>
      <c r="H3362" s="49" t="s">
        <v>4071</v>
      </c>
      <c r="I3362" s="49">
        <v>4</v>
      </c>
      <c r="J3362" s="49" t="s">
        <v>4015</v>
      </c>
      <c r="K3362" s="47" t="str">
        <f>_xlfn.XLOOKUP($B3362,ウォッチリスト!$C$3:$C$10000,ウォッチリスト!$C$3:$C$10000,"未反映",0,1)</f>
        <v>7550</v>
      </c>
    </row>
    <row r="3363" spans="1:11">
      <c r="A3363" s="49">
        <v>20250228</v>
      </c>
      <c r="B3363" s="50" t="s">
        <v>3023</v>
      </c>
      <c r="C3363" s="49" t="s">
        <v>7840</v>
      </c>
      <c r="D3363" s="49" t="s">
        <v>4059</v>
      </c>
      <c r="E3363" s="49">
        <v>3700</v>
      </c>
      <c r="F3363" s="49" t="s">
        <v>5496</v>
      </c>
      <c r="G3363" s="49">
        <v>6</v>
      </c>
      <c r="H3363" s="49" t="s">
        <v>5497</v>
      </c>
      <c r="I3363" s="49" t="s">
        <v>3975</v>
      </c>
      <c r="J3363" s="49" t="s">
        <v>3975</v>
      </c>
      <c r="K3363" s="47" t="str">
        <f>_xlfn.XLOOKUP($B3363,ウォッチリスト!$C$3:$C$10000,ウォッチリスト!$C$3:$C$10000,"未反映",0,1)</f>
        <v>7551</v>
      </c>
    </row>
    <row r="3364" spans="1:11">
      <c r="A3364" s="49">
        <v>20250228</v>
      </c>
      <c r="B3364" s="50" t="s">
        <v>3024</v>
      </c>
      <c r="C3364" s="49" t="s">
        <v>7841</v>
      </c>
      <c r="D3364" s="49" t="s">
        <v>3968</v>
      </c>
      <c r="E3364" s="49">
        <v>6050</v>
      </c>
      <c r="F3364" s="49" t="s">
        <v>4196</v>
      </c>
      <c r="G3364" s="49">
        <v>13</v>
      </c>
      <c r="H3364" s="49" t="s">
        <v>4197</v>
      </c>
      <c r="I3364" s="49">
        <v>6</v>
      </c>
      <c r="J3364" s="49" t="s">
        <v>4061</v>
      </c>
      <c r="K3364" s="47" t="str">
        <f>_xlfn.XLOOKUP($B3364,ウォッチリスト!$C$3:$C$10000,ウォッチリスト!$C$3:$C$10000,"未反映",0,1)</f>
        <v>7552</v>
      </c>
    </row>
    <row r="3365" spans="1:11">
      <c r="A3365" s="49">
        <v>20250228</v>
      </c>
      <c r="B3365" s="50" t="s">
        <v>3025</v>
      </c>
      <c r="C3365" s="49" t="s">
        <v>7842</v>
      </c>
      <c r="D3365" s="49" t="s">
        <v>3968</v>
      </c>
      <c r="E3365" s="49">
        <v>6100</v>
      </c>
      <c r="F3365" s="49" t="s">
        <v>4070</v>
      </c>
      <c r="G3365" s="49">
        <v>14</v>
      </c>
      <c r="H3365" s="49" t="s">
        <v>4071</v>
      </c>
      <c r="I3365" s="49">
        <v>7</v>
      </c>
      <c r="J3365" s="49" t="s">
        <v>3971</v>
      </c>
      <c r="K3365" s="47" t="str">
        <f>_xlfn.XLOOKUP($B3365,ウォッチリスト!$C$3:$C$10000,ウォッチリスト!$C$3:$C$10000,"未反映",0,1)</f>
        <v>7554</v>
      </c>
    </row>
    <row r="3366" spans="1:11">
      <c r="A3366" s="49">
        <v>20250228</v>
      </c>
      <c r="B3366" s="50" t="s">
        <v>3026</v>
      </c>
      <c r="C3366" s="49" t="s">
        <v>7843</v>
      </c>
      <c r="D3366" s="49" t="s">
        <v>4059</v>
      </c>
      <c r="E3366" s="49">
        <v>6050</v>
      </c>
      <c r="F3366" s="49" t="s">
        <v>4196</v>
      </c>
      <c r="G3366" s="49">
        <v>13</v>
      </c>
      <c r="H3366" s="49" t="s">
        <v>4197</v>
      </c>
      <c r="I3366" s="49" t="s">
        <v>3975</v>
      </c>
      <c r="J3366" s="49" t="s">
        <v>3975</v>
      </c>
      <c r="K3366" s="47" t="str">
        <f>_xlfn.XLOOKUP($B3366,ウォッチリスト!$C$3:$C$10000,ウォッチリスト!$C$3:$C$10000,"未反映",0,1)</f>
        <v>7555</v>
      </c>
    </row>
    <row r="3367" spans="1:11">
      <c r="A3367" s="49">
        <v>20250228</v>
      </c>
      <c r="B3367" s="50" t="s">
        <v>3027</v>
      </c>
      <c r="C3367" s="49" t="s">
        <v>7844</v>
      </c>
      <c r="D3367" s="49" t="s">
        <v>4059</v>
      </c>
      <c r="E3367" s="49">
        <v>6050</v>
      </c>
      <c r="F3367" s="49" t="s">
        <v>4196</v>
      </c>
      <c r="G3367" s="49">
        <v>13</v>
      </c>
      <c r="H3367" s="49" t="s">
        <v>4197</v>
      </c>
      <c r="I3367" s="49" t="s">
        <v>3975</v>
      </c>
      <c r="J3367" s="49" t="s">
        <v>3975</v>
      </c>
      <c r="K3367" s="47" t="str">
        <f>_xlfn.XLOOKUP($B3367,ウォッチリスト!$C$3:$C$10000,ウォッチリスト!$C$3:$C$10000,"未反映",0,1)</f>
        <v>7559</v>
      </c>
    </row>
    <row r="3368" spans="1:11">
      <c r="A3368" s="49">
        <v>20250228</v>
      </c>
      <c r="B3368" s="50" t="s">
        <v>3028</v>
      </c>
      <c r="C3368" s="49" t="s">
        <v>7845</v>
      </c>
      <c r="D3368" s="49" t="s">
        <v>4059</v>
      </c>
      <c r="E3368" s="49">
        <v>6100</v>
      </c>
      <c r="F3368" s="49" t="s">
        <v>4070</v>
      </c>
      <c r="G3368" s="49">
        <v>14</v>
      </c>
      <c r="H3368" s="49" t="s">
        <v>4071</v>
      </c>
      <c r="I3368" s="49" t="s">
        <v>3975</v>
      </c>
      <c r="J3368" s="49" t="s">
        <v>3975</v>
      </c>
      <c r="K3368" s="47" t="str">
        <f>_xlfn.XLOOKUP($B3368,ウォッチリスト!$C$3:$C$10000,ウォッチリスト!$C$3:$C$10000,"未反映",0,1)</f>
        <v>7561</v>
      </c>
    </row>
    <row r="3369" spans="1:11">
      <c r="A3369" s="49">
        <v>20250228</v>
      </c>
      <c r="B3369" s="50" t="s">
        <v>3029</v>
      </c>
      <c r="C3369" s="49" t="s">
        <v>7846</v>
      </c>
      <c r="D3369" s="49" t="s">
        <v>4059</v>
      </c>
      <c r="E3369" s="49">
        <v>6100</v>
      </c>
      <c r="F3369" s="49" t="s">
        <v>4070</v>
      </c>
      <c r="G3369" s="49">
        <v>14</v>
      </c>
      <c r="H3369" s="49" t="s">
        <v>4071</v>
      </c>
      <c r="I3369" s="49" t="s">
        <v>3975</v>
      </c>
      <c r="J3369" s="49" t="s">
        <v>3975</v>
      </c>
      <c r="K3369" s="47" t="str">
        <f>_xlfn.XLOOKUP($B3369,ウォッチリスト!$C$3:$C$10000,ウォッチリスト!$C$3:$C$10000,"未反映",0,1)</f>
        <v>7562</v>
      </c>
    </row>
    <row r="3370" spans="1:11">
      <c r="A3370" s="49">
        <v>20250228</v>
      </c>
      <c r="B3370" s="50" t="s">
        <v>3030</v>
      </c>
      <c r="C3370" s="49" t="s">
        <v>7847</v>
      </c>
      <c r="D3370" s="49" t="s">
        <v>4059</v>
      </c>
      <c r="E3370" s="49">
        <v>6100</v>
      </c>
      <c r="F3370" s="49" t="s">
        <v>4070</v>
      </c>
      <c r="G3370" s="49">
        <v>14</v>
      </c>
      <c r="H3370" s="49" t="s">
        <v>4071</v>
      </c>
      <c r="I3370" s="49" t="s">
        <v>3975</v>
      </c>
      <c r="J3370" s="49" t="s">
        <v>3975</v>
      </c>
      <c r="K3370" s="47" t="str">
        <f>_xlfn.XLOOKUP($B3370,ウォッチリスト!$C$3:$C$10000,ウォッチリスト!$C$3:$C$10000,"未反映",0,1)</f>
        <v>7564</v>
      </c>
    </row>
    <row r="3371" spans="1:11">
      <c r="A3371" s="49">
        <v>20250228</v>
      </c>
      <c r="B3371" s="50" t="s">
        <v>3031</v>
      </c>
      <c r="C3371" s="49" t="s">
        <v>7848</v>
      </c>
      <c r="D3371" s="49" t="s">
        <v>4059</v>
      </c>
      <c r="E3371" s="49">
        <v>6050</v>
      </c>
      <c r="F3371" s="49" t="s">
        <v>4196</v>
      </c>
      <c r="G3371" s="49">
        <v>13</v>
      </c>
      <c r="H3371" s="49" t="s">
        <v>4197</v>
      </c>
      <c r="I3371" s="49" t="s">
        <v>3975</v>
      </c>
      <c r="J3371" s="49" t="s">
        <v>3975</v>
      </c>
      <c r="K3371" s="47" t="str">
        <f>_xlfn.XLOOKUP($B3371,ウォッチリスト!$C$3:$C$10000,ウォッチリスト!$C$3:$C$10000,"未反映",0,1)</f>
        <v>7565</v>
      </c>
    </row>
    <row r="3372" spans="1:11">
      <c r="A3372" s="49">
        <v>20250228</v>
      </c>
      <c r="B3372" s="50" t="s">
        <v>3032</v>
      </c>
      <c r="C3372" s="49" t="s">
        <v>7849</v>
      </c>
      <c r="D3372" s="49" t="s">
        <v>4059</v>
      </c>
      <c r="E3372" s="49">
        <v>6050</v>
      </c>
      <c r="F3372" s="49" t="s">
        <v>4196</v>
      </c>
      <c r="G3372" s="49">
        <v>13</v>
      </c>
      <c r="H3372" s="49" t="s">
        <v>4197</v>
      </c>
      <c r="I3372" s="49" t="s">
        <v>3975</v>
      </c>
      <c r="J3372" s="49" t="s">
        <v>3975</v>
      </c>
      <c r="K3372" s="47" t="str">
        <f>_xlfn.XLOOKUP($B3372,ウォッチリスト!$C$3:$C$10000,ウォッチリスト!$C$3:$C$10000,"未反映",0,1)</f>
        <v>7567</v>
      </c>
    </row>
    <row r="3373" spans="1:11">
      <c r="A3373" s="49">
        <v>20250228</v>
      </c>
      <c r="B3373" s="50" t="s">
        <v>3033</v>
      </c>
      <c r="C3373" s="49" t="s">
        <v>7850</v>
      </c>
      <c r="D3373" s="49" t="s">
        <v>4059</v>
      </c>
      <c r="E3373" s="49">
        <v>6050</v>
      </c>
      <c r="F3373" s="49" t="s">
        <v>4196</v>
      </c>
      <c r="G3373" s="49">
        <v>13</v>
      </c>
      <c r="H3373" s="49" t="s">
        <v>4197</v>
      </c>
      <c r="I3373" s="49">
        <v>7</v>
      </c>
      <c r="J3373" s="49" t="s">
        <v>3971</v>
      </c>
      <c r="K3373" s="47" t="str">
        <f>_xlfn.XLOOKUP($B3373,ウォッチリスト!$C$3:$C$10000,ウォッチリスト!$C$3:$C$10000,"未反映",0,1)</f>
        <v>7570</v>
      </c>
    </row>
    <row r="3374" spans="1:11">
      <c r="A3374" s="49">
        <v>20250228</v>
      </c>
      <c r="B3374" s="50" t="s">
        <v>3034</v>
      </c>
      <c r="C3374" s="49" t="s">
        <v>7851</v>
      </c>
      <c r="D3374" s="49" t="s">
        <v>4059</v>
      </c>
      <c r="E3374" s="49">
        <v>6100</v>
      </c>
      <c r="F3374" s="49" t="s">
        <v>4070</v>
      </c>
      <c r="G3374" s="49">
        <v>14</v>
      </c>
      <c r="H3374" s="49" t="s">
        <v>4071</v>
      </c>
      <c r="I3374" s="49" t="s">
        <v>3975</v>
      </c>
      <c r="J3374" s="49" t="s">
        <v>3975</v>
      </c>
      <c r="K3374" s="47" t="str">
        <f>_xlfn.XLOOKUP($B3374,ウォッチリスト!$C$3:$C$10000,ウォッチリスト!$C$3:$C$10000,"未反映",0,1)</f>
        <v>7571</v>
      </c>
    </row>
    <row r="3375" spans="1:11">
      <c r="A3375" s="49">
        <v>20250228</v>
      </c>
      <c r="B3375" s="50" t="s">
        <v>3035</v>
      </c>
      <c r="C3375" s="49" t="s">
        <v>7852</v>
      </c>
      <c r="D3375" s="49" t="s">
        <v>3968</v>
      </c>
      <c r="E3375" s="49">
        <v>6050</v>
      </c>
      <c r="F3375" s="49" t="s">
        <v>4196</v>
      </c>
      <c r="G3375" s="49">
        <v>13</v>
      </c>
      <c r="H3375" s="49" t="s">
        <v>4197</v>
      </c>
      <c r="I3375" s="49">
        <v>6</v>
      </c>
      <c r="J3375" s="49" t="s">
        <v>4061</v>
      </c>
      <c r="K3375" s="47" t="str">
        <f>_xlfn.XLOOKUP($B3375,ウォッチリスト!$C$3:$C$10000,ウォッチリスト!$C$3:$C$10000,"未反映",0,1)</f>
        <v>7575</v>
      </c>
    </row>
    <row r="3376" spans="1:11">
      <c r="A3376" s="49">
        <v>20250228</v>
      </c>
      <c r="B3376" s="50" t="s">
        <v>3036</v>
      </c>
      <c r="C3376" s="49" t="s">
        <v>7853</v>
      </c>
      <c r="D3376" s="49" t="s">
        <v>4059</v>
      </c>
      <c r="E3376" s="49">
        <v>6100</v>
      </c>
      <c r="F3376" s="49" t="s">
        <v>4070</v>
      </c>
      <c r="G3376" s="49">
        <v>14</v>
      </c>
      <c r="H3376" s="49" t="s">
        <v>4071</v>
      </c>
      <c r="I3376" s="49" t="s">
        <v>3975</v>
      </c>
      <c r="J3376" s="49" t="s">
        <v>3975</v>
      </c>
      <c r="K3376" s="47" t="str">
        <f>_xlfn.XLOOKUP($B3376,ウォッチリスト!$C$3:$C$10000,ウォッチリスト!$C$3:$C$10000,"未反映",0,1)</f>
        <v>7578</v>
      </c>
    </row>
    <row r="3377" spans="1:11">
      <c r="A3377" s="49">
        <v>20250228</v>
      </c>
      <c r="B3377" s="50" t="s">
        <v>3037</v>
      </c>
      <c r="C3377" s="49" t="s">
        <v>7854</v>
      </c>
      <c r="D3377" s="49" t="s">
        <v>3968</v>
      </c>
      <c r="E3377" s="49">
        <v>6100</v>
      </c>
      <c r="F3377" s="49" t="s">
        <v>4070</v>
      </c>
      <c r="G3377" s="49">
        <v>14</v>
      </c>
      <c r="H3377" s="49" t="s">
        <v>4071</v>
      </c>
      <c r="I3377" s="49">
        <v>6</v>
      </c>
      <c r="J3377" s="49" t="s">
        <v>4061</v>
      </c>
      <c r="K3377" s="47" t="str">
        <f>_xlfn.XLOOKUP($B3377,ウォッチリスト!$C$3:$C$10000,ウォッチリスト!$C$3:$C$10000,"未反映",0,1)</f>
        <v>7581</v>
      </c>
    </row>
    <row r="3378" spans="1:11">
      <c r="A3378" s="49">
        <v>20250228</v>
      </c>
      <c r="B3378" s="50" t="s">
        <v>3038</v>
      </c>
      <c r="C3378" s="49" t="s">
        <v>7855</v>
      </c>
      <c r="D3378" s="49" t="s">
        <v>4059</v>
      </c>
      <c r="E3378" s="49">
        <v>6100</v>
      </c>
      <c r="F3378" s="49" t="s">
        <v>4070</v>
      </c>
      <c r="G3378" s="49">
        <v>14</v>
      </c>
      <c r="H3378" s="49" t="s">
        <v>4071</v>
      </c>
      <c r="I3378" s="49" t="s">
        <v>3975</v>
      </c>
      <c r="J3378" s="49" t="s">
        <v>3975</v>
      </c>
      <c r="K3378" s="47" t="str">
        <f>_xlfn.XLOOKUP($B3378,ウォッチリスト!$C$3:$C$10000,ウォッチリスト!$C$3:$C$10000,"未反映",0,1)</f>
        <v>7585</v>
      </c>
    </row>
    <row r="3379" spans="1:11">
      <c r="A3379" s="49">
        <v>20250228</v>
      </c>
      <c r="B3379" s="50" t="s">
        <v>3039</v>
      </c>
      <c r="C3379" s="49" t="s">
        <v>7856</v>
      </c>
      <c r="D3379" s="49" t="s">
        <v>4059</v>
      </c>
      <c r="E3379" s="49">
        <v>6050</v>
      </c>
      <c r="F3379" s="49" t="s">
        <v>4196</v>
      </c>
      <c r="G3379" s="49">
        <v>13</v>
      </c>
      <c r="H3379" s="49" t="s">
        <v>4197</v>
      </c>
      <c r="I3379" s="49">
        <v>7</v>
      </c>
      <c r="J3379" s="49" t="s">
        <v>3971</v>
      </c>
      <c r="K3379" s="47" t="str">
        <f>_xlfn.XLOOKUP($B3379,ウォッチリスト!$C$3:$C$10000,ウォッチリスト!$C$3:$C$10000,"未反映",0,1)</f>
        <v>7590</v>
      </c>
    </row>
    <row r="3380" spans="1:11">
      <c r="A3380" s="49">
        <v>20250228</v>
      </c>
      <c r="B3380" s="50" t="s">
        <v>3040</v>
      </c>
      <c r="C3380" s="49" t="s">
        <v>7857</v>
      </c>
      <c r="D3380" s="49" t="s">
        <v>3968</v>
      </c>
      <c r="E3380" s="49">
        <v>6100</v>
      </c>
      <c r="F3380" s="49" t="s">
        <v>4070</v>
      </c>
      <c r="G3380" s="49">
        <v>14</v>
      </c>
      <c r="H3380" s="49" t="s">
        <v>4071</v>
      </c>
      <c r="I3380" s="49">
        <v>6</v>
      </c>
      <c r="J3380" s="49" t="s">
        <v>4061</v>
      </c>
      <c r="K3380" s="47" t="str">
        <f>_xlfn.XLOOKUP($B3380,ウォッチリスト!$C$3:$C$10000,ウォッチリスト!$C$3:$C$10000,"未反映",0,1)</f>
        <v>7593</v>
      </c>
    </row>
    <row r="3381" spans="1:11">
      <c r="A3381" s="49">
        <v>20250228</v>
      </c>
      <c r="B3381" s="50" t="s">
        <v>3041</v>
      </c>
      <c r="C3381" s="49" t="s">
        <v>7858</v>
      </c>
      <c r="D3381" s="49" t="s">
        <v>3968</v>
      </c>
      <c r="E3381" s="49">
        <v>5250</v>
      </c>
      <c r="F3381" s="49" t="s">
        <v>3992</v>
      </c>
      <c r="G3381" s="49">
        <v>10</v>
      </c>
      <c r="H3381" s="49" t="s">
        <v>3993</v>
      </c>
      <c r="I3381" s="49">
        <v>7</v>
      </c>
      <c r="J3381" s="49" t="s">
        <v>3971</v>
      </c>
      <c r="K3381" s="47" t="str">
        <f>_xlfn.XLOOKUP($B3381,ウォッチリスト!$C$3:$C$10000,ウォッチリスト!$C$3:$C$10000,"未反映",0,1)</f>
        <v>7595</v>
      </c>
    </row>
    <row r="3382" spans="1:11">
      <c r="A3382" s="49">
        <v>20250228</v>
      </c>
      <c r="B3382" s="50" t="s">
        <v>3042</v>
      </c>
      <c r="C3382" s="49" t="s">
        <v>7859</v>
      </c>
      <c r="D3382" s="49" t="s">
        <v>3968</v>
      </c>
      <c r="E3382" s="49">
        <v>6100</v>
      </c>
      <c r="F3382" s="49" t="s">
        <v>4070</v>
      </c>
      <c r="G3382" s="49">
        <v>14</v>
      </c>
      <c r="H3382" s="49" t="s">
        <v>4071</v>
      </c>
      <c r="I3382" s="49">
        <v>7</v>
      </c>
      <c r="J3382" s="49" t="s">
        <v>3971</v>
      </c>
      <c r="K3382" s="47" t="str">
        <f>_xlfn.XLOOKUP($B3382,ウォッチリスト!$C$3:$C$10000,ウォッチリスト!$C$3:$C$10000,"未反映",0,1)</f>
        <v>7596</v>
      </c>
    </row>
    <row r="3383" spans="1:11">
      <c r="A3383" s="49">
        <v>20250228</v>
      </c>
      <c r="B3383" s="50" t="s">
        <v>197</v>
      </c>
      <c r="C3383" s="49" t="s">
        <v>7860</v>
      </c>
      <c r="D3383" s="49" t="s">
        <v>3968</v>
      </c>
      <c r="E3383" s="49">
        <v>6050</v>
      </c>
      <c r="F3383" s="49" t="s">
        <v>4196</v>
      </c>
      <c r="G3383" s="49">
        <v>13</v>
      </c>
      <c r="H3383" s="49" t="s">
        <v>4197</v>
      </c>
      <c r="I3383" s="49">
        <v>6</v>
      </c>
      <c r="J3383" s="49" t="s">
        <v>4061</v>
      </c>
      <c r="K3383" s="47" t="str">
        <f>_xlfn.XLOOKUP($B3383,ウォッチリスト!$C$3:$C$10000,ウォッチリスト!$C$3:$C$10000,"未反映",0,1)</f>
        <v>7599</v>
      </c>
    </row>
    <row r="3384" spans="1:11">
      <c r="A3384" s="49">
        <v>20250228</v>
      </c>
      <c r="B3384" s="50" t="s">
        <v>3043</v>
      </c>
      <c r="C3384" s="49" t="s">
        <v>7861</v>
      </c>
      <c r="D3384" s="49" t="s">
        <v>3968</v>
      </c>
      <c r="E3384" s="49">
        <v>3750</v>
      </c>
      <c r="F3384" s="49" t="s">
        <v>4769</v>
      </c>
      <c r="G3384" s="49">
        <v>9</v>
      </c>
      <c r="H3384" s="49" t="s">
        <v>4770</v>
      </c>
      <c r="I3384" s="49">
        <v>7</v>
      </c>
      <c r="J3384" s="49" t="s">
        <v>3971</v>
      </c>
      <c r="K3384" s="47" t="str">
        <f>_xlfn.XLOOKUP($B3384,ウォッチリスト!$C$3:$C$10000,ウォッチリスト!$C$3:$C$10000,"未反映",0,1)</f>
        <v>7600</v>
      </c>
    </row>
    <row r="3385" spans="1:11">
      <c r="A3385" s="49">
        <v>20250228</v>
      </c>
      <c r="B3385" s="50" t="s">
        <v>3044</v>
      </c>
      <c r="C3385" s="49" t="s">
        <v>7862</v>
      </c>
      <c r="D3385" s="49" t="s">
        <v>4059</v>
      </c>
      <c r="E3385" s="49">
        <v>6100</v>
      </c>
      <c r="F3385" s="49" t="s">
        <v>4070</v>
      </c>
      <c r="G3385" s="49">
        <v>14</v>
      </c>
      <c r="H3385" s="49" t="s">
        <v>4071</v>
      </c>
      <c r="I3385" s="49" t="s">
        <v>3975</v>
      </c>
      <c r="J3385" s="49" t="s">
        <v>3975</v>
      </c>
      <c r="K3385" s="47" t="str">
        <f>_xlfn.XLOOKUP($B3385,ウォッチリスト!$C$3:$C$10000,ウォッチリスト!$C$3:$C$10000,"未反映",0,1)</f>
        <v>7601</v>
      </c>
    </row>
    <row r="3386" spans="1:11">
      <c r="A3386" s="49">
        <v>20250228</v>
      </c>
      <c r="B3386" s="50" t="s">
        <v>3045</v>
      </c>
      <c r="C3386" s="49" t="s">
        <v>7863</v>
      </c>
      <c r="D3386" s="49" t="s">
        <v>4059</v>
      </c>
      <c r="E3386" s="49">
        <v>6050</v>
      </c>
      <c r="F3386" s="49" t="s">
        <v>4196</v>
      </c>
      <c r="G3386" s="49">
        <v>13</v>
      </c>
      <c r="H3386" s="49" t="s">
        <v>4197</v>
      </c>
      <c r="I3386" s="49" t="s">
        <v>3975</v>
      </c>
      <c r="J3386" s="49" t="s">
        <v>3975</v>
      </c>
      <c r="K3386" s="47" t="str">
        <f>_xlfn.XLOOKUP($B3386,ウォッチリスト!$C$3:$C$10000,ウォッチリスト!$C$3:$C$10000,"未反映",0,1)</f>
        <v>7602</v>
      </c>
    </row>
    <row r="3387" spans="1:11">
      <c r="A3387" s="49">
        <v>20250228</v>
      </c>
      <c r="B3387" s="50" t="s">
        <v>3046</v>
      </c>
      <c r="C3387" s="49" t="s">
        <v>7864</v>
      </c>
      <c r="D3387" s="49" t="s">
        <v>4059</v>
      </c>
      <c r="E3387" s="49">
        <v>6100</v>
      </c>
      <c r="F3387" s="49" t="s">
        <v>4070</v>
      </c>
      <c r="G3387" s="49">
        <v>14</v>
      </c>
      <c r="H3387" s="49" t="s">
        <v>4071</v>
      </c>
      <c r="I3387" s="49" t="s">
        <v>3975</v>
      </c>
      <c r="J3387" s="49" t="s">
        <v>3975</v>
      </c>
      <c r="K3387" s="47" t="str">
        <f>_xlfn.XLOOKUP($B3387,ウォッチリスト!$C$3:$C$10000,ウォッチリスト!$C$3:$C$10000,"未反映",0,1)</f>
        <v>7603</v>
      </c>
    </row>
    <row r="3388" spans="1:11">
      <c r="A3388" s="49">
        <v>20250228</v>
      </c>
      <c r="B3388" s="50" t="s">
        <v>3047</v>
      </c>
      <c r="C3388" s="49" t="s">
        <v>7865</v>
      </c>
      <c r="D3388" s="49" t="s">
        <v>4059</v>
      </c>
      <c r="E3388" s="49">
        <v>6100</v>
      </c>
      <c r="F3388" s="49" t="s">
        <v>4070</v>
      </c>
      <c r="G3388" s="49">
        <v>14</v>
      </c>
      <c r="H3388" s="49" t="s">
        <v>4071</v>
      </c>
      <c r="I3388" s="49" t="s">
        <v>3975</v>
      </c>
      <c r="J3388" s="49" t="s">
        <v>3975</v>
      </c>
      <c r="K3388" s="47" t="str">
        <f>_xlfn.XLOOKUP($B3388,ウォッチリスト!$C$3:$C$10000,ウォッチリスト!$C$3:$C$10000,"未反映",0,1)</f>
        <v>7604</v>
      </c>
    </row>
    <row r="3389" spans="1:11">
      <c r="A3389" s="49">
        <v>20250228</v>
      </c>
      <c r="B3389" s="50" t="s">
        <v>3048</v>
      </c>
      <c r="C3389" s="49" t="s">
        <v>7866</v>
      </c>
      <c r="D3389" s="49" t="s">
        <v>3968</v>
      </c>
      <c r="E3389" s="49">
        <v>6100</v>
      </c>
      <c r="F3389" s="49" t="s">
        <v>4070</v>
      </c>
      <c r="G3389" s="49">
        <v>14</v>
      </c>
      <c r="H3389" s="49" t="s">
        <v>4071</v>
      </c>
      <c r="I3389" s="49">
        <v>7</v>
      </c>
      <c r="J3389" s="49" t="s">
        <v>3971</v>
      </c>
      <c r="K3389" s="47" t="str">
        <f>_xlfn.XLOOKUP($B3389,ウォッチリスト!$C$3:$C$10000,ウォッチリスト!$C$3:$C$10000,"未反映",0,1)</f>
        <v>7605</v>
      </c>
    </row>
    <row r="3390" spans="1:11">
      <c r="A3390" s="49">
        <v>20250228</v>
      </c>
      <c r="B3390" s="50" t="s">
        <v>3049</v>
      </c>
      <c r="C3390" s="49" t="s">
        <v>7867</v>
      </c>
      <c r="D3390" s="49" t="s">
        <v>3968</v>
      </c>
      <c r="E3390" s="49">
        <v>6100</v>
      </c>
      <c r="F3390" s="49" t="s">
        <v>4070</v>
      </c>
      <c r="G3390" s="49">
        <v>14</v>
      </c>
      <c r="H3390" s="49" t="s">
        <v>4071</v>
      </c>
      <c r="I3390" s="49">
        <v>6</v>
      </c>
      <c r="J3390" s="49" t="s">
        <v>4061</v>
      </c>
      <c r="K3390" s="47" t="str">
        <f>_xlfn.XLOOKUP($B3390,ウォッチリスト!$C$3:$C$10000,ウォッチリスト!$C$3:$C$10000,"未反映",0,1)</f>
        <v>7606</v>
      </c>
    </row>
    <row r="3391" spans="1:11">
      <c r="A3391" s="49">
        <v>20250228</v>
      </c>
      <c r="B3391" s="50" t="s">
        <v>3050</v>
      </c>
      <c r="C3391" s="49" t="s">
        <v>7868</v>
      </c>
      <c r="D3391" s="49" t="s">
        <v>3968</v>
      </c>
      <c r="E3391" s="49">
        <v>6050</v>
      </c>
      <c r="F3391" s="49" t="s">
        <v>4196</v>
      </c>
      <c r="G3391" s="49">
        <v>13</v>
      </c>
      <c r="H3391" s="49" t="s">
        <v>4197</v>
      </c>
      <c r="I3391" s="49">
        <v>7</v>
      </c>
      <c r="J3391" s="49" t="s">
        <v>3971</v>
      </c>
      <c r="K3391" s="47" t="str">
        <f>_xlfn.XLOOKUP($B3391,ウォッチリスト!$C$3:$C$10000,ウォッチリスト!$C$3:$C$10000,"未反映",0,1)</f>
        <v>7607</v>
      </c>
    </row>
    <row r="3392" spans="1:11">
      <c r="A3392" s="49">
        <v>20250228</v>
      </c>
      <c r="B3392" s="50" t="s">
        <v>3051</v>
      </c>
      <c r="C3392" s="49" t="s">
        <v>7869</v>
      </c>
      <c r="D3392" s="49" t="s">
        <v>4059</v>
      </c>
      <c r="E3392" s="49">
        <v>6050</v>
      </c>
      <c r="F3392" s="49" t="s">
        <v>4196</v>
      </c>
      <c r="G3392" s="49">
        <v>13</v>
      </c>
      <c r="H3392" s="49" t="s">
        <v>4197</v>
      </c>
      <c r="I3392" s="49" t="s">
        <v>3975</v>
      </c>
      <c r="J3392" s="49" t="s">
        <v>3975</v>
      </c>
      <c r="K3392" s="47" t="str">
        <f>_xlfn.XLOOKUP($B3392,ウォッチリスト!$C$3:$C$10000,ウォッチリスト!$C$3:$C$10000,"未反映",0,1)</f>
        <v>7608</v>
      </c>
    </row>
    <row r="3393" spans="1:11">
      <c r="A3393" s="49">
        <v>20250228</v>
      </c>
      <c r="B3393" s="50" t="s">
        <v>3052</v>
      </c>
      <c r="C3393" s="49" t="s">
        <v>7870</v>
      </c>
      <c r="D3393" s="49" t="s">
        <v>3968</v>
      </c>
      <c r="E3393" s="49">
        <v>6050</v>
      </c>
      <c r="F3393" s="49" t="s">
        <v>4196</v>
      </c>
      <c r="G3393" s="49">
        <v>13</v>
      </c>
      <c r="H3393" s="49" t="s">
        <v>4197</v>
      </c>
      <c r="I3393" s="49">
        <v>7</v>
      </c>
      <c r="J3393" s="49" t="s">
        <v>3971</v>
      </c>
      <c r="K3393" s="47" t="str">
        <f>_xlfn.XLOOKUP($B3393,ウォッチリスト!$C$3:$C$10000,ウォッチリスト!$C$3:$C$10000,"未反映",0,1)</f>
        <v>7609</v>
      </c>
    </row>
    <row r="3394" spans="1:11">
      <c r="A3394" s="49">
        <v>20250228</v>
      </c>
      <c r="B3394" s="50" t="s">
        <v>3053</v>
      </c>
      <c r="C3394" s="49" t="s">
        <v>7871</v>
      </c>
      <c r="D3394" s="49" t="s">
        <v>4059</v>
      </c>
      <c r="E3394" s="49">
        <v>6100</v>
      </c>
      <c r="F3394" s="49" t="s">
        <v>4070</v>
      </c>
      <c r="G3394" s="49">
        <v>14</v>
      </c>
      <c r="H3394" s="49" t="s">
        <v>4071</v>
      </c>
      <c r="I3394" s="49" t="s">
        <v>3975</v>
      </c>
      <c r="J3394" s="49" t="s">
        <v>3975</v>
      </c>
      <c r="K3394" s="47" t="str">
        <f>_xlfn.XLOOKUP($B3394,ウォッチリスト!$C$3:$C$10000,ウォッチリスト!$C$3:$C$10000,"未反映",0,1)</f>
        <v>7610</v>
      </c>
    </row>
    <row r="3395" spans="1:11">
      <c r="A3395" s="49">
        <v>20250228</v>
      </c>
      <c r="B3395" s="50" t="s">
        <v>163</v>
      </c>
      <c r="C3395" s="49" t="s">
        <v>7872</v>
      </c>
      <c r="D3395" s="49" t="s">
        <v>3968</v>
      </c>
      <c r="E3395" s="49">
        <v>6100</v>
      </c>
      <c r="F3395" s="49" t="s">
        <v>4070</v>
      </c>
      <c r="G3395" s="49">
        <v>14</v>
      </c>
      <c r="H3395" s="49" t="s">
        <v>4071</v>
      </c>
      <c r="I3395" s="49">
        <v>6</v>
      </c>
      <c r="J3395" s="49" t="s">
        <v>4061</v>
      </c>
      <c r="K3395" s="47" t="str">
        <f>_xlfn.XLOOKUP($B3395,ウォッチリスト!$C$3:$C$10000,ウォッチリスト!$C$3:$C$10000,"未反映",0,1)</f>
        <v>7611</v>
      </c>
    </row>
    <row r="3396" spans="1:11">
      <c r="A3396" s="49">
        <v>20250228</v>
      </c>
      <c r="B3396" s="50" t="s">
        <v>3054</v>
      </c>
      <c r="C3396" s="49" t="s">
        <v>7873</v>
      </c>
      <c r="D3396" s="49" t="s">
        <v>3968</v>
      </c>
      <c r="E3396" s="49">
        <v>6050</v>
      </c>
      <c r="F3396" s="49" t="s">
        <v>4196</v>
      </c>
      <c r="G3396" s="49">
        <v>13</v>
      </c>
      <c r="H3396" s="49" t="s">
        <v>4197</v>
      </c>
      <c r="I3396" s="49">
        <v>6</v>
      </c>
      <c r="J3396" s="49" t="s">
        <v>4061</v>
      </c>
      <c r="K3396" s="47" t="str">
        <f>_xlfn.XLOOKUP($B3396,ウォッチリスト!$C$3:$C$10000,ウォッチリスト!$C$3:$C$10000,"未反映",0,1)</f>
        <v>7613</v>
      </c>
    </row>
    <row r="3397" spans="1:11">
      <c r="A3397" s="49">
        <v>20250228</v>
      </c>
      <c r="B3397" s="50" t="s">
        <v>3055</v>
      </c>
      <c r="C3397" s="49" t="s">
        <v>7874</v>
      </c>
      <c r="D3397" s="49" t="s">
        <v>4059</v>
      </c>
      <c r="E3397" s="49">
        <v>6100</v>
      </c>
      <c r="F3397" s="49" t="s">
        <v>4070</v>
      </c>
      <c r="G3397" s="49">
        <v>14</v>
      </c>
      <c r="H3397" s="49" t="s">
        <v>4071</v>
      </c>
      <c r="I3397" s="49" t="s">
        <v>3975</v>
      </c>
      <c r="J3397" s="49" t="s">
        <v>3975</v>
      </c>
      <c r="K3397" s="47" t="str">
        <f>_xlfn.XLOOKUP($B3397,ウォッチリスト!$C$3:$C$10000,ウォッチリスト!$C$3:$C$10000,"未反映",0,1)</f>
        <v>7614</v>
      </c>
    </row>
    <row r="3398" spans="1:11">
      <c r="A3398" s="49">
        <v>20250228</v>
      </c>
      <c r="B3398" s="50" t="s">
        <v>3056</v>
      </c>
      <c r="C3398" s="49" t="s">
        <v>7875</v>
      </c>
      <c r="D3398" s="49" t="s">
        <v>4059</v>
      </c>
      <c r="E3398" s="49">
        <v>6100</v>
      </c>
      <c r="F3398" s="49" t="s">
        <v>4070</v>
      </c>
      <c r="G3398" s="49">
        <v>14</v>
      </c>
      <c r="H3398" s="49" t="s">
        <v>4071</v>
      </c>
      <c r="I3398" s="49" t="s">
        <v>3975</v>
      </c>
      <c r="J3398" s="49" t="s">
        <v>3975</v>
      </c>
      <c r="K3398" s="47" t="str">
        <f>_xlfn.XLOOKUP($B3398,ウォッチリスト!$C$3:$C$10000,ウォッチリスト!$C$3:$C$10000,"未反映",0,1)</f>
        <v>7615</v>
      </c>
    </row>
    <row r="3399" spans="1:11">
      <c r="A3399" s="49">
        <v>20250228</v>
      </c>
      <c r="B3399" s="50" t="s">
        <v>3057</v>
      </c>
      <c r="C3399" s="49" t="s">
        <v>7876</v>
      </c>
      <c r="D3399" s="49" t="s">
        <v>3968</v>
      </c>
      <c r="E3399" s="49">
        <v>6100</v>
      </c>
      <c r="F3399" s="49" t="s">
        <v>4070</v>
      </c>
      <c r="G3399" s="49">
        <v>14</v>
      </c>
      <c r="H3399" s="49" t="s">
        <v>4071</v>
      </c>
      <c r="I3399" s="49">
        <v>4</v>
      </c>
      <c r="J3399" s="49" t="s">
        <v>4015</v>
      </c>
      <c r="K3399" s="47" t="str">
        <f>_xlfn.XLOOKUP($B3399,ウォッチリスト!$C$3:$C$10000,ウォッチリスト!$C$3:$C$10000,"未反映",0,1)</f>
        <v>7616</v>
      </c>
    </row>
    <row r="3400" spans="1:11">
      <c r="A3400" s="49">
        <v>20250228</v>
      </c>
      <c r="B3400" s="50" t="s">
        <v>3058</v>
      </c>
      <c r="C3400" s="49" t="s">
        <v>7877</v>
      </c>
      <c r="D3400" s="49" t="s">
        <v>4059</v>
      </c>
      <c r="E3400" s="49">
        <v>6050</v>
      </c>
      <c r="F3400" s="49" t="s">
        <v>4196</v>
      </c>
      <c r="G3400" s="49">
        <v>13</v>
      </c>
      <c r="H3400" s="49" t="s">
        <v>4197</v>
      </c>
      <c r="I3400" s="49" t="s">
        <v>3975</v>
      </c>
      <c r="J3400" s="49" t="s">
        <v>3975</v>
      </c>
      <c r="K3400" s="47" t="str">
        <f>_xlfn.XLOOKUP($B3400,ウォッチリスト!$C$3:$C$10000,ウォッチリスト!$C$3:$C$10000,"未反映",0,1)</f>
        <v>7619</v>
      </c>
    </row>
    <row r="3401" spans="1:11">
      <c r="A3401" s="49">
        <v>20250228</v>
      </c>
      <c r="B3401" s="50" t="s">
        <v>3059</v>
      </c>
      <c r="C3401" s="49" t="s">
        <v>7878</v>
      </c>
      <c r="D3401" s="49" t="s">
        <v>4059</v>
      </c>
      <c r="E3401" s="49">
        <v>6100</v>
      </c>
      <c r="F3401" s="49" t="s">
        <v>4070</v>
      </c>
      <c r="G3401" s="49">
        <v>14</v>
      </c>
      <c r="H3401" s="49" t="s">
        <v>4071</v>
      </c>
      <c r="I3401" s="49" t="s">
        <v>3975</v>
      </c>
      <c r="J3401" s="49" t="s">
        <v>3975</v>
      </c>
      <c r="K3401" s="47" t="str">
        <f>_xlfn.XLOOKUP($B3401,ウォッチリスト!$C$3:$C$10000,ウォッチリスト!$C$3:$C$10000,"未反映",0,1)</f>
        <v>7621</v>
      </c>
    </row>
    <row r="3402" spans="1:11">
      <c r="A3402" s="49">
        <v>20250228</v>
      </c>
      <c r="B3402" s="50" t="s">
        <v>3060</v>
      </c>
      <c r="C3402" s="49" t="s">
        <v>7879</v>
      </c>
      <c r="D3402" s="49" t="s">
        <v>4059</v>
      </c>
      <c r="E3402" s="49">
        <v>6100</v>
      </c>
      <c r="F3402" s="49" t="s">
        <v>4070</v>
      </c>
      <c r="G3402" s="49">
        <v>14</v>
      </c>
      <c r="H3402" s="49" t="s">
        <v>4071</v>
      </c>
      <c r="I3402" s="49" t="s">
        <v>3975</v>
      </c>
      <c r="J3402" s="49" t="s">
        <v>3975</v>
      </c>
      <c r="K3402" s="47" t="str">
        <f>_xlfn.XLOOKUP($B3402,ウォッチリスト!$C$3:$C$10000,ウォッチリスト!$C$3:$C$10000,"未反映",0,1)</f>
        <v>7623</v>
      </c>
    </row>
    <row r="3403" spans="1:11">
      <c r="A3403" s="49">
        <v>20250228</v>
      </c>
      <c r="B3403" s="50" t="s">
        <v>3061</v>
      </c>
      <c r="C3403" s="49" t="s">
        <v>7880</v>
      </c>
      <c r="D3403" s="49" t="s">
        <v>4059</v>
      </c>
      <c r="E3403" s="49">
        <v>6050</v>
      </c>
      <c r="F3403" s="49" t="s">
        <v>4196</v>
      </c>
      <c r="G3403" s="49">
        <v>13</v>
      </c>
      <c r="H3403" s="49" t="s">
        <v>4197</v>
      </c>
      <c r="I3403" s="49" t="s">
        <v>3975</v>
      </c>
      <c r="J3403" s="49" t="s">
        <v>3975</v>
      </c>
      <c r="K3403" s="47" t="str">
        <f>_xlfn.XLOOKUP($B3403,ウォッチリスト!$C$3:$C$10000,ウォッチリスト!$C$3:$C$10000,"未反映",0,1)</f>
        <v>7624</v>
      </c>
    </row>
    <row r="3404" spans="1:11">
      <c r="A3404" s="49">
        <v>20250228</v>
      </c>
      <c r="B3404" s="50" t="s">
        <v>3062</v>
      </c>
      <c r="C3404" s="49" t="s">
        <v>7881</v>
      </c>
      <c r="D3404" s="49" t="s">
        <v>4059</v>
      </c>
      <c r="E3404" s="49">
        <v>6100</v>
      </c>
      <c r="F3404" s="49" t="s">
        <v>4070</v>
      </c>
      <c r="G3404" s="49">
        <v>14</v>
      </c>
      <c r="H3404" s="49" t="s">
        <v>4071</v>
      </c>
      <c r="I3404" s="49" t="s">
        <v>3975</v>
      </c>
      <c r="J3404" s="49" t="s">
        <v>3975</v>
      </c>
      <c r="K3404" s="47" t="str">
        <f>_xlfn.XLOOKUP($B3404,ウォッチリスト!$C$3:$C$10000,ウォッチリスト!$C$3:$C$10000,"未反映",0,1)</f>
        <v>7625</v>
      </c>
    </row>
    <row r="3405" spans="1:11">
      <c r="A3405" s="49">
        <v>20250228</v>
      </c>
      <c r="B3405" s="50" t="s">
        <v>3063</v>
      </c>
      <c r="C3405" s="49" t="s">
        <v>7882</v>
      </c>
      <c r="D3405" s="49" t="s">
        <v>3968</v>
      </c>
      <c r="E3405" s="49">
        <v>6050</v>
      </c>
      <c r="F3405" s="49" t="s">
        <v>4196</v>
      </c>
      <c r="G3405" s="49">
        <v>13</v>
      </c>
      <c r="H3405" s="49" t="s">
        <v>4197</v>
      </c>
      <c r="I3405" s="49">
        <v>7</v>
      </c>
      <c r="J3405" s="49" t="s">
        <v>3971</v>
      </c>
      <c r="K3405" s="47" t="str">
        <f>_xlfn.XLOOKUP($B3405,ウォッチリスト!$C$3:$C$10000,ウォッチリスト!$C$3:$C$10000,"未反映",0,1)</f>
        <v>7628</v>
      </c>
    </row>
    <row r="3406" spans="1:11">
      <c r="A3406" s="49">
        <v>20250228</v>
      </c>
      <c r="B3406" s="50" t="s">
        <v>74</v>
      </c>
      <c r="C3406" s="49" t="s">
        <v>7883</v>
      </c>
      <c r="D3406" s="49" t="s">
        <v>3968</v>
      </c>
      <c r="E3406" s="49">
        <v>6100</v>
      </c>
      <c r="F3406" s="49" t="s">
        <v>4070</v>
      </c>
      <c r="G3406" s="49">
        <v>14</v>
      </c>
      <c r="H3406" s="49" t="s">
        <v>4071</v>
      </c>
      <c r="I3406" s="49">
        <v>6</v>
      </c>
      <c r="J3406" s="49" t="s">
        <v>4061</v>
      </c>
      <c r="K3406" s="47" t="str">
        <f>_xlfn.XLOOKUP($B3406,ウォッチリスト!$C$3:$C$10000,ウォッチリスト!$C$3:$C$10000,"未反映",0,1)</f>
        <v>7630</v>
      </c>
    </row>
    <row r="3407" spans="1:11">
      <c r="A3407" s="49">
        <v>20250228</v>
      </c>
      <c r="B3407" s="50" t="s">
        <v>3064</v>
      </c>
      <c r="C3407" s="49" t="s">
        <v>7884</v>
      </c>
      <c r="D3407" s="49" t="s">
        <v>4059</v>
      </c>
      <c r="E3407" s="49">
        <v>6050</v>
      </c>
      <c r="F3407" s="49" t="s">
        <v>4196</v>
      </c>
      <c r="G3407" s="49">
        <v>13</v>
      </c>
      <c r="H3407" s="49" t="s">
        <v>4197</v>
      </c>
      <c r="I3407" s="49" t="s">
        <v>3975</v>
      </c>
      <c r="J3407" s="49" t="s">
        <v>3975</v>
      </c>
      <c r="K3407" s="47" t="str">
        <f>_xlfn.XLOOKUP($B3407,ウォッチリスト!$C$3:$C$10000,ウォッチリスト!$C$3:$C$10000,"未反映",0,1)</f>
        <v>7634</v>
      </c>
    </row>
    <row r="3408" spans="1:11">
      <c r="A3408" s="49">
        <v>20250228</v>
      </c>
      <c r="B3408" s="50" t="s">
        <v>3065</v>
      </c>
      <c r="C3408" s="49" t="s">
        <v>7885</v>
      </c>
      <c r="D3408" s="49" t="s">
        <v>4059</v>
      </c>
      <c r="E3408" s="49">
        <v>6050</v>
      </c>
      <c r="F3408" s="49" t="s">
        <v>4196</v>
      </c>
      <c r="G3408" s="49">
        <v>13</v>
      </c>
      <c r="H3408" s="49" t="s">
        <v>4197</v>
      </c>
      <c r="I3408" s="49" t="s">
        <v>3975</v>
      </c>
      <c r="J3408" s="49" t="s">
        <v>3975</v>
      </c>
      <c r="K3408" s="47" t="str">
        <f>_xlfn.XLOOKUP($B3408,ウォッチリスト!$C$3:$C$10000,ウォッチリスト!$C$3:$C$10000,"未反映",0,1)</f>
        <v>7635</v>
      </c>
    </row>
    <row r="3409" spans="1:11">
      <c r="A3409" s="49">
        <v>20250228</v>
      </c>
      <c r="B3409" s="50" t="s">
        <v>3066</v>
      </c>
      <c r="C3409" s="49" t="s">
        <v>7886</v>
      </c>
      <c r="D3409" s="49" t="s">
        <v>4059</v>
      </c>
      <c r="E3409" s="49">
        <v>6100</v>
      </c>
      <c r="F3409" s="49" t="s">
        <v>4070</v>
      </c>
      <c r="G3409" s="49">
        <v>14</v>
      </c>
      <c r="H3409" s="49" t="s">
        <v>4071</v>
      </c>
      <c r="I3409" s="49" t="s">
        <v>3975</v>
      </c>
      <c r="J3409" s="49" t="s">
        <v>3975</v>
      </c>
      <c r="K3409" s="47" t="str">
        <f>_xlfn.XLOOKUP($B3409,ウォッチリスト!$C$3:$C$10000,ウォッチリスト!$C$3:$C$10000,"未反映",0,1)</f>
        <v>7636</v>
      </c>
    </row>
    <row r="3410" spans="1:11">
      <c r="A3410" s="49">
        <v>20250228</v>
      </c>
      <c r="B3410" s="50" t="s">
        <v>3067</v>
      </c>
      <c r="C3410" s="49" t="s">
        <v>7887</v>
      </c>
      <c r="D3410" s="49" t="s">
        <v>3968</v>
      </c>
      <c r="E3410" s="49">
        <v>6050</v>
      </c>
      <c r="F3410" s="49" t="s">
        <v>4196</v>
      </c>
      <c r="G3410" s="49">
        <v>13</v>
      </c>
      <c r="H3410" s="49" t="s">
        <v>4197</v>
      </c>
      <c r="I3410" s="49">
        <v>7</v>
      </c>
      <c r="J3410" s="49" t="s">
        <v>3971</v>
      </c>
      <c r="K3410" s="47" t="str">
        <f>_xlfn.XLOOKUP($B3410,ウォッチリスト!$C$3:$C$10000,ウォッチリスト!$C$3:$C$10000,"未反映",0,1)</f>
        <v>7637</v>
      </c>
    </row>
    <row r="3411" spans="1:11">
      <c r="A3411" s="49">
        <v>20250228</v>
      </c>
      <c r="B3411" s="50" t="s">
        <v>3068</v>
      </c>
      <c r="C3411" s="49" t="s">
        <v>7888</v>
      </c>
      <c r="D3411" s="49" t="s">
        <v>4059</v>
      </c>
      <c r="E3411" s="49">
        <v>6100</v>
      </c>
      <c r="F3411" s="49" t="s">
        <v>4070</v>
      </c>
      <c r="G3411" s="49">
        <v>14</v>
      </c>
      <c r="H3411" s="49" t="s">
        <v>4071</v>
      </c>
      <c r="I3411" s="49" t="s">
        <v>3975</v>
      </c>
      <c r="J3411" s="49" t="s">
        <v>3975</v>
      </c>
      <c r="K3411" s="47" t="str">
        <f>_xlfn.XLOOKUP($B3411,ウォッチリスト!$C$3:$C$10000,ウォッチリスト!$C$3:$C$10000,"未反映",0,1)</f>
        <v>7638</v>
      </c>
    </row>
    <row r="3412" spans="1:11">
      <c r="A3412" s="49">
        <v>20250228</v>
      </c>
      <c r="B3412" s="50" t="s">
        <v>3069</v>
      </c>
      <c r="C3412" s="49" t="s">
        <v>7889</v>
      </c>
      <c r="D3412" s="49" t="s">
        <v>4059</v>
      </c>
      <c r="E3412" s="49">
        <v>6100</v>
      </c>
      <c r="F3412" s="49" t="s">
        <v>4070</v>
      </c>
      <c r="G3412" s="49">
        <v>14</v>
      </c>
      <c r="H3412" s="49" t="s">
        <v>4071</v>
      </c>
      <c r="I3412" s="49" t="s">
        <v>3975</v>
      </c>
      <c r="J3412" s="49" t="s">
        <v>3975</v>
      </c>
      <c r="K3412" s="47" t="str">
        <f>_xlfn.XLOOKUP($B3412,ウォッチリスト!$C$3:$C$10000,ウォッチリスト!$C$3:$C$10000,"未反映",0,1)</f>
        <v>7640</v>
      </c>
    </row>
    <row r="3413" spans="1:11">
      <c r="A3413" s="49">
        <v>20250228</v>
      </c>
      <c r="B3413" s="50" t="s">
        <v>3070</v>
      </c>
      <c r="C3413" s="49" t="s">
        <v>7890</v>
      </c>
      <c r="D3413" s="49" t="s">
        <v>4059</v>
      </c>
      <c r="E3413" s="49">
        <v>6100</v>
      </c>
      <c r="F3413" s="49" t="s">
        <v>4070</v>
      </c>
      <c r="G3413" s="49">
        <v>14</v>
      </c>
      <c r="H3413" s="49" t="s">
        <v>4071</v>
      </c>
      <c r="I3413" s="49" t="s">
        <v>3975</v>
      </c>
      <c r="J3413" s="49" t="s">
        <v>3975</v>
      </c>
      <c r="K3413" s="47" t="str">
        <f>_xlfn.XLOOKUP($B3413,ウォッチリスト!$C$3:$C$10000,ウォッチリスト!$C$3:$C$10000,"未反映",0,1)</f>
        <v>7643</v>
      </c>
    </row>
    <row r="3414" spans="1:11">
      <c r="A3414" s="49">
        <v>20250228</v>
      </c>
      <c r="B3414" s="50" t="s">
        <v>3071</v>
      </c>
      <c r="C3414" s="49" t="s">
        <v>7891</v>
      </c>
      <c r="D3414" s="49" t="s">
        <v>4059</v>
      </c>
      <c r="E3414" s="49">
        <v>6100</v>
      </c>
      <c r="F3414" s="49" t="s">
        <v>4070</v>
      </c>
      <c r="G3414" s="49">
        <v>14</v>
      </c>
      <c r="H3414" s="49" t="s">
        <v>4071</v>
      </c>
      <c r="I3414" s="49" t="s">
        <v>3975</v>
      </c>
      <c r="J3414" s="49" t="s">
        <v>3975</v>
      </c>
      <c r="K3414" s="47" t="str">
        <f>_xlfn.XLOOKUP($B3414,ウォッチリスト!$C$3:$C$10000,ウォッチリスト!$C$3:$C$10000,"未反映",0,1)</f>
        <v>7646</v>
      </c>
    </row>
    <row r="3415" spans="1:11">
      <c r="A3415" s="49">
        <v>20250228</v>
      </c>
      <c r="B3415" s="50" t="s">
        <v>3072</v>
      </c>
      <c r="C3415" s="49" t="s">
        <v>7892</v>
      </c>
      <c r="D3415" s="49" t="s">
        <v>3968</v>
      </c>
      <c r="E3415" s="49">
        <v>6100</v>
      </c>
      <c r="F3415" s="49" t="s">
        <v>4070</v>
      </c>
      <c r="G3415" s="49">
        <v>14</v>
      </c>
      <c r="H3415" s="49" t="s">
        <v>4071</v>
      </c>
      <c r="I3415" s="49">
        <v>4</v>
      </c>
      <c r="J3415" s="49" t="s">
        <v>4015</v>
      </c>
      <c r="K3415" s="47" t="str">
        <f>_xlfn.XLOOKUP($B3415,ウォッチリスト!$C$3:$C$10000,ウォッチリスト!$C$3:$C$10000,"未反映",0,1)</f>
        <v>7649</v>
      </c>
    </row>
    <row r="3416" spans="1:11">
      <c r="A3416" s="49">
        <v>20250228</v>
      </c>
      <c r="B3416" s="50" t="s">
        <v>3073</v>
      </c>
      <c r="C3416" s="49" t="s">
        <v>7893</v>
      </c>
      <c r="D3416" s="49" t="s">
        <v>4059</v>
      </c>
      <c r="E3416" s="49">
        <v>6050</v>
      </c>
      <c r="F3416" s="49" t="s">
        <v>4196</v>
      </c>
      <c r="G3416" s="49">
        <v>13</v>
      </c>
      <c r="H3416" s="49" t="s">
        <v>4197</v>
      </c>
      <c r="I3416" s="49" t="s">
        <v>3975</v>
      </c>
      <c r="J3416" s="49" t="s">
        <v>3975</v>
      </c>
      <c r="K3416" s="47" t="str">
        <f>_xlfn.XLOOKUP($B3416,ウォッチリスト!$C$3:$C$10000,ウォッチリスト!$C$3:$C$10000,"未反映",0,1)</f>
        <v>7670</v>
      </c>
    </row>
    <row r="3417" spans="1:11">
      <c r="A3417" s="49">
        <v>20250228</v>
      </c>
      <c r="B3417" s="50" t="s">
        <v>3074</v>
      </c>
      <c r="C3417" s="49" t="s">
        <v>7894</v>
      </c>
      <c r="D3417" s="49" t="s">
        <v>4059</v>
      </c>
      <c r="E3417" s="49">
        <v>6050</v>
      </c>
      <c r="F3417" s="49" t="s">
        <v>4196</v>
      </c>
      <c r="G3417" s="49">
        <v>13</v>
      </c>
      <c r="H3417" s="49" t="s">
        <v>4197</v>
      </c>
      <c r="I3417" s="49" t="s">
        <v>3975</v>
      </c>
      <c r="J3417" s="49" t="s">
        <v>3975</v>
      </c>
      <c r="K3417" s="47" t="str">
        <f>_xlfn.XLOOKUP($B3417,ウォッチリスト!$C$3:$C$10000,ウォッチリスト!$C$3:$C$10000,"未反映",0,1)</f>
        <v>7673</v>
      </c>
    </row>
    <row r="3418" spans="1:11">
      <c r="A3418" s="49">
        <v>20250228</v>
      </c>
      <c r="B3418" s="50" t="s">
        <v>3075</v>
      </c>
      <c r="C3418" s="49" t="s">
        <v>7895</v>
      </c>
      <c r="D3418" s="49" t="s">
        <v>3983</v>
      </c>
      <c r="E3418" s="49">
        <v>6100</v>
      </c>
      <c r="F3418" s="49" t="s">
        <v>4070</v>
      </c>
      <c r="G3418" s="49">
        <v>14</v>
      </c>
      <c r="H3418" s="49" t="s">
        <v>4071</v>
      </c>
      <c r="I3418" s="49" t="s">
        <v>3975</v>
      </c>
      <c r="J3418" s="49" t="s">
        <v>3975</v>
      </c>
      <c r="K3418" s="47" t="str">
        <f>_xlfn.XLOOKUP($B3418,ウォッチリスト!$C$3:$C$10000,ウォッチリスト!$C$3:$C$10000,"未反映",0,1)</f>
        <v>7674</v>
      </c>
    </row>
    <row r="3419" spans="1:11">
      <c r="A3419" s="49">
        <v>20250228</v>
      </c>
      <c r="B3419" s="50" t="s">
        <v>3076</v>
      </c>
      <c r="C3419" s="49" t="s">
        <v>7896</v>
      </c>
      <c r="D3419" s="49" t="s">
        <v>4059</v>
      </c>
      <c r="E3419" s="49">
        <v>6050</v>
      </c>
      <c r="F3419" s="49" t="s">
        <v>4196</v>
      </c>
      <c r="G3419" s="49">
        <v>13</v>
      </c>
      <c r="H3419" s="49" t="s">
        <v>4197</v>
      </c>
      <c r="I3419" s="49" t="s">
        <v>3975</v>
      </c>
      <c r="J3419" s="49" t="s">
        <v>3975</v>
      </c>
      <c r="K3419" s="47" t="str">
        <f>_xlfn.XLOOKUP($B3419,ウォッチリスト!$C$3:$C$10000,ウォッチリスト!$C$3:$C$10000,"未反映",0,1)</f>
        <v>7677</v>
      </c>
    </row>
    <row r="3420" spans="1:11">
      <c r="A3420" s="49">
        <v>20250228</v>
      </c>
      <c r="B3420" s="50" t="s">
        <v>3077</v>
      </c>
      <c r="C3420" s="49" t="s">
        <v>7897</v>
      </c>
      <c r="D3420" s="49" t="s">
        <v>4059</v>
      </c>
      <c r="E3420" s="49">
        <v>6100</v>
      </c>
      <c r="F3420" s="49" t="s">
        <v>4070</v>
      </c>
      <c r="G3420" s="49">
        <v>14</v>
      </c>
      <c r="H3420" s="49" t="s">
        <v>4071</v>
      </c>
      <c r="I3420" s="49" t="s">
        <v>3975</v>
      </c>
      <c r="J3420" s="49" t="s">
        <v>3975</v>
      </c>
      <c r="K3420" s="47" t="str">
        <f>_xlfn.XLOOKUP($B3420,ウォッチリスト!$C$3:$C$10000,ウォッチリスト!$C$3:$C$10000,"未反映",0,1)</f>
        <v>7678</v>
      </c>
    </row>
    <row r="3421" spans="1:11">
      <c r="A3421" s="49">
        <v>20250228</v>
      </c>
      <c r="B3421" s="50" t="s">
        <v>3078</v>
      </c>
      <c r="C3421" s="49" t="s">
        <v>7898</v>
      </c>
      <c r="D3421" s="49" t="s">
        <v>3968</v>
      </c>
      <c r="E3421" s="49">
        <v>6100</v>
      </c>
      <c r="F3421" s="49" t="s">
        <v>4070</v>
      </c>
      <c r="G3421" s="49">
        <v>14</v>
      </c>
      <c r="H3421" s="49" t="s">
        <v>4071</v>
      </c>
      <c r="I3421" s="49">
        <v>7</v>
      </c>
      <c r="J3421" s="49" t="s">
        <v>3971</v>
      </c>
      <c r="K3421" s="47" t="str">
        <f>_xlfn.XLOOKUP($B3421,ウォッチリスト!$C$3:$C$10000,ウォッチリスト!$C$3:$C$10000,"未反映",0,1)</f>
        <v>7679</v>
      </c>
    </row>
    <row r="3422" spans="1:11">
      <c r="A3422" s="49">
        <v>20250228</v>
      </c>
      <c r="B3422" s="50" t="s">
        <v>7899</v>
      </c>
      <c r="C3422" s="49" t="s">
        <v>7900</v>
      </c>
      <c r="D3422" s="49" t="s">
        <v>3991</v>
      </c>
      <c r="E3422" s="49">
        <v>6100</v>
      </c>
      <c r="F3422" s="49" t="s">
        <v>4070</v>
      </c>
      <c r="G3422" s="49">
        <v>14</v>
      </c>
      <c r="H3422" s="49" t="s">
        <v>4071</v>
      </c>
      <c r="I3422" s="49" t="s">
        <v>3975</v>
      </c>
      <c r="J3422" s="49" t="s">
        <v>3975</v>
      </c>
      <c r="K3422" s="47" t="str">
        <f>_xlfn.XLOOKUP($B3422,ウォッチリスト!$C$3:$C$10000,ウォッチリスト!$C$3:$C$10000,"未反映",0,1)</f>
        <v>未反映</v>
      </c>
    </row>
    <row r="3423" spans="1:11">
      <c r="A3423" s="49">
        <v>20250228</v>
      </c>
      <c r="B3423" s="50" t="s">
        <v>3079</v>
      </c>
      <c r="C3423" s="49" t="s">
        <v>7901</v>
      </c>
      <c r="D3423" s="49" t="s">
        <v>4059</v>
      </c>
      <c r="E3423" s="49">
        <v>6050</v>
      </c>
      <c r="F3423" s="49" t="s">
        <v>4196</v>
      </c>
      <c r="G3423" s="49">
        <v>13</v>
      </c>
      <c r="H3423" s="49" t="s">
        <v>4197</v>
      </c>
      <c r="I3423" s="49" t="s">
        <v>3975</v>
      </c>
      <c r="J3423" s="49" t="s">
        <v>3975</v>
      </c>
      <c r="K3423" s="47" t="str">
        <f>_xlfn.XLOOKUP($B3423,ウォッチリスト!$C$3:$C$10000,ウォッチリスト!$C$3:$C$10000,"未反映",0,1)</f>
        <v>7681</v>
      </c>
    </row>
    <row r="3424" spans="1:11">
      <c r="A3424" s="49">
        <v>20250228</v>
      </c>
      <c r="B3424" s="50" t="s">
        <v>3080</v>
      </c>
      <c r="C3424" s="49" t="s">
        <v>7902</v>
      </c>
      <c r="D3424" s="49" t="s">
        <v>4059</v>
      </c>
      <c r="E3424" s="49">
        <v>6100</v>
      </c>
      <c r="F3424" s="49" t="s">
        <v>4070</v>
      </c>
      <c r="G3424" s="49">
        <v>14</v>
      </c>
      <c r="H3424" s="49" t="s">
        <v>4071</v>
      </c>
      <c r="I3424" s="49" t="s">
        <v>3975</v>
      </c>
      <c r="J3424" s="49" t="s">
        <v>3975</v>
      </c>
      <c r="K3424" s="47" t="str">
        <f>_xlfn.XLOOKUP($B3424,ウォッチリスト!$C$3:$C$10000,ウォッチリスト!$C$3:$C$10000,"未反映",0,1)</f>
        <v>7682</v>
      </c>
    </row>
    <row r="3425" spans="1:11">
      <c r="A3425" s="49">
        <v>20250228</v>
      </c>
      <c r="B3425" s="50" t="s">
        <v>3081</v>
      </c>
      <c r="C3425" s="49" t="s">
        <v>7903</v>
      </c>
      <c r="D3425" s="49" t="s">
        <v>3968</v>
      </c>
      <c r="E3425" s="49">
        <v>6100</v>
      </c>
      <c r="F3425" s="49" t="s">
        <v>4070</v>
      </c>
      <c r="G3425" s="49">
        <v>14</v>
      </c>
      <c r="H3425" s="49" t="s">
        <v>4071</v>
      </c>
      <c r="I3425" s="49">
        <v>7</v>
      </c>
      <c r="J3425" s="49" t="s">
        <v>3971</v>
      </c>
      <c r="K3425" s="47" t="str">
        <f>_xlfn.XLOOKUP($B3425,ウォッチリスト!$C$3:$C$10000,ウォッチリスト!$C$3:$C$10000,"未反映",0,1)</f>
        <v>7683</v>
      </c>
    </row>
    <row r="3426" spans="1:11">
      <c r="A3426" s="49">
        <v>20250228</v>
      </c>
      <c r="B3426" s="50" t="s">
        <v>3082</v>
      </c>
      <c r="C3426" s="49" t="s">
        <v>7904</v>
      </c>
      <c r="D3426" s="49" t="s">
        <v>3983</v>
      </c>
      <c r="E3426" s="49">
        <v>6050</v>
      </c>
      <c r="F3426" s="49" t="s">
        <v>4196</v>
      </c>
      <c r="G3426" s="49">
        <v>13</v>
      </c>
      <c r="H3426" s="49" t="s">
        <v>4197</v>
      </c>
      <c r="I3426" s="49" t="s">
        <v>3975</v>
      </c>
      <c r="J3426" s="49" t="s">
        <v>3975</v>
      </c>
      <c r="K3426" s="47" t="str">
        <f>_xlfn.XLOOKUP($B3426,ウォッチリスト!$C$3:$C$10000,ウォッチリスト!$C$3:$C$10000,"未反映",0,1)</f>
        <v>7685</v>
      </c>
    </row>
    <row r="3427" spans="1:11">
      <c r="A3427" s="49">
        <v>20250228</v>
      </c>
      <c r="B3427" s="50" t="s">
        <v>3083</v>
      </c>
      <c r="C3427" s="49" t="s">
        <v>7905</v>
      </c>
      <c r="D3427" s="49" t="s">
        <v>4059</v>
      </c>
      <c r="E3427" s="49">
        <v>6100</v>
      </c>
      <c r="F3427" s="49" t="s">
        <v>4070</v>
      </c>
      <c r="G3427" s="49">
        <v>14</v>
      </c>
      <c r="H3427" s="49" t="s">
        <v>4071</v>
      </c>
      <c r="I3427" s="49" t="s">
        <v>3975</v>
      </c>
      <c r="J3427" s="49" t="s">
        <v>3975</v>
      </c>
      <c r="K3427" s="47" t="str">
        <f>_xlfn.XLOOKUP($B3427,ウォッチリスト!$C$3:$C$10000,ウォッチリスト!$C$3:$C$10000,"未反映",0,1)</f>
        <v>7686</v>
      </c>
    </row>
    <row r="3428" spans="1:11">
      <c r="A3428" s="49">
        <v>20250228</v>
      </c>
      <c r="B3428" s="50" t="s">
        <v>3084</v>
      </c>
      <c r="C3428" s="49" t="s">
        <v>7906</v>
      </c>
      <c r="D3428" s="49" t="s">
        <v>3983</v>
      </c>
      <c r="E3428" s="49">
        <v>6050</v>
      </c>
      <c r="F3428" s="49" t="s">
        <v>4196</v>
      </c>
      <c r="G3428" s="49">
        <v>13</v>
      </c>
      <c r="H3428" s="49" t="s">
        <v>4197</v>
      </c>
      <c r="I3428" s="49" t="s">
        <v>3975</v>
      </c>
      <c r="J3428" s="49" t="s">
        <v>3975</v>
      </c>
      <c r="K3428" s="47" t="str">
        <f>_xlfn.XLOOKUP($B3428,ウォッチリスト!$C$3:$C$10000,ウォッチリスト!$C$3:$C$10000,"未反映",0,1)</f>
        <v>7687</v>
      </c>
    </row>
    <row r="3429" spans="1:11">
      <c r="A3429" s="49">
        <v>20250228</v>
      </c>
      <c r="B3429" s="50" t="s">
        <v>3085</v>
      </c>
      <c r="C3429" s="49" t="s">
        <v>7907</v>
      </c>
      <c r="D3429" s="49" t="s">
        <v>3983</v>
      </c>
      <c r="E3429" s="49">
        <v>6050</v>
      </c>
      <c r="F3429" s="49" t="s">
        <v>4196</v>
      </c>
      <c r="G3429" s="49">
        <v>13</v>
      </c>
      <c r="H3429" s="49" t="s">
        <v>4197</v>
      </c>
      <c r="I3429" s="49" t="s">
        <v>3975</v>
      </c>
      <c r="J3429" s="49" t="s">
        <v>3975</v>
      </c>
      <c r="K3429" s="47" t="str">
        <f>_xlfn.XLOOKUP($B3429,ウォッチリスト!$C$3:$C$10000,ウォッチリスト!$C$3:$C$10000,"未反映",0,1)</f>
        <v>7689</v>
      </c>
    </row>
    <row r="3430" spans="1:11">
      <c r="A3430" s="49">
        <v>20250228</v>
      </c>
      <c r="B3430" s="50" t="s">
        <v>7908</v>
      </c>
      <c r="C3430" s="49" t="s">
        <v>7909</v>
      </c>
      <c r="D3430" s="49" t="s">
        <v>3991</v>
      </c>
      <c r="E3430" s="49">
        <v>6050</v>
      </c>
      <c r="F3430" s="49" t="s">
        <v>4196</v>
      </c>
      <c r="G3430" s="49">
        <v>13</v>
      </c>
      <c r="H3430" s="49" t="s">
        <v>4197</v>
      </c>
      <c r="I3430" s="49" t="s">
        <v>3975</v>
      </c>
      <c r="J3430" s="49" t="s">
        <v>3975</v>
      </c>
      <c r="K3430" s="47" t="str">
        <f>_xlfn.XLOOKUP($B3430,ウォッチリスト!$C$3:$C$10000,ウォッチリスト!$C$3:$C$10000,"未反映",0,1)</f>
        <v>未反映</v>
      </c>
    </row>
    <row r="3431" spans="1:11">
      <c r="A3431" s="49">
        <v>20250228</v>
      </c>
      <c r="B3431" s="50" t="s">
        <v>7910</v>
      </c>
      <c r="C3431" s="49" t="s">
        <v>7911</v>
      </c>
      <c r="D3431" s="49" t="s">
        <v>3991</v>
      </c>
      <c r="E3431" s="49">
        <v>6100</v>
      </c>
      <c r="F3431" s="49" t="s">
        <v>4070</v>
      </c>
      <c r="G3431" s="49">
        <v>14</v>
      </c>
      <c r="H3431" s="49" t="s">
        <v>4071</v>
      </c>
      <c r="I3431" s="49" t="s">
        <v>3975</v>
      </c>
      <c r="J3431" s="49" t="s">
        <v>3975</v>
      </c>
      <c r="K3431" s="47" t="str">
        <f>_xlfn.XLOOKUP($B3431,ウォッチリスト!$C$3:$C$10000,ウォッチリスト!$C$3:$C$10000,"未反映",0,1)</f>
        <v>未反映</v>
      </c>
    </row>
    <row r="3432" spans="1:11">
      <c r="A3432" s="49">
        <v>20250228</v>
      </c>
      <c r="B3432" s="50" t="s">
        <v>3086</v>
      </c>
      <c r="C3432" s="49" t="s">
        <v>7912</v>
      </c>
      <c r="D3432" s="49" t="s">
        <v>4059</v>
      </c>
      <c r="E3432" s="49">
        <v>4050</v>
      </c>
      <c r="F3432" s="49" t="s">
        <v>4438</v>
      </c>
      <c r="G3432" s="49">
        <v>11</v>
      </c>
      <c r="H3432" s="49" t="s">
        <v>4439</v>
      </c>
      <c r="I3432" s="49" t="s">
        <v>3975</v>
      </c>
      <c r="J3432" s="49" t="s">
        <v>3975</v>
      </c>
      <c r="K3432" s="47" t="str">
        <f>_xlfn.XLOOKUP($B3432,ウォッチリスト!$C$3:$C$10000,ウォッチリスト!$C$3:$C$10000,"未反映",0,1)</f>
        <v>7692</v>
      </c>
    </row>
    <row r="3433" spans="1:11">
      <c r="A3433" s="49">
        <v>20250228</v>
      </c>
      <c r="B3433" s="50" t="s">
        <v>7913</v>
      </c>
      <c r="C3433" s="49" t="s">
        <v>7914</v>
      </c>
      <c r="D3433" s="49" t="s">
        <v>3991</v>
      </c>
      <c r="E3433" s="49">
        <v>6050</v>
      </c>
      <c r="F3433" s="49" t="s">
        <v>4196</v>
      </c>
      <c r="G3433" s="49">
        <v>13</v>
      </c>
      <c r="H3433" s="49" t="s">
        <v>4197</v>
      </c>
      <c r="I3433" s="49" t="s">
        <v>3975</v>
      </c>
      <c r="J3433" s="49" t="s">
        <v>3975</v>
      </c>
      <c r="K3433" s="47" t="str">
        <f>_xlfn.XLOOKUP($B3433,ウォッチリスト!$C$3:$C$10000,ウォッチリスト!$C$3:$C$10000,"未反映",0,1)</f>
        <v>未反映</v>
      </c>
    </row>
    <row r="3434" spans="1:11">
      <c r="A3434" s="49">
        <v>20250228</v>
      </c>
      <c r="B3434" s="50" t="s">
        <v>3087</v>
      </c>
      <c r="C3434" s="49" t="s">
        <v>7915</v>
      </c>
      <c r="D3434" s="49" t="s">
        <v>3983</v>
      </c>
      <c r="E3434" s="49">
        <v>6100</v>
      </c>
      <c r="F3434" s="49" t="s">
        <v>4070</v>
      </c>
      <c r="G3434" s="49">
        <v>14</v>
      </c>
      <c r="H3434" s="49" t="s">
        <v>4071</v>
      </c>
      <c r="I3434" s="49" t="s">
        <v>3975</v>
      </c>
      <c r="J3434" s="49" t="s">
        <v>3975</v>
      </c>
      <c r="K3434" s="47" t="str">
        <f>_xlfn.XLOOKUP($B3434,ウォッチリスト!$C$3:$C$10000,ウォッチリスト!$C$3:$C$10000,"未反映",0,1)</f>
        <v>7694</v>
      </c>
    </row>
    <row r="3435" spans="1:11">
      <c r="A3435" s="49">
        <v>20250228</v>
      </c>
      <c r="B3435" s="50" t="s">
        <v>3088</v>
      </c>
      <c r="C3435" s="49" t="s">
        <v>7916</v>
      </c>
      <c r="D3435" s="49" t="s">
        <v>3983</v>
      </c>
      <c r="E3435" s="49">
        <v>6100</v>
      </c>
      <c r="F3435" s="49" t="s">
        <v>4070</v>
      </c>
      <c r="G3435" s="49">
        <v>14</v>
      </c>
      <c r="H3435" s="49" t="s">
        <v>4071</v>
      </c>
      <c r="I3435" s="49" t="s">
        <v>3975</v>
      </c>
      <c r="J3435" s="49" t="s">
        <v>3975</v>
      </c>
      <c r="K3435" s="47" t="str">
        <f>_xlfn.XLOOKUP($B3435,ウォッチリスト!$C$3:$C$10000,ウォッチリスト!$C$3:$C$10000,"未反映",0,1)</f>
        <v>7695</v>
      </c>
    </row>
    <row r="3436" spans="1:11">
      <c r="A3436" s="49">
        <v>20250228</v>
      </c>
      <c r="B3436" s="50" t="s">
        <v>3089</v>
      </c>
      <c r="C3436" s="49" t="s">
        <v>7917</v>
      </c>
      <c r="D3436" s="49" t="s">
        <v>4059</v>
      </c>
      <c r="E3436" s="49">
        <v>6050</v>
      </c>
      <c r="F3436" s="49" t="s">
        <v>4196</v>
      </c>
      <c r="G3436" s="49">
        <v>13</v>
      </c>
      <c r="H3436" s="49" t="s">
        <v>4197</v>
      </c>
      <c r="I3436" s="49" t="s">
        <v>3975</v>
      </c>
      <c r="J3436" s="49" t="s">
        <v>3975</v>
      </c>
      <c r="K3436" s="47" t="str">
        <f>_xlfn.XLOOKUP($B3436,ウォッチリスト!$C$3:$C$10000,ウォッチリスト!$C$3:$C$10000,"未反映",0,1)</f>
        <v>7698</v>
      </c>
    </row>
    <row r="3437" spans="1:11">
      <c r="A3437" s="49">
        <v>20250228</v>
      </c>
      <c r="B3437" s="50" t="s">
        <v>3090</v>
      </c>
      <c r="C3437" s="49" t="s">
        <v>7918</v>
      </c>
      <c r="D3437" s="49" t="s">
        <v>7351</v>
      </c>
      <c r="E3437" s="49">
        <v>6050</v>
      </c>
      <c r="F3437" s="49" t="s">
        <v>4196</v>
      </c>
      <c r="G3437" s="49">
        <v>13</v>
      </c>
      <c r="H3437" s="49" t="s">
        <v>4197</v>
      </c>
      <c r="I3437" s="49" t="s">
        <v>3975</v>
      </c>
      <c r="J3437" s="49" t="s">
        <v>3975</v>
      </c>
      <c r="K3437" s="47" t="str">
        <f>_xlfn.XLOOKUP($B3437,ウォッチリスト!$C$3:$C$10000,ウォッチリスト!$C$3:$C$10000,"未反映",0,1)</f>
        <v>7699</v>
      </c>
    </row>
    <row r="3438" spans="1:11">
      <c r="A3438" s="49">
        <v>20250228</v>
      </c>
      <c r="B3438" s="50" t="s">
        <v>3091</v>
      </c>
      <c r="C3438" s="49" t="s">
        <v>7919</v>
      </c>
      <c r="D3438" s="49" t="s">
        <v>3968</v>
      </c>
      <c r="E3438" s="49">
        <v>3750</v>
      </c>
      <c r="F3438" s="49" t="s">
        <v>4769</v>
      </c>
      <c r="G3438" s="49">
        <v>9</v>
      </c>
      <c r="H3438" s="49" t="s">
        <v>4770</v>
      </c>
      <c r="I3438" s="49">
        <v>4</v>
      </c>
      <c r="J3438" s="49" t="s">
        <v>4015</v>
      </c>
      <c r="K3438" s="47" t="str">
        <f>_xlfn.XLOOKUP($B3438,ウォッチリスト!$C$3:$C$10000,ウォッチリスト!$C$3:$C$10000,"未反映",0,1)</f>
        <v>7701</v>
      </c>
    </row>
    <row r="3439" spans="1:11">
      <c r="A3439" s="49">
        <v>20250228</v>
      </c>
      <c r="B3439" s="50" t="s">
        <v>3092</v>
      </c>
      <c r="C3439" s="49" t="s">
        <v>7920</v>
      </c>
      <c r="D3439" s="49" t="s">
        <v>4059</v>
      </c>
      <c r="E3439" s="49">
        <v>3750</v>
      </c>
      <c r="F3439" s="49" t="s">
        <v>4769</v>
      </c>
      <c r="G3439" s="49">
        <v>9</v>
      </c>
      <c r="H3439" s="49" t="s">
        <v>4770</v>
      </c>
      <c r="I3439" s="49">
        <v>7</v>
      </c>
      <c r="J3439" s="49" t="s">
        <v>3971</v>
      </c>
      <c r="K3439" s="47" t="str">
        <f>_xlfn.XLOOKUP($B3439,ウォッチリスト!$C$3:$C$10000,ウォッチリスト!$C$3:$C$10000,"未反映",0,1)</f>
        <v>7702</v>
      </c>
    </row>
    <row r="3440" spans="1:11">
      <c r="A3440" s="49">
        <v>20250228</v>
      </c>
      <c r="B3440" s="50" t="s">
        <v>3093</v>
      </c>
      <c r="C3440" s="49" t="s">
        <v>7921</v>
      </c>
      <c r="D3440" s="49" t="s">
        <v>3983</v>
      </c>
      <c r="E3440" s="49">
        <v>3750</v>
      </c>
      <c r="F3440" s="49" t="s">
        <v>4769</v>
      </c>
      <c r="G3440" s="49">
        <v>9</v>
      </c>
      <c r="H3440" s="49" t="s">
        <v>4770</v>
      </c>
      <c r="I3440" s="49" t="s">
        <v>3975</v>
      </c>
      <c r="J3440" s="49" t="s">
        <v>3975</v>
      </c>
      <c r="K3440" s="47" t="str">
        <f>_xlfn.XLOOKUP($B3440,ウォッチリスト!$C$3:$C$10000,ウォッチリスト!$C$3:$C$10000,"未反映",0,1)</f>
        <v>7707</v>
      </c>
    </row>
    <row r="3441" spans="1:11">
      <c r="A3441" s="49">
        <v>20250228</v>
      </c>
      <c r="B3441" s="50" t="s">
        <v>3094</v>
      </c>
      <c r="C3441" s="49" t="s">
        <v>7922</v>
      </c>
      <c r="D3441" s="49" t="s">
        <v>4059</v>
      </c>
      <c r="E3441" s="49">
        <v>3750</v>
      </c>
      <c r="F3441" s="49" t="s">
        <v>4769</v>
      </c>
      <c r="G3441" s="49">
        <v>9</v>
      </c>
      <c r="H3441" s="49" t="s">
        <v>4770</v>
      </c>
      <c r="I3441" s="49" t="s">
        <v>3975</v>
      </c>
      <c r="J3441" s="49" t="s">
        <v>3975</v>
      </c>
      <c r="K3441" s="47" t="str">
        <f>_xlfn.XLOOKUP($B3441,ウォッチリスト!$C$3:$C$10000,ウォッチリスト!$C$3:$C$10000,"未反映",0,1)</f>
        <v>7709</v>
      </c>
    </row>
    <row r="3442" spans="1:11">
      <c r="A3442" s="49">
        <v>20250228</v>
      </c>
      <c r="B3442" s="50" t="s">
        <v>3095</v>
      </c>
      <c r="C3442" s="49" t="s">
        <v>7923</v>
      </c>
      <c r="D3442" s="49" t="s">
        <v>4059</v>
      </c>
      <c r="E3442" s="49">
        <v>3750</v>
      </c>
      <c r="F3442" s="49" t="s">
        <v>4769</v>
      </c>
      <c r="G3442" s="49">
        <v>9</v>
      </c>
      <c r="H3442" s="49" t="s">
        <v>4770</v>
      </c>
      <c r="I3442" s="49" t="s">
        <v>3975</v>
      </c>
      <c r="J3442" s="49" t="s">
        <v>3975</v>
      </c>
      <c r="K3442" s="47" t="str">
        <f>_xlfn.XLOOKUP($B3442,ウォッチリスト!$C$3:$C$10000,ウォッチリスト!$C$3:$C$10000,"未反映",0,1)</f>
        <v>7711</v>
      </c>
    </row>
    <row r="3443" spans="1:11">
      <c r="A3443" s="49">
        <v>20250228</v>
      </c>
      <c r="B3443" s="50" t="s">
        <v>3096</v>
      </c>
      <c r="C3443" s="49" t="s">
        <v>7924</v>
      </c>
      <c r="D3443" s="49" t="s">
        <v>4059</v>
      </c>
      <c r="E3443" s="49">
        <v>3750</v>
      </c>
      <c r="F3443" s="49" t="s">
        <v>4769</v>
      </c>
      <c r="G3443" s="49">
        <v>9</v>
      </c>
      <c r="H3443" s="49" t="s">
        <v>4770</v>
      </c>
      <c r="I3443" s="49" t="s">
        <v>3975</v>
      </c>
      <c r="J3443" s="49" t="s">
        <v>3975</v>
      </c>
      <c r="K3443" s="47" t="str">
        <f>_xlfn.XLOOKUP($B3443,ウォッチリスト!$C$3:$C$10000,ウォッチリスト!$C$3:$C$10000,"未反映",0,1)</f>
        <v>7713</v>
      </c>
    </row>
    <row r="3444" spans="1:11">
      <c r="A3444" s="49">
        <v>20250228</v>
      </c>
      <c r="B3444" s="50" t="s">
        <v>3097</v>
      </c>
      <c r="C3444" s="49" t="s">
        <v>7925</v>
      </c>
      <c r="D3444" s="49" t="s">
        <v>3968</v>
      </c>
      <c r="E3444" s="49">
        <v>3750</v>
      </c>
      <c r="F3444" s="49" t="s">
        <v>4769</v>
      </c>
      <c r="G3444" s="49">
        <v>9</v>
      </c>
      <c r="H3444" s="49" t="s">
        <v>4770</v>
      </c>
      <c r="I3444" s="49">
        <v>6</v>
      </c>
      <c r="J3444" s="49" t="s">
        <v>4061</v>
      </c>
      <c r="K3444" s="47" t="str">
        <f>_xlfn.XLOOKUP($B3444,ウォッチリスト!$C$3:$C$10000,ウォッチリスト!$C$3:$C$10000,"未反映",0,1)</f>
        <v>7715</v>
      </c>
    </row>
    <row r="3445" spans="1:11">
      <c r="A3445" s="49">
        <v>20250228</v>
      </c>
      <c r="B3445" s="50" t="s">
        <v>3098</v>
      </c>
      <c r="C3445" s="49" t="s">
        <v>7926</v>
      </c>
      <c r="D3445" s="49" t="s">
        <v>4059</v>
      </c>
      <c r="E3445" s="49">
        <v>3750</v>
      </c>
      <c r="F3445" s="49" t="s">
        <v>4769</v>
      </c>
      <c r="G3445" s="49">
        <v>9</v>
      </c>
      <c r="H3445" s="49" t="s">
        <v>4770</v>
      </c>
      <c r="I3445" s="49" t="s">
        <v>3975</v>
      </c>
      <c r="J3445" s="49" t="s">
        <v>3975</v>
      </c>
      <c r="K3445" s="47" t="str">
        <f>_xlfn.XLOOKUP($B3445,ウォッチリスト!$C$3:$C$10000,ウォッチリスト!$C$3:$C$10000,"未反映",0,1)</f>
        <v>7716</v>
      </c>
    </row>
    <row r="3446" spans="1:11">
      <c r="A3446" s="49">
        <v>20250228</v>
      </c>
      <c r="B3446" s="50" t="s">
        <v>3099</v>
      </c>
      <c r="C3446" s="49" t="s">
        <v>7927</v>
      </c>
      <c r="D3446" s="49" t="s">
        <v>3968</v>
      </c>
      <c r="E3446" s="49">
        <v>3750</v>
      </c>
      <c r="F3446" s="49" t="s">
        <v>4769</v>
      </c>
      <c r="G3446" s="49">
        <v>9</v>
      </c>
      <c r="H3446" s="49" t="s">
        <v>4770</v>
      </c>
      <c r="I3446" s="49">
        <v>7</v>
      </c>
      <c r="J3446" s="49" t="s">
        <v>3971</v>
      </c>
      <c r="K3446" s="47" t="str">
        <f>_xlfn.XLOOKUP($B3446,ウォッチリスト!$C$3:$C$10000,ウォッチリスト!$C$3:$C$10000,"未反映",0,1)</f>
        <v>7717</v>
      </c>
    </row>
    <row r="3447" spans="1:11">
      <c r="A3447" s="49">
        <v>20250228</v>
      </c>
      <c r="B3447" s="50" t="s">
        <v>3100</v>
      </c>
      <c r="C3447" s="49" t="s">
        <v>7928</v>
      </c>
      <c r="D3447" s="49" t="s">
        <v>3968</v>
      </c>
      <c r="E3447" s="49">
        <v>3600</v>
      </c>
      <c r="F3447" s="49" t="s">
        <v>4524</v>
      </c>
      <c r="G3447" s="49">
        <v>8</v>
      </c>
      <c r="H3447" s="49" t="s">
        <v>4524</v>
      </c>
      <c r="I3447" s="49">
        <v>6</v>
      </c>
      <c r="J3447" s="49" t="s">
        <v>4061</v>
      </c>
      <c r="K3447" s="47" t="str">
        <f>_xlfn.XLOOKUP($B3447,ウォッチリスト!$C$3:$C$10000,ウォッチリスト!$C$3:$C$10000,"未反映",0,1)</f>
        <v>7718</v>
      </c>
    </row>
    <row r="3448" spans="1:11">
      <c r="A3448" s="49">
        <v>20250228</v>
      </c>
      <c r="B3448" s="50" t="s">
        <v>3101</v>
      </c>
      <c r="C3448" s="49" t="s">
        <v>7929</v>
      </c>
      <c r="D3448" s="49" t="s">
        <v>4059</v>
      </c>
      <c r="E3448" s="49">
        <v>3750</v>
      </c>
      <c r="F3448" s="49" t="s">
        <v>4769</v>
      </c>
      <c r="G3448" s="49">
        <v>9</v>
      </c>
      <c r="H3448" s="49" t="s">
        <v>4770</v>
      </c>
      <c r="I3448" s="49" t="s">
        <v>3975</v>
      </c>
      <c r="J3448" s="49" t="s">
        <v>3975</v>
      </c>
      <c r="K3448" s="47" t="str">
        <f>_xlfn.XLOOKUP($B3448,ウォッチリスト!$C$3:$C$10000,ウォッチリスト!$C$3:$C$10000,"未反映",0,1)</f>
        <v>7719</v>
      </c>
    </row>
    <row r="3449" spans="1:11">
      <c r="A3449" s="49">
        <v>20250228</v>
      </c>
      <c r="B3449" s="50" t="s">
        <v>3102</v>
      </c>
      <c r="C3449" s="49" t="s">
        <v>7930</v>
      </c>
      <c r="D3449" s="49" t="s">
        <v>3968</v>
      </c>
      <c r="E3449" s="49">
        <v>3750</v>
      </c>
      <c r="F3449" s="49" t="s">
        <v>4769</v>
      </c>
      <c r="G3449" s="49">
        <v>9</v>
      </c>
      <c r="H3449" s="49" t="s">
        <v>4770</v>
      </c>
      <c r="I3449" s="49">
        <v>6</v>
      </c>
      <c r="J3449" s="49" t="s">
        <v>4061</v>
      </c>
      <c r="K3449" s="47" t="str">
        <f>_xlfn.XLOOKUP($B3449,ウォッチリスト!$C$3:$C$10000,ウォッチリスト!$C$3:$C$10000,"未反映",0,1)</f>
        <v>7721</v>
      </c>
    </row>
    <row r="3450" spans="1:11">
      <c r="A3450" s="49">
        <v>20250228</v>
      </c>
      <c r="B3450" s="50" t="s">
        <v>3103</v>
      </c>
      <c r="C3450" s="49" t="s">
        <v>7931</v>
      </c>
      <c r="D3450" s="49" t="s">
        <v>4059</v>
      </c>
      <c r="E3450" s="49">
        <v>3750</v>
      </c>
      <c r="F3450" s="49" t="s">
        <v>4769</v>
      </c>
      <c r="G3450" s="49">
        <v>9</v>
      </c>
      <c r="H3450" s="49" t="s">
        <v>4770</v>
      </c>
      <c r="I3450" s="49" t="s">
        <v>3975</v>
      </c>
      <c r="J3450" s="49" t="s">
        <v>3975</v>
      </c>
      <c r="K3450" s="47" t="str">
        <f>_xlfn.XLOOKUP($B3450,ウォッチリスト!$C$3:$C$10000,ウォッチリスト!$C$3:$C$10000,"未反映",0,1)</f>
        <v>7722</v>
      </c>
    </row>
    <row r="3451" spans="1:11">
      <c r="A3451" s="49">
        <v>20250228</v>
      </c>
      <c r="B3451" s="50" t="s">
        <v>3104</v>
      </c>
      <c r="C3451" s="49" t="s">
        <v>7932</v>
      </c>
      <c r="D3451" s="49" t="s">
        <v>3968</v>
      </c>
      <c r="E3451" s="49">
        <v>3750</v>
      </c>
      <c r="F3451" s="49" t="s">
        <v>4769</v>
      </c>
      <c r="G3451" s="49">
        <v>9</v>
      </c>
      <c r="H3451" s="49" t="s">
        <v>4770</v>
      </c>
      <c r="I3451" s="49">
        <v>7</v>
      </c>
      <c r="J3451" s="49" t="s">
        <v>3971</v>
      </c>
      <c r="K3451" s="47" t="str">
        <f>_xlfn.XLOOKUP($B3451,ウォッチリスト!$C$3:$C$10000,ウォッチリスト!$C$3:$C$10000,"未反映",0,1)</f>
        <v>7723</v>
      </c>
    </row>
    <row r="3452" spans="1:11">
      <c r="A3452" s="49">
        <v>20250228</v>
      </c>
      <c r="B3452" s="50" t="s">
        <v>3105</v>
      </c>
      <c r="C3452" s="49" t="s">
        <v>7933</v>
      </c>
      <c r="D3452" s="49" t="s">
        <v>3968</v>
      </c>
      <c r="E3452" s="49">
        <v>3750</v>
      </c>
      <c r="F3452" s="49" t="s">
        <v>4769</v>
      </c>
      <c r="G3452" s="49">
        <v>9</v>
      </c>
      <c r="H3452" s="49" t="s">
        <v>4770</v>
      </c>
      <c r="I3452" s="49">
        <v>7</v>
      </c>
      <c r="J3452" s="49" t="s">
        <v>3971</v>
      </c>
      <c r="K3452" s="47" t="str">
        <f>_xlfn.XLOOKUP($B3452,ウォッチリスト!$C$3:$C$10000,ウォッチリスト!$C$3:$C$10000,"未反映",0,1)</f>
        <v>7725</v>
      </c>
    </row>
    <row r="3453" spans="1:11">
      <c r="A3453" s="49">
        <v>20250228</v>
      </c>
      <c r="B3453" s="50" t="s">
        <v>3106</v>
      </c>
      <c r="C3453" s="49" t="s">
        <v>7934</v>
      </c>
      <c r="D3453" s="49" t="s">
        <v>4059</v>
      </c>
      <c r="E3453" s="49">
        <v>3600</v>
      </c>
      <c r="F3453" s="49" t="s">
        <v>4524</v>
      </c>
      <c r="G3453" s="49">
        <v>8</v>
      </c>
      <c r="H3453" s="49" t="s">
        <v>4524</v>
      </c>
      <c r="I3453" s="49" t="s">
        <v>3975</v>
      </c>
      <c r="J3453" s="49" t="s">
        <v>3975</v>
      </c>
      <c r="K3453" s="47" t="str">
        <f>_xlfn.XLOOKUP($B3453,ウォッチリスト!$C$3:$C$10000,ウォッチリスト!$C$3:$C$10000,"未反映",0,1)</f>
        <v>7726</v>
      </c>
    </row>
    <row r="3454" spans="1:11">
      <c r="A3454" s="49">
        <v>20250228</v>
      </c>
      <c r="B3454" s="50" t="s">
        <v>3107</v>
      </c>
      <c r="C3454" s="49" t="s">
        <v>7935</v>
      </c>
      <c r="D3454" s="49" t="s">
        <v>4059</v>
      </c>
      <c r="E3454" s="49">
        <v>3750</v>
      </c>
      <c r="F3454" s="49" t="s">
        <v>4769</v>
      </c>
      <c r="G3454" s="49">
        <v>9</v>
      </c>
      <c r="H3454" s="49" t="s">
        <v>4770</v>
      </c>
      <c r="I3454" s="49" t="s">
        <v>3975</v>
      </c>
      <c r="J3454" s="49" t="s">
        <v>3975</v>
      </c>
      <c r="K3454" s="47" t="str">
        <f>_xlfn.XLOOKUP($B3454,ウォッチリスト!$C$3:$C$10000,ウォッチリスト!$C$3:$C$10000,"未反映",0,1)</f>
        <v>7727</v>
      </c>
    </row>
    <row r="3455" spans="1:11">
      <c r="A3455" s="49">
        <v>20250228</v>
      </c>
      <c r="B3455" s="50" t="s">
        <v>133</v>
      </c>
      <c r="C3455" s="49" t="s">
        <v>7936</v>
      </c>
      <c r="D3455" s="49" t="s">
        <v>3968</v>
      </c>
      <c r="E3455" s="49">
        <v>3750</v>
      </c>
      <c r="F3455" s="49" t="s">
        <v>4769</v>
      </c>
      <c r="G3455" s="49">
        <v>9</v>
      </c>
      <c r="H3455" s="49" t="s">
        <v>4770</v>
      </c>
      <c r="I3455" s="49">
        <v>4</v>
      </c>
      <c r="J3455" s="49" t="s">
        <v>4015</v>
      </c>
      <c r="K3455" s="47" t="str">
        <f>_xlfn.XLOOKUP($B3455,ウォッチリスト!$C$3:$C$10000,ウォッチリスト!$C$3:$C$10000,"未反映",0,1)</f>
        <v>7729</v>
      </c>
    </row>
    <row r="3456" spans="1:11">
      <c r="A3456" s="49">
        <v>20250228</v>
      </c>
      <c r="B3456" s="50" t="s">
        <v>3108</v>
      </c>
      <c r="C3456" s="49" t="s">
        <v>7937</v>
      </c>
      <c r="D3456" s="49" t="s">
        <v>3968</v>
      </c>
      <c r="E3456" s="49">
        <v>3750</v>
      </c>
      <c r="F3456" s="49" t="s">
        <v>4769</v>
      </c>
      <c r="G3456" s="49">
        <v>9</v>
      </c>
      <c r="H3456" s="49" t="s">
        <v>4770</v>
      </c>
      <c r="I3456" s="49">
        <v>4</v>
      </c>
      <c r="J3456" s="49" t="s">
        <v>4015</v>
      </c>
      <c r="K3456" s="47" t="str">
        <f>_xlfn.XLOOKUP($B3456,ウォッチリスト!$C$3:$C$10000,ウォッチリスト!$C$3:$C$10000,"未反映",0,1)</f>
        <v>7730</v>
      </c>
    </row>
    <row r="3457" spans="1:11">
      <c r="A3457" s="49">
        <v>20250228</v>
      </c>
      <c r="B3457" s="50" t="s">
        <v>3109</v>
      </c>
      <c r="C3457" s="49" t="s">
        <v>7938</v>
      </c>
      <c r="D3457" s="49" t="s">
        <v>3968</v>
      </c>
      <c r="E3457" s="49">
        <v>3750</v>
      </c>
      <c r="F3457" s="49" t="s">
        <v>4769</v>
      </c>
      <c r="G3457" s="49">
        <v>9</v>
      </c>
      <c r="H3457" s="49" t="s">
        <v>4770</v>
      </c>
      <c r="I3457" s="49">
        <v>4</v>
      </c>
      <c r="J3457" s="49" t="s">
        <v>4015</v>
      </c>
      <c r="K3457" s="47" t="str">
        <f>_xlfn.XLOOKUP($B3457,ウォッチリスト!$C$3:$C$10000,ウォッチリスト!$C$3:$C$10000,"未反映",0,1)</f>
        <v>7731</v>
      </c>
    </row>
    <row r="3458" spans="1:11">
      <c r="A3458" s="49">
        <v>20250228</v>
      </c>
      <c r="B3458" s="50" t="s">
        <v>3110</v>
      </c>
      <c r="C3458" s="49" t="s">
        <v>7939</v>
      </c>
      <c r="D3458" s="49" t="s">
        <v>3968</v>
      </c>
      <c r="E3458" s="49">
        <v>3750</v>
      </c>
      <c r="F3458" s="49" t="s">
        <v>4769</v>
      </c>
      <c r="G3458" s="49">
        <v>9</v>
      </c>
      <c r="H3458" s="49" t="s">
        <v>4770</v>
      </c>
      <c r="I3458" s="49">
        <v>4</v>
      </c>
      <c r="J3458" s="49" t="s">
        <v>4015</v>
      </c>
      <c r="K3458" s="47" t="str">
        <f>_xlfn.XLOOKUP($B3458,ウォッチリスト!$C$3:$C$10000,ウォッチリスト!$C$3:$C$10000,"未反映",0,1)</f>
        <v>7732</v>
      </c>
    </row>
    <row r="3459" spans="1:11">
      <c r="A3459" s="49">
        <v>20250228</v>
      </c>
      <c r="B3459" s="50" t="s">
        <v>3111</v>
      </c>
      <c r="C3459" s="49" t="s">
        <v>7940</v>
      </c>
      <c r="D3459" s="49" t="s">
        <v>3968</v>
      </c>
      <c r="E3459" s="49">
        <v>3750</v>
      </c>
      <c r="F3459" s="49" t="s">
        <v>4769</v>
      </c>
      <c r="G3459" s="49">
        <v>9</v>
      </c>
      <c r="H3459" s="49" t="s">
        <v>4770</v>
      </c>
      <c r="I3459" s="49">
        <v>2</v>
      </c>
      <c r="J3459" s="49" t="s">
        <v>4532</v>
      </c>
      <c r="K3459" s="47" t="str">
        <f>_xlfn.XLOOKUP($B3459,ウォッチリスト!$C$3:$C$10000,ウォッチリスト!$C$3:$C$10000,"未反映",0,1)</f>
        <v>7733</v>
      </c>
    </row>
    <row r="3460" spans="1:11">
      <c r="A3460" s="49">
        <v>20250228</v>
      </c>
      <c r="B3460" s="50" t="s">
        <v>3112</v>
      </c>
      <c r="C3460" s="49" t="s">
        <v>7941</v>
      </c>
      <c r="D3460" s="49" t="s">
        <v>3968</v>
      </c>
      <c r="E3460" s="49">
        <v>3750</v>
      </c>
      <c r="F3460" s="49" t="s">
        <v>4769</v>
      </c>
      <c r="G3460" s="49">
        <v>9</v>
      </c>
      <c r="H3460" s="49" t="s">
        <v>4770</v>
      </c>
      <c r="I3460" s="49">
        <v>6</v>
      </c>
      <c r="J3460" s="49" t="s">
        <v>4061</v>
      </c>
      <c r="K3460" s="47" t="str">
        <f>_xlfn.XLOOKUP($B3460,ウォッチリスト!$C$3:$C$10000,ウォッチリスト!$C$3:$C$10000,"未反映",0,1)</f>
        <v>7734</v>
      </c>
    </row>
    <row r="3461" spans="1:11">
      <c r="A3461" s="49">
        <v>20250228</v>
      </c>
      <c r="B3461" s="50" t="s">
        <v>3113</v>
      </c>
      <c r="C3461" s="49" t="s">
        <v>7942</v>
      </c>
      <c r="D3461" s="49" t="s">
        <v>3968</v>
      </c>
      <c r="E3461" s="49">
        <v>3650</v>
      </c>
      <c r="F3461" s="49" t="s">
        <v>5487</v>
      </c>
      <c r="G3461" s="49">
        <v>9</v>
      </c>
      <c r="H3461" s="49" t="s">
        <v>4770</v>
      </c>
      <c r="I3461" s="49">
        <v>4</v>
      </c>
      <c r="J3461" s="49" t="s">
        <v>4015</v>
      </c>
      <c r="K3461" s="47" t="str">
        <f>_xlfn.XLOOKUP($B3461,ウォッチリスト!$C$3:$C$10000,ウォッチリスト!$C$3:$C$10000,"未反映",0,1)</f>
        <v>7735</v>
      </c>
    </row>
    <row r="3462" spans="1:11">
      <c r="A3462" s="49">
        <v>20250228</v>
      </c>
      <c r="B3462" s="50" t="s">
        <v>3114</v>
      </c>
      <c r="C3462" s="49" t="s">
        <v>7943</v>
      </c>
      <c r="D3462" s="49" t="s">
        <v>3968</v>
      </c>
      <c r="E3462" s="49">
        <v>3650</v>
      </c>
      <c r="F3462" s="49" t="s">
        <v>5487</v>
      </c>
      <c r="G3462" s="49">
        <v>9</v>
      </c>
      <c r="H3462" s="49" t="s">
        <v>4770</v>
      </c>
      <c r="I3462" s="49">
        <v>6</v>
      </c>
      <c r="J3462" s="49" t="s">
        <v>4061</v>
      </c>
      <c r="K3462" s="47" t="str">
        <f>_xlfn.XLOOKUP($B3462,ウォッチリスト!$C$3:$C$10000,ウォッチリスト!$C$3:$C$10000,"未反映",0,1)</f>
        <v>7739</v>
      </c>
    </row>
    <row r="3463" spans="1:11">
      <c r="A3463" s="49">
        <v>20250228</v>
      </c>
      <c r="B3463" s="50" t="s">
        <v>141</v>
      </c>
      <c r="C3463" s="49" t="s">
        <v>7944</v>
      </c>
      <c r="D3463" s="49" t="s">
        <v>3968</v>
      </c>
      <c r="E3463" s="49">
        <v>3750</v>
      </c>
      <c r="F3463" s="49" t="s">
        <v>4769</v>
      </c>
      <c r="G3463" s="49">
        <v>9</v>
      </c>
      <c r="H3463" s="49" t="s">
        <v>4770</v>
      </c>
      <c r="I3463" s="49">
        <v>6</v>
      </c>
      <c r="J3463" s="49" t="s">
        <v>4061</v>
      </c>
      <c r="K3463" s="47" t="str">
        <f>_xlfn.XLOOKUP($B3463,ウォッチリスト!$C$3:$C$10000,ウォッチリスト!$C$3:$C$10000,"未反映",0,1)</f>
        <v>7740</v>
      </c>
    </row>
    <row r="3464" spans="1:11">
      <c r="A3464" s="49">
        <v>20250228</v>
      </c>
      <c r="B3464" s="50" t="s">
        <v>3115</v>
      </c>
      <c r="C3464" s="49" t="s">
        <v>7945</v>
      </c>
      <c r="D3464" s="49" t="s">
        <v>3968</v>
      </c>
      <c r="E3464" s="49">
        <v>3750</v>
      </c>
      <c r="F3464" s="49" t="s">
        <v>4769</v>
      </c>
      <c r="G3464" s="49">
        <v>9</v>
      </c>
      <c r="H3464" s="49" t="s">
        <v>4770</v>
      </c>
      <c r="I3464" s="49">
        <v>1</v>
      </c>
      <c r="J3464" s="49" t="s">
        <v>5369</v>
      </c>
      <c r="K3464" s="47" t="str">
        <f>_xlfn.XLOOKUP($B3464,ウォッチリスト!$C$3:$C$10000,ウォッチリスト!$C$3:$C$10000,"未反映",0,1)</f>
        <v>7741</v>
      </c>
    </row>
    <row r="3465" spans="1:11">
      <c r="A3465" s="49">
        <v>20250228</v>
      </c>
      <c r="B3465" s="50" t="s">
        <v>3117</v>
      </c>
      <c r="C3465" s="49" t="s">
        <v>7946</v>
      </c>
      <c r="D3465" s="49" t="s">
        <v>3968</v>
      </c>
      <c r="E3465" s="49">
        <v>3750</v>
      </c>
      <c r="F3465" s="49" t="s">
        <v>4769</v>
      </c>
      <c r="G3465" s="49">
        <v>9</v>
      </c>
      <c r="H3465" s="49" t="s">
        <v>4770</v>
      </c>
      <c r="I3465" s="49" t="s">
        <v>3975</v>
      </c>
      <c r="J3465" s="49" t="s">
        <v>3975</v>
      </c>
      <c r="K3465" s="47" t="str">
        <f>_xlfn.XLOOKUP($B3465,ウォッチリスト!$C$3:$C$10000,ウォッチリスト!$C$3:$C$10000,"未反映",0,1)</f>
        <v>7743</v>
      </c>
    </row>
    <row r="3466" spans="1:11">
      <c r="A3466" s="49">
        <v>20250228</v>
      </c>
      <c r="B3466" s="50" t="s">
        <v>3118</v>
      </c>
      <c r="C3466" s="49" t="s">
        <v>7947</v>
      </c>
      <c r="D3466" s="49" t="s">
        <v>3968</v>
      </c>
      <c r="E3466" s="49">
        <v>3750</v>
      </c>
      <c r="F3466" s="49" t="s">
        <v>4769</v>
      </c>
      <c r="G3466" s="49">
        <v>9</v>
      </c>
      <c r="H3466" s="49" t="s">
        <v>4770</v>
      </c>
      <c r="I3466" s="49">
        <v>6</v>
      </c>
      <c r="J3466" s="49" t="s">
        <v>4061</v>
      </c>
      <c r="K3466" s="47" t="str">
        <f>_xlfn.XLOOKUP($B3466,ウォッチリスト!$C$3:$C$10000,ウォッチリスト!$C$3:$C$10000,"未反映",0,1)</f>
        <v>7744</v>
      </c>
    </row>
    <row r="3467" spans="1:11">
      <c r="A3467" s="49">
        <v>20250228</v>
      </c>
      <c r="B3467" s="50" t="s">
        <v>3119</v>
      </c>
      <c r="C3467" s="49" t="s">
        <v>7948</v>
      </c>
      <c r="D3467" s="49" t="s">
        <v>3968</v>
      </c>
      <c r="E3467" s="49">
        <v>3750</v>
      </c>
      <c r="F3467" s="49" t="s">
        <v>4769</v>
      </c>
      <c r="G3467" s="49">
        <v>9</v>
      </c>
      <c r="H3467" s="49" t="s">
        <v>4770</v>
      </c>
      <c r="I3467" s="49">
        <v>6</v>
      </c>
      <c r="J3467" s="49" t="s">
        <v>4061</v>
      </c>
      <c r="K3467" s="47" t="str">
        <f>_xlfn.XLOOKUP($B3467,ウォッチリスト!$C$3:$C$10000,ウォッチリスト!$C$3:$C$10000,"未反映",0,1)</f>
        <v>7745</v>
      </c>
    </row>
    <row r="3468" spans="1:11">
      <c r="A3468" s="49">
        <v>20250228</v>
      </c>
      <c r="B3468" s="50" t="s">
        <v>3120</v>
      </c>
      <c r="C3468" s="49" t="s">
        <v>7949</v>
      </c>
      <c r="D3468" s="49" t="s">
        <v>4059</v>
      </c>
      <c r="E3468" s="49">
        <v>3750</v>
      </c>
      <c r="F3468" s="49" t="s">
        <v>4769</v>
      </c>
      <c r="G3468" s="49">
        <v>9</v>
      </c>
      <c r="H3468" s="49" t="s">
        <v>4770</v>
      </c>
      <c r="I3468" s="49" t="s">
        <v>3975</v>
      </c>
      <c r="J3468" s="49" t="s">
        <v>3975</v>
      </c>
      <c r="K3468" s="47" t="str">
        <f>_xlfn.XLOOKUP($B3468,ウォッチリスト!$C$3:$C$10000,ウォッチリスト!$C$3:$C$10000,"未反映",0,1)</f>
        <v>7746</v>
      </c>
    </row>
    <row r="3469" spans="1:11">
      <c r="A3469" s="49">
        <v>20250228</v>
      </c>
      <c r="B3469" s="50" t="s">
        <v>3121</v>
      </c>
      <c r="C3469" s="49" t="s">
        <v>7950</v>
      </c>
      <c r="D3469" s="49" t="s">
        <v>3968</v>
      </c>
      <c r="E3469" s="49">
        <v>3750</v>
      </c>
      <c r="F3469" s="49" t="s">
        <v>4769</v>
      </c>
      <c r="G3469" s="49">
        <v>9</v>
      </c>
      <c r="H3469" s="49" t="s">
        <v>4770</v>
      </c>
      <c r="I3469" s="49">
        <v>4</v>
      </c>
      <c r="J3469" s="49" t="s">
        <v>4015</v>
      </c>
      <c r="K3469" s="47" t="str">
        <f>_xlfn.XLOOKUP($B3469,ウォッチリスト!$C$3:$C$10000,ウォッチリスト!$C$3:$C$10000,"未反映",0,1)</f>
        <v>7747</v>
      </c>
    </row>
    <row r="3470" spans="1:11">
      <c r="A3470" s="49">
        <v>20250228</v>
      </c>
      <c r="B3470" s="50" t="s">
        <v>3122</v>
      </c>
      <c r="C3470" s="49" t="s">
        <v>7951</v>
      </c>
      <c r="D3470" s="49" t="s">
        <v>4059</v>
      </c>
      <c r="E3470" s="49">
        <v>3750</v>
      </c>
      <c r="F3470" s="49" t="s">
        <v>4769</v>
      </c>
      <c r="G3470" s="49">
        <v>9</v>
      </c>
      <c r="H3470" s="49" t="s">
        <v>4770</v>
      </c>
      <c r="I3470" s="49" t="s">
        <v>3975</v>
      </c>
      <c r="J3470" s="49" t="s">
        <v>3975</v>
      </c>
      <c r="K3470" s="47" t="str">
        <f>_xlfn.XLOOKUP($B3470,ウォッチリスト!$C$3:$C$10000,ウォッチリスト!$C$3:$C$10000,"未反映",0,1)</f>
        <v>7749</v>
      </c>
    </row>
    <row r="3471" spans="1:11">
      <c r="A3471" s="49">
        <v>20250228</v>
      </c>
      <c r="B3471" s="50" t="s">
        <v>263</v>
      </c>
      <c r="C3471" s="49" t="s">
        <v>7952</v>
      </c>
      <c r="D3471" s="49" t="s">
        <v>3968</v>
      </c>
      <c r="E3471" s="49">
        <v>3650</v>
      </c>
      <c r="F3471" s="49" t="s">
        <v>5487</v>
      </c>
      <c r="G3471" s="49">
        <v>9</v>
      </c>
      <c r="H3471" s="49" t="s">
        <v>4770</v>
      </c>
      <c r="I3471" s="49">
        <v>2</v>
      </c>
      <c r="J3471" s="49" t="s">
        <v>4532</v>
      </c>
      <c r="K3471" s="47" t="str">
        <f>_xlfn.XLOOKUP($B3471,ウォッチリスト!$C$3:$C$10000,ウォッチリスト!$C$3:$C$10000,"未反映",0,1)</f>
        <v>7751</v>
      </c>
    </row>
    <row r="3472" spans="1:11">
      <c r="A3472" s="49">
        <v>20250228</v>
      </c>
      <c r="B3472" s="50" t="s">
        <v>3123</v>
      </c>
      <c r="C3472" s="49" t="s">
        <v>7953</v>
      </c>
      <c r="D3472" s="49" t="s">
        <v>3968</v>
      </c>
      <c r="E3472" s="49">
        <v>3650</v>
      </c>
      <c r="F3472" s="49" t="s">
        <v>5487</v>
      </c>
      <c r="G3472" s="49">
        <v>9</v>
      </c>
      <c r="H3472" s="49" t="s">
        <v>4770</v>
      </c>
      <c r="I3472" s="49">
        <v>4</v>
      </c>
      <c r="J3472" s="49" t="s">
        <v>4015</v>
      </c>
      <c r="K3472" s="47" t="str">
        <f>_xlfn.XLOOKUP($B3472,ウォッチリスト!$C$3:$C$10000,ウォッチリスト!$C$3:$C$10000,"未反映",0,1)</f>
        <v>7752</v>
      </c>
    </row>
    <row r="3473" spans="1:11">
      <c r="A3473" s="49">
        <v>20250228</v>
      </c>
      <c r="B3473" s="50" t="s">
        <v>3124</v>
      </c>
      <c r="C3473" s="49" t="s">
        <v>7954</v>
      </c>
      <c r="D3473" s="49" t="s">
        <v>4059</v>
      </c>
      <c r="E3473" s="49">
        <v>3750</v>
      </c>
      <c r="F3473" s="49" t="s">
        <v>4769</v>
      </c>
      <c r="G3473" s="49">
        <v>9</v>
      </c>
      <c r="H3473" s="49" t="s">
        <v>4770</v>
      </c>
      <c r="I3473" s="49" t="s">
        <v>3975</v>
      </c>
      <c r="J3473" s="49" t="s">
        <v>3975</v>
      </c>
      <c r="K3473" s="47" t="str">
        <f>_xlfn.XLOOKUP($B3473,ウォッチリスト!$C$3:$C$10000,ウォッチリスト!$C$3:$C$10000,"未反映",0,1)</f>
        <v>7760</v>
      </c>
    </row>
    <row r="3474" spans="1:11">
      <c r="A3474" s="49">
        <v>20250228</v>
      </c>
      <c r="B3474" s="50" t="s">
        <v>286</v>
      </c>
      <c r="C3474" s="49" t="s">
        <v>7955</v>
      </c>
      <c r="D3474" s="49" t="s">
        <v>3968</v>
      </c>
      <c r="E3474" s="49">
        <v>3750</v>
      </c>
      <c r="F3474" s="49" t="s">
        <v>4769</v>
      </c>
      <c r="G3474" s="49">
        <v>9</v>
      </c>
      <c r="H3474" s="49" t="s">
        <v>4770</v>
      </c>
      <c r="I3474" s="49">
        <v>6</v>
      </c>
      <c r="J3474" s="49" t="s">
        <v>4061</v>
      </c>
      <c r="K3474" s="47" t="str">
        <f>_xlfn.XLOOKUP($B3474,ウォッチリスト!$C$3:$C$10000,ウォッチリスト!$C$3:$C$10000,"未反映",0,1)</f>
        <v>7762</v>
      </c>
    </row>
    <row r="3475" spans="1:11">
      <c r="A3475" s="49">
        <v>20250228</v>
      </c>
      <c r="B3475" s="50" t="s">
        <v>3125</v>
      </c>
      <c r="C3475" s="49" t="s">
        <v>7956</v>
      </c>
      <c r="D3475" s="49" t="s">
        <v>3968</v>
      </c>
      <c r="E3475" s="49">
        <v>3750</v>
      </c>
      <c r="F3475" s="49" t="s">
        <v>4769</v>
      </c>
      <c r="G3475" s="49">
        <v>9</v>
      </c>
      <c r="H3475" s="49" t="s">
        <v>4770</v>
      </c>
      <c r="I3475" s="49" t="s">
        <v>3975</v>
      </c>
      <c r="J3475" s="49" t="s">
        <v>3975</v>
      </c>
      <c r="K3475" s="47" t="str">
        <f>_xlfn.XLOOKUP($B3475,ウォッチリスト!$C$3:$C$10000,ウォッチリスト!$C$3:$C$10000,"未反映",0,1)</f>
        <v>7769</v>
      </c>
    </row>
    <row r="3476" spans="1:11">
      <c r="A3476" s="49">
        <v>20250228</v>
      </c>
      <c r="B3476" s="50" t="s">
        <v>3126</v>
      </c>
      <c r="C3476" s="49" t="s">
        <v>7957</v>
      </c>
      <c r="D3476" s="49" t="s">
        <v>4059</v>
      </c>
      <c r="E3476" s="49">
        <v>3750</v>
      </c>
      <c r="F3476" s="49" t="s">
        <v>4769</v>
      </c>
      <c r="G3476" s="49">
        <v>9</v>
      </c>
      <c r="H3476" s="49" t="s">
        <v>4770</v>
      </c>
      <c r="I3476" s="49" t="s">
        <v>3975</v>
      </c>
      <c r="J3476" s="49" t="s">
        <v>3975</v>
      </c>
      <c r="K3476" s="47" t="str">
        <f>_xlfn.XLOOKUP($B3476,ウォッチリスト!$C$3:$C$10000,ウォッチリスト!$C$3:$C$10000,"未反映",0,1)</f>
        <v>7771</v>
      </c>
    </row>
    <row r="3477" spans="1:11">
      <c r="A3477" s="49">
        <v>20250228</v>
      </c>
      <c r="B3477" s="50" t="s">
        <v>3127</v>
      </c>
      <c r="C3477" s="49" t="s">
        <v>7958</v>
      </c>
      <c r="D3477" s="49" t="s">
        <v>3983</v>
      </c>
      <c r="E3477" s="49">
        <v>3750</v>
      </c>
      <c r="F3477" s="49" t="s">
        <v>4769</v>
      </c>
      <c r="G3477" s="49">
        <v>9</v>
      </c>
      <c r="H3477" s="49" t="s">
        <v>4770</v>
      </c>
      <c r="I3477" s="49" t="s">
        <v>3975</v>
      </c>
      <c r="J3477" s="49" t="s">
        <v>3975</v>
      </c>
      <c r="K3477" s="47" t="str">
        <f>_xlfn.XLOOKUP($B3477,ウォッチリスト!$C$3:$C$10000,ウォッチリスト!$C$3:$C$10000,"未反映",0,1)</f>
        <v>7774</v>
      </c>
    </row>
    <row r="3478" spans="1:11">
      <c r="A3478" s="49">
        <v>20250228</v>
      </c>
      <c r="B3478" s="50" t="s">
        <v>3128</v>
      </c>
      <c r="C3478" s="49" t="s">
        <v>7959</v>
      </c>
      <c r="D3478" s="49" t="s">
        <v>4059</v>
      </c>
      <c r="E3478" s="49">
        <v>3750</v>
      </c>
      <c r="F3478" s="49" t="s">
        <v>4769</v>
      </c>
      <c r="G3478" s="49">
        <v>9</v>
      </c>
      <c r="H3478" s="49" t="s">
        <v>4770</v>
      </c>
      <c r="I3478" s="49" t="s">
        <v>3975</v>
      </c>
      <c r="J3478" s="49" t="s">
        <v>3975</v>
      </c>
      <c r="K3478" s="47" t="str">
        <f>_xlfn.XLOOKUP($B3478,ウォッチリスト!$C$3:$C$10000,ウォッチリスト!$C$3:$C$10000,"未反映",0,1)</f>
        <v>7775</v>
      </c>
    </row>
    <row r="3479" spans="1:11">
      <c r="A3479" s="49">
        <v>20250228</v>
      </c>
      <c r="B3479" s="50" t="s">
        <v>3129</v>
      </c>
      <c r="C3479" s="49" t="s">
        <v>7960</v>
      </c>
      <c r="D3479" s="49" t="s">
        <v>3983</v>
      </c>
      <c r="E3479" s="49">
        <v>3750</v>
      </c>
      <c r="F3479" s="49" t="s">
        <v>4769</v>
      </c>
      <c r="G3479" s="49">
        <v>9</v>
      </c>
      <c r="H3479" s="49" t="s">
        <v>4770</v>
      </c>
      <c r="I3479" s="49" t="s">
        <v>3975</v>
      </c>
      <c r="J3479" s="49" t="s">
        <v>3975</v>
      </c>
      <c r="K3479" s="47" t="str">
        <f>_xlfn.XLOOKUP($B3479,ウォッチリスト!$C$3:$C$10000,ウォッチリスト!$C$3:$C$10000,"未反映",0,1)</f>
        <v>7776</v>
      </c>
    </row>
    <row r="3480" spans="1:11">
      <c r="A3480" s="49">
        <v>20250228</v>
      </c>
      <c r="B3480" s="50" t="s">
        <v>3130</v>
      </c>
      <c r="C3480" s="49" t="s">
        <v>7961</v>
      </c>
      <c r="D3480" s="49" t="s">
        <v>3983</v>
      </c>
      <c r="E3480" s="49">
        <v>3750</v>
      </c>
      <c r="F3480" s="49" t="s">
        <v>4769</v>
      </c>
      <c r="G3480" s="49">
        <v>9</v>
      </c>
      <c r="H3480" s="49" t="s">
        <v>4770</v>
      </c>
      <c r="I3480" s="49" t="s">
        <v>3975</v>
      </c>
      <c r="J3480" s="49" t="s">
        <v>3975</v>
      </c>
      <c r="K3480" s="47" t="str">
        <f>_xlfn.XLOOKUP($B3480,ウォッチリスト!$C$3:$C$10000,ウォッチリスト!$C$3:$C$10000,"未反映",0,1)</f>
        <v>7777</v>
      </c>
    </row>
    <row r="3481" spans="1:11">
      <c r="A3481" s="49">
        <v>20250228</v>
      </c>
      <c r="B3481" s="50" t="s">
        <v>3131</v>
      </c>
      <c r="C3481" s="49" t="s">
        <v>7962</v>
      </c>
      <c r="D3481" s="49" t="s">
        <v>3983</v>
      </c>
      <c r="E3481" s="49">
        <v>3750</v>
      </c>
      <c r="F3481" s="49" t="s">
        <v>4769</v>
      </c>
      <c r="G3481" s="49">
        <v>9</v>
      </c>
      <c r="H3481" s="49" t="s">
        <v>4770</v>
      </c>
      <c r="I3481" s="49" t="s">
        <v>3975</v>
      </c>
      <c r="J3481" s="49" t="s">
        <v>3975</v>
      </c>
      <c r="K3481" s="47" t="str">
        <f>_xlfn.XLOOKUP($B3481,ウォッチリスト!$C$3:$C$10000,ウォッチリスト!$C$3:$C$10000,"未反映",0,1)</f>
        <v>7779</v>
      </c>
    </row>
    <row r="3482" spans="1:11">
      <c r="A3482" s="49">
        <v>20250228</v>
      </c>
      <c r="B3482" s="50" t="s">
        <v>3132</v>
      </c>
      <c r="C3482" s="49" t="s">
        <v>7963</v>
      </c>
      <c r="D3482" s="49" t="s">
        <v>3968</v>
      </c>
      <c r="E3482" s="49">
        <v>3750</v>
      </c>
      <c r="F3482" s="49" t="s">
        <v>4769</v>
      </c>
      <c r="G3482" s="49">
        <v>9</v>
      </c>
      <c r="H3482" s="49" t="s">
        <v>4770</v>
      </c>
      <c r="I3482" s="49">
        <v>6</v>
      </c>
      <c r="J3482" s="49" t="s">
        <v>4061</v>
      </c>
      <c r="K3482" s="47" t="str">
        <f>_xlfn.XLOOKUP($B3482,ウォッチリスト!$C$3:$C$10000,ウォッチリスト!$C$3:$C$10000,"未反映",0,1)</f>
        <v>7780</v>
      </c>
    </row>
    <row r="3483" spans="1:11">
      <c r="A3483" s="49">
        <v>20250228</v>
      </c>
      <c r="B3483" s="50" t="s">
        <v>3133</v>
      </c>
      <c r="C3483" s="49" t="s">
        <v>7964</v>
      </c>
      <c r="D3483" s="49" t="s">
        <v>4059</v>
      </c>
      <c r="E3483" s="49">
        <v>3750</v>
      </c>
      <c r="F3483" s="49" t="s">
        <v>4769</v>
      </c>
      <c r="G3483" s="49">
        <v>9</v>
      </c>
      <c r="H3483" s="49" t="s">
        <v>4770</v>
      </c>
      <c r="I3483" s="49" t="s">
        <v>3975</v>
      </c>
      <c r="J3483" s="49" t="s">
        <v>3975</v>
      </c>
      <c r="K3483" s="47" t="str">
        <f>_xlfn.XLOOKUP($B3483,ウォッチリスト!$C$3:$C$10000,ウォッチリスト!$C$3:$C$10000,"未反映",0,1)</f>
        <v>7781</v>
      </c>
    </row>
    <row r="3484" spans="1:11">
      <c r="A3484" s="49">
        <v>20250228</v>
      </c>
      <c r="B3484" s="50" t="s">
        <v>3134</v>
      </c>
      <c r="C3484" s="49" t="s">
        <v>7965</v>
      </c>
      <c r="D3484" s="49" t="s">
        <v>4059</v>
      </c>
      <c r="E3484" s="49">
        <v>3750</v>
      </c>
      <c r="F3484" s="49" t="s">
        <v>4769</v>
      </c>
      <c r="G3484" s="49">
        <v>9</v>
      </c>
      <c r="H3484" s="49" t="s">
        <v>4770</v>
      </c>
      <c r="I3484" s="49" t="s">
        <v>3975</v>
      </c>
      <c r="J3484" s="49" t="s">
        <v>3975</v>
      </c>
      <c r="K3484" s="47" t="str">
        <f>_xlfn.XLOOKUP($B3484,ウォッチリスト!$C$3:$C$10000,ウォッチリスト!$C$3:$C$10000,"未反映",0,1)</f>
        <v>7782</v>
      </c>
    </row>
    <row r="3485" spans="1:11">
      <c r="A3485" s="49">
        <v>20250228</v>
      </c>
      <c r="B3485" s="50" t="s">
        <v>3135</v>
      </c>
      <c r="C3485" s="49" t="s">
        <v>7966</v>
      </c>
      <c r="D3485" s="49" t="s">
        <v>4059</v>
      </c>
      <c r="E3485" s="49">
        <v>3800</v>
      </c>
      <c r="F3485" s="49" t="s">
        <v>4192</v>
      </c>
      <c r="G3485" s="49">
        <v>10</v>
      </c>
      <c r="H3485" s="49" t="s">
        <v>3993</v>
      </c>
      <c r="I3485" s="49" t="s">
        <v>3975</v>
      </c>
      <c r="J3485" s="49" t="s">
        <v>3975</v>
      </c>
      <c r="K3485" s="47" t="str">
        <f>_xlfn.XLOOKUP($B3485,ウォッチリスト!$C$3:$C$10000,ウォッチリスト!$C$3:$C$10000,"未反映",0,1)</f>
        <v>7791</v>
      </c>
    </row>
    <row r="3486" spans="1:11">
      <c r="A3486" s="49">
        <v>20250228</v>
      </c>
      <c r="B3486" s="50" t="s">
        <v>3136</v>
      </c>
      <c r="C3486" s="49" t="s">
        <v>7967</v>
      </c>
      <c r="D3486" s="49" t="s">
        <v>3983</v>
      </c>
      <c r="E3486" s="49">
        <v>3800</v>
      </c>
      <c r="F3486" s="49" t="s">
        <v>4192</v>
      </c>
      <c r="G3486" s="49">
        <v>10</v>
      </c>
      <c r="H3486" s="49" t="s">
        <v>3993</v>
      </c>
      <c r="I3486" s="49" t="s">
        <v>3975</v>
      </c>
      <c r="J3486" s="49" t="s">
        <v>3975</v>
      </c>
      <c r="K3486" s="47" t="str">
        <f>_xlfn.XLOOKUP($B3486,ウォッチリスト!$C$3:$C$10000,ウォッチリスト!$C$3:$C$10000,"未反映",0,1)</f>
        <v>7792</v>
      </c>
    </row>
    <row r="3487" spans="1:11">
      <c r="A3487" s="49">
        <v>20250228</v>
      </c>
      <c r="B3487" s="50" t="s">
        <v>3137</v>
      </c>
      <c r="C3487" s="49" t="s">
        <v>7968</v>
      </c>
      <c r="D3487" s="49" t="s">
        <v>3983</v>
      </c>
      <c r="E3487" s="49">
        <v>3800</v>
      </c>
      <c r="F3487" s="49" t="s">
        <v>4192</v>
      </c>
      <c r="G3487" s="49">
        <v>10</v>
      </c>
      <c r="H3487" s="49" t="s">
        <v>3993</v>
      </c>
      <c r="I3487" s="49" t="s">
        <v>3975</v>
      </c>
      <c r="J3487" s="49" t="s">
        <v>3975</v>
      </c>
      <c r="K3487" s="47" t="str">
        <f>_xlfn.XLOOKUP($B3487,ウォッチリスト!$C$3:$C$10000,ウォッチリスト!$C$3:$C$10000,"未反映",0,1)</f>
        <v>7793</v>
      </c>
    </row>
    <row r="3488" spans="1:11">
      <c r="A3488" s="49">
        <v>20250228</v>
      </c>
      <c r="B3488" s="50" t="s">
        <v>3138</v>
      </c>
      <c r="C3488" s="49" t="s">
        <v>7969</v>
      </c>
      <c r="D3488" s="49" t="s">
        <v>3983</v>
      </c>
      <c r="E3488" s="49">
        <v>3800</v>
      </c>
      <c r="F3488" s="49" t="s">
        <v>4192</v>
      </c>
      <c r="G3488" s="49">
        <v>10</v>
      </c>
      <c r="H3488" s="49" t="s">
        <v>3993</v>
      </c>
      <c r="I3488" s="49" t="s">
        <v>3975</v>
      </c>
      <c r="J3488" s="49" t="s">
        <v>3975</v>
      </c>
      <c r="K3488" s="47" t="str">
        <f>_xlfn.XLOOKUP($B3488,ウォッチリスト!$C$3:$C$10000,ウォッチリスト!$C$3:$C$10000,"未反映",0,1)</f>
        <v>7794</v>
      </c>
    </row>
    <row r="3489" spans="1:11">
      <c r="A3489" s="49">
        <v>20250228</v>
      </c>
      <c r="B3489" s="50" t="s">
        <v>3139</v>
      </c>
      <c r="C3489" s="49" t="s">
        <v>7970</v>
      </c>
      <c r="D3489" s="49" t="s">
        <v>4059</v>
      </c>
      <c r="E3489" s="49">
        <v>3800</v>
      </c>
      <c r="F3489" s="49" t="s">
        <v>4192</v>
      </c>
      <c r="G3489" s="49">
        <v>10</v>
      </c>
      <c r="H3489" s="49" t="s">
        <v>3993</v>
      </c>
      <c r="I3489" s="49" t="s">
        <v>3975</v>
      </c>
      <c r="J3489" s="49" t="s">
        <v>3975</v>
      </c>
      <c r="K3489" s="47" t="str">
        <f>_xlfn.XLOOKUP($B3489,ウォッチリスト!$C$3:$C$10000,ウォッチリスト!$C$3:$C$10000,"未反映",0,1)</f>
        <v>7795</v>
      </c>
    </row>
    <row r="3490" spans="1:11">
      <c r="A3490" s="49">
        <v>20250228</v>
      </c>
      <c r="B3490" s="50" t="s">
        <v>3140</v>
      </c>
      <c r="C3490" s="49" t="s">
        <v>7971</v>
      </c>
      <c r="D3490" s="49" t="s">
        <v>4059</v>
      </c>
      <c r="E3490" s="49">
        <v>3800</v>
      </c>
      <c r="F3490" s="49" t="s">
        <v>4192</v>
      </c>
      <c r="G3490" s="49">
        <v>10</v>
      </c>
      <c r="H3490" s="49" t="s">
        <v>3993</v>
      </c>
      <c r="I3490" s="49" t="s">
        <v>3975</v>
      </c>
      <c r="J3490" s="49" t="s">
        <v>3975</v>
      </c>
      <c r="K3490" s="47" t="str">
        <f>_xlfn.XLOOKUP($B3490,ウォッチリスト!$C$3:$C$10000,ウォッチリスト!$C$3:$C$10000,"未反映",0,1)</f>
        <v>7800</v>
      </c>
    </row>
    <row r="3491" spans="1:11">
      <c r="A3491" s="49">
        <v>20250228</v>
      </c>
      <c r="B3491" s="50" t="s">
        <v>3141</v>
      </c>
      <c r="C3491" s="49" t="s">
        <v>7972</v>
      </c>
      <c r="D3491" s="49" t="s">
        <v>3983</v>
      </c>
      <c r="E3491" s="49">
        <v>3800</v>
      </c>
      <c r="F3491" s="49" t="s">
        <v>4192</v>
      </c>
      <c r="G3491" s="49">
        <v>10</v>
      </c>
      <c r="H3491" s="49" t="s">
        <v>3993</v>
      </c>
      <c r="I3491" s="49" t="s">
        <v>3975</v>
      </c>
      <c r="J3491" s="49" t="s">
        <v>3975</v>
      </c>
      <c r="K3491" s="47" t="str">
        <f>_xlfn.XLOOKUP($B3491,ウォッチリスト!$C$3:$C$10000,ウォッチリスト!$C$3:$C$10000,"未反映",0,1)</f>
        <v>7803</v>
      </c>
    </row>
    <row r="3492" spans="1:11">
      <c r="A3492" s="49">
        <v>20250228</v>
      </c>
      <c r="B3492" s="50" t="s">
        <v>3142</v>
      </c>
      <c r="C3492" s="49" t="s">
        <v>7973</v>
      </c>
      <c r="D3492" s="49" t="s">
        <v>4059</v>
      </c>
      <c r="E3492" s="49">
        <v>3800</v>
      </c>
      <c r="F3492" s="49" t="s">
        <v>4192</v>
      </c>
      <c r="G3492" s="49">
        <v>10</v>
      </c>
      <c r="H3492" s="49" t="s">
        <v>3993</v>
      </c>
      <c r="I3492" s="49" t="s">
        <v>3975</v>
      </c>
      <c r="J3492" s="49" t="s">
        <v>3975</v>
      </c>
      <c r="K3492" s="47" t="str">
        <f>_xlfn.XLOOKUP($B3492,ウォッチリスト!$C$3:$C$10000,ウォッチリスト!$C$3:$C$10000,"未反映",0,1)</f>
        <v>7804</v>
      </c>
    </row>
    <row r="3493" spans="1:11">
      <c r="A3493" s="49">
        <v>20250228</v>
      </c>
      <c r="B3493" s="50" t="s">
        <v>3143</v>
      </c>
      <c r="C3493" s="49" t="s">
        <v>7974</v>
      </c>
      <c r="D3493" s="49" t="s">
        <v>4059</v>
      </c>
      <c r="E3493" s="49">
        <v>3800</v>
      </c>
      <c r="F3493" s="49" t="s">
        <v>4192</v>
      </c>
      <c r="G3493" s="49">
        <v>10</v>
      </c>
      <c r="H3493" s="49" t="s">
        <v>3993</v>
      </c>
      <c r="I3493" s="49" t="s">
        <v>3975</v>
      </c>
      <c r="J3493" s="49" t="s">
        <v>3975</v>
      </c>
      <c r="K3493" s="47" t="str">
        <f>_xlfn.XLOOKUP($B3493,ウォッチリスト!$C$3:$C$10000,ウォッチリスト!$C$3:$C$10000,"未反映",0,1)</f>
        <v>7805</v>
      </c>
    </row>
    <row r="3494" spans="1:11">
      <c r="A3494" s="49">
        <v>20250228</v>
      </c>
      <c r="B3494" s="50" t="s">
        <v>3144</v>
      </c>
      <c r="C3494" s="49" t="s">
        <v>7975</v>
      </c>
      <c r="D3494" s="49" t="s">
        <v>3983</v>
      </c>
      <c r="E3494" s="49">
        <v>3800</v>
      </c>
      <c r="F3494" s="49" t="s">
        <v>4192</v>
      </c>
      <c r="G3494" s="49">
        <v>10</v>
      </c>
      <c r="H3494" s="49" t="s">
        <v>3993</v>
      </c>
      <c r="I3494" s="49" t="s">
        <v>3975</v>
      </c>
      <c r="J3494" s="49" t="s">
        <v>3975</v>
      </c>
      <c r="K3494" s="47" t="str">
        <f>_xlfn.XLOOKUP($B3494,ウォッチリスト!$C$3:$C$10000,ウォッチリスト!$C$3:$C$10000,"未反映",0,1)</f>
        <v>7806</v>
      </c>
    </row>
    <row r="3495" spans="1:11">
      <c r="A3495" s="49">
        <v>20250228</v>
      </c>
      <c r="B3495" s="50" t="s">
        <v>3145</v>
      </c>
      <c r="C3495" s="49" t="s">
        <v>7976</v>
      </c>
      <c r="D3495" s="49" t="s">
        <v>4059</v>
      </c>
      <c r="E3495" s="49">
        <v>3800</v>
      </c>
      <c r="F3495" s="49" t="s">
        <v>4192</v>
      </c>
      <c r="G3495" s="49">
        <v>10</v>
      </c>
      <c r="H3495" s="49" t="s">
        <v>3993</v>
      </c>
      <c r="I3495" s="49" t="s">
        <v>3975</v>
      </c>
      <c r="J3495" s="49" t="s">
        <v>3975</v>
      </c>
      <c r="K3495" s="47" t="str">
        <f>_xlfn.XLOOKUP($B3495,ウォッチリスト!$C$3:$C$10000,ウォッチリスト!$C$3:$C$10000,"未反映",0,1)</f>
        <v>7807</v>
      </c>
    </row>
    <row r="3496" spans="1:11">
      <c r="A3496" s="49">
        <v>20250228</v>
      </c>
      <c r="B3496" s="50" t="s">
        <v>3146</v>
      </c>
      <c r="C3496" s="49" t="s">
        <v>7977</v>
      </c>
      <c r="D3496" s="49" t="s">
        <v>4059</v>
      </c>
      <c r="E3496" s="49">
        <v>3800</v>
      </c>
      <c r="F3496" s="49" t="s">
        <v>4192</v>
      </c>
      <c r="G3496" s="49">
        <v>10</v>
      </c>
      <c r="H3496" s="49" t="s">
        <v>3993</v>
      </c>
      <c r="I3496" s="49" t="s">
        <v>3975</v>
      </c>
      <c r="J3496" s="49" t="s">
        <v>3975</v>
      </c>
      <c r="K3496" s="47" t="str">
        <f>_xlfn.XLOOKUP($B3496,ウォッチリスト!$C$3:$C$10000,ウォッチリスト!$C$3:$C$10000,"未反映",0,1)</f>
        <v>7808</v>
      </c>
    </row>
    <row r="3497" spans="1:11">
      <c r="A3497" s="49">
        <v>20250228</v>
      </c>
      <c r="B3497" s="50" t="s">
        <v>26</v>
      </c>
      <c r="C3497" s="49" t="s">
        <v>7978</v>
      </c>
      <c r="D3497" s="49" t="s">
        <v>4059</v>
      </c>
      <c r="E3497" s="49">
        <v>3800</v>
      </c>
      <c r="F3497" s="49" t="s">
        <v>4192</v>
      </c>
      <c r="G3497" s="49">
        <v>10</v>
      </c>
      <c r="H3497" s="49" t="s">
        <v>3993</v>
      </c>
      <c r="I3497" s="49" t="s">
        <v>3975</v>
      </c>
      <c r="J3497" s="49" t="s">
        <v>3975</v>
      </c>
      <c r="K3497" s="47" t="str">
        <f>_xlfn.XLOOKUP($B3497,ウォッチリスト!$C$3:$C$10000,ウォッチリスト!$C$3:$C$10000,"未反映",0,1)</f>
        <v>7809</v>
      </c>
    </row>
    <row r="3498" spans="1:11">
      <c r="A3498" s="49">
        <v>20250228</v>
      </c>
      <c r="B3498" s="50" t="s">
        <v>3147</v>
      </c>
      <c r="C3498" s="49" t="s">
        <v>7979</v>
      </c>
      <c r="D3498" s="49" t="s">
        <v>4059</v>
      </c>
      <c r="E3498" s="49">
        <v>3800</v>
      </c>
      <c r="F3498" s="49" t="s">
        <v>4192</v>
      </c>
      <c r="G3498" s="49">
        <v>10</v>
      </c>
      <c r="H3498" s="49" t="s">
        <v>3993</v>
      </c>
      <c r="I3498" s="49" t="s">
        <v>3975</v>
      </c>
      <c r="J3498" s="49" t="s">
        <v>3975</v>
      </c>
      <c r="K3498" s="47" t="str">
        <f>_xlfn.XLOOKUP($B3498,ウォッチリスト!$C$3:$C$10000,ウォッチリスト!$C$3:$C$10000,"未反映",0,1)</f>
        <v>7810</v>
      </c>
    </row>
    <row r="3499" spans="1:11">
      <c r="A3499" s="49">
        <v>20250228</v>
      </c>
      <c r="B3499" s="50" t="s">
        <v>196</v>
      </c>
      <c r="C3499" s="49" t="s">
        <v>7980</v>
      </c>
      <c r="D3499" s="49" t="s">
        <v>4059</v>
      </c>
      <c r="E3499" s="49">
        <v>3800</v>
      </c>
      <c r="F3499" s="49" t="s">
        <v>4192</v>
      </c>
      <c r="G3499" s="49">
        <v>10</v>
      </c>
      <c r="H3499" s="49" t="s">
        <v>3993</v>
      </c>
      <c r="I3499" s="49" t="s">
        <v>3975</v>
      </c>
      <c r="J3499" s="49" t="s">
        <v>3975</v>
      </c>
      <c r="K3499" s="47" t="str">
        <f>_xlfn.XLOOKUP($B3499,ウォッチリスト!$C$3:$C$10000,ウォッチリスト!$C$3:$C$10000,"未反映",0,1)</f>
        <v>7811</v>
      </c>
    </row>
    <row r="3500" spans="1:11">
      <c r="A3500" s="49">
        <v>20250228</v>
      </c>
      <c r="B3500" s="50" t="s">
        <v>3148</v>
      </c>
      <c r="C3500" s="49" t="s">
        <v>7981</v>
      </c>
      <c r="D3500" s="49" t="s">
        <v>4059</v>
      </c>
      <c r="E3500" s="49">
        <v>3800</v>
      </c>
      <c r="F3500" s="49" t="s">
        <v>4192</v>
      </c>
      <c r="G3500" s="49">
        <v>10</v>
      </c>
      <c r="H3500" s="49" t="s">
        <v>3993</v>
      </c>
      <c r="I3500" s="49" t="s">
        <v>3975</v>
      </c>
      <c r="J3500" s="49" t="s">
        <v>3975</v>
      </c>
      <c r="K3500" s="47" t="str">
        <f>_xlfn.XLOOKUP($B3500,ウォッチリスト!$C$3:$C$10000,ウォッチリスト!$C$3:$C$10000,"未反映",0,1)</f>
        <v>7812</v>
      </c>
    </row>
    <row r="3501" spans="1:11">
      <c r="A3501" s="49">
        <v>20250228</v>
      </c>
      <c r="B3501" s="50" t="s">
        <v>3149</v>
      </c>
      <c r="C3501" s="49" t="s">
        <v>7982</v>
      </c>
      <c r="D3501" s="49" t="s">
        <v>3983</v>
      </c>
      <c r="E3501" s="49">
        <v>3800</v>
      </c>
      <c r="F3501" s="49" t="s">
        <v>4192</v>
      </c>
      <c r="G3501" s="49">
        <v>10</v>
      </c>
      <c r="H3501" s="49" t="s">
        <v>3993</v>
      </c>
      <c r="I3501" s="49" t="s">
        <v>3975</v>
      </c>
      <c r="J3501" s="49" t="s">
        <v>3975</v>
      </c>
      <c r="K3501" s="47" t="str">
        <f>_xlfn.XLOOKUP($B3501,ウォッチリスト!$C$3:$C$10000,ウォッチリスト!$C$3:$C$10000,"未反映",0,1)</f>
        <v>7813</v>
      </c>
    </row>
    <row r="3502" spans="1:11">
      <c r="A3502" s="49">
        <v>20250228</v>
      </c>
      <c r="B3502" s="50" t="s">
        <v>3150</v>
      </c>
      <c r="C3502" s="49" t="s">
        <v>7983</v>
      </c>
      <c r="D3502" s="49" t="s">
        <v>4059</v>
      </c>
      <c r="E3502" s="49">
        <v>3800</v>
      </c>
      <c r="F3502" s="49" t="s">
        <v>4192</v>
      </c>
      <c r="G3502" s="49">
        <v>10</v>
      </c>
      <c r="H3502" s="49" t="s">
        <v>3993</v>
      </c>
      <c r="I3502" s="49" t="s">
        <v>3975</v>
      </c>
      <c r="J3502" s="49" t="s">
        <v>3975</v>
      </c>
      <c r="K3502" s="47" t="str">
        <f>_xlfn.XLOOKUP($B3502,ウォッチリスト!$C$3:$C$10000,ウォッチリスト!$C$3:$C$10000,"未反映",0,1)</f>
        <v>7814</v>
      </c>
    </row>
    <row r="3503" spans="1:11">
      <c r="A3503" s="49">
        <v>20250228</v>
      </c>
      <c r="B3503" s="50" t="s">
        <v>3151</v>
      </c>
      <c r="C3503" s="49" t="s">
        <v>7984</v>
      </c>
      <c r="D3503" s="49" t="s">
        <v>4059</v>
      </c>
      <c r="E3503" s="49">
        <v>3800</v>
      </c>
      <c r="F3503" s="49" t="s">
        <v>4192</v>
      </c>
      <c r="G3503" s="49">
        <v>10</v>
      </c>
      <c r="H3503" s="49" t="s">
        <v>3993</v>
      </c>
      <c r="I3503" s="49" t="s">
        <v>3975</v>
      </c>
      <c r="J3503" s="49" t="s">
        <v>3975</v>
      </c>
      <c r="K3503" s="47" t="str">
        <f>_xlfn.XLOOKUP($B3503,ウォッチリスト!$C$3:$C$10000,ウォッチリスト!$C$3:$C$10000,"未反映",0,1)</f>
        <v>7815</v>
      </c>
    </row>
    <row r="3504" spans="1:11">
      <c r="A3504" s="49">
        <v>20250228</v>
      </c>
      <c r="B3504" s="50" t="s">
        <v>3152</v>
      </c>
      <c r="C3504" s="49" t="s">
        <v>7985</v>
      </c>
      <c r="D3504" s="49" t="s">
        <v>3968</v>
      </c>
      <c r="E3504" s="49">
        <v>3800</v>
      </c>
      <c r="F3504" s="49" t="s">
        <v>4192</v>
      </c>
      <c r="G3504" s="49">
        <v>10</v>
      </c>
      <c r="H3504" s="49" t="s">
        <v>3993</v>
      </c>
      <c r="I3504" s="49">
        <v>6</v>
      </c>
      <c r="J3504" s="49" t="s">
        <v>4061</v>
      </c>
      <c r="K3504" s="47" t="str">
        <f>_xlfn.XLOOKUP($B3504,ウォッチリスト!$C$3:$C$10000,ウォッチリスト!$C$3:$C$10000,"未反映",0,1)</f>
        <v>7817</v>
      </c>
    </row>
    <row r="3505" spans="1:11">
      <c r="A3505" s="49">
        <v>20250228</v>
      </c>
      <c r="B3505" s="50" t="s">
        <v>3153</v>
      </c>
      <c r="C3505" s="49" t="s">
        <v>7986</v>
      </c>
      <c r="D3505" s="49" t="s">
        <v>3968</v>
      </c>
      <c r="E3505" s="49">
        <v>3800</v>
      </c>
      <c r="F3505" s="49" t="s">
        <v>4192</v>
      </c>
      <c r="G3505" s="49">
        <v>10</v>
      </c>
      <c r="H3505" s="49" t="s">
        <v>3993</v>
      </c>
      <c r="I3505" s="49">
        <v>7</v>
      </c>
      <c r="J3505" s="49" t="s">
        <v>3971</v>
      </c>
      <c r="K3505" s="47" t="str">
        <f>_xlfn.XLOOKUP($B3505,ウォッチリスト!$C$3:$C$10000,ウォッチリスト!$C$3:$C$10000,"未反映",0,1)</f>
        <v>7818</v>
      </c>
    </row>
    <row r="3506" spans="1:11">
      <c r="A3506" s="49">
        <v>20250228</v>
      </c>
      <c r="B3506" s="50" t="s">
        <v>3154</v>
      </c>
      <c r="C3506" s="49" t="s">
        <v>7987</v>
      </c>
      <c r="D3506" s="49" t="s">
        <v>4059</v>
      </c>
      <c r="E3506" s="49">
        <v>3800</v>
      </c>
      <c r="F3506" s="49" t="s">
        <v>4192</v>
      </c>
      <c r="G3506" s="49">
        <v>10</v>
      </c>
      <c r="H3506" s="49" t="s">
        <v>3993</v>
      </c>
      <c r="I3506" s="49" t="s">
        <v>3975</v>
      </c>
      <c r="J3506" s="49" t="s">
        <v>3975</v>
      </c>
      <c r="K3506" s="47" t="str">
        <f>_xlfn.XLOOKUP($B3506,ウォッチリスト!$C$3:$C$10000,ウォッチリスト!$C$3:$C$10000,"未反映",0,1)</f>
        <v>7819</v>
      </c>
    </row>
    <row r="3507" spans="1:11">
      <c r="A3507" s="49">
        <v>20250228</v>
      </c>
      <c r="B3507" s="50" t="s">
        <v>3155</v>
      </c>
      <c r="C3507" s="49" t="s">
        <v>7988</v>
      </c>
      <c r="D3507" s="49" t="s">
        <v>3968</v>
      </c>
      <c r="E3507" s="49">
        <v>3800</v>
      </c>
      <c r="F3507" s="49" t="s">
        <v>4192</v>
      </c>
      <c r="G3507" s="49">
        <v>10</v>
      </c>
      <c r="H3507" s="49" t="s">
        <v>3993</v>
      </c>
      <c r="I3507" s="49">
        <v>7</v>
      </c>
      <c r="J3507" s="49" t="s">
        <v>3971</v>
      </c>
      <c r="K3507" s="47" t="str">
        <f>_xlfn.XLOOKUP($B3507,ウォッチリスト!$C$3:$C$10000,ウォッチリスト!$C$3:$C$10000,"未反映",0,1)</f>
        <v>7820</v>
      </c>
    </row>
    <row r="3508" spans="1:11">
      <c r="A3508" s="49">
        <v>20250228</v>
      </c>
      <c r="B3508" s="50" t="s">
        <v>3156</v>
      </c>
      <c r="C3508" s="49" t="s">
        <v>7989</v>
      </c>
      <c r="D3508" s="49" t="s">
        <v>3968</v>
      </c>
      <c r="E3508" s="49">
        <v>3800</v>
      </c>
      <c r="F3508" s="49" t="s">
        <v>4192</v>
      </c>
      <c r="G3508" s="49">
        <v>10</v>
      </c>
      <c r="H3508" s="49" t="s">
        <v>3993</v>
      </c>
      <c r="I3508" s="49">
        <v>6</v>
      </c>
      <c r="J3508" s="49" t="s">
        <v>4061</v>
      </c>
      <c r="K3508" s="47" t="str">
        <f>_xlfn.XLOOKUP($B3508,ウォッチリスト!$C$3:$C$10000,ウォッチリスト!$C$3:$C$10000,"未反映",0,1)</f>
        <v>7821</v>
      </c>
    </row>
    <row r="3509" spans="1:11">
      <c r="A3509" s="49">
        <v>20250228</v>
      </c>
      <c r="B3509" s="50" t="s">
        <v>3157</v>
      </c>
      <c r="C3509" s="49" t="s">
        <v>7990</v>
      </c>
      <c r="D3509" s="49" t="s">
        <v>4059</v>
      </c>
      <c r="E3509" s="49">
        <v>3800</v>
      </c>
      <c r="F3509" s="49" t="s">
        <v>4192</v>
      </c>
      <c r="G3509" s="49">
        <v>10</v>
      </c>
      <c r="H3509" s="49" t="s">
        <v>3993</v>
      </c>
      <c r="I3509" s="49" t="s">
        <v>3975</v>
      </c>
      <c r="J3509" s="49" t="s">
        <v>3975</v>
      </c>
      <c r="K3509" s="47" t="str">
        <f>_xlfn.XLOOKUP($B3509,ウォッチリスト!$C$3:$C$10000,ウォッチリスト!$C$3:$C$10000,"未反映",0,1)</f>
        <v>7822</v>
      </c>
    </row>
    <row r="3510" spans="1:11">
      <c r="A3510" s="49">
        <v>20250228</v>
      </c>
      <c r="B3510" s="50" t="s">
        <v>3158</v>
      </c>
      <c r="C3510" s="49" t="s">
        <v>7991</v>
      </c>
      <c r="D3510" s="49" t="s">
        <v>4059</v>
      </c>
      <c r="E3510" s="49">
        <v>3800</v>
      </c>
      <c r="F3510" s="49" t="s">
        <v>4192</v>
      </c>
      <c r="G3510" s="49">
        <v>10</v>
      </c>
      <c r="H3510" s="49" t="s">
        <v>3993</v>
      </c>
      <c r="I3510" s="49">
        <v>7</v>
      </c>
      <c r="J3510" s="49" t="s">
        <v>3971</v>
      </c>
      <c r="K3510" s="47" t="str">
        <f>_xlfn.XLOOKUP($B3510,ウォッチリスト!$C$3:$C$10000,ウォッチリスト!$C$3:$C$10000,"未反映",0,1)</f>
        <v>7823</v>
      </c>
    </row>
    <row r="3511" spans="1:11">
      <c r="A3511" s="49">
        <v>20250228</v>
      </c>
      <c r="B3511" s="50" t="s">
        <v>3159</v>
      </c>
      <c r="C3511" s="49" t="s">
        <v>7992</v>
      </c>
      <c r="D3511" s="49" t="s">
        <v>3968</v>
      </c>
      <c r="E3511" s="49">
        <v>3800</v>
      </c>
      <c r="F3511" s="49" t="s">
        <v>4192</v>
      </c>
      <c r="G3511" s="49">
        <v>10</v>
      </c>
      <c r="H3511" s="49" t="s">
        <v>3993</v>
      </c>
      <c r="I3511" s="49">
        <v>6</v>
      </c>
      <c r="J3511" s="49" t="s">
        <v>4061</v>
      </c>
      <c r="K3511" s="47" t="str">
        <f>_xlfn.XLOOKUP($B3511,ウォッチリスト!$C$3:$C$10000,ウォッチリスト!$C$3:$C$10000,"未反映",0,1)</f>
        <v>7826</v>
      </c>
    </row>
    <row r="3512" spans="1:11">
      <c r="A3512" s="49">
        <v>20250228</v>
      </c>
      <c r="B3512" s="50" t="s">
        <v>3160</v>
      </c>
      <c r="C3512" s="49" t="s">
        <v>7993</v>
      </c>
      <c r="D3512" s="49" t="s">
        <v>4059</v>
      </c>
      <c r="E3512" s="49">
        <v>3800</v>
      </c>
      <c r="F3512" s="49" t="s">
        <v>4192</v>
      </c>
      <c r="G3512" s="49">
        <v>10</v>
      </c>
      <c r="H3512" s="49" t="s">
        <v>3993</v>
      </c>
      <c r="I3512" s="49" t="s">
        <v>3975</v>
      </c>
      <c r="J3512" s="49" t="s">
        <v>3975</v>
      </c>
      <c r="K3512" s="47" t="str">
        <f>_xlfn.XLOOKUP($B3512,ウォッチリスト!$C$3:$C$10000,ウォッチリスト!$C$3:$C$10000,"未反映",0,1)</f>
        <v>7827</v>
      </c>
    </row>
    <row r="3513" spans="1:11">
      <c r="A3513" s="49">
        <v>20250228</v>
      </c>
      <c r="B3513" s="50" t="s">
        <v>3161</v>
      </c>
      <c r="C3513" s="49" t="s">
        <v>7994</v>
      </c>
      <c r="D3513" s="49" t="s">
        <v>4059</v>
      </c>
      <c r="E3513" s="49">
        <v>3800</v>
      </c>
      <c r="F3513" s="49" t="s">
        <v>4192</v>
      </c>
      <c r="G3513" s="49">
        <v>10</v>
      </c>
      <c r="H3513" s="49" t="s">
        <v>3993</v>
      </c>
      <c r="I3513" s="49" t="s">
        <v>3975</v>
      </c>
      <c r="J3513" s="49" t="s">
        <v>3975</v>
      </c>
      <c r="K3513" s="47" t="str">
        <f>_xlfn.XLOOKUP($B3513,ウォッチリスト!$C$3:$C$10000,ウォッチリスト!$C$3:$C$10000,"未反映",0,1)</f>
        <v>7831</v>
      </c>
    </row>
    <row r="3514" spans="1:11">
      <c r="A3514" s="49">
        <v>20250228</v>
      </c>
      <c r="B3514" s="50" t="s">
        <v>25</v>
      </c>
      <c r="C3514" s="49" t="s">
        <v>7995</v>
      </c>
      <c r="D3514" s="49" t="s">
        <v>3968</v>
      </c>
      <c r="E3514" s="49">
        <v>3800</v>
      </c>
      <c r="F3514" s="49" t="s">
        <v>4192</v>
      </c>
      <c r="G3514" s="49">
        <v>10</v>
      </c>
      <c r="H3514" s="49" t="s">
        <v>3993</v>
      </c>
      <c r="I3514" s="49">
        <v>2</v>
      </c>
      <c r="J3514" s="49" t="s">
        <v>4532</v>
      </c>
      <c r="K3514" s="47" t="str">
        <f>_xlfn.XLOOKUP($B3514,ウォッチリスト!$C$3:$C$10000,ウォッチリスト!$C$3:$C$10000,"未反映",0,1)</f>
        <v>7832</v>
      </c>
    </row>
    <row r="3515" spans="1:11">
      <c r="A3515" s="49">
        <v>20250228</v>
      </c>
      <c r="B3515" s="50" t="s">
        <v>3162</v>
      </c>
      <c r="C3515" s="49" t="s">
        <v>7996</v>
      </c>
      <c r="D3515" s="49" t="s">
        <v>4059</v>
      </c>
      <c r="E3515" s="49">
        <v>3800</v>
      </c>
      <c r="F3515" s="49" t="s">
        <v>4192</v>
      </c>
      <c r="G3515" s="49">
        <v>10</v>
      </c>
      <c r="H3515" s="49" t="s">
        <v>3993</v>
      </c>
      <c r="I3515" s="49" t="s">
        <v>3975</v>
      </c>
      <c r="J3515" s="49" t="s">
        <v>3975</v>
      </c>
      <c r="K3515" s="47" t="str">
        <f>_xlfn.XLOOKUP($B3515,ウォッチリスト!$C$3:$C$10000,ウォッチリスト!$C$3:$C$10000,"未反映",0,1)</f>
        <v>7833</v>
      </c>
    </row>
    <row r="3516" spans="1:11">
      <c r="A3516" s="49">
        <v>20250228</v>
      </c>
      <c r="B3516" s="50" t="s">
        <v>3163</v>
      </c>
      <c r="C3516" s="49" t="s">
        <v>7997</v>
      </c>
      <c r="D3516" s="49" t="s">
        <v>4059</v>
      </c>
      <c r="E3516" s="49">
        <v>3800</v>
      </c>
      <c r="F3516" s="49" t="s">
        <v>4192</v>
      </c>
      <c r="G3516" s="49">
        <v>10</v>
      </c>
      <c r="H3516" s="49" t="s">
        <v>3993</v>
      </c>
      <c r="I3516" s="49" t="s">
        <v>3975</v>
      </c>
      <c r="J3516" s="49" t="s">
        <v>3975</v>
      </c>
      <c r="K3516" s="47" t="str">
        <f>_xlfn.XLOOKUP($B3516,ウォッチリスト!$C$3:$C$10000,ウォッチリスト!$C$3:$C$10000,"未反映",0,1)</f>
        <v>7836</v>
      </c>
    </row>
    <row r="3517" spans="1:11">
      <c r="A3517" s="49">
        <v>20250228</v>
      </c>
      <c r="B3517" s="50" t="s">
        <v>3164</v>
      </c>
      <c r="C3517" s="49" t="s">
        <v>7998</v>
      </c>
      <c r="D3517" s="49" t="s">
        <v>4059</v>
      </c>
      <c r="E3517" s="49">
        <v>3800</v>
      </c>
      <c r="F3517" s="49" t="s">
        <v>4192</v>
      </c>
      <c r="G3517" s="49">
        <v>10</v>
      </c>
      <c r="H3517" s="49" t="s">
        <v>3993</v>
      </c>
      <c r="I3517" s="49" t="s">
        <v>3975</v>
      </c>
      <c r="J3517" s="49" t="s">
        <v>3975</v>
      </c>
      <c r="K3517" s="47" t="str">
        <f>_xlfn.XLOOKUP($B3517,ウォッチリスト!$C$3:$C$10000,ウォッチリスト!$C$3:$C$10000,"未反映",0,1)</f>
        <v>7837</v>
      </c>
    </row>
    <row r="3518" spans="1:11">
      <c r="A3518" s="49">
        <v>20250228</v>
      </c>
      <c r="B3518" s="50" t="s">
        <v>3165</v>
      </c>
      <c r="C3518" s="49" t="s">
        <v>7999</v>
      </c>
      <c r="D3518" s="49" t="s">
        <v>3968</v>
      </c>
      <c r="E3518" s="49">
        <v>3800</v>
      </c>
      <c r="F3518" s="49" t="s">
        <v>4192</v>
      </c>
      <c r="G3518" s="49">
        <v>10</v>
      </c>
      <c r="H3518" s="49" t="s">
        <v>3993</v>
      </c>
      <c r="I3518" s="49">
        <v>6</v>
      </c>
      <c r="J3518" s="49" t="s">
        <v>4061</v>
      </c>
      <c r="K3518" s="47" t="str">
        <f>_xlfn.XLOOKUP($B3518,ウォッチリスト!$C$3:$C$10000,ウォッチリスト!$C$3:$C$10000,"未反映",0,1)</f>
        <v>7839</v>
      </c>
    </row>
    <row r="3519" spans="1:11">
      <c r="A3519" s="49">
        <v>20250228</v>
      </c>
      <c r="B3519" s="50" t="s">
        <v>3166</v>
      </c>
      <c r="C3519" s="49" t="s">
        <v>8000</v>
      </c>
      <c r="D3519" s="49" t="s">
        <v>3968</v>
      </c>
      <c r="E3519" s="49">
        <v>3800</v>
      </c>
      <c r="F3519" s="49" t="s">
        <v>4192</v>
      </c>
      <c r="G3519" s="49">
        <v>10</v>
      </c>
      <c r="H3519" s="49" t="s">
        <v>3993</v>
      </c>
      <c r="I3519" s="49">
        <v>7</v>
      </c>
      <c r="J3519" s="49" t="s">
        <v>3971</v>
      </c>
      <c r="K3519" s="47" t="str">
        <f>_xlfn.XLOOKUP($B3519,ウォッチリスト!$C$3:$C$10000,ウォッチリスト!$C$3:$C$10000,"未反映",0,1)</f>
        <v>7840</v>
      </c>
    </row>
    <row r="3520" spans="1:11">
      <c r="A3520" s="49">
        <v>20250228</v>
      </c>
      <c r="B3520" s="50" t="s">
        <v>3167</v>
      </c>
      <c r="C3520" s="49" t="s">
        <v>8001</v>
      </c>
      <c r="D3520" s="49" t="s">
        <v>4059</v>
      </c>
      <c r="E3520" s="49">
        <v>3800</v>
      </c>
      <c r="F3520" s="49" t="s">
        <v>4192</v>
      </c>
      <c r="G3520" s="49">
        <v>10</v>
      </c>
      <c r="H3520" s="49" t="s">
        <v>3993</v>
      </c>
      <c r="I3520" s="49" t="s">
        <v>3975</v>
      </c>
      <c r="J3520" s="49" t="s">
        <v>3975</v>
      </c>
      <c r="K3520" s="47" t="str">
        <f>_xlfn.XLOOKUP($B3520,ウォッチリスト!$C$3:$C$10000,ウォッチリスト!$C$3:$C$10000,"未反映",0,1)</f>
        <v>7841</v>
      </c>
    </row>
    <row r="3521" spans="1:11">
      <c r="A3521" s="49">
        <v>20250228</v>
      </c>
      <c r="B3521" s="50" t="s">
        <v>3168</v>
      </c>
      <c r="C3521" s="49" t="s">
        <v>8002</v>
      </c>
      <c r="D3521" s="49" t="s">
        <v>3968</v>
      </c>
      <c r="E3521" s="49">
        <v>5250</v>
      </c>
      <c r="F3521" s="49" t="s">
        <v>3992</v>
      </c>
      <c r="G3521" s="49">
        <v>10</v>
      </c>
      <c r="H3521" s="49" t="s">
        <v>3993</v>
      </c>
      <c r="I3521" s="49">
        <v>7</v>
      </c>
      <c r="J3521" s="49" t="s">
        <v>3971</v>
      </c>
      <c r="K3521" s="47" t="str">
        <f>_xlfn.XLOOKUP($B3521,ウォッチリスト!$C$3:$C$10000,ウォッチリスト!$C$3:$C$10000,"未反映",0,1)</f>
        <v>7844</v>
      </c>
    </row>
    <row r="3522" spans="1:11">
      <c r="A3522" s="49">
        <v>20250228</v>
      </c>
      <c r="B3522" s="50" t="s">
        <v>3169</v>
      </c>
      <c r="C3522" s="49" t="s">
        <v>8003</v>
      </c>
      <c r="D3522" s="49" t="s">
        <v>3968</v>
      </c>
      <c r="E3522" s="49">
        <v>3800</v>
      </c>
      <c r="F3522" s="49" t="s">
        <v>4192</v>
      </c>
      <c r="G3522" s="49">
        <v>10</v>
      </c>
      <c r="H3522" s="49" t="s">
        <v>3993</v>
      </c>
      <c r="I3522" s="49">
        <v>4</v>
      </c>
      <c r="J3522" s="49" t="s">
        <v>4015</v>
      </c>
      <c r="K3522" s="47" t="str">
        <f>_xlfn.XLOOKUP($B3522,ウォッチリスト!$C$3:$C$10000,ウォッチリスト!$C$3:$C$10000,"未反映",0,1)</f>
        <v>7846</v>
      </c>
    </row>
    <row r="3523" spans="1:11">
      <c r="A3523" s="49">
        <v>20250228</v>
      </c>
      <c r="B3523" s="50" t="s">
        <v>3170</v>
      </c>
      <c r="C3523" s="49" t="s">
        <v>8004</v>
      </c>
      <c r="D3523" s="49" t="s">
        <v>4059</v>
      </c>
      <c r="E3523" s="49">
        <v>3800</v>
      </c>
      <c r="F3523" s="49" t="s">
        <v>4192</v>
      </c>
      <c r="G3523" s="49">
        <v>10</v>
      </c>
      <c r="H3523" s="49" t="s">
        <v>3993</v>
      </c>
      <c r="I3523" s="49" t="s">
        <v>3975</v>
      </c>
      <c r="J3523" s="49" t="s">
        <v>3975</v>
      </c>
      <c r="K3523" s="47" t="str">
        <f>_xlfn.XLOOKUP($B3523,ウォッチリスト!$C$3:$C$10000,ウォッチリスト!$C$3:$C$10000,"未反映",0,1)</f>
        <v>7847</v>
      </c>
    </row>
    <row r="3524" spans="1:11">
      <c r="A3524" s="49">
        <v>20250228</v>
      </c>
      <c r="B3524" s="50" t="s">
        <v>3171</v>
      </c>
      <c r="C3524" s="49" t="s">
        <v>8005</v>
      </c>
      <c r="D3524" s="49" t="s">
        <v>4059</v>
      </c>
      <c r="E3524" s="49">
        <v>5250</v>
      </c>
      <c r="F3524" s="49" t="s">
        <v>3992</v>
      </c>
      <c r="G3524" s="49">
        <v>10</v>
      </c>
      <c r="H3524" s="49" t="s">
        <v>3993</v>
      </c>
      <c r="I3524" s="49" t="s">
        <v>3975</v>
      </c>
      <c r="J3524" s="49" t="s">
        <v>3975</v>
      </c>
      <c r="K3524" s="47" t="str">
        <f>_xlfn.XLOOKUP($B3524,ウォッチリスト!$C$3:$C$10000,ウォッチリスト!$C$3:$C$10000,"未反映",0,1)</f>
        <v>7849</v>
      </c>
    </row>
    <row r="3525" spans="1:11">
      <c r="A3525" s="49">
        <v>20250228</v>
      </c>
      <c r="B3525" s="50" t="s">
        <v>3172</v>
      </c>
      <c r="C3525" s="49" t="s">
        <v>8006</v>
      </c>
      <c r="D3525" s="49" t="s">
        <v>4059</v>
      </c>
      <c r="E3525" s="49">
        <v>3800</v>
      </c>
      <c r="F3525" s="49" t="s">
        <v>4192</v>
      </c>
      <c r="G3525" s="49">
        <v>10</v>
      </c>
      <c r="H3525" s="49" t="s">
        <v>3993</v>
      </c>
      <c r="I3525" s="49" t="s">
        <v>3975</v>
      </c>
      <c r="J3525" s="49" t="s">
        <v>3975</v>
      </c>
      <c r="K3525" s="47" t="str">
        <f>_xlfn.XLOOKUP($B3525,ウォッチリスト!$C$3:$C$10000,ウォッチリスト!$C$3:$C$10000,"未反映",0,1)</f>
        <v>7850</v>
      </c>
    </row>
    <row r="3526" spans="1:11">
      <c r="A3526" s="49">
        <v>20250228</v>
      </c>
      <c r="B3526" s="50" t="s">
        <v>3173</v>
      </c>
      <c r="C3526" s="49" t="s">
        <v>8007</v>
      </c>
      <c r="D3526" s="49" t="s">
        <v>4059</v>
      </c>
      <c r="E3526" s="49">
        <v>3800</v>
      </c>
      <c r="F3526" s="49" t="s">
        <v>4192</v>
      </c>
      <c r="G3526" s="49">
        <v>10</v>
      </c>
      <c r="H3526" s="49" t="s">
        <v>3993</v>
      </c>
      <c r="I3526" s="49" t="s">
        <v>3975</v>
      </c>
      <c r="J3526" s="49" t="s">
        <v>3975</v>
      </c>
      <c r="K3526" s="47" t="str">
        <f>_xlfn.XLOOKUP($B3526,ウォッチリスト!$C$3:$C$10000,ウォッチリスト!$C$3:$C$10000,"未反映",0,1)</f>
        <v>7851</v>
      </c>
    </row>
    <row r="3527" spans="1:11">
      <c r="A3527" s="49">
        <v>20250228</v>
      </c>
      <c r="B3527" s="50" t="s">
        <v>125</v>
      </c>
      <c r="C3527" s="49" t="s">
        <v>8008</v>
      </c>
      <c r="D3527" s="49" t="s">
        <v>3968</v>
      </c>
      <c r="E3527" s="49">
        <v>3800</v>
      </c>
      <c r="F3527" s="49" t="s">
        <v>4192</v>
      </c>
      <c r="G3527" s="49">
        <v>10</v>
      </c>
      <c r="H3527" s="49" t="s">
        <v>3993</v>
      </c>
      <c r="I3527" s="49">
        <v>7</v>
      </c>
      <c r="J3527" s="49" t="s">
        <v>3971</v>
      </c>
      <c r="K3527" s="47" t="str">
        <f>_xlfn.XLOOKUP($B3527,ウォッチリスト!$C$3:$C$10000,ウォッチリスト!$C$3:$C$10000,"未反映",0,1)</f>
        <v>7856</v>
      </c>
    </row>
    <row r="3528" spans="1:11">
      <c r="A3528" s="49">
        <v>20250228</v>
      </c>
      <c r="B3528" s="50" t="s">
        <v>3174</v>
      </c>
      <c r="C3528" s="49" t="s">
        <v>8009</v>
      </c>
      <c r="D3528" s="49" t="s">
        <v>4059</v>
      </c>
      <c r="E3528" s="49">
        <v>3800</v>
      </c>
      <c r="F3528" s="49" t="s">
        <v>4192</v>
      </c>
      <c r="G3528" s="49">
        <v>10</v>
      </c>
      <c r="H3528" s="49" t="s">
        <v>3993</v>
      </c>
      <c r="I3528" s="49" t="s">
        <v>3975</v>
      </c>
      <c r="J3528" s="49" t="s">
        <v>3975</v>
      </c>
      <c r="K3528" s="47" t="str">
        <f>_xlfn.XLOOKUP($B3528,ウォッチリスト!$C$3:$C$10000,ウォッチリスト!$C$3:$C$10000,"未反映",0,1)</f>
        <v>7857</v>
      </c>
    </row>
    <row r="3529" spans="1:11">
      <c r="A3529" s="49">
        <v>20250228</v>
      </c>
      <c r="B3529" s="50" t="s">
        <v>3175</v>
      </c>
      <c r="C3529" s="49" t="s">
        <v>8010</v>
      </c>
      <c r="D3529" s="49" t="s">
        <v>4059</v>
      </c>
      <c r="E3529" s="49">
        <v>3800</v>
      </c>
      <c r="F3529" s="49" t="s">
        <v>4192</v>
      </c>
      <c r="G3529" s="49">
        <v>10</v>
      </c>
      <c r="H3529" s="49" t="s">
        <v>3993</v>
      </c>
      <c r="I3529" s="49" t="s">
        <v>3975</v>
      </c>
      <c r="J3529" s="49" t="s">
        <v>3975</v>
      </c>
      <c r="K3529" s="47" t="str">
        <f>_xlfn.XLOOKUP($B3529,ウォッチリスト!$C$3:$C$10000,ウォッチリスト!$C$3:$C$10000,"未反映",0,1)</f>
        <v>7859</v>
      </c>
    </row>
    <row r="3530" spans="1:11">
      <c r="A3530" s="49">
        <v>20250228</v>
      </c>
      <c r="B3530" s="50" t="s">
        <v>3176</v>
      </c>
      <c r="C3530" s="49" t="s">
        <v>8011</v>
      </c>
      <c r="D3530" s="49" t="s">
        <v>3968</v>
      </c>
      <c r="E3530" s="49">
        <v>5250</v>
      </c>
      <c r="F3530" s="49" t="s">
        <v>3992</v>
      </c>
      <c r="G3530" s="49">
        <v>10</v>
      </c>
      <c r="H3530" s="49" t="s">
        <v>3993</v>
      </c>
      <c r="I3530" s="49">
        <v>6</v>
      </c>
      <c r="J3530" s="49" t="s">
        <v>4061</v>
      </c>
      <c r="K3530" s="47" t="str">
        <f>_xlfn.XLOOKUP($B3530,ウォッチリスト!$C$3:$C$10000,ウォッチリスト!$C$3:$C$10000,"未反映",0,1)</f>
        <v>7860</v>
      </c>
    </row>
    <row r="3531" spans="1:11">
      <c r="A3531" s="49">
        <v>20250228</v>
      </c>
      <c r="B3531" s="50" t="s">
        <v>3177</v>
      </c>
      <c r="C3531" s="49" t="s">
        <v>8012</v>
      </c>
      <c r="D3531" s="49" t="s">
        <v>4059</v>
      </c>
      <c r="E3531" s="49">
        <v>3800</v>
      </c>
      <c r="F3531" s="49" t="s">
        <v>4192</v>
      </c>
      <c r="G3531" s="49">
        <v>10</v>
      </c>
      <c r="H3531" s="49" t="s">
        <v>3993</v>
      </c>
      <c r="I3531" s="49" t="s">
        <v>3975</v>
      </c>
      <c r="J3531" s="49" t="s">
        <v>3975</v>
      </c>
      <c r="K3531" s="47" t="str">
        <f>_xlfn.XLOOKUP($B3531,ウォッチリスト!$C$3:$C$10000,ウォッチリスト!$C$3:$C$10000,"未反映",0,1)</f>
        <v>7863</v>
      </c>
    </row>
    <row r="3532" spans="1:11">
      <c r="A3532" s="49">
        <v>20250228</v>
      </c>
      <c r="B3532" s="50" t="s">
        <v>3178</v>
      </c>
      <c r="C3532" s="49" t="s">
        <v>8013</v>
      </c>
      <c r="D3532" s="49" t="s">
        <v>3968</v>
      </c>
      <c r="E3532" s="49">
        <v>3800</v>
      </c>
      <c r="F3532" s="49" t="s">
        <v>4192</v>
      </c>
      <c r="G3532" s="49">
        <v>10</v>
      </c>
      <c r="H3532" s="49" t="s">
        <v>3993</v>
      </c>
      <c r="I3532" s="49">
        <v>6</v>
      </c>
      <c r="J3532" s="49" t="s">
        <v>4061</v>
      </c>
      <c r="K3532" s="47" t="str">
        <f>_xlfn.XLOOKUP($B3532,ウォッチリスト!$C$3:$C$10000,ウォッチリスト!$C$3:$C$10000,"未反映",0,1)</f>
        <v>7864</v>
      </c>
    </row>
    <row r="3533" spans="1:11">
      <c r="A3533" s="49">
        <v>20250228</v>
      </c>
      <c r="B3533" s="50" t="s">
        <v>3179</v>
      </c>
      <c r="C3533" s="49" t="s">
        <v>8014</v>
      </c>
      <c r="D3533" s="49" t="s">
        <v>4059</v>
      </c>
      <c r="E3533" s="49">
        <v>3800</v>
      </c>
      <c r="F3533" s="49" t="s">
        <v>4192</v>
      </c>
      <c r="G3533" s="49">
        <v>10</v>
      </c>
      <c r="H3533" s="49" t="s">
        <v>3993</v>
      </c>
      <c r="I3533" s="49" t="s">
        <v>3975</v>
      </c>
      <c r="J3533" s="49" t="s">
        <v>3975</v>
      </c>
      <c r="K3533" s="47" t="str">
        <f>_xlfn.XLOOKUP($B3533,ウォッチリスト!$C$3:$C$10000,ウォッチリスト!$C$3:$C$10000,"未反映",0,1)</f>
        <v>7865</v>
      </c>
    </row>
    <row r="3534" spans="1:11">
      <c r="A3534" s="49">
        <v>20250228</v>
      </c>
      <c r="B3534" s="50" t="s">
        <v>3180</v>
      </c>
      <c r="C3534" s="49" t="s">
        <v>8015</v>
      </c>
      <c r="D3534" s="49" t="s">
        <v>3968</v>
      </c>
      <c r="E3534" s="49">
        <v>3800</v>
      </c>
      <c r="F3534" s="49" t="s">
        <v>4192</v>
      </c>
      <c r="G3534" s="49">
        <v>10</v>
      </c>
      <c r="H3534" s="49" t="s">
        <v>3993</v>
      </c>
      <c r="I3534" s="49">
        <v>4</v>
      </c>
      <c r="J3534" s="49" t="s">
        <v>4015</v>
      </c>
      <c r="K3534" s="47" t="str">
        <f>_xlfn.XLOOKUP($B3534,ウォッチリスト!$C$3:$C$10000,ウォッチリスト!$C$3:$C$10000,"未反映",0,1)</f>
        <v>7867</v>
      </c>
    </row>
    <row r="3535" spans="1:11">
      <c r="A3535" s="49">
        <v>20250228</v>
      </c>
      <c r="B3535" s="50" t="s">
        <v>3181</v>
      </c>
      <c r="C3535" s="49" t="s">
        <v>8016</v>
      </c>
      <c r="D3535" s="49" t="s">
        <v>3968</v>
      </c>
      <c r="E3535" s="49">
        <v>3800</v>
      </c>
      <c r="F3535" s="49" t="s">
        <v>4192</v>
      </c>
      <c r="G3535" s="49">
        <v>10</v>
      </c>
      <c r="H3535" s="49" t="s">
        <v>3993</v>
      </c>
      <c r="I3535" s="49">
        <v>7</v>
      </c>
      <c r="J3535" s="49" t="s">
        <v>3971</v>
      </c>
      <c r="K3535" s="47" t="str">
        <f>_xlfn.XLOOKUP($B3535,ウォッチリスト!$C$3:$C$10000,ウォッチリスト!$C$3:$C$10000,"未反映",0,1)</f>
        <v>7868</v>
      </c>
    </row>
    <row r="3536" spans="1:11">
      <c r="A3536" s="49">
        <v>20250228</v>
      </c>
      <c r="B3536" s="50" t="s">
        <v>3182</v>
      </c>
      <c r="C3536" s="49" t="s">
        <v>8017</v>
      </c>
      <c r="D3536" s="49" t="s">
        <v>4059</v>
      </c>
      <c r="E3536" s="49">
        <v>3200</v>
      </c>
      <c r="F3536" s="49" t="s">
        <v>4445</v>
      </c>
      <c r="G3536" s="49">
        <v>4</v>
      </c>
      <c r="H3536" s="49" t="s">
        <v>4446</v>
      </c>
      <c r="I3536" s="49" t="s">
        <v>3975</v>
      </c>
      <c r="J3536" s="49" t="s">
        <v>3975</v>
      </c>
      <c r="K3536" s="47" t="str">
        <f>_xlfn.XLOOKUP($B3536,ウォッチリスト!$C$3:$C$10000,ウォッチリスト!$C$3:$C$10000,"未反映",0,1)</f>
        <v>7871</v>
      </c>
    </row>
    <row r="3537" spans="1:11">
      <c r="A3537" s="49">
        <v>20250228</v>
      </c>
      <c r="B3537" s="50" t="s">
        <v>3183</v>
      </c>
      <c r="C3537" s="49" t="s">
        <v>8018</v>
      </c>
      <c r="D3537" s="49" t="s">
        <v>4059</v>
      </c>
      <c r="E3537" s="49">
        <v>3800</v>
      </c>
      <c r="F3537" s="49" t="s">
        <v>4192</v>
      </c>
      <c r="G3537" s="49">
        <v>10</v>
      </c>
      <c r="H3537" s="49" t="s">
        <v>3993</v>
      </c>
      <c r="I3537" s="49" t="s">
        <v>3975</v>
      </c>
      <c r="J3537" s="49" t="s">
        <v>3975</v>
      </c>
      <c r="K3537" s="47" t="str">
        <f>_xlfn.XLOOKUP($B3537,ウォッチリスト!$C$3:$C$10000,ウォッチリスト!$C$3:$C$10000,"未反映",0,1)</f>
        <v>7872</v>
      </c>
    </row>
    <row r="3538" spans="1:11">
      <c r="A3538" s="49">
        <v>20250228</v>
      </c>
      <c r="B3538" s="50" t="s">
        <v>3184</v>
      </c>
      <c r="C3538" s="49" t="s">
        <v>8019</v>
      </c>
      <c r="D3538" s="49" t="s">
        <v>3968</v>
      </c>
      <c r="E3538" s="49">
        <v>3200</v>
      </c>
      <c r="F3538" s="49" t="s">
        <v>4445</v>
      </c>
      <c r="G3538" s="49">
        <v>4</v>
      </c>
      <c r="H3538" s="49" t="s">
        <v>4446</v>
      </c>
      <c r="I3538" s="49">
        <v>7</v>
      </c>
      <c r="J3538" s="49" t="s">
        <v>3971</v>
      </c>
      <c r="K3538" s="47" t="str">
        <f>_xlfn.XLOOKUP($B3538,ウォッチリスト!$C$3:$C$10000,ウォッチリスト!$C$3:$C$10000,"未反映",0,1)</f>
        <v>7874</v>
      </c>
    </row>
    <row r="3539" spans="1:11">
      <c r="A3539" s="49">
        <v>20250228</v>
      </c>
      <c r="B3539" s="50" t="s">
        <v>3185</v>
      </c>
      <c r="C3539" s="49" t="s">
        <v>8020</v>
      </c>
      <c r="D3539" s="49" t="s">
        <v>4059</v>
      </c>
      <c r="E3539" s="49">
        <v>3800</v>
      </c>
      <c r="F3539" s="49" t="s">
        <v>4192</v>
      </c>
      <c r="G3539" s="49">
        <v>10</v>
      </c>
      <c r="H3539" s="49" t="s">
        <v>3993</v>
      </c>
      <c r="I3539" s="49" t="s">
        <v>3975</v>
      </c>
      <c r="J3539" s="49" t="s">
        <v>3975</v>
      </c>
      <c r="K3539" s="47" t="str">
        <f>_xlfn.XLOOKUP($B3539,ウォッチリスト!$C$3:$C$10000,ウォッチリスト!$C$3:$C$10000,"未反映",0,1)</f>
        <v>7875</v>
      </c>
    </row>
    <row r="3540" spans="1:11">
      <c r="A3540" s="49">
        <v>20250228</v>
      </c>
      <c r="B3540" s="50" t="s">
        <v>3186</v>
      </c>
      <c r="C3540" s="49" t="s">
        <v>8021</v>
      </c>
      <c r="D3540" s="49" t="s">
        <v>4059</v>
      </c>
      <c r="E3540" s="49">
        <v>3200</v>
      </c>
      <c r="F3540" s="49" t="s">
        <v>4445</v>
      </c>
      <c r="G3540" s="49">
        <v>4</v>
      </c>
      <c r="H3540" s="49" t="s">
        <v>4446</v>
      </c>
      <c r="I3540" s="49" t="s">
        <v>3975</v>
      </c>
      <c r="J3540" s="49" t="s">
        <v>3975</v>
      </c>
      <c r="K3540" s="47" t="str">
        <f>_xlfn.XLOOKUP($B3540,ウォッチリスト!$C$3:$C$10000,ウォッチリスト!$C$3:$C$10000,"未反映",0,1)</f>
        <v>7877</v>
      </c>
    </row>
    <row r="3541" spans="1:11">
      <c r="A3541" s="49">
        <v>20250228</v>
      </c>
      <c r="B3541" s="50" t="s">
        <v>3187</v>
      </c>
      <c r="C3541" s="49" t="s">
        <v>8022</v>
      </c>
      <c r="D3541" s="49" t="s">
        <v>4059</v>
      </c>
      <c r="E3541" s="49">
        <v>3800</v>
      </c>
      <c r="F3541" s="49" t="s">
        <v>4192</v>
      </c>
      <c r="G3541" s="49">
        <v>10</v>
      </c>
      <c r="H3541" s="49" t="s">
        <v>3993</v>
      </c>
      <c r="I3541" s="49" t="s">
        <v>3975</v>
      </c>
      <c r="J3541" s="49" t="s">
        <v>3975</v>
      </c>
      <c r="K3541" s="47" t="str">
        <f>_xlfn.XLOOKUP($B3541,ウォッチリスト!$C$3:$C$10000,ウォッチリスト!$C$3:$C$10000,"未反映",0,1)</f>
        <v>7878</v>
      </c>
    </row>
    <row r="3542" spans="1:11">
      <c r="A3542" s="49">
        <v>20250228</v>
      </c>
      <c r="B3542" s="50" t="s">
        <v>3188</v>
      </c>
      <c r="C3542" s="49" t="s">
        <v>8023</v>
      </c>
      <c r="D3542" s="49" t="s">
        <v>4059</v>
      </c>
      <c r="E3542" s="49">
        <v>3800</v>
      </c>
      <c r="F3542" s="49" t="s">
        <v>4192</v>
      </c>
      <c r="G3542" s="49">
        <v>10</v>
      </c>
      <c r="H3542" s="49" t="s">
        <v>3993</v>
      </c>
      <c r="I3542" s="49" t="s">
        <v>3975</v>
      </c>
      <c r="J3542" s="49" t="s">
        <v>3975</v>
      </c>
      <c r="K3542" s="47" t="str">
        <f>_xlfn.XLOOKUP($B3542,ウォッチリスト!$C$3:$C$10000,ウォッチリスト!$C$3:$C$10000,"未反映",0,1)</f>
        <v>7879</v>
      </c>
    </row>
    <row r="3543" spans="1:11">
      <c r="A3543" s="49">
        <v>20250228</v>
      </c>
      <c r="B3543" s="50" t="s">
        <v>3189</v>
      </c>
      <c r="C3543" s="49" t="s">
        <v>8024</v>
      </c>
      <c r="D3543" s="49" t="s">
        <v>4059</v>
      </c>
      <c r="E3543" s="49">
        <v>3800</v>
      </c>
      <c r="F3543" s="49" t="s">
        <v>4192</v>
      </c>
      <c r="G3543" s="49">
        <v>10</v>
      </c>
      <c r="H3543" s="49" t="s">
        <v>3993</v>
      </c>
      <c r="I3543" s="49" t="s">
        <v>3975</v>
      </c>
      <c r="J3543" s="49" t="s">
        <v>3975</v>
      </c>
      <c r="K3543" s="47" t="str">
        <f>_xlfn.XLOOKUP($B3543,ウォッチリスト!$C$3:$C$10000,ウォッチリスト!$C$3:$C$10000,"未反映",0,1)</f>
        <v>7883</v>
      </c>
    </row>
    <row r="3544" spans="1:11">
      <c r="A3544" s="49">
        <v>20250228</v>
      </c>
      <c r="B3544" s="50" t="s">
        <v>3190</v>
      </c>
      <c r="C3544" s="49" t="s">
        <v>8025</v>
      </c>
      <c r="D3544" s="49" t="s">
        <v>4059</v>
      </c>
      <c r="E3544" s="49">
        <v>3800</v>
      </c>
      <c r="F3544" s="49" t="s">
        <v>4192</v>
      </c>
      <c r="G3544" s="49">
        <v>10</v>
      </c>
      <c r="H3544" s="49" t="s">
        <v>3993</v>
      </c>
      <c r="I3544" s="49" t="s">
        <v>3975</v>
      </c>
      <c r="J3544" s="49" t="s">
        <v>3975</v>
      </c>
      <c r="K3544" s="47" t="str">
        <f>_xlfn.XLOOKUP($B3544,ウォッチリスト!$C$3:$C$10000,ウォッチリスト!$C$3:$C$10000,"未反映",0,1)</f>
        <v>7885</v>
      </c>
    </row>
    <row r="3545" spans="1:11">
      <c r="A3545" s="49">
        <v>20250228</v>
      </c>
      <c r="B3545" s="50" t="s">
        <v>3191</v>
      </c>
      <c r="C3545" s="49" t="s">
        <v>8026</v>
      </c>
      <c r="D3545" s="49" t="s">
        <v>4059</v>
      </c>
      <c r="E3545" s="49">
        <v>3200</v>
      </c>
      <c r="F3545" s="49" t="s">
        <v>4445</v>
      </c>
      <c r="G3545" s="49">
        <v>4</v>
      </c>
      <c r="H3545" s="49" t="s">
        <v>4446</v>
      </c>
      <c r="I3545" s="49" t="s">
        <v>3975</v>
      </c>
      <c r="J3545" s="49" t="s">
        <v>3975</v>
      </c>
      <c r="K3545" s="47" t="str">
        <f>_xlfn.XLOOKUP($B3545,ウォッチリスト!$C$3:$C$10000,ウォッチリスト!$C$3:$C$10000,"未反映",0,1)</f>
        <v>7886</v>
      </c>
    </row>
    <row r="3546" spans="1:11">
      <c r="A3546" s="49">
        <v>20250228</v>
      </c>
      <c r="B3546" s="50" t="s">
        <v>3192</v>
      </c>
      <c r="C3546" s="49" t="s">
        <v>8027</v>
      </c>
      <c r="D3546" s="49" t="s">
        <v>4059</v>
      </c>
      <c r="E3546" s="49">
        <v>3800</v>
      </c>
      <c r="F3546" s="49" t="s">
        <v>4192</v>
      </c>
      <c r="G3546" s="49">
        <v>10</v>
      </c>
      <c r="H3546" s="49" t="s">
        <v>3993</v>
      </c>
      <c r="I3546" s="49" t="s">
        <v>3975</v>
      </c>
      <c r="J3546" s="49" t="s">
        <v>3975</v>
      </c>
      <c r="K3546" s="47" t="str">
        <f>_xlfn.XLOOKUP($B3546,ウォッチリスト!$C$3:$C$10000,ウォッチリスト!$C$3:$C$10000,"未反映",0,1)</f>
        <v>7887</v>
      </c>
    </row>
    <row r="3547" spans="1:11">
      <c r="A3547" s="49">
        <v>20250228</v>
      </c>
      <c r="B3547" s="50" t="s">
        <v>3193</v>
      </c>
      <c r="C3547" s="49" t="s">
        <v>8028</v>
      </c>
      <c r="D3547" s="49" t="s">
        <v>3968</v>
      </c>
      <c r="E3547" s="49">
        <v>3200</v>
      </c>
      <c r="F3547" s="49" t="s">
        <v>4445</v>
      </c>
      <c r="G3547" s="49">
        <v>4</v>
      </c>
      <c r="H3547" s="49" t="s">
        <v>4446</v>
      </c>
      <c r="I3547" s="49">
        <v>7</v>
      </c>
      <c r="J3547" s="49" t="s">
        <v>3971</v>
      </c>
      <c r="K3547" s="47" t="str">
        <f>_xlfn.XLOOKUP($B3547,ウォッチリスト!$C$3:$C$10000,ウォッチリスト!$C$3:$C$10000,"未反映",0,1)</f>
        <v>7888</v>
      </c>
    </row>
    <row r="3548" spans="1:11">
      <c r="A3548" s="49">
        <v>20250228</v>
      </c>
      <c r="B3548" s="50" t="s">
        <v>3194</v>
      </c>
      <c r="C3548" s="49" t="s">
        <v>8029</v>
      </c>
      <c r="D3548" s="49" t="s">
        <v>3968</v>
      </c>
      <c r="E3548" s="49">
        <v>3800</v>
      </c>
      <c r="F3548" s="49" t="s">
        <v>4192</v>
      </c>
      <c r="G3548" s="49">
        <v>10</v>
      </c>
      <c r="H3548" s="49" t="s">
        <v>3993</v>
      </c>
      <c r="I3548" s="49">
        <v>7</v>
      </c>
      <c r="J3548" s="49" t="s">
        <v>3971</v>
      </c>
      <c r="K3548" s="47" t="str">
        <f>_xlfn.XLOOKUP($B3548,ウォッチリスト!$C$3:$C$10000,ウォッチリスト!$C$3:$C$10000,"未反映",0,1)</f>
        <v>7893</v>
      </c>
    </row>
    <row r="3549" spans="1:11">
      <c r="A3549" s="49">
        <v>20250228</v>
      </c>
      <c r="B3549" s="50" t="s">
        <v>3195</v>
      </c>
      <c r="C3549" s="49" t="s">
        <v>8030</v>
      </c>
      <c r="D3549" s="49" t="s">
        <v>4059</v>
      </c>
      <c r="E3549" s="49">
        <v>3800</v>
      </c>
      <c r="F3549" s="49" t="s">
        <v>4192</v>
      </c>
      <c r="G3549" s="49">
        <v>10</v>
      </c>
      <c r="H3549" s="49" t="s">
        <v>3993</v>
      </c>
      <c r="I3549" s="49" t="s">
        <v>3975</v>
      </c>
      <c r="J3549" s="49" t="s">
        <v>3975</v>
      </c>
      <c r="K3549" s="47" t="str">
        <f>_xlfn.XLOOKUP($B3549,ウォッチリスト!$C$3:$C$10000,ウォッチリスト!$C$3:$C$10000,"未反映",0,1)</f>
        <v>7896</v>
      </c>
    </row>
    <row r="3550" spans="1:11">
      <c r="A3550" s="49">
        <v>20250228</v>
      </c>
      <c r="B3550" s="50" t="s">
        <v>3196</v>
      </c>
      <c r="C3550" s="49" t="s">
        <v>8031</v>
      </c>
      <c r="D3550" s="49" t="s">
        <v>4059</v>
      </c>
      <c r="E3550" s="49">
        <v>3800</v>
      </c>
      <c r="F3550" s="49" t="s">
        <v>4192</v>
      </c>
      <c r="G3550" s="49">
        <v>10</v>
      </c>
      <c r="H3550" s="49" t="s">
        <v>3993</v>
      </c>
      <c r="I3550" s="49" t="s">
        <v>3975</v>
      </c>
      <c r="J3550" s="49" t="s">
        <v>3975</v>
      </c>
      <c r="K3550" s="47" t="str">
        <f>_xlfn.XLOOKUP($B3550,ウォッチリスト!$C$3:$C$10000,ウォッチリスト!$C$3:$C$10000,"未反映",0,1)</f>
        <v>7897</v>
      </c>
    </row>
    <row r="3551" spans="1:11">
      <c r="A3551" s="49">
        <v>20250228</v>
      </c>
      <c r="B3551" s="50" t="s">
        <v>3197</v>
      </c>
      <c r="C3551" s="49" t="s">
        <v>8032</v>
      </c>
      <c r="D3551" s="49" t="s">
        <v>4059</v>
      </c>
      <c r="E3551" s="49">
        <v>3800</v>
      </c>
      <c r="F3551" s="49" t="s">
        <v>4192</v>
      </c>
      <c r="G3551" s="49">
        <v>10</v>
      </c>
      <c r="H3551" s="49" t="s">
        <v>3993</v>
      </c>
      <c r="I3551" s="49" t="s">
        <v>3975</v>
      </c>
      <c r="J3551" s="49" t="s">
        <v>3975</v>
      </c>
      <c r="K3551" s="47" t="str">
        <f>_xlfn.XLOOKUP($B3551,ウォッチリスト!$C$3:$C$10000,ウォッチリスト!$C$3:$C$10000,"未反映",0,1)</f>
        <v>7898</v>
      </c>
    </row>
    <row r="3552" spans="1:11">
      <c r="A3552" s="49">
        <v>20250228</v>
      </c>
      <c r="B3552" s="50" t="s">
        <v>3198</v>
      </c>
      <c r="C3552" s="49" t="s">
        <v>8033</v>
      </c>
      <c r="D3552" s="49" t="s">
        <v>4059</v>
      </c>
      <c r="E3552" s="49">
        <v>3800</v>
      </c>
      <c r="F3552" s="49" t="s">
        <v>4192</v>
      </c>
      <c r="G3552" s="49">
        <v>10</v>
      </c>
      <c r="H3552" s="49" t="s">
        <v>3993</v>
      </c>
      <c r="I3552" s="49" t="s">
        <v>3975</v>
      </c>
      <c r="J3552" s="49" t="s">
        <v>3975</v>
      </c>
      <c r="K3552" s="47" t="str">
        <f>_xlfn.XLOOKUP($B3552,ウォッチリスト!$C$3:$C$10000,ウォッチリスト!$C$3:$C$10000,"未反映",0,1)</f>
        <v>7901</v>
      </c>
    </row>
    <row r="3553" spans="1:11">
      <c r="A3553" s="49">
        <v>20250228</v>
      </c>
      <c r="B3553" s="50" t="s">
        <v>3199</v>
      </c>
      <c r="C3553" s="49" t="s">
        <v>8034</v>
      </c>
      <c r="D3553" s="49" t="s">
        <v>4059</v>
      </c>
      <c r="E3553" s="49">
        <v>3800</v>
      </c>
      <c r="F3553" s="49" t="s">
        <v>4192</v>
      </c>
      <c r="G3553" s="49">
        <v>10</v>
      </c>
      <c r="H3553" s="49" t="s">
        <v>3993</v>
      </c>
      <c r="I3553" s="49" t="s">
        <v>3975</v>
      </c>
      <c r="J3553" s="49" t="s">
        <v>3975</v>
      </c>
      <c r="K3553" s="47" t="str">
        <f>_xlfn.XLOOKUP($B3553,ウォッチリスト!$C$3:$C$10000,ウォッチリスト!$C$3:$C$10000,"未反映",0,1)</f>
        <v>7902</v>
      </c>
    </row>
    <row r="3554" spans="1:11">
      <c r="A3554" s="49">
        <v>20250228</v>
      </c>
      <c r="B3554" s="50" t="s">
        <v>3200</v>
      </c>
      <c r="C3554" s="49" t="s">
        <v>8035</v>
      </c>
      <c r="D3554" s="49" t="s">
        <v>4059</v>
      </c>
      <c r="E3554" s="49">
        <v>3800</v>
      </c>
      <c r="F3554" s="49" t="s">
        <v>4192</v>
      </c>
      <c r="G3554" s="49">
        <v>10</v>
      </c>
      <c r="H3554" s="49" t="s">
        <v>3993</v>
      </c>
      <c r="I3554" s="49" t="s">
        <v>3975</v>
      </c>
      <c r="J3554" s="49" t="s">
        <v>3975</v>
      </c>
      <c r="K3554" s="47" t="str">
        <f>_xlfn.XLOOKUP($B3554,ウォッチリスト!$C$3:$C$10000,ウォッチリスト!$C$3:$C$10000,"未反映",0,1)</f>
        <v>7906</v>
      </c>
    </row>
    <row r="3555" spans="1:11">
      <c r="A3555" s="49">
        <v>20250228</v>
      </c>
      <c r="B3555" s="50" t="s">
        <v>3201</v>
      </c>
      <c r="C3555" s="49" t="s">
        <v>8036</v>
      </c>
      <c r="D3555" s="49" t="s">
        <v>4059</v>
      </c>
      <c r="E3555" s="49">
        <v>3200</v>
      </c>
      <c r="F3555" s="49" t="s">
        <v>4445</v>
      </c>
      <c r="G3555" s="49">
        <v>4</v>
      </c>
      <c r="H3555" s="49" t="s">
        <v>4446</v>
      </c>
      <c r="I3555" s="49" t="s">
        <v>3975</v>
      </c>
      <c r="J3555" s="49" t="s">
        <v>3975</v>
      </c>
      <c r="K3555" s="47" t="str">
        <f>_xlfn.XLOOKUP($B3555,ウォッチリスト!$C$3:$C$10000,ウォッチリスト!$C$3:$C$10000,"未反映",0,1)</f>
        <v>7908</v>
      </c>
    </row>
    <row r="3556" spans="1:11">
      <c r="A3556" s="49">
        <v>20250228</v>
      </c>
      <c r="B3556" s="50" t="s">
        <v>3202</v>
      </c>
      <c r="C3556" s="49" t="s">
        <v>8037</v>
      </c>
      <c r="D3556" s="49" t="s">
        <v>3968</v>
      </c>
      <c r="E3556" s="49">
        <v>3800</v>
      </c>
      <c r="F3556" s="49" t="s">
        <v>4192</v>
      </c>
      <c r="G3556" s="49">
        <v>10</v>
      </c>
      <c r="H3556" s="49" t="s">
        <v>3993</v>
      </c>
      <c r="I3556" s="49">
        <v>4</v>
      </c>
      <c r="J3556" s="49" t="s">
        <v>4015</v>
      </c>
      <c r="K3556" s="47" t="str">
        <f>_xlfn.XLOOKUP($B3556,ウォッチリスト!$C$3:$C$10000,ウォッチリスト!$C$3:$C$10000,"未反映",0,1)</f>
        <v>7911</v>
      </c>
    </row>
    <row r="3557" spans="1:11">
      <c r="A3557" s="49">
        <v>20250228</v>
      </c>
      <c r="B3557" s="50" t="s">
        <v>3203</v>
      </c>
      <c r="C3557" s="49" t="s">
        <v>8038</v>
      </c>
      <c r="D3557" s="49" t="s">
        <v>3968</v>
      </c>
      <c r="E3557" s="49">
        <v>3800</v>
      </c>
      <c r="F3557" s="49" t="s">
        <v>4192</v>
      </c>
      <c r="G3557" s="49">
        <v>10</v>
      </c>
      <c r="H3557" s="49" t="s">
        <v>3993</v>
      </c>
      <c r="I3557" s="49">
        <v>4</v>
      </c>
      <c r="J3557" s="49" t="s">
        <v>4015</v>
      </c>
      <c r="K3557" s="47" t="str">
        <f>_xlfn.XLOOKUP($B3557,ウォッチリスト!$C$3:$C$10000,ウォッチリスト!$C$3:$C$10000,"未反映",0,1)</f>
        <v>7912</v>
      </c>
    </row>
    <row r="3558" spans="1:11">
      <c r="A3558" s="49">
        <v>20250228</v>
      </c>
      <c r="B3558" s="50" t="s">
        <v>3204</v>
      </c>
      <c r="C3558" s="49" t="s">
        <v>8039</v>
      </c>
      <c r="D3558" s="49" t="s">
        <v>3968</v>
      </c>
      <c r="E3558" s="49">
        <v>3800</v>
      </c>
      <c r="F3558" s="49" t="s">
        <v>4192</v>
      </c>
      <c r="G3558" s="49">
        <v>10</v>
      </c>
      <c r="H3558" s="49" t="s">
        <v>3993</v>
      </c>
      <c r="I3558" s="49">
        <v>7</v>
      </c>
      <c r="J3558" s="49" t="s">
        <v>3971</v>
      </c>
      <c r="K3558" s="47" t="str">
        <f>_xlfn.XLOOKUP($B3558,ウォッチリスト!$C$3:$C$10000,ウォッチリスト!$C$3:$C$10000,"未反映",0,1)</f>
        <v>7914</v>
      </c>
    </row>
    <row r="3559" spans="1:11">
      <c r="A3559" s="49">
        <v>20250228</v>
      </c>
      <c r="B3559" s="50" t="s">
        <v>3205</v>
      </c>
      <c r="C3559" s="49" t="s">
        <v>8040</v>
      </c>
      <c r="D3559" s="49" t="s">
        <v>3968</v>
      </c>
      <c r="E3559" s="49">
        <v>3800</v>
      </c>
      <c r="F3559" s="49" t="s">
        <v>4192</v>
      </c>
      <c r="G3559" s="49">
        <v>10</v>
      </c>
      <c r="H3559" s="49" t="s">
        <v>3993</v>
      </c>
      <c r="I3559" s="49">
        <v>6</v>
      </c>
      <c r="J3559" s="49" t="s">
        <v>4061</v>
      </c>
      <c r="K3559" s="47" t="str">
        <f>_xlfn.XLOOKUP($B3559,ウォッチリスト!$C$3:$C$10000,ウォッチリスト!$C$3:$C$10000,"未反映",0,1)</f>
        <v>7915</v>
      </c>
    </row>
    <row r="3560" spans="1:11">
      <c r="A3560" s="49">
        <v>20250228</v>
      </c>
      <c r="B3560" s="50" t="s">
        <v>3206</v>
      </c>
      <c r="C3560" s="49" t="s">
        <v>8041</v>
      </c>
      <c r="D3560" s="49" t="s">
        <v>4059</v>
      </c>
      <c r="E3560" s="49">
        <v>3800</v>
      </c>
      <c r="F3560" s="49" t="s">
        <v>4192</v>
      </c>
      <c r="G3560" s="49">
        <v>10</v>
      </c>
      <c r="H3560" s="49" t="s">
        <v>3993</v>
      </c>
      <c r="I3560" s="49" t="s">
        <v>3975</v>
      </c>
      <c r="J3560" s="49" t="s">
        <v>3975</v>
      </c>
      <c r="K3560" s="47" t="str">
        <f>_xlfn.XLOOKUP($B3560,ウォッチリスト!$C$3:$C$10000,ウォッチリスト!$C$3:$C$10000,"未反映",0,1)</f>
        <v>7916</v>
      </c>
    </row>
    <row r="3561" spans="1:11">
      <c r="A3561" s="49">
        <v>20250228</v>
      </c>
      <c r="B3561" s="50" t="s">
        <v>3207</v>
      </c>
      <c r="C3561" s="49" t="s">
        <v>8042</v>
      </c>
      <c r="D3561" s="49" t="s">
        <v>3968</v>
      </c>
      <c r="E3561" s="49">
        <v>3200</v>
      </c>
      <c r="F3561" s="49" t="s">
        <v>4445</v>
      </c>
      <c r="G3561" s="49">
        <v>4</v>
      </c>
      <c r="H3561" s="49" t="s">
        <v>4446</v>
      </c>
      <c r="I3561" s="49">
        <v>7</v>
      </c>
      <c r="J3561" s="49" t="s">
        <v>3971</v>
      </c>
      <c r="K3561" s="47" t="str">
        <f>_xlfn.XLOOKUP($B3561,ウォッチリスト!$C$3:$C$10000,ウォッチリスト!$C$3:$C$10000,"未反映",0,1)</f>
        <v>7917</v>
      </c>
    </row>
    <row r="3562" spans="1:11">
      <c r="A3562" s="49">
        <v>20250228</v>
      </c>
      <c r="B3562" s="50" t="s">
        <v>3208</v>
      </c>
      <c r="C3562" s="49" t="s">
        <v>8043</v>
      </c>
      <c r="D3562" s="49" t="s">
        <v>4059</v>
      </c>
      <c r="E3562" s="49">
        <v>6100</v>
      </c>
      <c r="F3562" s="49" t="s">
        <v>4070</v>
      </c>
      <c r="G3562" s="49">
        <v>14</v>
      </c>
      <c r="H3562" s="49" t="s">
        <v>4071</v>
      </c>
      <c r="I3562" s="49" t="s">
        <v>3975</v>
      </c>
      <c r="J3562" s="49" t="s">
        <v>3975</v>
      </c>
      <c r="K3562" s="47" t="str">
        <f>_xlfn.XLOOKUP($B3562,ウォッチリスト!$C$3:$C$10000,ウォッチリスト!$C$3:$C$10000,"未反映",0,1)</f>
        <v>7918</v>
      </c>
    </row>
    <row r="3563" spans="1:11">
      <c r="A3563" s="49">
        <v>20250228</v>
      </c>
      <c r="B3563" s="50" t="s">
        <v>3209</v>
      </c>
      <c r="C3563" s="49" t="s">
        <v>8044</v>
      </c>
      <c r="D3563" s="49" t="s">
        <v>4059</v>
      </c>
      <c r="E3563" s="49">
        <v>3800</v>
      </c>
      <c r="F3563" s="49" t="s">
        <v>4192</v>
      </c>
      <c r="G3563" s="49">
        <v>10</v>
      </c>
      <c r="H3563" s="49" t="s">
        <v>3993</v>
      </c>
      <c r="I3563" s="49" t="s">
        <v>3975</v>
      </c>
      <c r="J3563" s="49" t="s">
        <v>3975</v>
      </c>
      <c r="K3563" s="47" t="str">
        <f>_xlfn.XLOOKUP($B3563,ウォッチリスト!$C$3:$C$10000,ウォッチリスト!$C$3:$C$10000,"未反映",0,1)</f>
        <v>7919</v>
      </c>
    </row>
    <row r="3564" spans="1:11">
      <c r="A3564" s="49">
        <v>20250228</v>
      </c>
      <c r="B3564" s="50" t="s">
        <v>3210</v>
      </c>
      <c r="C3564" s="49" t="s">
        <v>8045</v>
      </c>
      <c r="D3564" s="49" t="s">
        <v>3968</v>
      </c>
      <c r="E3564" s="49">
        <v>3800</v>
      </c>
      <c r="F3564" s="49" t="s">
        <v>4192</v>
      </c>
      <c r="G3564" s="49">
        <v>10</v>
      </c>
      <c r="H3564" s="49" t="s">
        <v>3993</v>
      </c>
      <c r="I3564" s="49">
        <v>7</v>
      </c>
      <c r="J3564" s="49" t="s">
        <v>3971</v>
      </c>
      <c r="K3564" s="47" t="str">
        <f>_xlfn.XLOOKUP($B3564,ウォッチリスト!$C$3:$C$10000,ウォッチリスト!$C$3:$C$10000,"未反映",0,1)</f>
        <v>7921</v>
      </c>
    </row>
    <row r="3565" spans="1:11">
      <c r="A3565" s="49">
        <v>20250228</v>
      </c>
      <c r="B3565" s="50" t="s">
        <v>3211</v>
      </c>
      <c r="C3565" s="49" t="s">
        <v>8046</v>
      </c>
      <c r="D3565" s="49" t="s">
        <v>4059</v>
      </c>
      <c r="E3565" s="49">
        <v>3800</v>
      </c>
      <c r="F3565" s="49" t="s">
        <v>4192</v>
      </c>
      <c r="G3565" s="49">
        <v>10</v>
      </c>
      <c r="H3565" s="49" t="s">
        <v>3993</v>
      </c>
      <c r="I3565" s="49" t="s">
        <v>3975</v>
      </c>
      <c r="J3565" s="49" t="s">
        <v>3975</v>
      </c>
      <c r="K3565" s="47" t="str">
        <f>_xlfn.XLOOKUP($B3565,ウォッチリスト!$C$3:$C$10000,ウォッチリスト!$C$3:$C$10000,"未反映",0,1)</f>
        <v>7922</v>
      </c>
    </row>
    <row r="3566" spans="1:11">
      <c r="A3566" s="49">
        <v>20250228</v>
      </c>
      <c r="B3566" s="50" t="s">
        <v>3212</v>
      </c>
      <c r="C3566" s="49" t="s">
        <v>8047</v>
      </c>
      <c r="D3566" s="49" t="s">
        <v>4059</v>
      </c>
      <c r="E3566" s="49">
        <v>3800</v>
      </c>
      <c r="F3566" s="49" t="s">
        <v>4192</v>
      </c>
      <c r="G3566" s="49">
        <v>10</v>
      </c>
      <c r="H3566" s="49" t="s">
        <v>3993</v>
      </c>
      <c r="I3566" s="49" t="s">
        <v>3975</v>
      </c>
      <c r="J3566" s="49" t="s">
        <v>3975</v>
      </c>
      <c r="K3566" s="47" t="str">
        <f>_xlfn.XLOOKUP($B3566,ウォッチリスト!$C$3:$C$10000,ウォッチリスト!$C$3:$C$10000,"未反映",0,1)</f>
        <v>7923</v>
      </c>
    </row>
    <row r="3567" spans="1:11">
      <c r="A3567" s="49">
        <v>20250228</v>
      </c>
      <c r="B3567" s="50" t="s">
        <v>3213</v>
      </c>
      <c r="C3567" s="49" t="s">
        <v>8048</v>
      </c>
      <c r="D3567" s="49" t="s">
        <v>3968</v>
      </c>
      <c r="E3567" s="49">
        <v>3200</v>
      </c>
      <c r="F3567" s="49" t="s">
        <v>4445</v>
      </c>
      <c r="G3567" s="49">
        <v>4</v>
      </c>
      <c r="H3567" s="49" t="s">
        <v>4446</v>
      </c>
      <c r="I3567" s="49">
        <v>7</v>
      </c>
      <c r="J3567" s="49" t="s">
        <v>3971</v>
      </c>
      <c r="K3567" s="47" t="str">
        <f>_xlfn.XLOOKUP($B3567,ウォッチリスト!$C$3:$C$10000,ウォッチリスト!$C$3:$C$10000,"未反映",0,1)</f>
        <v>7925</v>
      </c>
    </row>
    <row r="3568" spans="1:11">
      <c r="A3568" s="49">
        <v>20250228</v>
      </c>
      <c r="B3568" s="50" t="s">
        <v>3214</v>
      </c>
      <c r="C3568" s="49" t="s">
        <v>8049</v>
      </c>
      <c r="D3568" s="49" t="s">
        <v>4059</v>
      </c>
      <c r="E3568" s="49">
        <v>3200</v>
      </c>
      <c r="F3568" s="49" t="s">
        <v>4445</v>
      </c>
      <c r="G3568" s="49">
        <v>4</v>
      </c>
      <c r="H3568" s="49" t="s">
        <v>4446</v>
      </c>
      <c r="I3568" s="49" t="s">
        <v>3975</v>
      </c>
      <c r="J3568" s="49" t="s">
        <v>3975</v>
      </c>
      <c r="K3568" s="47" t="str">
        <f>_xlfn.XLOOKUP($B3568,ウォッチリスト!$C$3:$C$10000,ウォッチリスト!$C$3:$C$10000,"未反映",0,1)</f>
        <v>7927</v>
      </c>
    </row>
    <row r="3569" spans="1:11">
      <c r="A3569" s="49">
        <v>20250228</v>
      </c>
      <c r="B3569" s="50" t="s">
        <v>3215</v>
      </c>
      <c r="C3569" s="49" t="s">
        <v>8050</v>
      </c>
      <c r="D3569" s="49" t="s">
        <v>4059</v>
      </c>
      <c r="E3569" s="49">
        <v>3200</v>
      </c>
      <c r="F3569" s="49" t="s">
        <v>4445</v>
      </c>
      <c r="G3569" s="49">
        <v>4</v>
      </c>
      <c r="H3569" s="49" t="s">
        <v>4446</v>
      </c>
      <c r="I3569" s="49" t="s">
        <v>3975</v>
      </c>
      <c r="J3569" s="49" t="s">
        <v>3975</v>
      </c>
      <c r="K3569" s="47" t="str">
        <f>_xlfn.XLOOKUP($B3569,ウォッチリスト!$C$3:$C$10000,ウォッチリスト!$C$3:$C$10000,"未反映",0,1)</f>
        <v>7928</v>
      </c>
    </row>
    <row r="3570" spans="1:11">
      <c r="A3570" s="49">
        <v>20250228</v>
      </c>
      <c r="B3570" s="50" t="s">
        <v>3216</v>
      </c>
      <c r="C3570" s="49" t="s">
        <v>8051</v>
      </c>
      <c r="D3570" s="49" t="s">
        <v>3968</v>
      </c>
      <c r="E3570" s="49">
        <v>3200</v>
      </c>
      <c r="F3570" s="49" t="s">
        <v>4445</v>
      </c>
      <c r="G3570" s="49">
        <v>4</v>
      </c>
      <c r="H3570" s="49" t="s">
        <v>4446</v>
      </c>
      <c r="I3570" s="49">
        <v>7</v>
      </c>
      <c r="J3570" s="49" t="s">
        <v>3971</v>
      </c>
      <c r="K3570" s="47" t="str">
        <f>_xlfn.XLOOKUP($B3570,ウォッチリスト!$C$3:$C$10000,ウォッチリスト!$C$3:$C$10000,"未反映",0,1)</f>
        <v>7931</v>
      </c>
    </row>
    <row r="3571" spans="1:11">
      <c r="A3571" s="49">
        <v>20250228</v>
      </c>
      <c r="B3571" s="50" t="s">
        <v>3217</v>
      </c>
      <c r="C3571" s="49" t="s">
        <v>8052</v>
      </c>
      <c r="D3571" s="49" t="s">
        <v>4059</v>
      </c>
      <c r="E3571" s="49">
        <v>3800</v>
      </c>
      <c r="F3571" s="49" t="s">
        <v>4192</v>
      </c>
      <c r="G3571" s="49">
        <v>10</v>
      </c>
      <c r="H3571" s="49" t="s">
        <v>3993</v>
      </c>
      <c r="I3571" s="49" t="s">
        <v>3975</v>
      </c>
      <c r="J3571" s="49" t="s">
        <v>3975</v>
      </c>
      <c r="K3571" s="47" t="str">
        <f>_xlfn.XLOOKUP($B3571,ウォッチリスト!$C$3:$C$10000,ウォッチリスト!$C$3:$C$10000,"未反映",0,1)</f>
        <v>7932</v>
      </c>
    </row>
    <row r="3572" spans="1:11">
      <c r="A3572" s="49">
        <v>20250228</v>
      </c>
      <c r="B3572" s="50" t="s">
        <v>3218</v>
      </c>
      <c r="C3572" s="49" t="s">
        <v>8053</v>
      </c>
      <c r="D3572" s="49" t="s">
        <v>3968</v>
      </c>
      <c r="E3572" s="49">
        <v>3800</v>
      </c>
      <c r="F3572" s="49" t="s">
        <v>4192</v>
      </c>
      <c r="G3572" s="49">
        <v>10</v>
      </c>
      <c r="H3572" s="49" t="s">
        <v>3993</v>
      </c>
      <c r="I3572" s="49">
        <v>4</v>
      </c>
      <c r="J3572" s="49" t="s">
        <v>4015</v>
      </c>
      <c r="K3572" s="47" t="str">
        <f>_xlfn.XLOOKUP($B3572,ウォッチリスト!$C$3:$C$10000,ウォッチリスト!$C$3:$C$10000,"未反映",0,1)</f>
        <v>7936</v>
      </c>
    </row>
    <row r="3573" spans="1:11">
      <c r="A3573" s="49">
        <v>20250228</v>
      </c>
      <c r="B3573" s="50" t="s">
        <v>3219</v>
      </c>
      <c r="C3573" s="49" t="s">
        <v>8054</v>
      </c>
      <c r="D3573" s="49" t="s">
        <v>4059</v>
      </c>
      <c r="E3573" s="49">
        <v>3800</v>
      </c>
      <c r="F3573" s="49" t="s">
        <v>4192</v>
      </c>
      <c r="G3573" s="49">
        <v>10</v>
      </c>
      <c r="H3573" s="49" t="s">
        <v>3993</v>
      </c>
      <c r="I3573" s="49">
        <v>7</v>
      </c>
      <c r="J3573" s="49" t="s">
        <v>3971</v>
      </c>
      <c r="K3573" s="47" t="str">
        <f>_xlfn.XLOOKUP($B3573,ウォッチリスト!$C$3:$C$10000,ウォッチリスト!$C$3:$C$10000,"未反映",0,1)</f>
        <v>7937</v>
      </c>
    </row>
    <row r="3574" spans="1:11">
      <c r="A3574" s="49">
        <v>20250228</v>
      </c>
      <c r="B3574" s="50" t="s">
        <v>3220</v>
      </c>
      <c r="C3574" s="49" t="s">
        <v>8055</v>
      </c>
      <c r="D3574" s="49" t="s">
        <v>4059</v>
      </c>
      <c r="E3574" s="49">
        <v>3800</v>
      </c>
      <c r="F3574" s="49" t="s">
        <v>4192</v>
      </c>
      <c r="G3574" s="49">
        <v>10</v>
      </c>
      <c r="H3574" s="49" t="s">
        <v>3993</v>
      </c>
      <c r="I3574" s="49" t="s">
        <v>3975</v>
      </c>
      <c r="J3574" s="49" t="s">
        <v>3975</v>
      </c>
      <c r="K3574" s="47" t="str">
        <f>_xlfn.XLOOKUP($B3574,ウォッチリスト!$C$3:$C$10000,ウォッチリスト!$C$3:$C$10000,"未反映",0,1)</f>
        <v>7938</v>
      </c>
    </row>
    <row r="3575" spans="1:11">
      <c r="A3575" s="49">
        <v>20250228</v>
      </c>
      <c r="B3575" s="50" t="s">
        <v>3221</v>
      </c>
      <c r="C3575" s="49" t="s">
        <v>8056</v>
      </c>
      <c r="D3575" s="49" t="s">
        <v>4059</v>
      </c>
      <c r="E3575" s="49">
        <v>3800</v>
      </c>
      <c r="F3575" s="49" t="s">
        <v>4192</v>
      </c>
      <c r="G3575" s="49">
        <v>10</v>
      </c>
      <c r="H3575" s="49" t="s">
        <v>3993</v>
      </c>
      <c r="I3575" s="49" t="s">
        <v>3975</v>
      </c>
      <c r="J3575" s="49" t="s">
        <v>3975</v>
      </c>
      <c r="K3575" s="47" t="str">
        <f>_xlfn.XLOOKUP($B3575,ウォッチリスト!$C$3:$C$10000,ウォッチリスト!$C$3:$C$10000,"未反映",0,1)</f>
        <v>7939</v>
      </c>
    </row>
    <row r="3576" spans="1:11">
      <c r="A3576" s="49">
        <v>20250228</v>
      </c>
      <c r="B3576" s="50" t="s">
        <v>3222</v>
      </c>
      <c r="C3576" s="49" t="s">
        <v>8057</v>
      </c>
      <c r="D3576" s="49" t="s">
        <v>4059</v>
      </c>
      <c r="E3576" s="49">
        <v>3200</v>
      </c>
      <c r="F3576" s="49" t="s">
        <v>4445</v>
      </c>
      <c r="G3576" s="49">
        <v>4</v>
      </c>
      <c r="H3576" s="49" t="s">
        <v>4446</v>
      </c>
      <c r="I3576" s="49" t="s">
        <v>3975</v>
      </c>
      <c r="J3576" s="49" t="s">
        <v>3975</v>
      </c>
      <c r="K3576" s="47" t="str">
        <f>_xlfn.XLOOKUP($B3576,ウォッチリスト!$C$3:$C$10000,ウォッチリスト!$C$3:$C$10000,"未反映",0,1)</f>
        <v>7940</v>
      </c>
    </row>
    <row r="3577" spans="1:11">
      <c r="A3577" s="49">
        <v>20250228</v>
      </c>
      <c r="B3577" s="50" t="s">
        <v>3223</v>
      </c>
      <c r="C3577" s="49" t="s">
        <v>8058</v>
      </c>
      <c r="D3577" s="49" t="s">
        <v>3968</v>
      </c>
      <c r="E3577" s="49">
        <v>3200</v>
      </c>
      <c r="F3577" s="49" t="s">
        <v>4445</v>
      </c>
      <c r="G3577" s="49">
        <v>4</v>
      </c>
      <c r="H3577" s="49" t="s">
        <v>4446</v>
      </c>
      <c r="I3577" s="49">
        <v>7</v>
      </c>
      <c r="J3577" s="49" t="s">
        <v>3971</v>
      </c>
      <c r="K3577" s="47" t="str">
        <f>_xlfn.XLOOKUP($B3577,ウォッチリスト!$C$3:$C$10000,ウォッチリスト!$C$3:$C$10000,"未反映",0,1)</f>
        <v>7942</v>
      </c>
    </row>
    <row r="3578" spans="1:11">
      <c r="A3578" s="49">
        <v>20250228</v>
      </c>
      <c r="B3578" s="50" t="s">
        <v>3224</v>
      </c>
      <c r="C3578" s="49" t="s">
        <v>8059</v>
      </c>
      <c r="D3578" s="49" t="s">
        <v>3968</v>
      </c>
      <c r="E3578" s="49">
        <v>3400</v>
      </c>
      <c r="F3578" s="49" t="s">
        <v>5492</v>
      </c>
      <c r="G3578" s="49">
        <v>3</v>
      </c>
      <c r="H3578" s="49" t="s">
        <v>4056</v>
      </c>
      <c r="I3578" s="49">
        <v>6</v>
      </c>
      <c r="J3578" s="49" t="s">
        <v>4061</v>
      </c>
      <c r="K3578" s="47" t="str">
        <f>_xlfn.XLOOKUP($B3578,ウォッチリスト!$C$3:$C$10000,ウォッチリスト!$C$3:$C$10000,"未反映",0,1)</f>
        <v>7943</v>
      </c>
    </row>
    <row r="3579" spans="1:11">
      <c r="A3579" s="49">
        <v>20250228</v>
      </c>
      <c r="B3579" s="50" t="s">
        <v>3225</v>
      </c>
      <c r="C3579" s="49" t="s">
        <v>8060</v>
      </c>
      <c r="D3579" s="49" t="s">
        <v>3968</v>
      </c>
      <c r="E3579" s="49">
        <v>3800</v>
      </c>
      <c r="F3579" s="49" t="s">
        <v>4192</v>
      </c>
      <c r="G3579" s="49">
        <v>10</v>
      </c>
      <c r="H3579" s="49" t="s">
        <v>3993</v>
      </c>
      <c r="I3579" s="49">
        <v>6</v>
      </c>
      <c r="J3579" s="49" t="s">
        <v>4061</v>
      </c>
      <c r="K3579" s="47" t="str">
        <f>_xlfn.XLOOKUP($B3579,ウォッチリスト!$C$3:$C$10000,ウォッチリスト!$C$3:$C$10000,"未反映",0,1)</f>
        <v>7944</v>
      </c>
    </row>
    <row r="3580" spans="1:11">
      <c r="A3580" s="49">
        <v>20250228</v>
      </c>
      <c r="B3580" s="50" t="s">
        <v>3226</v>
      </c>
      <c r="C3580" s="49" t="s">
        <v>8061</v>
      </c>
      <c r="D3580" s="49" t="s">
        <v>4059</v>
      </c>
      <c r="E3580" s="49">
        <v>3800</v>
      </c>
      <c r="F3580" s="49" t="s">
        <v>4192</v>
      </c>
      <c r="G3580" s="49">
        <v>10</v>
      </c>
      <c r="H3580" s="49" t="s">
        <v>3993</v>
      </c>
      <c r="I3580" s="49" t="s">
        <v>3975</v>
      </c>
      <c r="J3580" s="49" t="s">
        <v>3975</v>
      </c>
      <c r="K3580" s="47" t="str">
        <f>_xlfn.XLOOKUP($B3580,ウォッチリスト!$C$3:$C$10000,ウォッチリスト!$C$3:$C$10000,"未反映",0,1)</f>
        <v>7946</v>
      </c>
    </row>
    <row r="3581" spans="1:11">
      <c r="A3581" s="49">
        <v>20250228</v>
      </c>
      <c r="B3581" s="50" t="s">
        <v>3227</v>
      </c>
      <c r="C3581" s="49" t="s">
        <v>8062</v>
      </c>
      <c r="D3581" s="49" t="s">
        <v>3968</v>
      </c>
      <c r="E3581" s="49">
        <v>3200</v>
      </c>
      <c r="F3581" s="49" t="s">
        <v>4445</v>
      </c>
      <c r="G3581" s="49">
        <v>4</v>
      </c>
      <c r="H3581" s="49" t="s">
        <v>4446</v>
      </c>
      <c r="I3581" s="49">
        <v>6</v>
      </c>
      <c r="J3581" s="49" t="s">
        <v>4061</v>
      </c>
      <c r="K3581" s="47" t="str">
        <f>_xlfn.XLOOKUP($B3581,ウォッチリスト!$C$3:$C$10000,ウォッチリスト!$C$3:$C$10000,"未反映",0,1)</f>
        <v>7947</v>
      </c>
    </row>
    <row r="3582" spans="1:11">
      <c r="A3582" s="49">
        <v>20250228</v>
      </c>
      <c r="B3582" s="50" t="s">
        <v>3228</v>
      </c>
      <c r="C3582" s="49" t="s">
        <v>8063</v>
      </c>
      <c r="D3582" s="49" t="s">
        <v>3968</v>
      </c>
      <c r="E3582" s="49">
        <v>3800</v>
      </c>
      <c r="F3582" s="49" t="s">
        <v>4192</v>
      </c>
      <c r="G3582" s="49">
        <v>10</v>
      </c>
      <c r="H3582" s="49" t="s">
        <v>3993</v>
      </c>
      <c r="I3582" s="49">
        <v>7</v>
      </c>
      <c r="J3582" s="49" t="s">
        <v>3971</v>
      </c>
      <c r="K3582" s="47" t="str">
        <f>_xlfn.XLOOKUP($B3582,ウォッチリスト!$C$3:$C$10000,ウォッチリスト!$C$3:$C$10000,"未反映",0,1)</f>
        <v>7949</v>
      </c>
    </row>
    <row r="3583" spans="1:11">
      <c r="A3583" s="49">
        <v>20250228</v>
      </c>
      <c r="B3583" s="50" t="s">
        <v>3229</v>
      </c>
      <c r="C3583" s="49" t="s">
        <v>8064</v>
      </c>
      <c r="D3583" s="49" t="s">
        <v>3968</v>
      </c>
      <c r="E3583" s="49">
        <v>3800</v>
      </c>
      <c r="F3583" s="49" t="s">
        <v>4192</v>
      </c>
      <c r="G3583" s="49">
        <v>10</v>
      </c>
      <c r="H3583" s="49" t="s">
        <v>3993</v>
      </c>
      <c r="I3583" s="49">
        <v>4</v>
      </c>
      <c r="J3583" s="49" t="s">
        <v>4015</v>
      </c>
      <c r="K3583" s="47" t="str">
        <f>_xlfn.XLOOKUP($B3583,ウォッチリスト!$C$3:$C$10000,ウォッチリスト!$C$3:$C$10000,"未反映",0,1)</f>
        <v>7951</v>
      </c>
    </row>
    <row r="3584" spans="1:11">
      <c r="A3584" s="49">
        <v>20250228</v>
      </c>
      <c r="B3584" s="50" t="s">
        <v>3230</v>
      </c>
      <c r="C3584" s="49" t="s">
        <v>8065</v>
      </c>
      <c r="D3584" s="49" t="s">
        <v>3968</v>
      </c>
      <c r="E3584" s="49">
        <v>3800</v>
      </c>
      <c r="F3584" s="49" t="s">
        <v>4192</v>
      </c>
      <c r="G3584" s="49">
        <v>10</v>
      </c>
      <c r="H3584" s="49" t="s">
        <v>3993</v>
      </c>
      <c r="I3584" s="49">
        <v>7</v>
      </c>
      <c r="J3584" s="49" t="s">
        <v>3971</v>
      </c>
      <c r="K3584" s="47" t="str">
        <f>_xlfn.XLOOKUP($B3584,ウォッチリスト!$C$3:$C$10000,ウォッチリスト!$C$3:$C$10000,"未反映",0,1)</f>
        <v>7952</v>
      </c>
    </row>
    <row r="3585" spans="1:11">
      <c r="A3585" s="49">
        <v>20250228</v>
      </c>
      <c r="B3585" s="50" t="s">
        <v>3231</v>
      </c>
      <c r="C3585" s="49" t="s">
        <v>8066</v>
      </c>
      <c r="D3585" s="49" t="s">
        <v>4059</v>
      </c>
      <c r="E3585" s="49">
        <v>3800</v>
      </c>
      <c r="F3585" s="49" t="s">
        <v>4192</v>
      </c>
      <c r="G3585" s="49">
        <v>10</v>
      </c>
      <c r="H3585" s="49" t="s">
        <v>3993</v>
      </c>
      <c r="I3585" s="49" t="s">
        <v>3975</v>
      </c>
      <c r="J3585" s="49" t="s">
        <v>3975</v>
      </c>
      <c r="K3585" s="47" t="str">
        <f>_xlfn.XLOOKUP($B3585,ウォッチリスト!$C$3:$C$10000,ウォッチリスト!$C$3:$C$10000,"未反映",0,1)</f>
        <v>7953</v>
      </c>
    </row>
    <row r="3586" spans="1:11">
      <c r="A3586" s="49">
        <v>20250228</v>
      </c>
      <c r="B3586" s="50" t="s">
        <v>3232</v>
      </c>
      <c r="C3586" s="49" t="s">
        <v>8067</v>
      </c>
      <c r="D3586" s="49" t="s">
        <v>3968</v>
      </c>
      <c r="E3586" s="49">
        <v>3800</v>
      </c>
      <c r="F3586" s="49" t="s">
        <v>4192</v>
      </c>
      <c r="G3586" s="49">
        <v>10</v>
      </c>
      <c r="H3586" s="49" t="s">
        <v>3993</v>
      </c>
      <c r="I3586" s="49">
        <v>7</v>
      </c>
      <c r="J3586" s="49" t="s">
        <v>3971</v>
      </c>
      <c r="K3586" s="47" t="str">
        <f>_xlfn.XLOOKUP($B3586,ウォッチリスト!$C$3:$C$10000,ウォッチリスト!$C$3:$C$10000,"未反映",0,1)</f>
        <v>7955</v>
      </c>
    </row>
    <row r="3587" spans="1:11">
      <c r="A3587" s="49">
        <v>20250228</v>
      </c>
      <c r="B3587" s="50" t="s">
        <v>3233</v>
      </c>
      <c r="C3587" s="49" t="s">
        <v>8068</v>
      </c>
      <c r="D3587" s="49" t="s">
        <v>3968</v>
      </c>
      <c r="E3587" s="49">
        <v>3800</v>
      </c>
      <c r="F3587" s="49" t="s">
        <v>4192</v>
      </c>
      <c r="G3587" s="49">
        <v>10</v>
      </c>
      <c r="H3587" s="49" t="s">
        <v>3993</v>
      </c>
      <c r="I3587" s="49">
        <v>4</v>
      </c>
      <c r="J3587" s="49" t="s">
        <v>4015</v>
      </c>
      <c r="K3587" s="47" t="str">
        <f>_xlfn.XLOOKUP($B3587,ウォッチリスト!$C$3:$C$10000,ウォッチリスト!$C$3:$C$10000,"未反映",0,1)</f>
        <v>7956</v>
      </c>
    </row>
    <row r="3588" spans="1:11">
      <c r="A3588" s="49">
        <v>20250228</v>
      </c>
      <c r="B3588" s="50" t="s">
        <v>3234</v>
      </c>
      <c r="C3588" s="49" t="s">
        <v>8069</v>
      </c>
      <c r="D3588" s="49" t="s">
        <v>4059</v>
      </c>
      <c r="E3588" s="49">
        <v>3800</v>
      </c>
      <c r="F3588" s="49" t="s">
        <v>4192</v>
      </c>
      <c r="G3588" s="49">
        <v>10</v>
      </c>
      <c r="H3588" s="49" t="s">
        <v>3993</v>
      </c>
      <c r="I3588" s="49" t="s">
        <v>3975</v>
      </c>
      <c r="J3588" s="49" t="s">
        <v>3975</v>
      </c>
      <c r="K3588" s="47" t="str">
        <f>_xlfn.XLOOKUP($B3588,ウォッチリスト!$C$3:$C$10000,ウォッチリスト!$C$3:$C$10000,"未反映",0,1)</f>
        <v>7957</v>
      </c>
    </row>
    <row r="3589" spans="1:11">
      <c r="A3589" s="49">
        <v>20250228</v>
      </c>
      <c r="B3589" s="50" t="s">
        <v>3235</v>
      </c>
      <c r="C3589" s="49" t="s">
        <v>8070</v>
      </c>
      <c r="D3589" s="49" t="s">
        <v>3968</v>
      </c>
      <c r="E3589" s="49">
        <v>3200</v>
      </c>
      <c r="F3589" s="49" t="s">
        <v>4445</v>
      </c>
      <c r="G3589" s="49">
        <v>4</v>
      </c>
      <c r="H3589" s="49" t="s">
        <v>4446</v>
      </c>
      <c r="I3589" s="49">
        <v>7</v>
      </c>
      <c r="J3589" s="49" t="s">
        <v>3971</v>
      </c>
      <c r="K3589" s="47" t="str">
        <f>_xlfn.XLOOKUP($B3589,ウォッチリスト!$C$3:$C$10000,ウォッチリスト!$C$3:$C$10000,"未反映",0,1)</f>
        <v>7958</v>
      </c>
    </row>
    <row r="3590" spans="1:11">
      <c r="A3590" s="49">
        <v>20250228</v>
      </c>
      <c r="B3590" s="50" t="s">
        <v>3236</v>
      </c>
      <c r="C3590" s="49" t="s">
        <v>8071</v>
      </c>
      <c r="D3590" s="49" t="s">
        <v>3968</v>
      </c>
      <c r="E3590" s="49">
        <v>3800</v>
      </c>
      <c r="F3590" s="49" t="s">
        <v>4192</v>
      </c>
      <c r="G3590" s="49">
        <v>10</v>
      </c>
      <c r="H3590" s="49" t="s">
        <v>3993</v>
      </c>
      <c r="I3590" s="49">
        <v>7</v>
      </c>
      <c r="J3590" s="49" t="s">
        <v>3971</v>
      </c>
      <c r="K3590" s="47" t="str">
        <f>_xlfn.XLOOKUP($B3590,ウォッチリスト!$C$3:$C$10000,ウォッチリスト!$C$3:$C$10000,"未反映",0,1)</f>
        <v>7962</v>
      </c>
    </row>
    <row r="3591" spans="1:11">
      <c r="A3591" s="49">
        <v>20250228</v>
      </c>
      <c r="B3591" s="50" t="s">
        <v>3237</v>
      </c>
      <c r="C3591" s="49" t="s">
        <v>8072</v>
      </c>
      <c r="D3591" s="49" t="s">
        <v>4059</v>
      </c>
      <c r="E3591" s="49">
        <v>3800</v>
      </c>
      <c r="F3591" s="49" t="s">
        <v>4192</v>
      </c>
      <c r="G3591" s="49">
        <v>10</v>
      </c>
      <c r="H3591" s="49" t="s">
        <v>3993</v>
      </c>
      <c r="I3591" s="49" t="s">
        <v>3975</v>
      </c>
      <c r="J3591" s="49" t="s">
        <v>3975</v>
      </c>
      <c r="K3591" s="47" t="str">
        <f>_xlfn.XLOOKUP($B3591,ウォッチリスト!$C$3:$C$10000,ウォッチリスト!$C$3:$C$10000,"未反映",0,1)</f>
        <v>7963</v>
      </c>
    </row>
    <row r="3592" spans="1:11">
      <c r="A3592" s="49">
        <v>20250228</v>
      </c>
      <c r="B3592" s="50" t="s">
        <v>3238</v>
      </c>
      <c r="C3592" s="49" t="s">
        <v>8073</v>
      </c>
      <c r="D3592" s="49" t="s">
        <v>3968</v>
      </c>
      <c r="E3592" s="49">
        <v>3650</v>
      </c>
      <c r="F3592" s="49" t="s">
        <v>5487</v>
      </c>
      <c r="G3592" s="49">
        <v>9</v>
      </c>
      <c r="H3592" s="49" t="s">
        <v>4770</v>
      </c>
      <c r="I3592" s="49">
        <v>6</v>
      </c>
      <c r="J3592" s="49" t="s">
        <v>4061</v>
      </c>
      <c r="K3592" s="47" t="str">
        <f>_xlfn.XLOOKUP($B3592,ウォッチリスト!$C$3:$C$10000,ウォッチリスト!$C$3:$C$10000,"未反映",0,1)</f>
        <v>7965</v>
      </c>
    </row>
    <row r="3593" spans="1:11">
      <c r="A3593" s="49">
        <v>20250228</v>
      </c>
      <c r="B3593" s="50" t="s">
        <v>146</v>
      </c>
      <c r="C3593" s="49" t="s">
        <v>8074</v>
      </c>
      <c r="D3593" s="49" t="s">
        <v>3968</v>
      </c>
      <c r="E3593" s="49">
        <v>3800</v>
      </c>
      <c r="F3593" s="49" t="s">
        <v>4192</v>
      </c>
      <c r="G3593" s="49">
        <v>10</v>
      </c>
      <c r="H3593" s="49" t="s">
        <v>3993</v>
      </c>
      <c r="I3593" s="49">
        <v>6</v>
      </c>
      <c r="J3593" s="49" t="s">
        <v>4061</v>
      </c>
      <c r="K3593" s="47" t="str">
        <f>_xlfn.XLOOKUP($B3593,ウォッチリスト!$C$3:$C$10000,ウォッチリスト!$C$3:$C$10000,"未反映",0,1)</f>
        <v>7966</v>
      </c>
    </row>
    <row r="3594" spans="1:11">
      <c r="A3594" s="49">
        <v>20250228</v>
      </c>
      <c r="B3594" s="50" t="s">
        <v>3239</v>
      </c>
      <c r="C3594" s="49" t="s">
        <v>8075</v>
      </c>
      <c r="D3594" s="49" t="s">
        <v>3968</v>
      </c>
      <c r="E3594" s="49">
        <v>3200</v>
      </c>
      <c r="F3594" s="49" t="s">
        <v>4445</v>
      </c>
      <c r="G3594" s="49">
        <v>4</v>
      </c>
      <c r="H3594" s="49" t="s">
        <v>4446</v>
      </c>
      <c r="I3594" s="49">
        <v>6</v>
      </c>
      <c r="J3594" s="49" t="s">
        <v>4061</v>
      </c>
      <c r="K3594" s="47" t="str">
        <f>_xlfn.XLOOKUP($B3594,ウォッチリスト!$C$3:$C$10000,ウォッチリスト!$C$3:$C$10000,"未反映",0,1)</f>
        <v>7970</v>
      </c>
    </row>
    <row r="3595" spans="1:11">
      <c r="A3595" s="49">
        <v>20250228</v>
      </c>
      <c r="B3595" s="50" t="s">
        <v>3240</v>
      </c>
      <c r="C3595" s="49" t="s">
        <v>8076</v>
      </c>
      <c r="D3595" s="49" t="s">
        <v>4059</v>
      </c>
      <c r="E3595" s="49">
        <v>3200</v>
      </c>
      <c r="F3595" s="49" t="s">
        <v>4445</v>
      </c>
      <c r="G3595" s="49">
        <v>4</v>
      </c>
      <c r="H3595" s="49" t="s">
        <v>4446</v>
      </c>
      <c r="I3595" s="49" t="s">
        <v>3975</v>
      </c>
      <c r="J3595" s="49" t="s">
        <v>3975</v>
      </c>
      <c r="K3595" s="47" t="str">
        <f>_xlfn.XLOOKUP($B3595,ウォッチリスト!$C$3:$C$10000,ウォッチリスト!$C$3:$C$10000,"未反映",0,1)</f>
        <v>7971</v>
      </c>
    </row>
    <row r="3596" spans="1:11">
      <c r="A3596" s="49">
        <v>20250228</v>
      </c>
      <c r="B3596" s="50" t="s">
        <v>3241</v>
      </c>
      <c r="C3596" s="49" t="s">
        <v>8077</v>
      </c>
      <c r="D3596" s="49" t="s">
        <v>3968</v>
      </c>
      <c r="E3596" s="49">
        <v>3800</v>
      </c>
      <c r="F3596" s="49" t="s">
        <v>4192</v>
      </c>
      <c r="G3596" s="49">
        <v>10</v>
      </c>
      <c r="H3596" s="49" t="s">
        <v>3993</v>
      </c>
      <c r="I3596" s="49">
        <v>6</v>
      </c>
      <c r="J3596" s="49" t="s">
        <v>4061</v>
      </c>
      <c r="K3596" s="47" t="str">
        <f>_xlfn.XLOOKUP($B3596,ウォッチリスト!$C$3:$C$10000,ウォッチリスト!$C$3:$C$10000,"未反映",0,1)</f>
        <v>7972</v>
      </c>
    </row>
    <row r="3597" spans="1:11">
      <c r="A3597" s="49">
        <v>20250228</v>
      </c>
      <c r="B3597" s="50" t="s">
        <v>3242</v>
      </c>
      <c r="C3597" s="49" t="s">
        <v>8078</v>
      </c>
      <c r="D3597" s="49" t="s">
        <v>3968</v>
      </c>
      <c r="E3597" s="49">
        <v>3800</v>
      </c>
      <c r="F3597" s="49" t="s">
        <v>4192</v>
      </c>
      <c r="G3597" s="49">
        <v>10</v>
      </c>
      <c r="H3597" s="49" t="s">
        <v>3993</v>
      </c>
      <c r="I3597" s="49">
        <v>1</v>
      </c>
      <c r="J3597" s="49" t="s">
        <v>5369</v>
      </c>
      <c r="K3597" s="47" t="str">
        <f>_xlfn.XLOOKUP($B3597,ウォッチリスト!$C$3:$C$10000,ウォッチリスト!$C$3:$C$10000,"未反映",0,1)</f>
        <v>7974</v>
      </c>
    </row>
    <row r="3598" spans="1:11">
      <c r="A3598" s="49">
        <v>20250228</v>
      </c>
      <c r="B3598" s="50" t="s">
        <v>3243</v>
      </c>
      <c r="C3598" s="49" t="s">
        <v>8079</v>
      </c>
      <c r="D3598" s="49" t="s">
        <v>4059</v>
      </c>
      <c r="E3598" s="49">
        <v>3800</v>
      </c>
      <c r="F3598" s="49" t="s">
        <v>4192</v>
      </c>
      <c r="G3598" s="49">
        <v>10</v>
      </c>
      <c r="H3598" s="49" t="s">
        <v>3993</v>
      </c>
      <c r="I3598" s="49" t="s">
        <v>3975</v>
      </c>
      <c r="J3598" s="49" t="s">
        <v>3975</v>
      </c>
      <c r="K3598" s="47" t="str">
        <f>_xlfn.XLOOKUP($B3598,ウォッチリスト!$C$3:$C$10000,ウォッチリスト!$C$3:$C$10000,"未反映",0,1)</f>
        <v>7975</v>
      </c>
    </row>
    <row r="3599" spans="1:11">
      <c r="A3599" s="49">
        <v>20250228</v>
      </c>
      <c r="B3599" s="50" t="s">
        <v>3244</v>
      </c>
      <c r="C3599" s="49" t="s">
        <v>8080</v>
      </c>
      <c r="D3599" s="49" t="s">
        <v>3968</v>
      </c>
      <c r="E3599" s="49">
        <v>3800</v>
      </c>
      <c r="F3599" s="49" t="s">
        <v>4192</v>
      </c>
      <c r="G3599" s="49">
        <v>10</v>
      </c>
      <c r="H3599" s="49" t="s">
        <v>3993</v>
      </c>
      <c r="I3599" s="49">
        <v>6</v>
      </c>
      <c r="J3599" s="49" t="s">
        <v>4061</v>
      </c>
      <c r="K3599" s="47" t="str">
        <f>_xlfn.XLOOKUP($B3599,ウォッチリスト!$C$3:$C$10000,ウォッチリスト!$C$3:$C$10000,"未反映",0,1)</f>
        <v>7976</v>
      </c>
    </row>
    <row r="3600" spans="1:11">
      <c r="A3600" s="49">
        <v>20250228</v>
      </c>
      <c r="B3600" s="50" t="s">
        <v>3245</v>
      </c>
      <c r="C3600" s="49" t="s">
        <v>8081</v>
      </c>
      <c r="D3600" s="49" t="s">
        <v>3968</v>
      </c>
      <c r="E3600" s="49">
        <v>3750</v>
      </c>
      <c r="F3600" s="49" t="s">
        <v>4769</v>
      </c>
      <c r="G3600" s="49">
        <v>9</v>
      </c>
      <c r="H3600" s="49" t="s">
        <v>4770</v>
      </c>
      <c r="I3600" s="49">
        <v>7</v>
      </c>
      <c r="J3600" s="49" t="s">
        <v>3971</v>
      </c>
      <c r="K3600" s="47" t="str">
        <f>_xlfn.XLOOKUP($B3600,ウォッチリスト!$C$3:$C$10000,ウォッチリスト!$C$3:$C$10000,"未反映",0,1)</f>
        <v>7979</v>
      </c>
    </row>
    <row r="3601" spans="1:11">
      <c r="A3601" s="49">
        <v>20250228</v>
      </c>
      <c r="B3601" s="50" t="s">
        <v>3246</v>
      </c>
      <c r="C3601" s="49" t="s">
        <v>8082</v>
      </c>
      <c r="D3601" s="49" t="s">
        <v>4059</v>
      </c>
      <c r="E3601" s="49">
        <v>3800</v>
      </c>
      <c r="F3601" s="49" t="s">
        <v>4192</v>
      </c>
      <c r="G3601" s="49">
        <v>10</v>
      </c>
      <c r="H3601" s="49" t="s">
        <v>3993</v>
      </c>
      <c r="I3601" s="49" t="s">
        <v>3975</v>
      </c>
      <c r="J3601" s="49" t="s">
        <v>3975</v>
      </c>
      <c r="K3601" s="47" t="str">
        <f>_xlfn.XLOOKUP($B3601,ウォッチリスト!$C$3:$C$10000,ウォッチリスト!$C$3:$C$10000,"未反映",0,1)</f>
        <v>7980</v>
      </c>
    </row>
    <row r="3602" spans="1:11">
      <c r="A3602" s="49">
        <v>20250228</v>
      </c>
      <c r="B3602" s="50" t="s">
        <v>238</v>
      </c>
      <c r="C3602" s="49" t="s">
        <v>8083</v>
      </c>
      <c r="D3602" s="49" t="s">
        <v>3968</v>
      </c>
      <c r="E3602" s="49">
        <v>3800</v>
      </c>
      <c r="F3602" s="49" t="s">
        <v>4192</v>
      </c>
      <c r="G3602" s="49">
        <v>10</v>
      </c>
      <c r="H3602" s="49" t="s">
        <v>3993</v>
      </c>
      <c r="I3602" s="49">
        <v>6</v>
      </c>
      <c r="J3602" s="49" t="s">
        <v>4061</v>
      </c>
      <c r="K3602" s="47" t="str">
        <f>_xlfn.XLOOKUP($B3602,ウォッチリスト!$C$3:$C$10000,ウォッチリスト!$C$3:$C$10000,"未反映",0,1)</f>
        <v>7981</v>
      </c>
    </row>
    <row r="3603" spans="1:11">
      <c r="A3603" s="49">
        <v>20250228</v>
      </c>
      <c r="B3603" s="50" t="s">
        <v>3247</v>
      </c>
      <c r="C3603" s="49" t="s">
        <v>8084</v>
      </c>
      <c r="D3603" s="49" t="s">
        <v>4059</v>
      </c>
      <c r="E3603" s="49">
        <v>3800</v>
      </c>
      <c r="F3603" s="49" t="s">
        <v>4192</v>
      </c>
      <c r="G3603" s="49">
        <v>10</v>
      </c>
      <c r="H3603" s="49" t="s">
        <v>3993</v>
      </c>
      <c r="I3603" s="49" t="s">
        <v>3975</v>
      </c>
      <c r="J3603" s="49" t="s">
        <v>3975</v>
      </c>
      <c r="K3603" s="47" t="str">
        <f>_xlfn.XLOOKUP($B3603,ウォッチリスト!$C$3:$C$10000,ウォッチリスト!$C$3:$C$10000,"未反映",0,1)</f>
        <v>7983</v>
      </c>
    </row>
    <row r="3604" spans="1:11">
      <c r="A3604" s="49">
        <v>20250228</v>
      </c>
      <c r="B3604" s="50" t="s">
        <v>3248</v>
      </c>
      <c r="C3604" s="49" t="s">
        <v>8085</v>
      </c>
      <c r="D3604" s="49" t="s">
        <v>3968</v>
      </c>
      <c r="E3604" s="49">
        <v>3800</v>
      </c>
      <c r="F3604" s="49" t="s">
        <v>4192</v>
      </c>
      <c r="G3604" s="49">
        <v>10</v>
      </c>
      <c r="H3604" s="49" t="s">
        <v>3993</v>
      </c>
      <c r="I3604" s="49">
        <v>4</v>
      </c>
      <c r="J3604" s="49" t="s">
        <v>4015</v>
      </c>
      <c r="K3604" s="47" t="str">
        <f>_xlfn.XLOOKUP($B3604,ウォッチリスト!$C$3:$C$10000,ウォッチリスト!$C$3:$C$10000,"未反映",0,1)</f>
        <v>7984</v>
      </c>
    </row>
    <row r="3605" spans="1:11">
      <c r="A3605" s="49">
        <v>20250228</v>
      </c>
      <c r="B3605" s="50" t="s">
        <v>3249</v>
      </c>
      <c r="C3605" s="49" t="s">
        <v>8086</v>
      </c>
      <c r="D3605" s="49" t="s">
        <v>4059</v>
      </c>
      <c r="E3605" s="49">
        <v>3550</v>
      </c>
      <c r="F3605" s="49" t="s">
        <v>5390</v>
      </c>
      <c r="G3605" s="49">
        <v>3</v>
      </c>
      <c r="H3605" s="49" t="s">
        <v>4056</v>
      </c>
      <c r="I3605" s="49" t="s">
        <v>3975</v>
      </c>
      <c r="J3605" s="49" t="s">
        <v>3975</v>
      </c>
      <c r="K3605" s="47" t="str">
        <f>_xlfn.XLOOKUP($B3605,ウォッチリスト!$C$3:$C$10000,ウォッチリスト!$C$3:$C$10000,"未反映",0,1)</f>
        <v>7985</v>
      </c>
    </row>
    <row r="3606" spans="1:11">
      <c r="A3606" s="49">
        <v>20250228</v>
      </c>
      <c r="B3606" s="50" t="s">
        <v>3250</v>
      </c>
      <c r="C3606" s="49" t="s">
        <v>8087</v>
      </c>
      <c r="D3606" s="49" t="s">
        <v>4059</v>
      </c>
      <c r="E3606" s="49">
        <v>3800</v>
      </c>
      <c r="F3606" s="49" t="s">
        <v>4192</v>
      </c>
      <c r="G3606" s="49">
        <v>10</v>
      </c>
      <c r="H3606" s="49" t="s">
        <v>3993</v>
      </c>
      <c r="I3606" s="49" t="s">
        <v>3975</v>
      </c>
      <c r="J3606" s="49" t="s">
        <v>3975</v>
      </c>
      <c r="K3606" s="47" t="str">
        <f>_xlfn.XLOOKUP($B3606,ウォッチリスト!$C$3:$C$10000,ウォッチリスト!$C$3:$C$10000,"未反映",0,1)</f>
        <v>7986</v>
      </c>
    </row>
    <row r="3607" spans="1:11">
      <c r="A3607" s="49">
        <v>20250228</v>
      </c>
      <c r="B3607" s="50" t="s">
        <v>3251</v>
      </c>
      <c r="C3607" s="49" t="s">
        <v>8088</v>
      </c>
      <c r="D3607" s="49" t="s">
        <v>4059</v>
      </c>
      <c r="E3607" s="49">
        <v>3800</v>
      </c>
      <c r="F3607" s="49" t="s">
        <v>4192</v>
      </c>
      <c r="G3607" s="49">
        <v>10</v>
      </c>
      <c r="H3607" s="49" t="s">
        <v>3993</v>
      </c>
      <c r="I3607" s="49">
        <v>7</v>
      </c>
      <c r="J3607" s="49" t="s">
        <v>3971</v>
      </c>
      <c r="K3607" s="47" t="str">
        <f>_xlfn.XLOOKUP($B3607,ウォッチリスト!$C$3:$C$10000,ウォッチリスト!$C$3:$C$10000,"未反映",0,1)</f>
        <v>7987</v>
      </c>
    </row>
    <row r="3608" spans="1:11">
      <c r="A3608" s="49">
        <v>20250228</v>
      </c>
      <c r="B3608" s="50" t="s">
        <v>3252</v>
      </c>
      <c r="C3608" s="49" t="s">
        <v>8089</v>
      </c>
      <c r="D3608" s="49" t="s">
        <v>3968</v>
      </c>
      <c r="E3608" s="49">
        <v>3200</v>
      </c>
      <c r="F3608" s="49" t="s">
        <v>4445</v>
      </c>
      <c r="G3608" s="49">
        <v>4</v>
      </c>
      <c r="H3608" s="49" t="s">
        <v>4446</v>
      </c>
      <c r="I3608" s="49">
        <v>4</v>
      </c>
      <c r="J3608" s="49" t="s">
        <v>4015</v>
      </c>
      <c r="K3608" s="47" t="str">
        <f>_xlfn.XLOOKUP($B3608,ウォッチリスト!$C$3:$C$10000,ウォッチリスト!$C$3:$C$10000,"未反映",0,1)</f>
        <v>7988</v>
      </c>
    </row>
    <row r="3609" spans="1:11">
      <c r="A3609" s="49">
        <v>20250228</v>
      </c>
      <c r="B3609" s="50" t="s">
        <v>3253</v>
      </c>
      <c r="C3609" s="49" t="s">
        <v>8090</v>
      </c>
      <c r="D3609" s="49" t="s">
        <v>3968</v>
      </c>
      <c r="E3609" s="49">
        <v>3550</v>
      </c>
      <c r="F3609" s="49" t="s">
        <v>5390</v>
      </c>
      <c r="G3609" s="49">
        <v>3</v>
      </c>
      <c r="H3609" s="49" t="s">
        <v>4056</v>
      </c>
      <c r="I3609" s="49">
        <v>7</v>
      </c>
      <c r="J3609" s="49" t="s">
        <v>3971</v>
      </c>
      <c r="K3609" s="47" t="str">
        <f>_xlfn.XLOOKUP($B3609,ウォッチリスト!$C$3:$C$10000,ウォッチリスト!$C$3:$C$10000,"未反映",0,1)</f>
        <v>7989</v>
      </c>
    </row>
    <row r="3610" spans="1:11">
      <c r="A3610" s="49">
        <v>20250228</v>
      </c>
      <c r="B3610" s="50" t="s">
        <v>3254</v>
      </c>
      <c r="C3610" s="49" t="s">
        <v>8091</v>
      </c>
      <c r="D3610" s="49" t="s">
        <v>3968</v>
      </c>
      <c r="E3610" s="49">
        <v>3800</v>
      </c>
      <c r="F3610" s="49" t="s">
        <v>4192</v>
      </c>
      <c r="G3610" s="49">
        <v>10</v>
      </c>
      <c r="H3610" s="49" t="s">
        <v>3993</v>
      </c>
      <c r="I3610" s="49">
        <v>6</v>
      </c>
      <c r="J3610" s="49" t="s">
        <v>4061</v>
      </c>
      <c r="K3610" s="47" t="str">
        <f>_xlfn.XLOOKUP($B3610,ウォッチリスト!$C$3:$C$10000,ウォッチリスト!$C$3:$C$10000,"未反映",0,1)</f>
        <v>7990</v>
      </c>
    </row>
    <row r="3611" spans="1:11">
      <c r="A3611" s="49">
        <v>20250228</v>
      </c>
      <c r="B3611" s="50" t="s">
        <v>3255</v>
      </c>
      <c r="C3611" s="49" t="s">
        <v>8092</v>
      </c>
      <c r="D3611" s="49" t="s">
        <v>4059</v>
      </c>
      <c r="E3611" s="49">
        <v>3600</v>
      </c>
      <c r="F3611" s="49" t="s">
        <v>4524</v>
      </c>
      <c r="G3611" s="49">
        <v>8</v>
      </c>
      <c r="H3611" s="49" t="s">
        <v>4524</v>
      </c>
      <c r="I3611" s="49" t="s">
        <v>3975</v>
      </c>
      <c r="J3611" s="49" t="s">
        <v>3975</v>
      </c>
      <c r="K3611" s="47" t="str">
        <f>_xlfn.XLOOKUP($B3611,ウォッチリスト!$C$3:$C$10000,ウォッチリスト!$C$3:$C$10000,"未反映",0,1)</f>
        <v>7991</v>
      </c>
    </row>
    <row r="3612" spans="1:11">
      <c r="A3612" s="49">
        <v>20250228</v>
      </c>
      <c r="B3612" s="50" t="s">
        <v>3256</v>
      </c>
      <c r="C3612" s="49" t="s">
        <v>8093</v>
      </c>
      <c r="D3612" s="49" t="s">
        <v>4059</v>
      </c>
      <c r="E3612" s="49">
        <v>3800</v>
      </c>
      <c r="F3612" s="49" t="s">
        <v>4192</v>
      </c>
      <c r="G3612" s="49">
        <v>10</v>
      </c>
      <c r="H3612" s="49" t="s">
        <v>3993</v>
      </c>
      <c r="I3612" s="49" t="s">
        <v>3975</v>
      </c>
      <c r="J3612" s="49" t="s">
        <v>3975</v>
      </c>
      <c r="K3612" s="47" t="str">
        <f>_xlfn.XLOOKUP($B3612,ウォッチリスト!$C$3:$C$10000,ウォッチリスト!$C$3:$C$10000,"未反映",0,1)</f>
        <v>7992</v>
      </c>
    </row>
    <row r="3613" spans="1:11">
      <c r="A3613" s="49">
        <v>20250228</v>
      </c>
      <c r="B3613" s="50" t="s">
        <v>306</v>
      </c>
      <c r="C3613" s="49" t="s">
        <v>8094</v>
      </c>
      <c r="D3613" s="49" t="s">
        <v>3968</v>
      </c>
      <c r="E3613" s="49">
        <v>3800</v>
      </c>
      <c r="F3613" s="49" t="s">
        <v>4192</v>
      </c>
      <c r="G3613" s="49">
        <v>10</v>
      </c>
      <c r="H3613" s="49" t="s">
        <v>3993</v>
      </c>
      <c r="I3613" s="49">
        <v>6</v>
      </c>
      <c r="J3613" s="49" t="s">
        <v>4061</v>
      </c>
      <c r="K3613" s="47" t="str">
        <f>_xlfn.XLOOKUP($B3613,ウォッチリスト!$C$3:$C$10000,ウォッチリスト!$C$3:$C$10000,"未反映",0,1)</f>
        <v>7994</v>
      </c>
    </row>
    <row r="3614" spans="1:11">
      <c r="A3614" s="49">
        <v>20250228</v>
      </c>
      <c r="B3614" s="50" t="s">
        <v>3257</v>
      </c>
      <c r="C3614" s="49" t="s">
        <v>8095</v>
      </c>
      <c r="D3614" s="49" t="s">
        <v>3968</v>
      </c>
      <c r="E3614" s="49">
        <v>3200</v>
      </c>
      <c r="F3614" s="49" t="s">
        <v>4445</v>
      </c>
      <c r="G3614" s="49">
        <v>4</v>
      </c>
      <c r="H3614" s="49" t="s">
        <v>4446</v>
      </c>
      <c r="I3614" s="49">
        <v>6</v>
      </c>
      <c r="J3614" s="49" t="s">
        <v>4061</v>
      </c>
      <c r="K3614" s="47" t="str">
        <f>_xlfn.XLOOKUP($B3614,ウォッチリスト!$C$3:$C$10000,ウォッチリスト!$C$3:$C$10000,"未反映",0,1)</f>
        <v>7995</v>
      </c>
    </row>
    <row r="3615" spans="1:11">
      <c r="A3615" s="49">
        <v>20250228</v>
      </c>
      <c r="B3615" s="50" t="s">
        <v>3258</v>
      </c>
      <c r="C3615" s="49" t="s">
        <v>8096</v>
      </c>
      <c r="D3615" s="49" t="s">
        <v>4059</v>
      </c>
      <c r="E3615" s="49">
        <v>3800</v>
      </c>
      <c r="F3615" s="49" t="s">
        <v>4192</v>
      </c>
      <c r="G3615" s="49">
        <v>10</v>
      </c>
      <c r="H3615" s="49" t="s">
        <v>3993</v>
      </c>
      <c r="I3615" s="49" t="s">
        <v>3975</v>
      </c>
      <c r="J3615" s="49" t="s">
        <v>3975</v>
      </c>
      <c r="K3615" s="47" t="str">
        <f>_xlfn.XLOOKUP($B3615,ウォッチリスト!$C$3:$C$10000,ウォッチリスト!$C$3:$C$10000,"未反映",0,1)</f>
        <v>7997</v>
      </c>
    </row>
    <row r="3616" spans="1:11">
      <c r="A3616" s="49">
        <v>20250228</v>
      </c>
      <c r="B3616" s="50" t="s">
        <v>3259</v>
      </c>
      <c r="C3616" s="49" t="s">
        <v>8097</v>
      </c>
      <c r="D3616" s="49" t="s">
        <v>4059</v>
      </c>
      <c r="E3616" s="49">
        <v>3650</v>
      </c>
      <c r="F3616" s="49" t="s">
        <v>5487</v>
      </c>
      <c r="G3616" s="49">
        <v>9</v>
      </c>
      <c r="H3616" s="49" t="s">
        <v>4770</v>
      </c>
      <c r="I3616" s="49" t="s">
        <v>3975</v>
      </c>
      <c r="J3616" s="49" t="s">
        <v>3975</v>
      </c>
      <c r="K3616" s="47" t="str">
        <f>_xlfn.XLOOKUP($B3616,ウォッチリスト!$C$3:$C$10000,ウォッチリスト!$C$3:$C$10000,"未反映",0,1)</f>
        <v>7999</v>
      </c>
    </row>
    <row r="3617" spans="1:11">
      <c r="A3617" s="49">
        <v>20250228</v>
      </c>
      <c r="B3617" s="50" t="s">
        <v>3260</v>
      </c>
      <c r="C3617" s="49" t="s">
        <v>8098</v>
      </c>
      <c r="D3617" s="49" t="s">
        <v>3968</v>
      </c>
      <c r="E3617" s="49">
        <v>6050</v>
      </c>
      <c r="F3617" s="49" t="s">
        <v>4196</v>
      </c>
      <c r="G3617" s="49">
        <v>13</v>
      </c>
      <c r="H3617" s="49" t="s">
        <v>4197</v>
      </c>
      <c r="I3617" s="49">
        <v>1</v>
      </c>
      <c r="J3617" s="49" t="s">
        <v>5369</v>
      </c>
      <c r="K3617" s="47" t="str">
        <f>_xlfn.XLOOKUP($B3617,ウォッチリスト!$C$3:$C$10000,ウォッチリスト!$C$3:$C$10000,"未反映",0,1)</f>
        <v>8001</v>
      </c>
    </row>
    <row r="3618" spans="1:11">
      <c r="A3618" s="49">
        <v>20250228</v>
      </c>
      <c r="B3618" s="50" t="s">
        <v>3261</v>
      </c>
      <c r="C3618" s="49" t="s">
        <v>8099</v>
      </c>
      <c r="D3618" s="49" t="s">
        <v>3968</v>
      </c>
      <c r="E3618" s="49">
        <v>6050</v>
      </c>
      <c r="F3618" s="49" t="s">
        <v>4196</v>
      </c>
      <c r="G3618" s="49">
        <v>13</v>
      </c>
      <c r="H3618" s="49" t="s">
        <v>4197</v>
      </c>
      <c r="I3618" s="49">
        <v>2</v>
      </c>
      <c r="J3618" s="49" t="s">
        <v>4532</v>
      </c>
      <c r="K3618" s="47" t="str">
        <f>_xlfn.XLOOKUP($B3618,ウォッチリスト!$C$3:$C$10000,ウォッチリスト!$C$3:$C$10000,"未反映",0,1)</f>
        <v>8002</v>
      </c>
    </row>
    <row r="3619" spans="1:11">
      <c r="A3619" s="49">
        <v>20250228</v>
      </c>
      <c r="B3619" s="50" t="s">
        <v>315</v>
      </c>
      <c r="C3619" s="49" t="s">
        <v>8100</v>
      </c>
      <c r="D3619" s="49" t="s">
        <v>3968</v>
      </c>
      <c r="E3619" s="49">
        <v>6100</v>
      </c>
      <c r="F3619" s="49" t="s">
        <v>4070</v>
      </c>
      <c r="G3619" s="49">
        <v>14</v>
      </c>
      <c r="H3619" s="49" t="s">
        <v>4071</v>
      </c>
      <c r="I3619" s="49">
        <v>6</v>
      </c>
      <c r="J3619" s="49" t="s">
        <v>4061</v>
      </c>
      <c r="K3619" s="47" t="str">
        <f>_xlfn.XLOOKUP($B3619,ウォッチリスト!$C$3:$C$10000,ウォッチリスト!$C$3:$C$10000,"未反映",0,1)</f>
        <v>8005</v>
      </c>
    </row>
    <row r="3620" spans="1:11">
      <c r="A3620" s="49">
        <v>20250228</v>
      </c>
      <c r="B3620" s="50" t="s">
        <v>3262</v>
      </c>
      <c r="C3620" s="49" t="s">
        <v>8101</v>
      </c>
      <c r="D3620" s="49" t="s">
        <v>4059</v>
      </c>
      <c r="E3620" s="49">
        <v>6050</v>
      </c>
      <c r="F3620" s="49" t="s">
        <v>4196</v>
      </c>
      <c r="G3620" s="49">
        <v>13</v>
      </c>
      <c r="H3620" s="49" t="s">
        <v>4197</v>
      </c>
      <c r="I3620" s="49" t="s">
        <v>3975</v>
      </c>
      <c r="J3620" s="49" t="s">
        <v>3975</v>
      </c>
      <c r="K3620" s="47" t="str">
        <f>_xlfn.XLOOKUP($B3620,ウォッチリスト!$C$3:$C$10000,ウォッチリスト!$C$3:$C$10000,"未反映",0,1)</f>
        <v>8006</v>
      </c>
    </row>
    <row r="3621" spans="1:11">
      <c r="A3621" s="49">
        <v>20250228</v>
      </c>
      <c r="B3621" s="50" t="s">
        <v>3263</v>
      </c>
      <c r="C3621" s="49" t="s">
        <v>8102</v>
      </c>
      <c r="D3621" s="49" t="s">
        <v>3968</v>
      </c>
      <c r="E3621" s="49">
        <v>6050</v>
      </c>
      <c r="F3621" s="49" t="s">
        <v>4196</v>
      </c>
      <c r="G3621" s="49">
        <v>13</v>
      </c>
      <c r="H3621" s="49" t="s">
        <v>4197</v>
      </c>
      <c r="I3621" s="49" t="s">
        <v>3975</v>
      </c>
      <c r="J3621" s="49" t="s">
        <v>3975</v>
      </c>
      <c r="K3621" s="47" t="str">
        <f>_xlfn.XLOOKUP($B3621,ウォッチリスト!$C$3:$C$10000,ウォッチリスト!$C$3:$C$10000,"未反映",0,1)</f>
        <v>8007</v>
      </c>
    </row>
    <row r="3622" spans="1:11">
      <c r="A3622" s="49">
        <v>20250228</v>
      </c>
      <c r="B3622" s="50" t="s">
        <v>3264</v>
      </c>
      <c r="C3622" s="49" t="s">
        <v>8103</v>
      </c>
      <c r="D3622" s="49" t="s">
        <v>3968</v>
      </c>
      <c r="E3622" s="49">
        <v>6100</v>
      </c>
      <c r="F3622" s="49" t="s">
        <v>4070</v>
      </c>
      <c r="G3622" s="49">
        <v>14</v>
      </c>
      <c r="H3622" s="49" t="s">
        <v>4071</v>
      </c>
      <c r="I3622" s="49">
        <v>6</v>
      </c>
      <c r="J3622" s="49" t="s">
        <v>4061</v>
      </c>
      <c r="K3622" s="47" t="str">
        <f>_xlfn.XLOOKUP($B3622,ウォッチリスト!$C$3:$C$10000,ウォッチリスト!$C$3:$C$10000,"未反映",0,1)</f>
        <v>8008</v>
      </c>
    </row>
    <row r="3623" spans="1:11">
      <c r="A3623" s="49">
        <v>20250228</v>
      </c>
      <c r="B3623" s="50" t="s">
        <v>314</v>
      </c>
      <c r="C3623" s="49" t="s">
        <v>8104</v>
      </c>
      <c r="D3623" s="49" t="s">
        <v>3968</v>
      </c>
      <c r="E3623" s="49">
        <v>3100</v>
      </c>
      <c r="F3623" s="49" t="s">
        <v>5428</v>
      </c>
      <c r="G3623" s="49">
        <v>4</v>
      </c>
      <c r="H3623" s="49" t="s">
        <v>4446</v>
      </c>
      <c r="I3623" s="49">
        <v>7</v>
      </c>
      <c r="J3623" s="49" t="s">
        <v>3971</v>
      </c>
      <c r="K3623" s="47" t="str">
        <f>_xlfn.XLOOKUP($B3623,ウォッチリスト!$C$3:$C$10000,ウォッチリスト!$C$3:$C$10000,"未反映",0,1)</f>
        <v>8011</v>
      </c>
    </row>
    <row r="3624" spans="1:11">
      <c r="A3624" s="49">
        <v>20250228</v>
      </c>
      <c r="B3624" s="50" t="s">
        <v>192</v>
      </c>
      <c r="C3624" s="49" t="s">
        <v>8105</v>
      </c>
      <c r="D3624" s="49" t="s">
        <v>3968</v>
      </c>
      <c r="E3624" s="49">
        <v>6050</v>
      </c>
      <c r="F3624" s="49" t="s">
        <v>4196</v>
      </c>
      <c r="G3624" s="49">
        <v>13</v>
      </c>
      <c r="H3624" s="49" t="s">
        <v>4197</v>
      </c>
      <c r="I3624" s="49">
        <v>4</v>
      </c>
      <c r="J3624" s="49" t="s">
        <v>4015</v>
      </c>
      <c r="K3624" s="47" t="str">
        <f>_xlfn.XLOOKUP($B3624,ウォッチリスト!$C$3:$C$10000,ウォッチリスト!$C$3:$C$10000,"未反映",0,1)</f>
        <v>8012</v>
      </c>
    </row>
    <row r="3625" spans="1:11">
      <c r="A3625" s="49">
        <v>20250228</v>
      </c>
      <c r="B3625" s="50" t="s">
        <v>3265</v>
      </c>
      <c r="C3625" s="49" t="s">
        <v>8106</v>
      </c>
      <c r="D3625" s="49" t="s">
        <v>4059</v>
      </c>
      <c r="E3625" s="49">
        <v>3100</v>
      </c>
      <c r="F3625" s="49" t="s">
        <v>5428</v>
      </c>
      <c r="G3625" s="49">
        <v>4</v>
      </c>
      <c r="H3625" s="49" t="s">
        <v>4446</v>
      </c>
      <c r="I3625" s="49" t="s">
        <v>3975</v>
      </c>
      <c r="J3625" s="49" t="s">
        <v>3975</v>
      </c>
      <c r="K3625" s="47" t="str">
        <f>_xlfn.XLOOKUP($B3625,ウォッチリスト!$C$3:$C$10000,ウォッチリスト!$C$3:$C$10000,"未反映",0,1)</f>
        <v>8013</v>
      </c>
    </row>
    <row r="3626" spans="1:11">
      <c r="A3626" s="49">
        <v>20250228</v>
      </c>
      <c r="B3626" s="50" t="s">
        <v>3266</v>
      </c>
      <c r="C3626" s="49" t="s">
        <v>8107</v>
      </c>
      <c r="D3626" s="49" t="s">
        <v>3968</v>
      </c>
      <c r="E3626" s="49">
        <v>6050</v>
      </c>
      <c r="F3626" s="49" t="s">
        <v>4196</v>
      </c>
      <c r="G3626" s="49">
        <v>13</v>
      </c>
      <c r="H3626" s="49" t="s">
        <v>4197</v>
      </c>
      <c r="I3626" s="49">
        <v>7</v>
      </c>
      <c r="J3626" s="49" t="s">
        <v>3971</v>
      </c>
      <c r="K3626" s="47" t="str">
        <f>_xlfn.XLOOKUP($B3626,ウォッチリスト!$C$3:$C$10000,ウォッチリスト!$C$3:$C$10000,"未反映",0,1)</f>
        <v>8014</v>
      </c>
    </row>
    <row r="3627" spans="1:11">
      <c r="A3627" s="49">
        <v>20250228</v>
      </c>
      <c r="B3627" s="50" t="s">
        <v>3267</v>
      </c>
      <c r="C3627" s="49" t="s">
        <v>8108</v>
      </c>
      <c r="D3627" s="49" t="s">
        <v>3968</v>
      </c>
      <c r="E3627" s="49">
        <v>6050</v>
      </c>
      <c r="F3627" s="49" t="s">
        <v>4196</v>
      </c>
      <c r="G3627" s="49">
        <v>13</v>
      </c>
      <c r="H3627" s="49" t="s">
        <v>4197</v>
      </c>
      <c r="I3627" s="49">
        <v>4</v>
      </c>
      <c r="J3627" s="49" t="s">
        <v>4015</v>
      </c>
      <c r="K3627" s="47" t="str">
        <f>_xlfn.XLOOKUP($B3627,ウォッチリスト!$C$3:$C$10000,ウォッチリスト!$C$3:$C$10000,"未反映",0,1)</f>
        <v>8015</v>
      </c>
    </row>
    <row r="3628" spans="1:11">
      <c r="A3628" s="49">
        <v>20250228</v>
      </c>
      <c r="B3628" s="50" t="s">
        <v>3268</v>
      </c>
      <c r="C3628" s="49" t="s">
        <v>8109</v>
      </c>
      <c r="D3628" s="49" t="s">
        <v>3968</v>
      </c>
      <c r="E3628" s="49">
        <v>3100</v>
      </c>
      <c r="F3628" s="49" t="s">
        <v>5428</v>
      </c>
      <c r="G3628" s="49">
        <v>4</v>
      </c>
      <c r="H3628" s="49" t="s">
        <v>4446</v>
      </c>
      <c r="I3628" s="49">
        <v>6</v>
      </c>
      <c r="J3628" s="49" t="s">
        <v>4061</v>
      </c>
      <c r="K3628" s="47" t="str">
        <f>_xlfn.XLOOKUP($B3628,ウォッチリスト!$C$3:$C$10000,ウォッチリスト!$C$3:$C$10000,"未反映",0,1)</f>
        <v>8016</v>
      </c>
    </row>
    <row r="3629" spans="1:11">
      <c r="A3629" s="49">
        <v>20250228</v>
      </c>
      <c r="B3629" s="50" t="s">
        <v>3269</v>
      </c>
      <c r="C3629" s="49" t="s">
        <v>8110</v>
      </c>
      <c r="D3629" s="49" t="s">
        <v>4059</v>
      </c>
      <c r="E3629" s="49">
        <v>6050</v>
      </c>
      <c r="F3629" s="49" t="s">
        <v>4196</v>
      </c>
      <c r="G3629" s="49">
        <v>13</v>
      </c>
      <c r="H3629" s="49" t="s">
        <v>4197</v>
      </c>
      <c r="I3629" s="49">
        <v>7</v>
      </c>
      <c r="J3629" s="49" t="s">
        <v>3971</v>
      </c>
      <c r="K3629" s="47" t="str">
        <f>_xlfn.XLOOKUP($B3629,ウォッチリスト!$C$3:$C$10000,ウォッチリスト!$C$3:$C$10000,"未反映",0,1)</f>
        <v>8018</v>
      </c>
    </row>
    <row r="3630" spans="1:11">
      <c r="A3630" s="49">
        <v>20250228</v>
      </c>
      <c r="B3630" s="50" t="s">
        <v>3270</v>
      </c>
      <c r="C3630" s="49" t="s">
        <v>8111</v>
      </c>
      <c r="D3630" s="49" t="s">
        <v>3968</v>
      </c>
      <c r="E3630" s="49">
        <v>6050</v>
      </c>
      <c r="F3630" s="49" t="s">
        <v>4196</v>
      </c>
      <c r="G3630" s="49">
        <v>13</v>
      </c>
      <c r="H3630" s="49" t="s">
        <v>4197</v>
      </c>
      <c r="I3630" s="49">
        <v>4</v>
      </c>
      <c r="J3630" s="49" t="s">
        <v>4015</v>
      </c>
      <c r="K3630" s="47" t="str">
        <f>_xlfn.XLOOKUP($B3630,ウォッチリスト!$C$3:$C$10000,ウォッチリスト!$C$3:$C$10000,"未反映",0,1)</f>
        <v>8020</v>
      </c>
    </row>
    <row r="3631" spans="1:11">
      <c r="A3631" s="49">
        <v>20250228</v>
      </c>
      <c r="B3631" s="50" t="s">
        <v>3271</v>
      </c>
      <c r="C3631" s="49" t="s">
        <v>8112</v>
      </c>
      <c r="D3631" s="49" t="s">
        <v>3968</v>
      </c>
      <c r="E3631" s="49">
        <v>3800</v>
      </c>
      <c r="F3631" s="49" t="s">
        <v>4192</v>
      </c>
      <c r="G3631" s="49">
        <v>10</v>
      </c>
      <c r="H3631" s="49" t="s">
        <v>3993</v>
      </c>
      <c r="I3631" s="49">
        <v>6</v>
      </c>
      <c r="J3631" s="49" t="s">
        <v>4061</v>
      </c>
      <c r="K3631" s="47" t="str">
        <f>_xlfn.XLOOKUP($B3631,ウォッチリスト!$C$3:$C$10000,ウォッチリスト!$C$3:$C$10000,"未反映",0,1)</f>
        <v>8022</v>
      </c>
    </row>
    <row r="3632" spans="1:11">
      <c r="A3632" s="49">
        <v>20250228</v>
      </c>
      <c r="B3632" s="50" t="s">
        <v>3272</v>
      </c>
      <c r="C3632" s="49" t="s">
        <v>8113</v>
      </c>
      <c r="D3632" s="49" t="s">
        <v>4059</v>
      </c>
      <c r="E3632" s="49">
        <v>5250</v>
      </c>
      <c r="F3632" s="49" t="s">
        <v>3992</v>
      </c>
      <c r="G3632" s="49">
        <v>10</v>
      </c>
      <c r="H3632" s="49" t="s">
        <v>3993</v>
      </c>
      <c r="I3632" s="49" t="s">
        <v>3975</v>
      </c>
      <c r="J3632" s="49" t="s">
        <v>3975</v>
      </c>
      <c r="K3632" s="47" t="str">
        <f>_xlfn.XLOOKUP($B3632,ウォッチリスト!$C$3:$C$10000,ウォッチリスト!$C$3:$C$10000,"未反映",0,1)</f>
        <v>8023</v>
      </c>
    </row>
    <row r="3633" spans="1:11">
      <c r="A3633" s="49">
        <v>20250228</v>
      </c>
      <c r="B3633" s="50" t="s">
        <v>3273</v>
      </c>
      <c r="C3633" s="49" t="s">
        <v>8114</v>
      </c>
      <c r="D3633" s="49" t="s">
        <v>4059</v>
      </c>
      <c r="E3633" s="49">
        <v>6050</v>
      </c>
      <c r="F3633" s="49" t="s">
        <v>4196</v>
      </c>
      <c r="G3633" s="49">
        <v>13</v>
      </c>
      <c r="H3633" s="49" t="s">
        <v>4197</v>
      </c>
      <c r="I3633" s="49" t="s">
        <v>3975</v>
      </c>
      <c r="J3633" s="49" t="s">
        <v>3975</v>
      </c>
      <c r="K3633" s="47" t="str">
        <f>_xlfn.XLOOKUP($B3633,ウォッチリスト!$C$3:$C$10000,ウォッチリスト!$C$3:$C$10000,"未反映",0,1)</f>
        <v>8025</v>
      </c>
    </row>
    <row r="3634" spans="1:11">
      <c r="A3634" s="49">
        <v>20250228</v>
      </c>
      <c r="B3634" s="50" t="s">
        <v>3274</v>
      </c>
      <c r="C3634" s="49" t="s">
        <v>8115</v>
      </c>
      <c r="D3634" s="49" t="s">
        <v>4059</v>
      </c>
      <c r="E3634" s="49">
        <v>3100</v>
      </c>
      <c r="F3634" s="49" t="s">
        <v>5428</v>
      </c>
      <c r="G3634" s="49">
        <v>4</v>
      </c>
      <c r="H3634" s="49" t="s">
        <v>4446</v>
      </c>
      <c r="I3634" s="49">
        <v>7</v>
      </c>
      <c r="J3634" s="49" t="s">
        <v>3971</v>
      </c>
      <c r="K3634" s="47" t="str">
        <f>_xlfn.XLOOKUP($B3634,ウォッチリスト!$C$3:$C$10000,ウォッチリスト!$C$3:$C$10000,"未反映",0,1)</f>
        <v>8029</v>
      </c>
    </row>
    <row r="3635" spans="1:11">
      <c r="A3635" s="49">
        <v>20250228</v>
      </c>
      <c r="B3635" s="50" t="s">
        <v>3275</v>
      </c>
      <c r="C3635" s="49" t="s">
        <v>8116</v>
      </c>
      <c r="D3635" s="49" t="s">
        <v>4059</v>
      </c>
      <c r="E3635" s="49">
        <v>6050</v>
      </c>
      <c r="F3635" s="49" t="s">
        <v>4196</v>
      </c>
      <c r="G3635" s="49">
        <v>13</v>
      </c>
      <c r="H3635" s="49" t="s">
        <v>4197</v>
      </c>
      <c r="I3635" s="49" t="s">
        <v>3975</v>
      </c>
      <c r="J3635" s="49" t="s">
        <v>3975</v>
      </c>
      <c r="K3635" s="47" t="str">
        <f>_xlfn.XLOOKUP($B3635,ウォッチリスト!$C$3:$C$10000,ウォッチリスト!$C$3:$C$10000,"未反映",0,1)</f>
        <v>8030</v>
      </c>
    </row>
    <row r="3636" spans="1:11">
      <c r="A3636" s="49">
        <v>20250228</v>
      </c>
      <c r="B3636" s="50" t="s">
        <v>344</v>
      </c>
      <c r="C3636" s="49" t="s">
        <v>8117</v>
      </c>
      <c r="D3636" s="49" t="s">
        <v>3968</v>
      </c>
      <c r="E3636" s="49">
        <v>6050</v>
      </c>
      <c r="F3636" s="49" t="s">
        <v>4196</v>
      </c>
      <c r="G3636" s="49">
        <v>13</v>
      </c>
      <c r="H3636" s="49" t="s">
        <v>4197</v>
      </c>
      <c r="I3636" s="49">
        <v>1</v>
      </c>
      <c r="J3636" s="49" t="s">
        <v>5369</v>
      </c>
      <c r="K3636" s="47" t="str">
        <f>_xlfn.XLOOKUP($B3636,ウォッチリスト!$C$3:$C$10000,ウォッチリスト!$C$3:$C$10000,"未反映",0,1)</f>
        <v>8031</v>
      </c>
    </row>
    <row r="3637" spans="1:11">
      <c r="A3637" s="49">
        <v>20250228</v>
      </c>
      <c r="B3637" s="50" t="s">
        <v>3276</v>
      </c>
      <c r="C3637" s="49" t="s">
        <v>8118</v>
      </c>
      <c r="D3637" s="49" t="s">
        <v>3968</v>
      </c>
      <c r="E3637" s="49">
        <v>6050</v>
      </c>
      <c r="F3637" s="49" t="s">
        <v>4196</v>
      </c>
      <c r="G3637" s="49">
        <v>13</v>
      </c>
      <c r="H3637" s="49" t="s">
        <v>4197</v>
      </c>
      <c r="I3637" s="49">
        <v>7</v>
      </c>
      <c r="J3637" s="49" t="s">
        <v>3971</v>
      </c>
      <c r="K3637" s="47" t="str">
        <f>_xlfn.XLOOKUP($B3637,ウォッチリスト!$C$3:$C$10000,ウォッチリスト!$C$3:$C$10000,"未反映",0,1)</f>
        <v>8032</v>
      </c>
    </row>
    <row r="3638" spans="1:11">
      <c r="A3638" s="49">
        <v>20250228</v>
      </c>
      <c r="B3638" s="50" t="s">
        <v>3277</v>
      </c>
      <c r="C3638" s="49" t="s">
        <v>8119</v>
      </c>
      <c r="D3638" s="49" t="s">
        <v>3968</v>
      </c>
      <c r="E3638" s="49">
        <v>3650</v>
      </c>
      <c r="F3638" s="49" t="s">
        <v>5487</v>
      </c>
      <c r="G3638" s="49">
        <v>9</v>
      </c>
      <c r="H3638" s="49" t="s">
        <v>4770</v>
      </c>
      <c r="I3638" s="49">
        <v>1</v>
      </c>
      <c r="J3638" s="49" t="s">
        <v>5369</v>
      </c>
      <c r="K3638" s="47" t="str">
        <f>_xlfn.XLOOKUP($B3638,ウォッチリスト!$C$3:$C$10000,ウォッチリスト!$C$3:$C$10000,"未反映",0,1)</f>
        <v>8035</v>
      </c>
    </row>
    <row r="3639" spans="1:11">
      <c r="A3639" s="49">
        <v>20250228</v>
      </c>
      <c r="B3639" s="50" t="s">
        <v>3278</v>
      </c>
      <c r="C3639" s="49" t="s">
        <v>8120</v>
      </c>
      <c r="D3639" s="49" t="s">
        <v>3968</v>
      </c>
      <c r="E3639" s="49">
        <v>6050</v>
      </c>
      <c r="F3639" s="49" t="s">
        <v>4196</v>
      </c>
      <c r="G3639" s="49">
        <v>13</v>
      </c>
      <c r="H3639" s="49" t="s">
        <v>4197</v>
      </c>
      <c r="I3639" s="49">
        <v>7</v>
      </c>
      <c r="J3639" s="49" t="s">
        <v>3971</v>
      </c>
      <c r="K3639" s="47" t="str">
        <f>_xlfn.XLOOKUP($B3639,ウォッチリスト!$C$3:$C$10000,ウォッチリスト!$C$3:$C$10000,"未反映",0,1)</f>
        <v>8037</v>
      </c>
    </row>
    <row r="3640" spans="1:11">
      <c r="A3640" s="49">
        <v>20250228</v>
      </c>
      <c r="B3640" s="50" t="s">
        <v>3279</v>
      </c>
      <c r="C3640" s="49" t="s">
        <v>8121</v>
      </c>
      <c r="D3640" s="49" t="s">
        <v>4059</v>
      </c>
      <c r="E3640" s="49">
        <v>6050</v>
      </c>
      <c r="F3640" s="49" t="s">
        <v>4196</v>
      </c>
      <c r="G3640" s="49">
        <v>13</v>
      </c>
      <c r="H3640" s="49" t="s">
        <v>4197</v>
      </c>
      <c r="I3640" s="49" t="s">
        <v>3975</v>
      </c>
      <c r="J3640" s="49" t="s">
        <v>3975</v>
      </c>
      <c r="K3640" s="47" t="str">
        <f>_xlfn.XLOOKUP($B3640,ウォッチリスト!$C$3:$C$10000,ウォッチリスト!$C$3:$C$10000,"未反映",0,1)</f>
        <v>8038</v>
      </c>
    </row>
    <row r="3641" spans="1:11">
      <c r="A3641" s="49">
        <v>20250228</v>
      </c>
      <c r="B3641" s="50" t="s">
        <v>3280</v>
      </c>
      <c r="C3641" s="49" t="s">
        <v>8122</v>
      </c>
      <c r="D3641" s="49" t="s">
        <v>4059</v>
      </c>
      <c r="E3641" s="49">
        <v>6050</v>
      </c>
      <c r="F3641" s="49" t="s">
        <v>4196</v>
      </c>
      <c r="G3641" s="49">
        <v>13</v>
      </c>
      <c r="H3641" s="49" t="s">
        <v>4197</v>
      </c>
      <c r="I3641" s="49" t="s">
        <v>3975</v>
      </c>
      <c r="J3641" s="49" t="s">
        <v>3975</v>
      </c>
      <c r="K3641" s="47" t="str">
        <f>_xlfn.XLOOKUP($B3641,ウォッチリスト!$C$3:$C$10000,ウォッチリスト!$C$3:$C$10000,"未反映",0,1)</f>
        <v>8039</v>
      </c>
    </row>
    <row r="3642" spans="1:11">
      <c r="A3642" s="49">
        <v>20250228</v>
      </c>
      <c r="B3642" s="50" t="s">
        <v>3281</v>
      </c>
      <c r="C3642" s="49" t="s">
        <v>8123</v>
      </c>
      <c r="D3642" s="49" t="s">
        <v>4059</v>
      </c>
      <c r="E3642" s="49">
        <v>3100</v>
      </c>
      <c r="F3642" s="49" t="s">
        <v>5428</v>
      </c>
      <c r="G3642" s="49">
        <v>4</v>
      </c>
      <c r="H3642" s="49" t="s">
        <v>4446</v>
      </c>
      <c r="I3642" s="49" t="s">
        <v>3975</v>
      </c>
      <c r="J3642" s="49" t="s">
        <v>3975</v>
      </c>
      <c r="K3642" s="47" t="str">
        <f>_xlfn.XLOOKUP($B3642,ウォッチリスト!$C$3:$C$10000,ウォッチリスト!$C$3:$C$10000,"未反映",0,1)</f>
        <v>8040</v>
      </c>
    </row>
    <row r="3643" spans="1:11">
      <c r="A3643" s="49">
        <v>20250228</v>
      </c>
      <c r="B3643" s="50" t="s">
        <v>3282</v>
      </c>
      <c r="C3643" s="49" t="s">
        <v>8124</v>
      </c>
      <c r="D3643" s="49" t="s">
        <v>4059</v>
      </c>
      <c r="E3643" s="49">
        <v>6050</v>
      </c>
      <c r="F3643" s="49" t="s">
        <v>4196</v>
      </c>
      <c r="G3643" s="49">
        <v>13</v>
      </c>
      <c r="H3643" s="49" t="s">
        <v>4197</v>
      </c>
      <c r="I3643" s="49" t="s">
        <v>3975</v>
      </c>
      <c r="J3643" s="49" t="s">
        <v>3975</v>
      </c>
      <c r="K3643" s="47" t="str">
        <f>_xlfn.XLOOKUP($B3643,ウォッチリスト!$C$3:$C$10000,ウォッチリスト!$C$3:$C$10000,"未反映",0,1)</f>
        <v>8041</v>
      </c>
    </row>
    <row r="3644" spans="1:11">
      <c r="A3644" s="49">
        <v>20250228</v>
      </c>
      <c r="B3644" s="50" t="s">
        <v>3283</v>
      </c>
      <c r="C3644" s="49" t="s">
        <v>8125</v>
      </c>
      <c r="D3644" s="49" t="s">
        <v>3968</v>
      </c>
      <c r="E3644" s="49">
        <v>6050</v>
      </c>
      <c r="F3644" s="49" t="s">
        <v>4196</v>
      </c>
      <c r="G3644" s="49">
        <v>13</v>
      </c>
      <c r="H3644" s="49" t="s">
        <v>4197</v>
      </c>
      <c r="I3644" s="49">
        <v>7</v>
      </c>
      <c r="J3644" s="49" t="s">
        <v>3971</v>
      </c>
      <c r="K3644" s="47" t="str">
        <f>_xlfn.XLOOKUP($B3644,ウォッチリスト!$C$3:$C$10000,ウォッチリスト!$C$3:$C$10000,"未反映",0,1)</f>
        <v>8043</v>
      </c>
    </row>
    <row r="3645" spans="1:11">
      <c r="A3645" s="49">
        <v>20250228</v>
      </c>
      <c r="B3645" s="50" t="s">
        <v>3284</v>
      </c>
      <c r="C3645" s="49" t="s">
        <v>8126</v>
      </c>
      <c r="D3645" s="49" t="s">
        <v>4059</v>
      </c>
      <c r="E3645" s="49">
        <v>6050</v>
      </c>
      <c r="F3645" s="49" t="s">
        <v>4196</v>
      </c>
      <c r="G3645" s="49">
        <v>13</v>
      </c>
      <c r="H3645" s="49" t="s">
        <v>4197</v>
      </c>
      <c r="I3645" s="49" t="s">
        <v>3975</v>
      </c>
      <c r="J3645" s="49" t="s">
        <v>3975</v>
      </c>
      <c r="K3645" s="47" t="str">
        <f>_xlfn.XLOOKUP($B3645,ウォッチリスト!$C$3:$C$10000,ウォッチリスト!$C$3:$C$10000,"未反映",0,1)</f>
        <v>8045</v>
      </c>
    </row>
    <row r="3646" spans="1:11">
      <c r="A3646" s="49">
        <v>20250228</v>
      </c>
      <c r="B3646" s="50" t="s">
        <v>3285</v>
      </c>
      <c r="C3646" s="49" t="s">
        <v>8127</v>
      </c>
      <c r="D3646" s="49" t="s">
        <v>4059</v>
      </c>
      <c r="E3646" s="49">
        <v>6050</v>
      </c>
      <c r="F3646" s="49" t="s">
        <v>4196</v>
      </c>
      <c r="G3646" s="49">
        <v>13</v>
      </c>
      <c r="H3646" s="49" t="s">
        <v>4197</v>
      </c>
      <c r="I3646" s="49" t="s">
        <v>3975</v>
      </c>
      <c r="J3646" s="49" t="s">
        <v>3975</v>
      </c>
      <c r="K3646" s="47" t="str">
        <f>_xlfn.XLOOKUP($B3646,ウォッチリスト!$C$3:$C$10000,ウォッチリスト!$C$3:$C$10000,"未反映",0,1)</f>
        <v>8046</v>
      </c>
    </row>
    <row r="3647" spans="1:11">
      <c r="A3647" s="49">
        <v>20250228</v>
      </c>
      <c r="B3647" s="50" t="s">
        <v>3286</v>
      </c>
      <c r="C3647" s="49" t="s">
        <v>8128</v>
      </c>
      <c r="D3647" s="49" t="s">
        <v>3968</v>
      </c>
      <c r="E3647" s="49">
        <v>3750</v>
      </c>
      <c r="F3647" s="49" t="s">
        <v>4769</v>
      </c>
      <c r="G3647" s="49">
        <v>9</v>
      </c>
      <c r="H3647" s="49" t="s">
        <v>4770</v>
      </c>
      <c r="I3647" s="49">
        <v>6</v>
      </c>
      <c r="J3647" s="49" t="s">
        <v>4061</v>
      </c>
      <c r="K3647" s="47" t="str">
        <f>_xlfn.XLOOKUP($B3647,ウォッチリスト!$C$3:$C$10000,ウォッチリスト!$C$3:$C$10000,"未反映",0,1)</f>
        <v>8050</v>
      </c>
    </row>
    <row r="3648" spans="1:11">
      <c r="A3648" s="49">
        <v>20250228</v>
      </c>
      <c r="B3648" s="50" t="s">
        <v>3287</v>
      </c>
      <c r="C3648" s="49" t="s">
        <v>8129</v>
      </c>
      <c r="D3648" s="49" t="s">
        <v>3968</v>
      </c>
      <c r="E3648" s="49">
        <v>6050</v>
      </c>
      <c r="F3648" s="49" t="s">
        <v>4196</v>
      </c>
      <c r="G3648" s="49">
        <v>13</v>
      </c>
      <c r="H3648" s="49" t="s">
        <v>4197</v>
      </c>
      <c r="I3648" s="49">
        <v>6</v>
      </c>
      <c r="J3648" s="49" t="s">
        <v>4061</v>
      </c>
      <c r="K3648" s="47" t="str">
        <f>_xlfn.XLOOKUP($B3648,ウォッチリスト!$C$3:$C$10000,ウォッチリスト!$C$3:$C$10000,"未反映",0,1)</f>
        <v>8051</v>
      </c>
    </row>
    <row r="3649" spans="1:11">
      <c r="A3649" s="49">
        <v>20250228</v>
      </c>
      <c r="B3649" s="50" t="s">
        <v>3288</v>
      </c>
      <c r="C3649" s="49" t="s">
        <v>8130</v>
      </c>
      <c r="D3649" s="49" t="s">
        <v>3968</v>
      </c>
      <c r="E3649" s="49">
        <v>6050</v>
      </c>
      <c r="F3649" s="49" t="s">
        <v>4196</v>
      </c>
      <c r="G3649" s="49">
        <v>13</v>
      </c>
      <c r="H3649" s="49" t="s">
        <v>4197</v>
      </c>
      <c r="I3649" s="49">
        <v>7</v>
      </c>
      <c r="J3649" s="49" t="s">
        <v>3971</v>
      </c>
      <c r="K3649" s="47" t="str">
        <f>_xlfn.XLOOKUP($B3649,ウォッチリスト!$C$3:$C$10000,ウォッチリスト!$C$3:$C$10000,"未反映",0,1)</f>
        <v>8052</v>
      </c>
    </row>
    <row r="3650" spans="1:11">
      <c r="A3650" s="49">
        <v>20250228</v>
      </c>
      <c r="B3650" s="50" t="s">
        <v>271</v>
      </c>
      <c r="C3650" s="49" t="s">
        <v>8131</v>
      </c>
      <c r="D3650" s="49" t="s">
        <v>3968</v>
      </c>
      <c r="E3650" s="49">
        <v>6050</v>
      </c>
      <c r="F3650" s="49" t="s">
        <v>4196</v>
      </c>
      <c r="G3650" s="49">
        <v>13</v>
      </c>
      <c r="H3650" s="49" t="s">
        <v>4197</v>
      </c>
      <c r="I3650" s="49">
        <v>2</v>
      </c>
      <c r="J3650" s="49" t="s">
        <v>4532</v>
      </c>
      <c r="K3650" s="47" t="str">
        <f>_xlfn.XLOOKUP($B3650,ウォッチリスト!$C$3:$C$10000,ウォッチリスト!$C$3:$C$10000,"未反映",0,1)</f>
        <v>8053</v>
      </c>
    </row>
    <row r="3651" spans="1:11">
      <c r="A3651" s="49">
        <v>20250228</v>
      </c>
      <c r="B3651" s="50" t="s">
        <v>3289</v>
      </c>
      <c r="C3651" s="49" t="s">
        <v>8132</v>
      </c>
      <c r="D3651" s="49" t="s">
        <v>3968</v>
      </c>
      <c r="E3651" s="49">
        <v>5250</v>
      </c>
      <c r="F3651" s="49" t="s">
        <v>3992</v>
      </c>
      <c r="G3651" s="49">
        <v>10</v>
      </c>
      <c r="H3651" s="49" t="s">
        <v>3993</v>
      </c>
      <c r="I3651" s="49">
        <v>4</v>
      </c>
      <c r="J3651" s="49" t="s">
        <v>4015</v>
      </c>
      <c r="K3651" s="47" t="str">
        <f>_xlfn.XLOOKUP($B3651,ウォッチリスト!$C$3:$C$10000,ウォッチリスト!$C$3:$C$10000,"未反映",0,1)</f>
        <v>8056</v>
      </c>
    </row>
    <row r="3652" spans="1:11">
      <c r="A3652" s="49">
        <v>20250228</v>
      </c>
      <c r="B3652" s="50" t="s">
        <v>3290</v>
      </c>
      <c r="C3652" s="49" t="s">
        <v>8133</v>
      </c>
      <c r="D3652" s="49" t="s">
        <v>3968</v>
      </c>
      <c r="E3652" s="49">
        <v>6050</v>
      </c>
      <c r="F3652" s="49" t="s">
        <v>4196</v>
      </c>
      <c r="G3652" s="49">
        <v>13</v>
      </c>
      <c r="H3652" s="49" t="s">
        <v>4197</v>
      </c>
      <c r="I3652" s="49">
        <v>6</v>
      </c>
      <c r="J3652" s="49" t="s">
        <v>4061</v>
      </c>
      <c r="K3652" s="47" t="str">
        <f>_xlfn.XLOOKUP($B3652,ウォッチリスト!$C$3:$C$10000,ウォッチリスト!$C$3:$C$10000,"未反映",0,1)</f>
        <v>8057</v>
      </c>
    </row>
    <row r="3653" spans="1:11">
      <c r="A3653" s="49">
        <v>20250228</v>
      </c>
      <c r="B3653" s="50" t="s">
        <v>124</v>
      </c>
      <c r="C3653" s="49" t="s">
        <v>8134</v>
      </c>
      <c r="D3653" s="49" t="s">
        <v>3968</v>
      </c>
      <c r="E3653" s="49">
        <v>6050</v>
      </c>
      <c r="F3653" s="49" t="s">
        <v>4196</v>
      </c>
      <c r="G3653" s="49">
        <v>13</v>
      </c>
      <c r="H3653" s="49" t="s">
        <v>4197</v>
      </c>
      <c r="I3653" s="49">
        <v>1</v>
      </c>
      <c r="J3653" s="49" t="s">
        <v>5369</v>
      </c>
      <c r="K3653" s="47" t="str">
        <f>_xlfn.XLOOKUP($B3653,ウォッチリスト!$C$3:$C$10000,ウォッチリスト!$C$3:$C$10000,"未反映",0,1)</f>
        <v>8058</v>
      </c>
    </row>
    <row r="3654" spans="1:11">
      <c r="A3654" s="49">
        <v>20250228</v>
      </c>
      <c r="B3654" s="50" t="s">
        <v>207</v>
      </c>
      <c r="C3654" s="49" t="s">
        <v>8135</v>
      </c>
      <c r="D3654" s="49" t="s">
        <v>3968</v>
      </c>
      <c r="E3654" s="49">
        <v>6050</v>
      </c>
      <c r="F3654" s="49" t="s">
        <v>4196</v>
      </c>
      <c r="G3654" s="49">
        <v>13</v>
      </c>
      <c r="H3654" s="49" t="s">
        <v>4197</v>
      </c>
      <c r="I3654" s="49">
        <v>7</v>
      </c>
      <c r="J3654" s="49" t="s">
        <v>3971</v>
      </c>
      <c r="K3654" s="47" t="str">
        <f>_xlfn.XLOOKUP($B3654,ウォッチリスト!$C$3:$C$10000,ウォッチリスト!$C$3:$C$10000,"未反映",0,1)</f>
        <v>8059</v>
      </c>
    </row>
    <row r="3655" spans="1:11">
      <c r="A3655" s="49">
        <v>20250228</v>
      </c>
      <c r="B3655" s="50" t="s">
        <v>3291</v>
      </c>
      <c r="C3655" s="49" t="s">
        <v>8136</v>
      </c>
      <c r="D3655" s="49" t="s">
        <v>3968</v>
      </c>
      <c r="E3655" s="49">
        <v>6050</v>
      </c>
      <c r="F3655" s="49" t="s">
        <v>4196</v>
      </c>
      <c r="G3655" s="49">
        <v>13</v>
      </c>
      <c r="H3655" s="49" t="s">
        <v>4197</v>
      </c>
      <c r="I3655" s="49">
        <v>4</v>
      </c>
      <c r="J3655" s="49" t="s">
        <v>4015</v>
      </c>
      <c r="K3655" s="47" t="str">
        <f>_xlfn.XLOOKUP($B3655,ウォッチリスト!$C$3:$C$10000,ウォッチリスト!$C$3:$C$10000,"未反映",0,1)</f>
        <v>8060</v>
      </c>
    </row>
    <row r="3656" spans="1:11">
      <c r="A3656" s="49">
        <v>20250228</v>
      </c>
      <c r="B3656" s="50" t="s">
        <v>3292</v>
      </c>
      <c r="C3656" s="49" t="s">
        <v>8137</v>
      </c>
      <c r="D3656" s="49" t="s">
        <v>3968</v>
      </c>
      <c r="E3656" s="49">
        <v>6050</v>
      </c>
      <c r="F3656" s="49" t="s">
        <v>4196</v>
      </c>
      <c r="G3656" s="49">
        <v>13</v>
      </c>
      <c r="H3656" s="49" t="s">
        <v>4197</v>
      </c>
      <c r="I3656" s="49">
        <v>7</v>
      </c>
      <c r="J3656" s="49" t="s">
        <v>3971</v>
      </c>
      <c r="K3656" s="47" t="str">
        <f>_xlfn.XLOOKUP($B3656,ウォッチリスト!$C$3:$C$10000,ウォッチリスト!$C$3:$C$10000,"未反映",0,1)</f>
        <v>8061</v>
      </c>
    </row>
    <row r="3657" spans="1:11">
      <c r="A3657" s="49">
        <v>20250228</v>
      </c>
      <c r="B3657" s="50" t="s">
        <v>3293</v>
      </c>
      <c r="C3657" s="49" t="s">
        <v>8138</v>
      </c>
      <c r="D3657" s="49" t="s">
        <v>3968</v>
      </c>
      <c r="E3657" s="49">
        <v>6050</v>
      </c>
      <c r="F3657" s="49" t="s">
        <v>4196</v>
      </c>
      <c r="G3657" s="49">
        <v>13</v>
      </c>
      <c r="H3657" s="49" t="s">
        <v>4197</v>
      </c>
      <c r="I3657" s="49">
        <v>7</v>
      </c>
      <c r="J3657" s="49" t="s">
        <v>3971</v>
      </c>
      <c r="K3657" s="47" t="str">
        <f>_xlfn.XLOOKUP($B3657,ウォッチリスト!$C$3:$C$10000,ウォッチリスト!$C$3:$C$10000,"未反映",0,1)</f>
        <v>8065</v>
      </c>
    </row>
    <row r="3658" spans="1:11">
      <c r="A3658" s="49">
        <v>20250228</v>
      </c>
      <c r="B3658" s="50" t="s">
        <v>3294</v>
      </c>
      <c r="C3658" s="49" t="s">
        <v>8139</v>
      </c>
      <c r="D3658" s="49" t="s">
        <v>4059</v>
      </c>
      <c r="E3658" s="49">
        <v>6050</v>
      </c>
      <c r="F3658" s="49" t="s">
        <v>4196</v>
      </c>
      <c r="G3658" s="49">
        <v>13</v>
      </c>
      <c r="H3658" s="49" t="s">
        <v>4197</v>
      </c>
      <c r="I3658" s="49" t="s">
        <v>3975</v>
      </c>
      <c r="J3658" s="49" t="s">
        <v>3975</v>
      </c>
      <c r="K3658" s="47" t="str">
        <f>_xlfn.XLOOKUP($B3658,ウォッチリスト!$C$3:$C$10000,ウォッチリスト!$C$3:$C$10000,"未反映",0,1)</f>
        <v>8066</v>
      </c>
    </row>
    <row r="3659" spans="1:11">
      <c r="A3659" s="49">
        <v>20250228</v>
      </c>
      <c r="B3659" s="50" t="s">
        <v>316</v>
      </c>
      <c r="C3659" s="49" t="s">
        <v>8140</v>
      </c>
      <c r="D3659" s="49" t="s">
        <v>3968</v>
      </c>
      <c r="E3659" s="49">
        <v>6050</v>
      </c>
      <c r="F3659" s="49" t="s">
        <v>4196</v>
      </c>
      <c r="G3659" s="49">
        <v>13</v>
      </c>
      <c r="H3659" s="49" t="s">
        <v>4197</v>
      </c>
      <c r="I3659" s="49">
        <v>7</v>
      </c>
      <c r="J3659" s="49" t="s">
        <v>3971</v>
      </c>
      <c r="K3659" s="47" t="str">
        <f>_xlfn.XLOOKUP($B3659,ウォッチリスト!$C$3:$C$10000,ウォッチリスト!$C$3:$C$10000,"未反映",0,1)</f>
        <v>8070</v>
      </c>
    </row>
    <row r="3660" spans="1:11">
      <c r="A3660" s="49">
        <v>20250228</v>
      </c>
      <c r="B3660" s="50" t="s">
        <v>3296</v>
      </c>
      <c r="C3660" s="49" t="s">
        <v>8141</v>
      </c>
      <c r="D3660" s="49" t="s">
        <v>3968</v>
      </c>
      <c r="E3660" s="49">
        <v>6050</v>
      </c>
      <c r="F3660" s="49" t="s">
        <v>4196</v>
      </c>
      <c r="G3660" s="49">
        <v>13</v>
      </c>
      <c r="H3660" s="49" t="s">
        <v>4197</v>
      </c>
      <c r="I3660" s="49">
        <v>6</v>
      </c>
      <c r="J3660" s="49" t="s">
        <v>4061</v>
      </c>
      <c r="K3660" s="47" t="str">
        <f>_xlfn.XLOOKUP($B3660,ウォッチリスト!$C$3:$C$10000,ウォッチリスト!$C$3:$C$10000,"未反映",0,1)</f>
        <v>8074</v>
      </c>
    </row>
    <row r="3661" spans="1:11">
      <c r="A3661" s="49">
        <v>20250228</v>
      </c>
      <c r="B3661" s="50" t="s">
        <v>3297</v>
      </c>
      <c r="C3661" s="49" t="s">
        <v>8142</v>
      </c>
      <c r="D3661" s="49" t="s">
        <v>3968</v>
      </c>
      <c r="E3661" s="49">
        <v>6050</v>
      </c>
      <c r="F3661" s="49" t="s">
        <v>4196</v>
      </c>
      <c r="G3661" s="49">
        <v>13</v>
      </c>
      <c r="H3661" s="49" t="s">
        <v>4197</v>
      </c>
      <c r="I3661" s="49">
        <v>7</v>
      </c>
      <c r="J3661" s="49" t="s">
        <v>3971</v>
      </c>
      <c r="K3661" s="47" t="str">
        <f>_xlfn.XLOOKUP($B3661,ウォッチリスト!$C$3:$C$10000,ウォッチリスト!$C$3:$C$10000,"未反映",0,1)</f>
        <v>8075</v>
      </c>
    </row>
    <row r="3662" spans="1:11">
      <c r="A3662" s="49">
        <v>20250228</v>
      </c>
      <c r="B3662" s="50" t="s">
        <v>3298</v>
      </c>
      <c r="C3662" s="49" t="s">
        <v>8143</v>
      </c>
      <c r="D3662" s="49" t="s">
        <v>4059</v>
      </c>
      <c r="E3662" s="49">
        <v>6050</v>
      </c>
      <c r="F3662" s="49" t="s">
        <v>4196</v>
      </c>
      <c r="G3662" s="49">
        <v>13</v>
      </c>
      <c r="H3662" s="49" t="s">
        <v>4197</v>
      </c>
      <c r="I3662" s="49" t="s">
        <v>3975</v>
      </c>
      <c r="J3662" s="49" t="s">
        <v>3975</v>
      </c>
      <c r="K3662" s="47" t="str">
        <f>_xlfn.XLOOKUP($B3662,ウォッチリスト!$C$3:$C$10000,ウォッチリスト!$C$3:$C$10000,"未反映",0,1)</f>
        <v>8076</v>
      </c>
    </row>
    <row r="3663" spans="1:11">
      <c r="A3663" s="49">
        <v>20250228</v>
      </c>
      <c r="B3663" s="50" t="s">
        <v>3299</v>
      </c>
      <c r="C3663" s="49" t="s">
        <v>8144</v>
      </c>
      <c r="D3663" s="49" t="s">
        <v>4059</v>
      </c>
      <c r="E3663" s="49">
        <v>6050</v>
      </c>
      <c r="F3663" s="49" t="s">
        <v>4196</v>
      </c>
      <c r="G3663" s="49">
        <v>13</v>
      </c>
      <c r="H3663" s="49" t="s">
        <v>4197</v>
      </c>
      <c r="I3663" s="49" t="s">
        <v>3975</v>
      </c>
      <c r="J3663" s="49" t="s">
        <v>3975</v>
      </c>
      <c r="K3663" s="47" t="str">
        <f>_xlfn.XLOOKUP($B3663,ウォッチリスト!$C$3:$C$10000,ウォッチリスト!$C$3:$C$10000,"未反映",0,1)</f>
        <v>8077</v>
      </c>
    </row>
    <row r="3664" spans="1:11">
      <c r="A3664" s="49">
        <v>20250228</v>
      </c>
      <c r="B3664" s="50" t="s">
        <v>3300</v>
      </c>
      <c r="C3664" s="49" t="s">
        <v>8145</v>
      </c>
      <c r="D3664" s="49" t="s">
        <v>3968</v>
      </c>
      <c r="E3664" s="49">
        <v>6050</v>
      </c>
      <c r="F3664" s="49" t="s">
        <v>4196</v>
      </c>
      <c r="G3664" s="49">
        <v>13</v>
      </c>
      <c r="H3664" s="49" t="s">
        <v>4197</v>
      </c>
      <c r="I3664" s="49">
        <v>6</v>
      </c>
      <c r="J3664" s="49" t="s">
        <v>4061</v>
      </c>
      <c r="K3664" s="47" t="str">
        <f>_xlfn.XLOOKUP($B3664,ウォッチリスト!$C$3:$C$10000,ウォッチリスト!$C$3:$C$10000,"未反映",0,1)</f>
        <v>8078</v>
      </c>
    </row>
    <row r="3665" spans="1:11">
      <c r="A3665" s="49">
        <v>20250228</v>
      </c>
      <c r="B3665" s="50" t="s">
        <v>3301</v>
      </c>
      <c r="C3665" s="49" t="s">
        <v>8146</v>
      </c>
      <c r="D3665" s="49" t="s">
        <v>3968</v>
      </c>
      <c r="E3665" s="49">
        <v>6050</v>
      </c>
      <c r="F3665" s="49" t="s">
        <v>4196</v>
      </c>
      <c r="G3665" s="49">
        <v>13</v>
      </c>
      <c r="H3665" s="49" t="s">
        <v>4197</v>
      </c>
      <c r="I3665" s="49">
        <v>6</v>
      </c>
      <c r="J3665" s="49" t="s">
        <v>4061</v>
      </c>
      <c r="K3665" s="47" t="str">
        <f>_xlfn.XLOOKUP($B3665,ウォッチリスト!$C$3:$C$10000,ウォッチリスト!$C$3:$C$10000,"未反映",0,1)</f>
        <v>8079</v>
      </c>
    </row>
    <row r="3666" spans="1:11">
      <c r="A3666" s="49">
        <v>20250228</v>
      </c>
      <c r="B3666" s="50" t="s">
        <v>3302</v>
      </c>
      <c r="C3666" s="49" t="s">
        <v>8147</v>
      </c>
      <c r="D3666" s="49" t="s">
        <v>3968</v>
      </c>
      <c r="E3666" s="49">
        <v>6050</v>
      </c>
      <c r="F3666" s="49" t="s">
        <v>4196</v>
      </c>
      <c r="G3666" s="49">
        <v>13</v>
      </c>
      <c r="H3666" s="49" t="s">
        <v>4197</v>
      </c>
      <c r="I3666" s="49">
        <v>7</v>
      </c>
      <c r="J3666" s="49" t="s">
        <v>3971</v>
      </c>
      <c r="K3666" s="47" t="str">
        <f>_xlfn.XLOOKUP($B3666,ウォッチリスト!$C$3:$C$10000,ウォッチリスト!$C$3:$C$10000,"未反映",0,1)</f>
        <v>8081</v>
      </c>
    </row>
    <row r="3667" spans="1:11">
      <c r="A3667" s="49">
        <v>20250228</v>
      </c>
      <c r="B3667" s="50" t="s">
        <v>3303</v>
      </c>
      <c r="C3667" s="49" t="s">
        <v>8148</v>
      </c>
      <c r="D3667" s="49" t="s">
        <v>3968</v>
      </c>
      <c r="E3667" s="49">
        <v>6050</v>
      </c>
      <c r="F3667" s="49" t="s">
        <v>4196</v>
      </c>
      <c r="G3667" s="49">
        <v>13</v>
      </c>
      <c r="H3667" s="49" t="s">
        <v>4197</v>
      </c>
      <c r="I3667" s="49">
        <v>7</v>
      </c>
      <c r="J3667" s="49" t="s">
        <v>3971</v>
      </c>
      <c r="K3667" s="47" t="str">
        <f>_xlfn.XLOOKUP($B3667,ウォッチリスト!$C$3:$C$10000,ウォッチリスト!$C$3:$C$10000,"未反映",0,1)</f>
        <v>8084</v>
      </c>
    </row>
    <row r="3668" spans="1:11">
      <c r="A3668" s="49">
        <v>20250228</v>
      </c>
      <c r="B3668" s="50" t="s">
        <v>3304</v>
      </c>
      <c r="C3668" s="49" t="s">
        <v>8149</v>
      </c>
      <c r="D3668" s="49" t="s">
        <v>4059</v>
      </c>
      <c r="E3668" s="49">
        <v>6050</v>
      </c>
      <c r="F3668" s="49" t="s">
        <v>4196</v>
      </c>
      <c r="G3668" s="49">
        <v>13</v>
      </c>
      <c r="H3668" s="49" t="s">
        <v>4197</v>
      </c>
      <c r="I3668" s="49" t="s">
        <v>3975</v>
      </c>
      <c r="J3668" s="49" t="s">
        <v>3975</v>
      </c>
      <c r="K3668" s="47" t="str">
        <f>_xlfn.XLOOKUP($B3668,ウォッチリスト!$C$3:$C$10000,ウォッチリスト!$C$3:$C$10000,"未反映",0,1)</f>
        <v>8085</v>
      </c>
    </row>
    <row r="3669" spans="1:11">
      <c r="A3669" s="49">
        <v>20250228</v>
      </c>
      <c r="B3669" s="50" t="s">
        <v>3305</v>
      </c>
      <c r="C3669" s="49" t="s">
        <v>8150</v>
      </c>
      <c r="D3669" s="49" t="s">
        <v>3968</v>
      </c>
      <c r="E3669" s="49">
        <v>3750</v>
      </c>
      <c r="F3669" s="49" t="s">
        <v>4769</v>
      </c>
      <c r="G3669" s="49">
        <v>9</v>
      </c>
      <c r="H3669" s="49" t="s">
        <v>4770</v>
      </c>
      <c r="I3669" s="49">
        <v>4</v>
      </c>
      <c r="J3669" s="49" t="s">
        <v>4015</v>
      </c>
      <c r="K3669" s="47" t="str">
        <f>_xlfn.XLOOKUP($B3669,ウォッチリスト!$C$3:$C$10000,ウォッチリスト!$C$3:$C$10000,"未反映",0,1)</f>
        <v>8086</v>
      </c>
    </row>
    <row r="3670" spans="1:11">
      <c r="A3670" s="49">
        <v>20250228</v>
      </c>
      <c r="B3670" s="50" t="s">
        <v>3306</v>
      </c>
      <c r="C3670" s="49" t="s">
        <v>8151</v>
      </c>
      <c r="D3670" s="49" t="s">
        <v>3968</v>
      </c>
      <c r="E3670" s="49">
        <v>6050</v>
      </c>
      <c r="F3670" s="49" t="s">
        <v>4196</v>
      </c>
      <c r="G3670" s="49">
        <v>13</v>
      </c>
      <c r="H3670" s="49" t="s">
        <v>4197</v>
      </c>
      <c r="I3670" s="49">
        <v>4</v>
      </c>
      <c r="J3670" s="49" t="s">
        <v>4015</v>
      </c>
      <c r="K3670" s="47" t="str">
        <f>_xlfn.XLOOKUP($B3670,ウォッチリスト!$C$3:$C$10000,ウォッチリスト!$C$3:$C$10000,"未反映",0,1)</f>
        <v>8088</v>
      </c>
    </row>
    <row r="3671" spans="1:11">
      <c r="A3671" s="49">
        <v>20250228</v>
      </c>
      <c r="B3671" s="50" t="s">
        <v>3307</v>
      </c>
      <c r="C3671" s="49" t="s">
        <v>8152</v>
      </c>
      <c r="D3671" s="49" t="s">
        <v>4059</v>
      </c>
      <c r="E3671" s="49">
        <v>6050</v>
      </c>
      <c r="F3671" s="49" t="s">
        <v>4196</v>
      </c>
      <c r="G3671" s="49">
        <v>13</v>
      </c>
      <c r="H3671" s="49" t="s">
        <v>4197</v>
      </c>
      <c r="I3671" s="49" t="s">
        <v>3975</v>
      </c>
      <c r="J3671" s="49" t="s">
        <v>3975</v>
      </c>
      <c r="K3671" s="47" t="str">
        <f>_xlfn.XLOOKUP($B3671,ウォッチリスト!$C$3:$C$10000,ウォッチリスト!$C$3:$C$10000,"未反映",0,1)</f>
        <v>8089</v>
      </c>
    </row>
    <row r="3672" spans="1:11">
      <c r="A3672" s="49">
        <v>20250228</v>
      </c>
      <c r="B3672" s="50" t="s">
        <v>3308</v>
      </c>
      <c r="C3672" s="49" t="s">
        <v>8153</v>
      </c>
      <c r="D3672" s="49" t="s">
        <v>3968</v>
      </c>
      <c r="E3672" s="49">
        <v>6050</v>
      </c>
      <c r="F3672" s="49" t="s">
        <v>4196</v>
      </c>
      <c r="G3672" s="49">
        <v>13</v>
      </c>
      <c r="H3672" s="49" t="s">
        <v>4197</v>
      </c>
      <c r="I3672" s="49" t="s">
        <v>3975</v>
      </c>
      <c r="J3672" s="49" t="s">
        <v>3975</v>
      </c>
      <c r="K3672" s="47" t="str">
        <f>_xlfn.XLOOKUP($B3672,ウォッチリスト!$C$3:$C$10000,ウォッチリスト!$C$3:$C$10000,"未反映",0,1)</f>
        <v>8091</v>
      </c>
    </row>
    <row r="3673" spans="1:11">
      <c r="A3673" s="49">
        <v>20250228</v>
      </c>
      <c r="B3673" s="50" t="s">
        <v>3309</v>
      </c>
      <c r="C3673" s="49" t="s">
        <v>8154</v>
      </c>
      <c r="D3673" s="49" t="s">
        <v>3968</v>
      </c>
      <c r="E3673" s="49">
        <v>6050</v>
      </c>
      <c r="F3673" s="49" t="s">
        <v>4196</v>
      </c>
      <c r="G3673" s="49">
        <v>13</v>
      </c>
      <c r="H3673" s="49" t="s">
        <v>4197</v>
      </c>
      <c r="I3673" s="49">
        <v>7</v>
      </c>
      <c r="J3673" s="49" t="s">
        <v>3971</v>
      </c>
      <c r="K3673" s="47" t="str">
        <f>_xlfn.XLOOKUP($B3673,ウォッチリスト!$C$3:$C$10000,ウォッチリスト!$C$3:$C$10000,"未反映",0,1)</f>
        <v>8093</v>
      </c>
    </row>
    <row r="3674" spans="1:11">
      <c r="A3674" s="49">
        <v>20250228</v>
      </c>
      <c r="B3674" s="50" t="s">
        <v>3310</v>
      </c>
      <c r="C3674" s="49" t="s">
        <v>8155</v>
      </c>
      <c r="D3674" s="49" t="s">
        <v>3968</v>
      </c>
      <c r="E3674" s="49">
        <v>6050</v>
      </c>
      <c r="F3674" s="49" t="s">
        <v>4196</v>
      </c>
      <c r="G3674" s="49">
        <v>13</v>
      </c>
      <c r="H3674" s="49" t="s">
        <v>4197</v>
      </c>
      <c r="I3674" s="49">
        <v>7</v>
      </c>
      <c r="J3674" s="49" t="s">
        <v>3971</v>
      </c>
      <c r="K3674" s="47" t="str">
        <f>_xlfn.XLOOKUP($B3674,ウォッチリスト!$C$3:$C$10000,ウォッチリスト!$C$3:$C$10000,"未反映",0,1)</f>
        <v>8095</v>
      </c>
    </row>
    <row r="3675" spans="1:11">
      <c r="A3675" s="49">
        <v>20250228</v>
      </c>
      <c r="B3675" s="50" t="s">
        <v>3311</v>
      </c>
      <c r="C3675" s="49" t="s">
        <v>8156</v>
      </c>
      <c r="D3675" s="49" t="s">
        <v>3968</v>
      </c>
      <c r="E3675" s="49">
        <v>6050</v>
      </c>
      <c r="F3675" s="49" t="s">
        <v>4196</v>
      </c>
      <c r="G3675" s="49">
        <v>13</v>
      </c>
      <c r="H3675" s="49" t="s">
        <v>4197</v>
      </c>
      <c r="I3675" s="49">
        <v>6</v>
      </c>
      <c r="J3675" s="49" t="s">
        <v>4061</v>
      </c>
      <c r="K3675" s="47" t="str">
        <f>_xlfn.XLOOKUP($B3675,ウォッチリスト!$C$3:$C$10000,ウォッチリスト!$C$3:$C$10000,"未反映",0,1)</f>
        <v>8097</v>
      </c>
    </row>
    <row r="3676" spans="1:11">
      <c r="A3676" s="49">
        <v>20250228</v>
      </c>
      <c r="B3676" s="50" t="s">
        <v>165</v>
      </c>
      <c r="C3676" s="49" t="s">
        <v>8157</v>
      </c>
      <c r="D3676" s="49" t="s">
        <v>3968</v>
      </c>
      <c r="E3676" s="49">
        <v>6050</v>
      </c>
      <c r="F3676" s="49" t="s">
        <v>4196</v>
      </c>
      <c r="G3676" s="49">
        <v>13</v>
      </c>
      <c r="H3676" s="49" t="s">
        <v>4197</v>
      </c>
      <c r="I3676" s="49">
        <v>6</v>
      </c>
      <c r="J3676" s="49" t="s">
        <v>4061</v>
      </c>
      <c r="K3676" s="47" t="str">
        <f>_xlfn.XLOOKUP($B3676,ウォッチリスト!$C$3:$C$10000,ウォッチリスト!$C$3:$C$10000,"未反映",0,1)</f>
        <v>8098</v>
      </c>
    </row>
    <row r="3677" spans="1:11">
      <c r="A3677" s="49">
        <v>20250228</v>
      </c>
      <c r="B3677" s="50" t="s">
        <v>3312</v>
      </c>
      <c r="C3677" s="49" t="s">
        <v>8158</v>
      </c>
      <c r="D3677" s="49" t="s">
        <v>3968</v>
      </c>
      <c r="E3677" s="49">
        <v>6050</v>
      </c>
      <c r="F3677" s="49" t="s">
        <v>4196</v>
      </c>
      <c r="G3677" s="49">
        <v>13</v>
      </c>
      <c r="H3677" s="49" t="s">
        <v>4197</v>
      </c>
      <c r="I3677" s="49">
        <v>7</v>
      </c>
      <c r="J3677" s="49" t="s">
        <v>3971</v>
      </c>
      <c r="K3677" s="47" t="str">
        <f>_xlfn.XLOOKUP($B3677,ウォッチリスト!$C$3:$C$10000,ウォッチリスト!$C$3:$C$10000,"未反映",0,1)</f>
        <v>8101</v>
      </c>
    </row>
    <row r="3678" spans="1:11">
      <c r="A3678" s="49">
        <v>20250228</v>
      </c>
      <c r="B3678" s="50" t="s">
        <v>3313</v>
      </c>
      <c r="C3678" s="49" t="s">
        <v>8159</v>
      </c>
      <c r="D3678" s="49" t="s">
        <v>3968</v>
      </c>
      <c r="E3678" s="49">
        <v>6050</v>
      </c>
      <c r="F3678" s="49" t="s">
        <v>4196</v>
      </c>
      <c r="G3678" s="49">
        <v>13</v>
      </c>
      <c r="H3678" s="49" t="s">
        <v>4197</v>
      </c>
      <c r="I3678" s="49">
        <v>7</v>
      </c>
      <c r="J3678" s="49" t="s">
        <v>3971</v>
      </c>
      <c r="K3678" s="47" t="str">
        <f>_xlfn.XLOOKUP($B3678,ウォッチリスト!$C$3:$C$10000,ウォッチリスト!$C$3:$C$10000,"未反映",0,1)</f>
        <v>8103</v>
      </c>
    </row>
    <row r="3679" spans="1:11">
      <c r="A3679" s="49">
        <v>20250228</v>
      </c>
      <c r="B3679" s="50" t="s">
        <v>3314</v>
      </c>
      <c r="C3679" s="49" t="s">
        <v>8160</v>
      </c>
      <c r="D3679" s="49" t="s">
        <v>4059</v>
      </c>
      <c r="E3679" s="49">
        <v>6050</v>
      </c>
      <c r="F3679" s="49" t="s">
        <v>4196</v>
      </c>
      <c r="G3679" s="49">
        <v>13</v>
      </c>
      <c r="H3679" s="49" t="s">
        <v>4197</v>
      </c>
      <c r="I3679" s="49" t="s">
        <v>3975</v>
      </c>
      <c r="J3679" s="49" t="s">
        <v>3975</v>
      </c>
      <c r="K3679" s="47" t="str">
        <f>_xlfn.XLOOKUP($B3679,ウォッチリスト!$C$3:$C$10000,ウォッチリスト!$C$3:$C$10000,"未反映",0,1)</f>
        <v>8104</v>
      </c>
    </row>
    <row r="3680" spans="1:11">
      <c r="A3680" s="49">
        <v>20250228</v>
      </c>
      <c r="B3680" s="50" t="s">
        <v>3315</v>
      </c>
      <c r="C3680" s="49" t="s">
        <v>8161</v>
      </c>
      <c r="D3680" s="49" t="s">
        <v>4059</v>
      </c>
      <c r="E3680" s="49">
        <v>6050</v>
      </c>
      <c r="F3680" s="49" t="s">
        <v>4196</v>
      </c>
      <c r="G3680" s="49">
        <v>13</v>
      </c>
      <c r="H3680" s="49" t="s">
        <v>4197</v>
      </c>
      <c r="I3680" s="49" t="s">
        <v>3975</v>
      </c>
      <c r="J3680" s="49" t="s">
        <v>3975</v>
      </c>
      <c r="K3680" s="47" t="str">
        <f>_xlfn.XLOOKUP($B3680,ウォッチリスト!$C$3:$C$10000,ウォッチリスト!$C$3:$C$10000,"未反映",0,1)</f>
        <v>8105</v>
      </c>
    </row>
    <row r="3681" spans="1:11">
      <c r="A3681" s="49">
        <v>20250228</v>
      </c>
      <c r="B3681" s="50" t="s">
        <v>3316</v>
      </c>
      <c r="C3681" s="49" t="s">
        <v>8162</v>
      </c>
      <c r="D3681" s="49" t="s">
        <v>4059</v>
      </c>
      <c r="E3681" s="49">
        <v>3100</v>
      </c>
      <c r="F3681" s="49" t="s">
        <v>5428</v>
      </c>
      <c r="G3681" s="49">
        <v>4</v>
      </c>
      <c r="H3681" s="49" t="s">
        <v>4446</v>
      </c>
      <c r="I3681" s="49" t="s">
        <v>3975</v>
      </c>
      <c r="J3681" s="49" t="s">
        <v>3975</v>
      </c>
      <c r="K3681" s="47" t="str">
        <f>_xlfn.XLOOKUP($B3681,ウォッチリスト!$C$3:$C$10000,ウォッチリスト!$C$3:$C$10000,"未反映",0,1)</f>
        <v>8107</v>
      </c>
    </row>
    <row r="3682" spans="1:11">
      <c r="A3682" s="49">
        <v>20250228</v>
      </c>
      <c r="B3682" s="50" t="s">
        <v>3317</v>
      </c>
      <c r="C3682" s="49" t="s">
        <v>8163</v>
      </c>
      <c r="D3682" s="49" t="s">
        <v>3968</v>
      </c>
      <c r="E3682" s="49">
        <v>3100</v>
      </c>
      <c r="F3682" s="49" t="s">
        <v>5428</v>
      </c>
      <c r="G3682" s="49">
        <v>4</v>
      </c>
      <c r="H3682" s="49" t="s">
        <v>4446</v>
      </c>
      <c r="I3682" s="49">
        <v>4</v>
      </c>
      <c r="J3682" s="49" t="s">
        <v>4015</v>
      </c>
      <c r="K3682" s="47" t="str">
        <f>_xlfn.XLOOKUP($B3682,ウォッチリスト!$C$3:$C$10000,ウォッチリスト!$C$3:$C$10000,"未反映",0,1)</f>
        <v>8111</v>
      </c>
    </row>
    <row r="3683" spans="1:11">
      <c r="A3683" s="49">
        <v>20250228</v>
      </c>
      <c r="B3683" s="50" t="s">
        <v>3318</v>
      </c>
      <c r="C3683" s="49" t="s">
        <v>8164</v>
      </c>
      <c r="D3683" s="49" t="s">
        <v>3968</v>
      </c>
      <c r="E3683" s="49">
        <v>3200</v>
      </c>
      <c r="F3683" s="49" t="s">
        <v>4445</v>
      </c>
      <c r="G3683" s="49">
        <v>4</v>
      </c>
      <c r="H3683" s="49" t="s">
        <v>4446</v>
      </c>
      <c r="I3683" s="49">
        <v>2</v>
      </c>
      <c r="J3683" s="49" t="s">
        <v>4532</v>
      </c>
      <c r="K3683" s="47" t="str">
        <f>_xlfn.XLOOKUP($B3683,ウォッチリスト!$C$3:$C$10000,ウォッチリスト!$C$3:$C$10000,"未反映",0,1)</f>
        <v>8113</v>
      </c>
    </row>
    <row r="3684" spans="1:11">
      <c r="A3684" s="49">
        <v>20250228</v>
      </c>
      <c r="B3684" s="50" t="s">
        <v>3320</v>
      </c>
      <c r="C3684" s="49" t="s">
        <v>8165</v>
      </c>
      <c r="D3684" s="49" t="s">
        <v>4059</v>
      </c>
      <c r="E3684" s="49">
        <v>6050</v>
      </c>
      <c r="F3684" s="49" t="s">
        <v>4196</v>
      </c>
      <c r="G3684" s="49">
        <v>13</v>
      </c>
      <c r="H3684" s="49" t="s">
        <v>4197</v>
      </c>
      <c r="I3684" s="49" t="s">
        <v>3975</v>
      </c>
      <c r="J3684" s="49" t="s">
        <v>3975</v>
      </c>
      <c r="K3684" s="47" t="str">
        <f>_xlfn.XLOOKUP($B3684,ウォッチリスト!$C$3:$C$10000,ウォッチリスト!$C$3:$C$10000,"未反映",0,1)</f>
        <v>8115</v>
      </c>
    </row>
    <row r="3685" spans="1:11">
      <c r="A3685" s="49">
        <v>20250228</v>
      </c>
      <c r="B3685" s="50" t="s">
        <v>3321</v>
      </c>
      <c r="C3685" s="49" t="s">
        <v>8166</v>
      </c>
      <c r="D3685" s="49" t="s">
        <v>4059</v>
      </c>
      <c r="E3685" s="49">
        <v>6050</v>
      </c>
      <c r="F3685" s="49" t="s">
        <v>4196</v>
      </c>
      <c r="G3685" s="49">
        <v>13</v>
      </c>
      <c r="H3685" s="49" t="s">
        <v>4197</v>
      </c>
      <c r="I3685" s="49" t="s">
        <v>3975</v>
      </c>
      <c r="J3685" s="49" t="s">
        <v>3975</v>
      </c>
      <c r="K3685" s="47" t="str">
        <f>_xlfn.XLOOKUP($B3685,ウォッチリスト!$C$3:$C$10000,ウォッチリスト!$C$3:$C$10000,"未反映",0,1)</f>
        <v>8117</v>
      </c>
    </row>
    <row r="3686" spans="1:11">
      <c r="A3686" s="49">
        <v>20250228</v>
      </c>
      <c r="B3686" s="50" t="s">
        <v>3322</v>
      </c>
      <c r="C3686" s="49" t="s">
        <v>8167</v>
      </c>
      <c r="D3686" s="49" t="s">
        <v>4059</v>
      </c>
      <c r="E3686" s="49">
        <v>3100</v>
      </c>
      <c r="F3686" s="49" t="s">
        <v>5428</v>
      </c>
      <c r="G3686" s="49">
        <v>4</v>
      </c>
      <c r="H3686" s="49" t="s">
        <v>4446</v>
      </c>
      <c r="I3686" s="49" t="s">
        <v>3975</v>
      </c>
      <c r="J3686" s="49" t="s">
        <v>3975</v>
      </c>
      <c r="K3686" s="47" t="str">
        <f>_xlfn.XLOOKUP($B3686,ウォッチリスト!$C$3:$C$10000,ウォッチリスト!$C$3:$C$10000,"未反映",0,1)</f>
        <v>8118</v>
      </c>
    </row>
    <row r="3687" spans="1:11">
      <c r="A3687" s="49">
        <v>20250228</v>
      </c>
      <c r="B3687" s="50" t="s">
        <v>3323</v>
      </c>
      <c r="C3687" s="49" t="s">
        <v>8168</v>
      </c>
      <c r="D3687" s="49" t="s">
        <v>4059</v>
      </c>
      <c r="E3687" s="49">
        <v>6050</v>
      </c>
      <c r="F3687" s="49" t="s">
        <v>4196</v>
      </c>
      <c r="G3687" s="49">
        <v>13</v>
      </c>
      <c r="H3687" s="49" t="s">
        <v>4197</v>
      </c>
      <c r="I3687" s="49" t="s">
        <v>3975</v>
      </c>
      <c r="J3687" s="49" t="s">
        <v>3975</v>
      </c>
      <c r="K3687" s="47" t="str">
        <f>_xlfn.XLOOKUP($B3687,ウォッチリスト!$C$3:$C$10000,ウォッチリスト!$C$3:$C$10000,"未反映",0,1)</f>
        <v>8119</v>
      </c>
    </row>
    <row r="3688" spans="1:11">
      <c r="A3688" s="49">
        <v>20250228</v>
      </c>
      <c r="B3688" s="50" t="s">
        <v>3324</v>
      </c>
      <c r="C3688" s="49" t="s">
        <v>8169</v>
      </c>
      <c r="D3688" s="49" t="s">
        <v>4059</v>
      </c>
      <c r="E3688" s="49">
        <v>6050</v>
      </c>
      <c r="F3688" s="49" t="s">
        <v>4196</v>
      </c>
      <c r="G3688" s="49">
        <v>13</v>
      </c>
      <c r="H3688" s="49" t="s">
        <v>4197</v>
      </c>
      <c r="I3688" s="49" t="s">
        <v>3975</v>
      </c>
      <c r="J3688" s="49" t="s">
        <v>3975</v>
      </c>
      <c r="K3688" s="47" t="str">
        <f>_xlfn.XLOOKUP($B3688,ウォッチリスト!$C$3:$C$10000,ウォッチリスト!$C$3:$C$10000,"未反映",0,1)</f>
        <v>8123</v>
      </c>
    </row>
    <row r="3689" spans="1:11">
      <c r="A3689" s="49">
        <v>20250228</v>
      </c>
      <c r="B3689" s="50" t="s">
        <v>215</v>
      </c>
      <c r="C3689" s="49" t="s">
        <v>8170</v>
      </c>
      <c r="D3689" s="49" t="s">
        <v>3968</v>
      </c>
      <c r="E3689" s="49">
        <v>6050</v>
      </c>
      <c r="F3689" s="49" t="s">
        <v>4196</v>
      </c>
      <c r="G3689" s="49">
        <v>13</v>
      </c>
      <c r="H3689" s="49" t="s">
        <v>4197</v>
      </c>
      <c r="I3689" s="49">
        <v>7</v>
      </c>
      <c r="J3689" s="49" t="s">
        <v>3971</v>
      </c>
      <c r="K3689" s="47" t="str">
        <f>_xlfn.XLOOKUP($B3689,ウォッチリスト!$C$3:$C$10000,ウォッチリスト!$C$3:$C$10000,"未反映",0,1)</f>
        <v>8125</v>
      </c>
    </row>
    <row r="3690" spans="1:11">
      <c r="A3690" s="49">
        <v>20250228</v>
      </c>
      <c r="B3690" s="50" t="s">
        <v>3325</v>
      </c>
      <c r="C3690" s="49" t="s">
        <v>8171</v>
      </c>
      <c r="D3690" s="49" t="s">
        <v>4059</v>
      </c>
      <c r="E3690" s="49">
        <v>3100</v>
      </c>
      <c r="F3690" s="49" t="s">
        <v>5428</v>
      </c>
      <c r="G3690" s="49">
        <v>4</v>
      </c>
      <c r="H3690" s="49" t="s">
        <v>4446</v>
      </c>
      <c r="I3690" s="49" t="s">
        <v>3975</v>
      </c>
      <c r="J3690" s="49" t="s">
        <v>3975</v>
      </c>
      <c r="K3690" s="47" t="str">
        <f>_xlfn.XLOOKUP($B3690,ウォッチリスト!$C$3:$C$10000,ウォッチリスト!$C$3:$C$10000,"未反映",0,1)</f>
        <v>8127</v>
      </c>
    </row>
    <row r="3691" spans="1:11">
      <c r="A3691" s="49">
        <v>20250228</v>
      </c>
      <c r="B3691" s="50" t="s">
        <v>3326</v>
      </c>
      <c r="C3691" s="49" t="s">
        <v>8172</v>
      </c>
      <c r="D3691" s="49" t="s">
        <v>3968</v>
      </c>
      <c r="E3691" s="49">
        <v>6050</v>
      </c>
      <c r="F3691" s="49" t="s">
        <v>4196</v>
      </c>
      <c r="G3691" s="49">
        <v>13</v>
      </c>
      <c r="H3691" s="49" t="s">
        <v>4197</v>
      </c>
      <c r="I3691" s="49">
        <v>4</v>
      </c>
      <c r="J3691" s="49" t="s">
        <v>4015</v>
      </c>
      <c r="K3691" s="47" t="str">
        <f>_xlfn.XLOOKUP($B3691,ウォッチリスト!$C$3:$C$10000,ウォッチリスト!$C$3:$C$10000,"未反映",0,1)</f>
        <v>8129</v>
      </c>
    </row>
    <row r="3692" spans="1:11">
      <c r="A3692" s="49">
        <v>20250228</v>
      </c>
      <c r="B3692" s="50" t="s">
        <v>3327</v>
      </c>
      <c r="C3692" s="49" t="s">
        <v>8173</v>
      </c>
      <c r="D3692" s="49" t="s">
        <v>3968</v>
      </c>
      <c r="E3692" s="49">
        <v>6050</v>
      </c>
      <c r="F3692" s="49" t="s">
        <v>4196</v>
      </c>
      <c r="G3692" s="49">
        <v>13</v>
      </c>
      <c r="H3692" s="49" t="s">
        <v>4197</v>
      </c>
      <c r="I3692" s="49">
        <v>6</v>
      </c>
      <c r="J3692" s="49" t="s">
        <v>4061</v>
      </c>
      <c r="K3692" s="47" t="str">
        <f>_xlfn.XLOOKUP($B3692,ウォッチリスト!$C$3:$C$10000,ウォッチリスト!$C$3:$C$10000,"未反映",0,1)</f>
        <v>8130</v>
      </c>
    </row>
    <row r="3693" spans="1:11">
      <c r="A3693" s="49">
        <v>20250228</v>
      </c>
      <c r="B3693" s="50" t="s">
        <v>3328</v>
      </c>
      <c r="C3693" s="49" t="s">
        <v>8174</v>
      </c>
      <c r="D3693" s="49" t="s">
        <v>4059</v>
      </c>
      <c r="E3693" s="49">
        <v>6050</v>
      </c>
      <c r="F3693" s="49" t="s">
        <v>4196</v>
      </c>
      <c r="G3693" s="49">
        <v>13</v>
      </c>
      <c r="H3693" s="49" t="s">
        <v>4197</v>
      </c>
      <c r="I3693" s="49">
        <v>7</v>
      </c>
      <c r="J3693" s="49" t="s">
        <v>3971</v>
      </c>
      <c r="K3693" s="47" t="str">
        <f>_xlfn.XLOOKUP($B3693,ウォッチリスト!$C$3:$C$10000,ウォッチリスト!$C$3:$C$10000,"未反映",0,1)</f>
        <v>8131</v>
      </c>
    </row>
    <row r="3694" spans="1:11">
      <c r="A3694" s="49">
        <v>20250228</v>
      </c>
      <c r="B3694" s="50" t="s">
        <v>3329</v>
      </c>
      <c r="C3694" s="49" t="s">
        <v>8175</v>
      </c>
      <c r="D3694" s="49" t="s">
        <v>3968</v>
      </c>
      <c r="E3694" s="49">
        <v>6050</v>
      </c>
      <c r="F3694" s="49" t="s">
        <v>4196</v>
      </c>
      <c r="G3694" s="49">
        <v>13</v>
      </c>
      <c r="H3694" s="49" t="s">
        <v>4197</v>
      </c>
      <c r="I3694" s="49">
        <v>7</v>
      </c>
      <c r="J3694" s="49" t="s">
        <v>3971</v>
      </c>
      <c r="K3694" s="47" t="str">
        <f>_xlfn.XLOOKUP($B3694,ウォッチリスト!$C$3:$C$10000,ウォッチリスト!$C$3:$C$10000,"未反映",0,1)</f>
        <v>8132</v>
      </c>
    </row>
    <row r="3695" spans="1:11">
      <c r="A3695" s="49">
        <v>20250228</v>
      </c>
      <c r="B3695" s="50" t="s">
        <v>3330</v>
      </c>
      <c r="C3695" s="49" t="s">
        <v>8176</v>
      </c>
      <c r="D3695" s="49" t="s">
        <v>3968</v>
      </c>
      <c r="E3695" s="49">
        <v>6050</v>
      </c>
      <c r="F3695" s="49" t="s">
        <v>4196</v>
      </c>
      <c r="G3695" s="49">
        <v>13</v>
      </c>
      <c r="H3695" s="49" t="s">
        <v>4197</v>
      </c>
      <c r="I3695" s="49">
        <v>6</v>
      </c>
      <c r="J3695" s="49" t="s">
        <v>4061</v>
      </c>
      <c r="K3695" s="47" t="str">
        <f>_xlfn.XLOOKUP($B3695,ウォッチリスト!$C$3:$C$10000,ウォッチリスト!$C$3:$C$10000,"未反映",0,1)</f>
        <v>8133</v>
      </c>
    </row>
    <row r="3696" spans="1:11">
      <c r="A3696" s="49">
        <v>20250228</v>
      </c>
      <c r="B3696" s="50" t="s">
        <v>3331</v>
      </c>
      <c r="C3696" s="49" t="s">
        <v>8177</v>
      </c>
      <c r="D3696" s="49" t="s">
        <v>4059</v>
      </c>
      <c r="E3696" s="49">
        <v>6050</v>
      </c>
      <c r="F3696" s="49" t="s">
        <v>4196</v>
      </c>
      <c r="G3696" s="49">
        <v>13</v>
      </c>
      <c r="H3696" s="49" t="s">
        <v>4197</v>
      </c>
      <c r="I3696" s="49" t="s">
        <v>3975</v>
      </c>
      <c r="J3696" s="49" t="s">
        <v>3975</v>
      </c>
      <c r="K3696" s="47" t="str">
        <f>_xlfn.XLOOKUP($B3696,ウォッチリスト!$C$3:$C$10000,ウォッチリスト!$C$3:$C$10000,"未反映",0,1)</f>
        <v>8135</v>
      </c>
    </row>
    <row r="3697" spans="1:11">
      <c r="A3697" s="49">
        <v>20250228</v>
      </c>
      <c r="B3697" s="50" t="s">
        <v>3332</v>
      </c>
      <c r="C3697" s="49" t="s">
        <v>8178</v>
      </c>
      <c r="D3697" s="49" t="s">
        <v>3968</v>
      </c>
      <c r="E3697" s="49">
        <v>6050</v>
      </c>
      <c r="F3697" s="49" t="s">
        <v>4196</v>
      </c>
      <c r="G3697" s="49">
        <v>13</v>
      </c>
      <c r="H3697" s="49" t="s">
        <v>4197</v>
      </c>
      <c r="I3697" s="49">
        <v>4</v>
      </c>
      <c r="J3697" s="49" t="s">
        <v>4015</v>
      </c>
      <c r="K3697" s="47" t="str">
        <f>_xlfn.XLOOKUP($B3697,ウォッチリスト!$C$3:$C$10000,ウォッチリスト!$C$3:$C$10000,"未反映",0,1)</f>
        <v>8136</v>
      </c>
    </row>
    <row r="3698" spans="1:11">
      <c r="A3698" s="49">
        <v>20250228</v>
      </c>
      <c r="B3698" s="50" t="s">
        <v>3333</v>
      </c>
      <c r="C3698" s="49" t="s">
        <v>8179</v>
      </c>
      <c r="D3698" s="49" t="s">
        <v>3968</v>
      </c>
      <c r="E3698" s="49">
        <v>6050</v>
      </c>
      <c r="F3698" s="49" t="s">
        <v>4196</v>
      </c>
      <c r="G3698" s="49">
        <v>13</v>
      </c>
      <c r="H3698" s="49" t="s">
        <v>4197</v>
      </c>
      <c r="I3698" s="49">
        <v>7</v>
      </c>
      <c r="J3698" s="49" t="s">
        <v>3971</v>
      </c>
      <c r="K3698" s="47" t="str">
        <f>_xlfn.XLOOKUP($B3698,ウォッチリスト!$C$3:$C$10000,ウォッチリスト!$C$3:$C$10000,"未反映",0,1)</f>
        <v>8137</v>
      </c>
    </row>
    <row r="3699" spans="1:11">
      <c r="A3699" s="49">
        <v>20250228</v>
      </c>
      <c r="B3699" s="50" t="s">
        <v>3334</v>
      </c>
      <c r="C3699" s="49" t="s">
        <v>8180</v>
      </c>
      <c r="D3699" s="49" t="s">
        <v>4059</v>
      </c>
      <c r="E3699" s="49">
        <v>6050</v>
      </c>
      <c r="F3699" s="49" t="s">
        <v>4196</v>
      </c>
      <c r="G3699" s="49">
        <v>13</v>
      </c>
      <c r="H3699" s="49" t="s">
        <v>4197</v>
      </c>
      <c r="I3699" s="49" t="s">
        <v>3975</v>
      </c>
      <c r="J3699" s="49" t="s">
        <v>3975</v>
      </c>
      <c r="K3699" s="47" t="str">
        <f>_xlfn.XLOOKUP($B3699,ウォッチリスト!$C$3:$C$10000,ウォッチリスト!$C$3:$C$10000,"未反映",0,1)</f>
        <v>8138</v>
      </c>
    </row>
    <row r="3700" spans="1:11">
      <c r="A3700" s="49">
        <v>20250228</v>
      </c>
      <c r="B3700" s="50" t="s">
        <v>3335</v>
      </c>
      <c r="C3700" s="49" t="s">
        <v>8181</v>
      </c>
      <c r="D3700" s="49" t="s">
        <v>4059</v>
      </c>
      <c r="E3700" s="49">
        <v>6050</v>
      </c>
      <c r="F3700" s="49" t="s">
        <v>4196</v>
      </c>
      <c r="G3700" s="49">
        <v>13</v>
      </c>
      <c r="H3700" s="49" t="s">
        <v>4197</v>
      </c>
      <c r="I3700" s="49" t="s">
        <v>3975</v>
      </c>
      <c r="J3700" s="49" t="s">
        <v>3975</v>
      </c>
      <c r="K3700" s="47" t="str">
        <f>_xlfn.XLOOKUP($B3700,ウォッチリスト!$C$3:$C$10000,ウォッチリスト!$C$3:$C$10000,"未反映",0,1)</f>
        <v>8139</v>
      </c>
    </row>
    <row r="3701" spans="1:11">
      <c r="A3701" s="49">
        <v>20250228</v>
      </c>
      <c r="B3701" s="50" t="s">
        <v>3336</v>
      </c>
      <c r="C3701" s="49" t="s">
        <v>8182</v>
      </c>
      <c r="D3701" s="49" t="s">
        <v>3968</v>
      </c>
      <c r="E3701" s="49">
        <v>6050</v>
      </c>
      <c r="F3701" s="49" t="s">
        <v>4196</v>
      </c>
      <c r="G3701" s="49">
        <v>13</v>
      </c>
      <c r="H3701" s="49" t="s">
        <v>4197</v>
      </c>
      <c r="I3701" s="49">
        <v>7</v>
      </c>
      <c r="J3701" s="49" t="s">
        <v>3971</v>
      </c>
      <c r="K3701" s="47" t="str">
        <f>_xlfn.XLOOKUP($B3701,ウォッチリスト!$C$3:$C$10000,ウォッチリスト!$C$3:$C$10000,"未反映",0,1)</f>
        <v>8141</v>
      </c>
    </row>
    <row r="3702" spans="1:11">
      <c r="A3702" s="49">
        <v>20250228</v>
      </c>
      <c r="B3702" s="50" t="s">
        <v>341</v>
      </c>
      <c r="C3702" s="49" t="s">
        <v>8183</v>
      </c>
      <c r="D3702" s="49" t="s">
        <v>3968</v>
      </c>
      <c r="E3702" s="49">
        <v>6050</v>
      </c>
      <c r="F3702" s="49" t="s">
        <v>4196</v>
      </c>
      <c r="G3702" s="49">
        <v>13</v>
      </c>
      <c r="H3702" s="49" t="s">
        <v>4197</v>
      </c>
      <c r="I3702" s="49">
        <v>7</v>
      </c>
      <c r="J3702" s="49" t="s">
        <v>3971</v>
      </c>
      <c r="K3702" s="47" t="str">
        <f>_xlfn.XLOOKUP($B3702,ウォッチリスト!$C$3:$C$10000,ウォッチリスト!$C$3:$C$10000,"未反映",0,1)</f>
        <v>8142</v>
      </c>
    </row>
    <row r="3703" spans="1:11">
      <c r="A3703" s="49">
        <v>20250228</v>
      </c>
      <c r="B3703" s="50" t="s">
        <v>3337</v>
      </c>
      <c r="C3703" s="49" t="s">
        <v>8184</v>
      </c>
      <c r="D3703" s="49" t="s">
        <v>4059</v>
      </c>
      <c r="E3703" s="49">
        <v>3100</v>
      </c>
      <c r="F3703" s="49" t="s">
        <v>5428</v>
      </c>
      <c r="G3703" s="49">
        <v>4</v>
      </c>
      <c r="H3703" s="49" t="s">
        <v>4446</v>
      </c>
      <c r="I3703" s="49" t="s">
        <v>3975</v>
      </c>
      <c r="J3703" s="49" t="s">
        <v>3975</v>
      </c>
      <c r="K3703" s="47" t="str">
        <f>_xlfn.XLOOKUP($B3703,ウォッチリスト!$C$3:$C$10000,ウォッチリスト!$C$3:$C$10000,"未反映",0,1)</f>
        <v>8143</v>
      </c>
    </row>
    <row r="3704" spans="1:11">
      <c r="A3704" s="49">
        <v>20250228</v>
      </c>
      <c r="B3704" s="50" t="s">
        <v>3338</v>
      </c>
      <c r="C3704" s="49" t="s">
        <v>8185</v>
      </c>
      <c r="D3704" s="49" t="s">
        <v>4059</v>
      </c>
      <c r="E3704" s="49">
        <v>6050</v>
      </c>
      <c r="F3704" s="49" t="s">
        <v>4196</v>
      </c>
      <c r="G3704" s="49">
        <v>13</v>
      </c>
      <c r="H3704" s="49" t="s">
        <v>4197</v>
      </c>
      <c r="I3704" s="49" t="s">
        <v>3975</v>
      </c>
      <c r="J3704" s="49" t="s">
        <v>3975</v>
      </c>
      <c r="K3704" s="47" t="str">
        <f>_xlfn.XLOOKUP($B3704,ウォッチリスト!$C$3:$C$10000,ウォッチリスト!$C$3:$C$10000,"未反映",0,1)</f>
        <v>8144</v>
      </c>
    </row>
    <row r="3705" spans="1:11">
      <c r="A3705" s="49">
        <v>20250228</v>
      </c>
      <c r="B3705" s="50" t="s">
        <v>3339</v>
      </c>
      <c r="C3705" s="49" t="s">
        <v>8186</v>
      </c>
      <c r="D3705" s="49" t="s">
        <v>4059</v>
      </c>
      <c r="E3705" s="49">
        <v>6050</v>
      </c>
      <c r="F3705" s="49" t="s">
        <v>4196</v>
      </c>
      <c r="G3705" s="49">
        <v>13</v>
      </c>
      <c r="H3705" s="49" t="s">
        <v>4197</v>
      </c>
      <c r="I3705" s="49" t="s">
        <v>3975</v>
      </c>
      <c r="J3705" s="49" t="s">
        <v>3975</v>
      </c>
      <c r="K3705" s="47" t="str">
        <f>_xlfn.XLOOKUP($B3705,ウォッチリスト!$C$3:$C$10000,ウォッチリスト!$C$3:$C$10000,"未反映",0,1)</f>
        <v>8147</v>
      </c>
    </row>
    <row r="3706" spans="1:11">
      <c r="A3706" s="49">
        <v>20250228</v>
      </c>
      <c r="B3706" s="50" t="s">
        <v>3340</v>
      </c>
      <c r="C3706" s="49" t="s">
        <v>8187</v>
      </c>
      <c r="D3706" s="49" t="s">
        <v>3968</v>
      </c>
      <c r="E3706" s="49">
        <v>6050</v>
      </c>
      <c r="F3706" s="49" t="s">
        <v>4196</v>
      </c>
      <c r="G3706" s="49">
        <v>13</v>
      </c>
      <c r="H3706" s="49" t="s">
        <v>4197</v>
      </c>
      <c r="I3706" s="49">
        <v>7</v>
      </c>
      <c r="J3706" s="49" t="s">
        <v>3971</v>
      </c>
      <c r="K3706" s="47" t="str">
        <f>_xlfn.XLOOKUP($B3706,ウォッチリスト!$C$3:$C$10000,ウォッチリスト!$C$3:$C$10000,"未反映",0,1)</f>
        <v>8150</v>
      </c>
    </row>
    <row r="3707" spans="1:11">
      <c r="A3707" s="49">
        <v>20250228</v>
      </c>
      <c r="B3707" s="50" t="s">
        <v>3341</v>
      </c>
      <c r="C3707" s="49" t="s">
        <v>8188</v>
      </c>
      <c r="D3707" s="49" t="s">
        <v>3968</v>
      </c>
      <c r="E3707" s="49">
        <v>6050</v>
      </c>
      <c r="F3707" s="49" t="s">
        <v>4196</v>
      </c>
      <c r="G3707" s="49">
        <v>13</v>
      </c>
      <c r="H3707" s="49" t="s">
        <v>4197</v>
      </c>
      <c r="I3707" s="49">
        <v>7</v>
      </c>
      <c r="J3707" s="49" t="s">
        <v>3971</v>
      </c>
      <c r="K3707" s="47" t="str">
        <f>_xlfn.XLOOKUP($B3707,ウォッチリスト!$C$3:$C$10000,ウォッチリスト!$C$3:$C$10000,"未反映",0,1)</f>
        <v>8151</v>
      </c>
    </row>
    <row r="3708" spans="1:11">
      <c r="A3708" s="49">
        <v>20250228</v>
      </c>
      <c r="B3708" s="50" t="s">
        <v>3342</v>
      </c>
      <c r="C3708" s="49" t="s">
        <v>8189</v>
      </c>
      <c r="D3708" s="49" t="s">
        <v>4059</v>
      </c>
      <c r="E3708" s="49">
        <v>6050</v>
      </c>
      <c r="F3708" s="49" t="s">
        <v>4196</v>
      </c>
      <c r="G3708" s="49">
        <v>13</v>
      </c>
      <c r="H3708" s="49" t="s">
        <v>4197</v>
      </c>
      <c r="I3708" s="49" t="s">
        <v>3975</v>
      </c>
      <c r="J3708" s="49" t="s">
        <v>3975</v>
      </c>
      <c r="K3708" s="47" t="str">
        <f>_xlfn.XLOOKUP($B3708,ウォッチリスト!$C$3:$C$10000,ウォッチリスト!$C$3:$C$10000,"未反映",0,1)</f>
        <v>8152</v>
      </c>
    </row>
    <row r="3709" spans="1:11">
      <c r="A3709" s="49">
        <v>20250228</v>
      </c>
      <c r="B3709" s="50" t="s">
        <v>3343</v>
      </c>
      <c r="C3709" s="49" t="s">
        <v>8190</v>
      </c>
      <c r="D3709" s="49" t="s">
        <v>3968</v>
      </c>
      <c r="E3709" s="49">
        <v>6050</v>
      </c>
      <c r="F3709" s="49" t="s">
        <v>4196</v>
      </c>
      <c r="G3709" s="49">
        <v>13</v>
      </c>
      <c r="H3709" s="49" t="s">
        <v>4197</v>
      </c>
      <c r="I3709" s="49">
        <v>6</v>
      </c>
      <c r="J3709" s="49" t="s">
        <v>4061</v>
      </c>
      <c r="K3709" s="47" t="str">
        <f>_xlfn.XLOOKUP($B3709,ウォッチリスト!$C$3:$C$10000,ウォッチリスト!$C$3:$C$10000,"未反映",0,1)</f>
        <v>8153</v>
      </c>
    </row>
    <row r="3710" spans="1:11">
      <c r="A3710" s="49">
        <v>20250228</v>
      </c>
      <c r="B3710" s="50" t="s">
        <v>3344</v>
      </c>
      <c r="C3710" s="49" t="s">
        <v>8191</v>
      </c>
      <c r="D3710" s="49" t="s">
        <v>3968</v>
      </c>
      <c r="E3710" s="49">
        <v>6050</v>
      </c>
      <c r="F3710" s="49" t="s">
        <v>4196</v>
      </c>
      <c r="G3710" s="49">
        <v>13</v>
      </c>
      <c r="H3710" s="49" t="s">
        <v>4197</v>
      </c>
      <c r="I3710" s="49">
        <v>6</v>
      </c>
      <c r="J3710" s="49" t="s">
        <v>4061</v>
      </c>
      <c r="K3710" s="47" t="str">
        <f>_xlfn.XLOOKUP($B3710,ウォッチリスト!$C$3:$C$10000,ウォッチリスト!$C$3:$C$10000,"未反映",0,1)</f>
        <v>8154</v>
      </c>
    </row>
    <row r="3711" spans="1:11">
      <c r="A3711" s="49">
        <v>20250228</v>
      </c>
      <c r="B3711" s="50" t="s">
        <v>3345</v>
      </c>
      <c r="C3711" s="49" t="s">
        <v>8192</v>
      </c>
      <c r="D3711" s="49" t="s">
        <v>3968</v>
      </c>
      <c r="E3711" s="49">
        <v>5250</v>
      </c>
      <c r="F3711" s="49" t="s">
        <v>3992</v>
      </c>
      <c r="G3711" s="49">
        <v>10</v>
      </c>
      <c r="H3711" s="49" t="s">
        <v>3993</v>
      </c>
      <c r="I3711" s="49">
        <v>7</v>
      </c>
      <c r="J3711" s="49" t="s">
        <v>3971</v>
      </c>
      <c r="K3711" s="47" t="str">
        <f>_xlfn.XLOOKUP($B3711,ウォッチリスト!$C$3:$C$10000,ウォッチリスト!$C$3:$C$10000,"未反映",0,1)</f>
        <v>8157</v>
      </c>
    </row>
    <row r="3712" spans="1:11">
      <c r="A3712" s="49">
        <v>20250228</v>
      </c>
      <c r="B3712" s="50" t="s">
        <v>3346</v>
      </c>
      <c r="C3712" s="49" t="s">
        <v>8193</v>
      </c>
      <c r="D3712" s="49" t="s">
        <v>3968</v>
      </c>
      <c r="E3712" s="49">
        <v>6050</v>
      </c>
      <c r="F3712" s="49" t="s">
        <v>4196</v>
      </c>
      <c r="G3712" s="49">
        <v>13</v>
      </c>
      <c r="H3712" s="49" t="s">
        <v>4197</v>
      </c>
      <c r="I3712" s="49">
        <v>7</v>
      </c>
      <c r="J3712" s="49" t="s">
        <v>3971</v>
      </c>
      <c r="K3712" s="47" t="str">
        <f>_xlfn.XLOOKUP($B3712,ウォッチリスト!$C$3:$C$10000,ウォッチリスト!$C$3:$C$10000,"未反映",0,1)</f>
        <v>8158</v>
      </c>
    </row>
    <row r="3713" spans="1:11">
      <c r="A3713" s="49">
        <v>20250228</v>
      </c>
      <c r="B3713" s="50" t="s">
        <v>3347</v>
      </c>
      <c r="C3713" s="49" t="s">
        <v>8194</v>
      </c>
      <c r="D3713" s="49" t="s">
        <v>3968</v>
      </c>
      <c r="E3713" s="49">
        <v>6050</v>
      </c>
      <c r="F3713" s="49" t="s">
        <v>4196</v>
      </c>
      <c r="G3713" s="49">
        <v>13</v>
      </c>
      <c r="H3713" s="49" t="s">
        <v>4197</v>
      </c>
      <c r="I3713" s="49">
        <v>7</v>
      </c>
      <c r="J3713" s="49" t="s">
        <v>3971</v>
      </c>
      <c r="K3713" s="47" t="str">
        <f>_xlfn.XLOOKUP($B3713,ウォッチリスト!$C$3:$C$10000,ウォッチリスト!$C$3:$C$10000,"未反映",0,1)</f>
        <v>8159</v>
      </c>
    </row>
    <row r="3714" spans="1:11">
      <c r="A3714" s="49">
        <v>20250228</v>
      </c>
      <c r="B3714" s="50" t="s">
        <v>3348</v>
      </c>
      <c r="C3714" s="49" t="s">
        <v>8195</v>
      </c>
      <c r="D3714" s="49" t="s">
        <v>3968</v>
      </c>
      <c r="E3714" s="49">
        <v>6100</v>
      </c>
      <c r="F3714" s="49" t="s">
        <v>4070</v>
      </c>
      <c r="G3714" s="49">
        <v>14</v>
      </c>
      <c r="H3714" s="49" t="s">
        <v>4071</v>
      </c>
      <c r="I3714" s="49">
        <v>6</v>
      </c>
      <c r="J3714" s="49" t="s">
        <v>4061</v>
      </c>
      <c r="K3714" s="47" t="str">
        <f>_xlfn.XLOOKUP($B3714,ウォッチリスト!$C$3:$C$10000,ウォッチリスト!$C$3:$C$10000,"未反映",0,1)</f>
        <v>8160</v>
      </c>
    </row>
    <row r="3715" spans="1:11">
      <c r="A3715" s="49">
        <v>20250228</v>
      </c>
      <c r="B3715" s="50" t="s">
        <v>3349</v>
      </c>
      <c r="C3715" s="49" t="s">
        <v>8196</v>
      </c>
      <c r="D3715" s="49" t="s">
        <v>3968</v>
      </c>
      <c r="E3715" s="49">
        <v>6100</v>
      </c>
      <c r="F3715" s="49" t="s">
        <v>4070</v>
      </c>
      <c r="G3715" s="49">
        <v>14</v>
      </c>
      <c r="H3715" s="49" t="s">
        <v>4071</v>
      </c>
      <c r="I3715" s="49">
        <v>7</v>
      </c>
      <c r="J3715" s="49" t="s">
        <v>3971</v>
      </c>
      <c r="K3715" s="47" t="str">
        <f>_xlfn.XLOOKUP($B3715,ウォッチリスト!$C$3:$C$10000,ウォッチリスト!$C$3:$C$10000,"未反映",0,1)</f>
        <v>8163</v>
      </c>
    </row>
    <row r="3716" spans="1:11">
      <c r="A3716" s="49">
        <v>20250228</v>
      </c>
      <c r="B3716" s="50" t="s">
        <v>3350</v>
      </c>
      <c r="C3716" s="49" t="s">
        <v>8197</v>
      </c>
      <c r="D3716" s="49" t="s">
        <v>4059</v>
      </c>
      <c r="E3716" s="49">
        <v>6100</v>
      </c>
      <c r="F3716" s="49" t="s">
        <v>4070</v>
      </c>
      <c r="G3716" s="49">
        <v>14</v>
      </c>
      <c r="H3716" s="49" t="s">
        <v>4071</v>
      </c>
      <c r="I3716" s="49">
        <v>7</v>
      </c>
      <c r="J3716" s="49" t="s">
        <v>3971</v>
      </c>
      <c r="K3716" s="47" t="str">
        <f>_xlfn.XLOOKUP($B3716,ウォッチリスト!$C$3:$C$10000,ウォッチリスト!$C$3:$C$10000,"未反映",0,1)</f>
        <v>8165</v>
      </c>
    </row>
    <row r="3717" spans="1:11">
      <c r="A3717" s="49">
        <v>20250228</v>
      </c>
      <c r="B3717" s="50" t="s">
        <v>3351</v>
      </c>
      <c r="C3717" s="49" t="s">
        <v>8198</v>
      </c>
      <c r="D3717" s="49" t="s">
        <v>4059</v>
      </c>
      <c r="E3717" s="49">
        <v>6100</v>
      </c>
      <c r="F3717" s="49" t="s">
        <v>4070</v>
      </c>
      <c r="G3717" s="49">
        <v>14</v>
      </c>
      <c r="H3717" s="49" t="s">
        <v>4071</v>
      </c>
      <c r="I3717" s="49" t="s">
        <v>3975</v>
      </c>
      <c r="J3717" s="49" t="s">
        <v>3975</v>
      </c>
      <c r="K3717" s="47" t="str">
        <f>_xlfn.XLOOKUP($B3717,ウォッチリスト!$C$3:$C$10000,ウォッチリスト!$C$3:$C$10000,"未反映",0,1)</f>
        <v>8166</v>
      </c>
    </row>
    <row r="3718" spans="1:11">
      <c r="A3718" s="49">
        <v>20250228</v>
      </c>
      <c r="B3718" s="50" t="s">
        <v>3352</v>
      </c>
      <c r="C3718" s="49" t="s">
        <v>8199</v>
      </c>
      <c r="D3718" s="49" t="s">
        <v>3968</v>
      </c>
      <c r="E3718" s="49">
        <v>6100</v>
      </c>
      <c r="F3718" s="49" t="s">
        <v>4070</v>
      </c>
      <c r="G3718" s="49">
        <v>14</v>
      </c>
      <c r="H3718" s="49" t="s">
        <v>4071</v>
      </c>
      <c r="I3718" s="49">
        <v>7</v>
      </c>
      <c r="J3718" s="49" t="s">
        <v>3971</v>
      </c>
      <c r="K3718" s="47" t="str">
        <f>_xlfn.XLOOKUP($B3718,ウォッチリスト!$C$3:$C$10000,ウォッチリスト!$C$3:$C$10000,"未反映",0,1)</f>
        <v>8167</v>
      </c>
    </row>
    <row r="3719" spans="1:11">
      <c r="A3719" s="49">
        <v>20250228</v>
      </c>
      <c r="B3719" s="50" t="s">
        <v>300</v>
      </c>
      <c r="C3719" s="49" t="s">
        <v>8200</v>
      </c>
      <c r="D3719" s="49" t="s">
        <v>3968</v>
      </c>
      <c r="E3719" s="49">
        <v>6100</v>
      </c>
      <c r="F3719" s="49" t="s">
        <v>4070</v>
      </c>
      <c r="G3719" s="49">
        <v>14</v>
      </c>
      <c r="H3719" s="49" t="s">
        <v>4071</v>
      </c>
      <c r="I3719" s="49">
        <v>6</v>
      </c>
      <c r="J3719" s="49" t="s">
        <v>4061</v>
      </c>
      <c r="K3719" s="47" t="str">
        <f>_xlfn.XLOOKUP($B3719,ウォッチリスト!$C$3:$C$10000,ウォッチリスト!$C$3:$C$10000,"未反映",0,1)</f>
        <v>8173</v>
      </c>
    </row>
    <row r="3720" spans="1:11">
      <c r="A3720" s="49">
        <v>20250228</v>
      </c>
      <c r="B3720" s="50" t="s">
        <v>3353</v>
      </c>
      <c r="C3720" s="49" t="s">
        <v>8201</v>
      </c>
      <c r="D3720" s="49" t="s">
        <v>3968</v>
      </c>
      <c r="E3720" s="49">
        <v>6100</v>
      </c>
      <c r="F3720" s="49" t="s">
        <v>4070</v>
      </c>
      <c r="G3720" s="49">
        <v>14</v>
      </c>
      <c r="H3720" s="49" t="s">
        <v>4071</v>
      </c>
      <c r="I3720" s="49">
        <v>4</v>
      </c>
      <c r="J3720" s="49" t="s">
        <v>4015</v>
      </c>
      <c r="K3720" s="47" t="str">
        <f>_xlfn.XLOOKUP($B3720,ウォッチリスト!$C$3:$C$10000,ウォッチリスト!$C$3:$C$10000,"未反映",0,1)</f>
        <v>8174</v>
      </c>
    </row>
    <row r="3721" spans="1:11">
      <c r="A3721" s="49">
        <v>20250228</v>
      </c>
      <c r="B3721" s="50" t="s">
        <v>3354</v>
      </c>
      <c r="C3721" s="49" t="s">
        <v>8202</v>
      </c>
      <c r="D3721" s="49" t="s">
        <v>3968</v>
      </c>
      <c r="E3721" s="49">
        <v>6100</v>
      </c>
      <c r="F3721" s="49" t="s">
        <v>4070</v>
      </c>
      <c r="G3721" s="49">
        <v>14</v>
      </c>
      <c r="H3721" s="49" t="s">
        <v>4071</v>
      </c>
      <c r="I3721" s="49">
        <v>6</v>
      </c>
      <c r="J3721" s="49" t="s">
        <v>4061</v>
      </c>
      <c r="K3721" s="47" t="str">
        <f>_xlfn.XLOOKUP($B3721,ウォッチリスト!$C$3:$C$10000,ウォッチリスト!$C$3:$C$10000,"未反映",0,1)</f>
        <v>8179</v>
      </c>
    </row>
    <row r="3722" spans="1:11">
      <c r="A3722" s="49">
        <v>20250228</v>
      </c>
      <c r="B3722" s="50" t="s">
        <v>3355</v>
      </c>
      <c r="C3722" s="49" t="s">
        <v>8203</v>
      </c>
      <c r="D3722" s="49" t="s">
        <v>4059</v>
      </c>
      <c r="E3722" s="49">
        <v>6100</v>
      </c>
      <c r="F3722" s="49" t="s">
        <v>4070</v>
      </c>
      <c r="G3722" s="49">
        <v>14</v>
      </c>
      <c r="H3722" s="49" t="s">
        <v>4071</v>
      </c>
      <c r="I3722" s="49" t="s">
        <v>3975</v>
      </c>
      <c r="J3722" s="49" t="s">
        <v>3975</v>
      </c>
      <c r="K3722" s="47" t="str">
        <f>_xlfn.XLOOKUP($B3722,ウォッチリスト!$C$3:$C$10000,ウォッチリスト!$C$3:$C$10000,"未反映",0,1)</f>
        <v>8181</v>
      </c>
    </row>
    <row r="3723" spans="1:11">
      <c r="A3723" s="49">
        <v>20250228</v>
      </c>
      <c r="B3723" s="50" t="s">
        <v>3356</v>
      </c>
      <c r="C3723" s="49" t="s">
        <v>8204</v>
      </c>
      <c r="D3723" s="49" t="s">
        <v>3968</v>
      </c>
      <c r="E3723" s="49">
        <v>6100</v>
      </c>
      <c r="F3723" s="49" t="s">
        <v>4070</v>
      </c>
      <c r="G3723" s="49">
        <v>14</v>
      </c>
      <c r="H3723" s="49" t="s">
        <v>4071</v>
      </c>
      <c r="I3723" s="49">
        <v>7</v>
      </c>
      <c r="J3723" s="49" t="s">
        <v>3971</v>
      </c>
      <c r="K3723" s="47" t="str">
        <f>_xlfn.XLOOKUP($B3723,ウォッチリスト!$C$3:$C$10000,ウォッチリスト!$C$3:$C$10000,"未反映",0,1)</f>
        <v>8185</v>
      </c>
    </row>
    <row r="3724" spans="1:11">
      <c r="A3724" s="49">
        <v>20250228</v>
      </c>
      <c r="B3724" s="50" t="s">
        <v>3357</v>
      </c>
      <c r="C3724" s="49" t="s">
        <v>8205</v>
      </c>
      <c r="D3724" s="49" t="s">
        <v>3968</v>
      </c>
      <c r="E3724" s="49">
        <v>6100</v>
      </c>
      <c r="F3724" s="49" t="s">
        <v>4070</v>
      </c>
      <c r="G3724" s="49">
        <v>14</v>
      </c>
      <c r="H3724" s="49" t="s">
        <v>4071</v>
      </c>
      <c r="I3724" s="49">
        <v>6</v>
      </c>
      <c r="J3724" s="49" t="s">
        <v>4061</v>
      </c>
      <c r="K3724" s="47" t="str">
        <f>_xlfn.XLOOKUP($B3724,ウォッチリスト!$C$3:$C$10000,ウォッチリスト!$C$3:$C$10000,"未反映",0,1)</f>
        <v>8194</v>
      </c>
    </row>
    <row r="3725" spans="1:11">
      <c r="A3725" s="49">
        <v>20250228</v>
      </c>
      <c r="B3725" s="50" t="s">
        <v>3358</v>
      </c>
      <c r="C3725" s="49" t="s">
        <v>8206</v>
      </c>
      <c r="D3725" s="49" t="s">
        <v>4059</v>
      </c>
      <c r="E3725" s="49">
        <v>6100</v>
      </c>
      <c r="F3725" s="49" t="s">
        <v>4070</v>
      </c>
      <c r="G3725" s="49">
        <v>14</v>
      </c>
      <c r="H3725" s="49" t="s">
        <v>4071</v>
      </c>
      <c r="I3725" s="49" t="s">
        <v>3975</v>
      </c>
      <c r="J3725" s="49" t="s">
        <v>3975</v>
      </c>
      <c r="K3725" s="47" t="str">
        <f>_xlfn.XLOOKUP($B3725,ウォッチリスト!$C$3:$C$10000,ウォッチリスト!$C$3:$C$10000,"未反映",0,1)</f>
        <v>8198</v>
      </c>
    </row>
    <row r="3726" spans="1:11">
      <c r="A3726" s="49">
        <v>20250228</v>
      </c>
      <c r="B3726" s="50" t="s">
        <v>3359</v>
      </c>
      <c r="C3726" s="49" t="s">
        <v>8207</v>
      </c>
      <c r="D3726" s="49" t="s">
        <v>3968</v>
      </c>
      <c r="E3726" s="49">
        <v>6100</v>
      </c>
      <c r="F3726" s="49" t="s">
        <v>4070</v>
      </c>
      <c r="G3726" s="49">
        <v>14</v>
      </c>
      <c r="H3726" s="49" t="s">
        <v>4071</v>
      </c>
      <c r="I3726" s="49">
        <v>6</v>
      </c>
      <c r="J3726" s="49" t="s">
        <v>4061</v>
      </c>
      <c r="K3726" s="47" t="str">
        <f>_xlfn.XLOOKUP($B3726,ウォッチリスト!$C$3:$C$10000,ウォッチリスト!$C$3:$C$10000,"未反映",0,1)</f>
        <v>8200</v>
      </c>
    </row>
    <row r="3727" spans="1:11">
      <c r="A3727" s="49">
        <v>20250228</v>
      </c>
      <c r="B3727" s="50" t="s">
        <v>3360</v>
      </c>
      <c r="C3727" s="49" t="s">
        <v>8208</v>
      </c>
      <c r="D3727" s="49" t="s">
        <v>4059</v>
      </c>
      <c r="E3727" s="49">
        <v>6100</v>
      </c>
      <c r="F3727" s="49" t="s">
        <v>4070</v>
      </c>
      <c r="G3727" s="49">
        <v>14</v>
      </c>
      <c r="H3727" s="49" t="s">
        <v>4071</v>
      </c>
      <c r="I3727" s="49" t="s">
        <v>3975</v>
      </c>
      <c r="J3727" s="49" t="s">
        <v>3975</v>
      </c>
      <c r="K3727" s="47" t="str">
        <f>_xlfn.XLOOKUP($B3727,ウォッチリスト!$C$3:$C$10000,ウォッチリスト!$C$3:$C$10000,"未反映",0,1)</f>
        <v>8202</v>
      </c>
    </row>
    <row r="3728" spans="1:11">
      <c r="A3728" s="49">
        <v>20250228</v>
      </c>
      <c r="B3728" s="50" t="s">
        <v>3361</v>
      </c>
      <c r="C3728" s="49" t="s">
        <v>8209</v>
      </c>
      <c r="D3728" s="49" t="s">
        <v>3968</v>
      </c>
      <c r="E3728" s="49">
        <v>6100</v>
      </c>
      <c r="F3728" s="49" t="s">
        <v>4070</v>
      </c>
      <c r="G3728" s="49">
        <v>14</v>
      </c>
      <c r="H3728" s="49" t="s">
        <v>4071</v>
      </c>
      <c r="I3728" s="49">
        <v>7</v>
      </c>
      <c r="J3728" s="49" t="s">
        <v>3971</v>
      </c>
      <c r="K3728" s="47" t="str">
        <f>_xlfn.XLOOKUP($B3728,ウォッチリスト!$C$3:$C$10000,ウォッチリスト!$C$3:$C$10000,"未反映",0,1)</f>
        <v>8203</v>
      </c>
    </row>
    <row r="3729" spans="1:11">
      <c r="A3729" s="49">
        <v>20250228</v>
      </c>
      <c r="B3729" s="50" t="s">
        <v>3362</v>
      </c>
      <c r="C3729" s="49" t="s">
        <v>8210</v>
      </c>
      <c r="D3729" s="49" t="s">
        <v>4059</v>
      </c>
      <c r="E3729" s="49">
        <v>6100</v>
      </c>
      <c r="F3729" s="49" t="s">
        <v>4070</v>
      </c>
      <c r="G3729" s="49">
        <v>14</v>
      </c>
      <c r="H3729" s="49" t="s">
        <v>4071</v>
      </c>
      <c r="I3729" s="49" t="s">
        <v>3975</v>
      </c>
      <c r="J3729" s="49" t="s">
        <v>3975</v>
      </c>
      <c r="K3729" s="47" t="str">
        <f>_xlfn.XLOOKUP($B3729,ウォッチリスト!$C$3:$C$10000,ウォッチリスト!$C$3:$C$10000,"未反映",0,1)</f>
        <v>8207</v>
      </c>
    </row>
    <row r="3730" spans="1:11">
      <c r="A3730" s="49">
        <v>20250228</v>
      </c>
      <c r="B3730" s="50" t="s">
        <v>3363</v>
      </c>
      <c r="C3730" s="49" t="s">
        <v>8211</v>
      </c>
      <c r="D3730" s="49" t="s">
        <v>4059</v>
      </c>
      <c r="E3730" s="49">
        <v>6100</v>
      </c>
      <c r="F3730" s="49" t="s">
        <v>4070</v>
      </c>
      <c r="G3730" s="49">
        <v>14</v>
      </c>
      <c r="H3730" s="49" t="s">
        <v>4071</v>
      </c>
      <c r="I3730" s="49" t="s">
        <v>3975</v>
      </c>
      <c r="J3730" s="49" t="s">
        <v>3975</v>
      </c>
      <c r="K3730" s="47" t="str">
        <f>_xlfn.XLOOKUP($B3730,ウォッチリスト!$C$3:$C$10000,ウォッチリスト!$C$3:$C$10000,"未反映",0,1)</f>
        <v>8208</v>
      </c>
    </row>
    <row r="3731" spans="1:11">
      <c r="A3731" s="49">
        <v>20250228</v>
      </c>
      <c r="B3731" s="50" t="s">
        <v>3364</v>
      </c>
      <c r="C3731" s="49" t="s">
        <v>8212</v>
      </c>
      <c r="D3731" s="49" t="s">
        <v>4059</v>
      </c>
      <c r="E3731" s="49">
        <v>6100</v>
      </c>
      <c r="F3731" s="49" t="s">
        <v>4070</v>
      </c>
      <c r="G3731" s="49">
        <v>14</v>
      </c>
      <c r="H3731" s="49" t="s">
        <v>4071</v>
      </c>
      <c r="I3731" s="49" t="s">
        <v>3975</v>
      </c>
      <c r="J3731" s="49" t="s">
        <v>3975</v>
      </c>
      <c r="K3731" s="47" t="str">
        <f>_xlfn.XLOOKUP($B3731,ウォッチリスト!$C$3:$C$10000,ウォッチリスト!$C$3:$C$10000,"未反映",0,1)</f>
        <v>8209</v>
      </c>
    </row>
    <row r="3732" spans="1:11">
      <c r="A3732" s="49">
        <v>20250228</v>
      </c>
      <c r="B3732" s="50" t="s">
        <v>301</v>
      </c>
      <c r="C3732" s="49" t="s">
        <v>8213</v>
      </c>
      <c r="D3732" s="49" t="s">
        <v>3968</v>
      </c>
      <c r="E3732" s="49">
        <v>6100</v>
      </c>
      <c r="F3732" s="49" t="s">
        <v>4070</v>
      </c>
      <c r="G3732" s="49">
        <v>14</v>
      </c>
      <c r="H3732" s="49" t="s">
        <v>4071</v>
      </c>
      <c r="I3732" s="49">
        <v>6</v>
      </c>
      <c r="J3732" s="49" t="s">
        <v>4061</v>
      </c>
      <c r="K3732" s="47" t="str">
        <f>_xlfn.XLOOKUP($B3732,ウォッチリスト!$C$3:$C$10000,ウォッチリスト!$C$3:$C$10000,"未反映",0,1)</f>
        <v>8214</v>
      </c>
    </row>
    <row r="3733" spans="1:11">
      <c r="A3733" s="49">
        <v>20250228</v>
      </c>
      <c r="B3733" s="50" t="s">
        <v>3366</v>
      </c>
      <c r="C3733" s="49" t="s">
        <v>8214</v>
      </c>
      <c r="D3733" s="49" t="s">
        <v>3968</v>
      </c>
      <c r="E3733" s="49">
        <v>6100</v>
      </c>
      <c r="F3733" s="49" t="s">
        <v>4070</v>
      </c>
      <c r="G3733" s="49">
        <v>14</v>
      </c>
      <c r="H3733" s="49" t="s">
        <v>4071</v>
      </c>
      <c r="I3733" s="49">
        <v>7</v>
      </c>
      <c r="J3733" s="49" t="s">
        <v>3971</v>
      </c>
      <c r="K3733" s="47" t="str">
        <f>_xlfn.XLOOKUP($B3733,ウォッチリスト!$C$3:$C$10000,ウォッチリスト!$C$3:$C$10000,"未反映",0,1)</f>
        <v>8217</v>
      </c>
    </row>
    <row r="3734" spans="1:11">
      <c r="A3734" s="49">
        <v>20250228</v>
      </c>
      <c r="B3734" s="50" t="s">
        <v>3367</v>
      </c>
      <c r="C3734" s="49" t="s">
        <v>8215</v>
      </c>
      <c r="D3734" s="49" t="s">
        <v>3968</v>
      </c>
      <c r="E3734" s="49">
        <v>6100</v>
      </c>
      <c r="F3734" s="49" t="s">
        <v>4070</v>
      </c>
      <c r="G3734" s="49">
        <v>14</v>
      </c>
      <c r="H3734" s="49" t="s">
        <v>4071</v>
      </c>
      <c r="I3734" s="49">
        <v>6</v>
      </c>
      <c r="J3734" s="49" t="s">
        <v>4061</v>
      </c>
      <c r="K3734" s="47" t="str">
        <f>_xlfn.XLOOKUP($B3734,ウォッチリスト!$C$3:$C$10000,ウォッチリスト!$C$3:$C$10000,"未反映",0,1)</f>
        <v>8218</v>
      </c>
    </row>
    <row r="3735" spans="1:11">
      <c r="A3735" s="49">
        <v>20250228</v>
      </c>
      <c r="B3735" s="50" t="s">
        <v>3368</v>
      </c>
      <c r="C3735" s="49" t="s">
        <v>8216</v>
      </c>
      <c r="D3735" s="49" t="s">
        <v>3968</v>
      </c>
      <c r="E3735" s="49">
        <v>6100</v>
      </c>
      <c r="F3735" s="49" t="s">
        <v>4070</v>
      </c>
      <c r="G3735" s="49">
        <v>14</v>
      </c>
      <c r="H3735" s="49" t="s">
        <v>4071</v>
      </c>
      <c r="I3735" s="49">
        <v>6</v>
      </c>
      <c r="J3735" s="49" t="s">
        <v>4061</v>
      </c>
      <c r="K3735" s="47" t="str">
        <f>_xlfn.XLOOKUP($B3735,ウォッチリスト!$C$3:$C$10000,ウォッチリスト!$C$3:$C$10000,"未反映",0,1)</f>
        <v>8219</v>
      </c>
    </row>
    <row r="3736" spans="1:11">
      <c r="A3736" s="49">
        <v>20250228</v>
      </c>
      <c r="B3736" s="50" t="s">
        <v>3369</v>
      </c>
      <c r="C3736" s="49" t="s">
        <v>8217</v>
      </c>
      <c r="D3736" s="49" t="s">
        <v>4059</v>
      </c>
      <c r="E3736" s="49">
        <v>6050</v>
      </c>
      <c r="F3736" s="49" t="s">
        <v>4196</v>
      </c>
      <c r="G3736" s="49">
        <v>13</v>
      </c>
      <c r="H3736" s="49" t="s">
        <v>4197</v>
      </c>
      <c r="I3736" s="49" t="s">
        <v>3975</v>
      </c>
      <c r="J3736" s="49" t="s">
        <v>3975</v>
      </c>
      <c r="K3736" s="47" t="str">
        <f>_xlfn.XLOOKUP($B3736,ウォッチリスト!$C$3:$C$10000,ウォッチリスト!$C$3:$C$10000,"未反映",0,1)</f>
        <v>8225</v>
      </c>
    </row>
    <row r="3737" spans="1:11">
      <c r="A3737" s="49">
        <v>20250228</v>
      </c>
      <c r="B3737" s="50" t="s">
        <v>3370</v>
      </c>
      <c r="C3737" s="49" t="s">
        <v>8218</v>
      </c>
      <c r="D3737" s="49" t="s">
        <v>4059</v>
      </c>
      <c r="E3737" s="49">
        <v>6050</v>
      </c>
      <c r="F3737" s="49" t="s">
        <v>4196</v>
      </c>
      <c r="G3737" s="49">
        <v>13</v>
      </c>
      <c r="H3737" s="49" t="s">
        <v>4197</v>
      </c>
      <c r="I3737" s="49" t="s">
        <v>3975</v>
      </c>
      <c r="J3737" s="49" t="s">
        <v>3975</v>
      </c>
      <c r="K3737" s="47" t="str">
        <f>_xlfn.XLOOKUP($B3737,ウォッチリスト!$C$3:$C$10000,ウォッチリスト!$C$3:$C$10000,"未反映",0,1)</f>
        <v>8226</v>
      </c>
    </row>
    <row r="3738" spans="1:11">
      <c r="A3738" s="49">
        <v>20250228</v>
      </c>
      <c r="B3738" s="50" t="s">
        <v>3371</v>
      </c>
      <c r="C3738" s="49" t="s">
        <v>8219</v>
      </c>
      <c r="D3738" s="49" t="s">
        <v>3968</v>
      </c>
      <c r="E3738" s="49">
        <v>6100</v>
      </c>
      <c r="F3738" s="49" t="s">
        <v>4070</v>
      </c>
      <c r="G3738" s="49">
        <v>14</v>
      </c>
      <c r="H3738" s="49" t="s">
        <v>4071</v>
      </c>
      <c r="I3738" s="49">
        <v>4</v>
      </c>
      <c r="J3738" s="49" t="s">
        <v>4015</v>
      </c>
      <c r="K3738" s="47" t="str">
        <f>_xlfn.XLOOKUP($B3738,ウォッチリスト!$C$3:$C$10000,ウォッチリスト!$C$3:$C$10000,"未反映",0,1)</f>
        <v>8227</v>
      </c>
    </row>
    <row r="3739" spans="1:11">
      <c r="A3739" s="49">
        <v>20250228</v>
      </c>
      <c r="B3739" s="50" t="s">
        <v>3372</v>
      </c>
      <c r="C3739" s="49" t="s">
        <v>8220</v>
      </c>
      <c r="D3739" s="49" t="s">
        <v>4059</v>
      </c>
      <c r="E3739" s="49">
        <v>6100</v>
      </c>
      <c r="F3739" s="49" t="s">
        <v>4070</v>
      </c>
      <c r="G3739" s="49">
        <v>14</v>
      </c>
      <c r="H3739" s="49" t="s">
        <v>4071</v>
      </c>
      <c r="I3739" s="49" t="s">
        <v>3975</v>
      </c>
      <c r="J3739" s="49" t="s">
        <v>3975</v>
      </c>
      <c r="K3739" s="47" t="str">
        <f>_xlfn.XLOOKUP($B3739,ウォッチリスト!$C$3:$C$10000,ウォッチリスト!$C$3:$C$10000,"未反映",0,1)</f>
        <v>8230</v>
      </c>
    </row>
    <row r="3740" spans="1:11">
      <c r="A3740" s="49">
        <v>20250228</v>
      </c>
      <c r="B3740" s="50" t="s">
        <v>3373</v>
      </c>
      <c r="C3740" s="49" t="s">
        <v>8221</v>
      </c>
      <c r="D3740" s="49" t="s">
        <v>3968</v>
      </c>
      <c r="E3740" s="49">
        <v>6100</v>
      </c>
      <c r="F3740" s="49" t="s">
        <v>4070</v>
      </c>
      <c r="G3740" s="49">
        <v>14</v>
      </c>
      <c r="H3740" s="49" t="s">
        <v>4071</v>
      </c>
      <c r="I3740" s="49">
        <v>4</v>
      </c>
      <c r="J3740" s="49" t="s">
        <v>4015</v>
      </c>
      <c r="K3740" s="47" t="str">
        <f>_xlfn.XLOOKUP($B3740,ウォッチリスト!$C$3:$C$10000,ウォッチリスト!$C$3:$C$10000,"未反映",0,1)</f>
        <v>8233</v>
      </c>
    </row>
    <row r="3741" spans="1:11">
      <c r="A3741" s="49">
        <v>20250228</v>
      </c>
      <c r="B3741" s="50" t="s">
        <v>3374</v>
      </c>
      <c r="C3741" s="49" t="s">
        <v>8222</v>
      </c>
      <c r="D3741" s="49" t="s">
        <v>3968</v>
      </c>
      <c r="E3741" s="49">
        <v>6100</v>
      </c>
      <c r="F3741" s="49" t="s">
        <v>4070</v>
      </c>
      <c r="G3741" s="49">
        <v>14</v>
      </c>
      <c r="H3741" s="49" t="s">
        <v>4071</v>
      </c>
      <c r="I3741" s="49">
        <v>6</v>
      </c>
      <c r="J3741" s="49" t="s">
        <v>4061</v>
      </c>
      <c r="K3741" s="47" t="str">
        <f>_xlfn.XLOOKUP($B3741,ウォッチリスト!$C$3:$C$10000,ウォッチリスト!$C$3:$C$10000,"未反映",0,1)</f>
        <v>8237</v>
      </c>
    </row>
    <row r="3742" spans="1:11">
      <c r="A3742" s="49">
        <v>20250228</v>
      </c>
      <c r="B3742" s="50" t="s">
        <v>3375</v>
      </c>
      <c r="C3742" s="49" t="s">
        <v>8223</v>
      </c>
      <c r="D3742" s="49" t="s">
        <v>3968</v>
      </c>
      <c r="E3742" s="49">
        <v>6100</v>
      </c>
      <c r="F3742" s="49" t="s">
        <v>4070</v>
      </c>
      <c r="G3742" s="49">
        <v>14</v>
      </c>
      <c r="H3742" s="49" t="s">
        <v>4071</v>
      </c>
      <c r="I3742" s="49">
        <v>4</v>
      </c>
      <c r="J3742" s="49" t="s">
        <v>4015</v>
      </c>
      <c r="K3742" s="47" t="str">
        <f>_xlfn.XLOOKUP($B3742,ウォッチリスト!$C$3:$C$10000,ウォッチリスト!$C$3:$C$10000,"未反映",0,1)</f>
        <v>8242</v>
      </c>
    </row>
    <row r="3743" spans="1:11">
      <c r="A3743" s="49">
        <v>20250228</v>
      </c>
      <c r="B3743" s="50" t="s">
        <v>3376</v>
      </c>
      <c r="C3743" s="49" t="s">
        <v>8224</v>
      </c>
      <c r="D3743" s="49" t="s">
        <v>4059</v>
      </c>
      <c r="E3743" s="49">
        <v>6100</v>
      </c>
      <c r="F3743" s="49" t="s">
        <v>4070</v>
      </c>
      <c r="G3743" s="49">
        <v>14</v>
      </c>
      <c r="H3743" s="49" t="s">
        <v>4071</v>
      </c>
      <c r="I3743" s="49">
        <v>7</v>
      </c>
      <c r="J3743" s="49" t="s">
        <v>3971</v>
      </c>
      <c r="K3743" s="47" t="str">
        <f>_xlfn.XLOOKUP($B3743,ウォッチリスト!$C$3:$C$10000,ウォッチリスト!$C$3:$C$10000,"未反映",0,1)</f>
        <v>8244</v>
      </c>
    </row>
    <row r="3744" spans="1:11">
      <c r="A3744" s="49">
        <v>20250228</v>
      </c>
      <c r="B3744" s="50" t="s">
        <v>3377</v>
      </c>
      <c r="C3744" s="49" t="s">
        <v>8225</v>
      </c>
      <c r="D3744" s="49" t="s">
        <v>4059</v>
      </c>
      <c r="E3744" s="49">
        <v>6100</v>
      </c>
      <c r="F3744" s="49" t="s">
        <v>4070</v>
      </c>
      <c r="G3744" s="49">
        <v>14</v>
      </c>
      <c r="H3744" s="49" t="s">
        <v>4071</v>
      </c>
      <c r="I3744" s="49" t="s">
        <v>3975</v>
      </c>
      <c r="J3744" s="49" t="s">
        <v>3975</v>
      </c>
      <c r="K3744" s="47" t="str">
        <f>_xlfn.XLOOKUP($B3744,ウォッチリスト!$C$3:$C$10000,ウォッチリスト!$C$3:$C$10000,"未反映",0,1)</f>
        <v>8247</v>
      </c>
    </row>
    <row r="3745" spans="1:11">
      <c r="A3745" s="49">
        <v>20250228</v>
      </c>
      <c r="B3745" s="50" t="s">
        <v>281</v>
      </c>
      <c r="C3745" s="49" t="s">
        <v>8226</v>
      </c>
      <c r="D3745" s="49" t="s">
        <v>3968</v>
      </c>
      <c r="E3745" s="49">
        <v>6100</v>
      </c>
      <c r="F3745" s="49" t="s">
        <v>4070</v>
      </c>
      <c r="G3745" s="49">
        <v>14</v>
      </c>
      <c r="H3745" s="49" t="s">
        <v>4071</v>
      </c>
      <c r="I3745" s="49">
        <v>4</v>
      </c>
      <c r="J3745" s="49" t="s">
        <v>4015</v>
      </c>
      <c r="K3745" s="47" t="str">
        <f>_xlfn.XLOOKUP($B3745,ウォッチリスト!$C$3:$C$10000,ウォッチリスト!$C$3:$C$10000,"未反映",0,1)</f>
        <v>8252</v>
      </c>
    </row>
    <row r="3746" spans="1:11">
      <c r="A3746" s="49">
        <v>20250228</v>
      </c>
      <c r="B3746" s="50" t="s">
        <v>3378</v>
      </c>
      <c r="C3746" s="49" t="s">
        <v>8227</v>
      </c>
      <c r="D3746" s="49" t="s">
        <v>3968</v>
      </c>
      <c r="E3746" s="49">
        <v>7200</v>
      </c>
      <c r="F3746" s="49" t="s">
        <v>4215</v>
      </c>
      <c r="G3746" s="49">
        <v>16</v>
      </c>
      <c r="H3746" s="49" t="s">
        <v>4216</v>
      </c>
      <c r="I3746" s="49">
        <v>4</v>
      </c>
      <c r="J3746" s="49" t="s">
        <v>4015</v>
      </c>
      <c r="K3746" s="47" t="str">
        <f>_xlfn.XLOOKUP($B3746,ウォッチリスト!$C$3:$C$10000,ウォッチリスト!$C$3:$C$10000,"未反映",0,1)</f>
        <v>8253</v>
      </c>
    </row>
    <row r="3747" spans="1:11">
      <c r="A3747" s="49">
        <v>20250228</v>
      </c>
      <c r="B3747" s="50" t="s">
        <v>3379</v>
      </c>
      <c r="C3747" s="49" t="s">
        <v>8228</v>
      </c>
      <c r="D3747" s="49" t="s">
        <v>4059</v>
      </c>
      <c r="E3747" s="49">
        <v>6100</v>
      </c>
      <c r="F3747" s="49" t="s">
        <v>4070</v>
      </c>
      <c r="G3747" s="49">
        <v>14</v>
      </c>
      <c r="H3747" s="49" t="s">
        <v>4071</v>
      </c>
      <c r="I3747" s="49" t="s">
        <v>3975</v>
      </c>
      <c r="J3747" s="49" t="s">
        <v>3975</v>
      </c>
      <c r="K3747" s="47" t="str">
        <f>_xlfn.XLOOKUP($B3747,ウォッチリスト!$C$3:$C$10000,ウォッチリスト!$C$3:$C$10000,"未反映",0,1)</f>
        <v>8254</v>
      </c>
    </row>
    <row r="3748" spans="1:11">
      <c r="A3748" s="49">
        <v>20250228</v>
      </c>
      <c r="B3748" s="50" t="s">
        <v>3380</v>
      </c>
      <c r="C3748" s="49" t="s">
        <v>8229</v>
      </c>
      <c r="D3748" s="49" t="s">
        <v>3968</v>
      </c>
      <c r="E3748" s="49">
        <v>6100</v>
      </c>
      <c r="F3748" s="49" t="s">
        <v>4070</v>
      </c>
      <c r="G3748" s="49">
        <v>14</v>
      </c>
      <c r="H3748" s="49" t="s">
        <v>4071</v>
      </c>
      <c r="I3748" s="49">
        <v>7</v>
      </c>
      <c r="J3748" s="49" t="s">
        <v>3971</v>
      </c>
      <c r="K3748" s="47" t="str">
        <f>_xlfn.XLOOKUP($B3748,ウォッチリスト!$C$3:$C$10000,ウォッチリスト!$C$3:$C$10000,"未反映",0,1)</f>
        <v>8255</v>
      </c>
    </row>
    <row r="3749" spans="1:11">
      <c r="A3749" s="49">
        <v>20250228</v>
      </c>
      <c r="B3749" s="50" t="s">
        <v>3381</v>
      </c>
      <c r="C3749" s="49" t="s">
        <v>8230</v>
      </c>
      <c r="D3749" s="49" t="s">
        <v>4059</v>
      </c>
      <c r="E3749" s="49">
        <v>6100</v>
      </c>
      <c r="F3749" s="49" t="s">
        <v>4070</v>
      </c>
      <c r="G3749" s="49">
        <v>14</v>
      </c>
      <c r="H3749" s="49" t="s">
        <v>4071</v>
      </c>
      <c r="I3749" s="49" t="s">
        <v>3975</v>
      </c>
      <c r="J3749" s="49" t="s">
        <v>3975</v>
      </c>
      <c r="K3749" s="47" t="str">
        <f>_xlfn.XLOOKUP($B3749,ウォッチリスト!$C$3:$C$10000,ウォッチリスト!$C$3:$C$10000,"未反映",0,1)</f>
        <v>8260</v>
      </c>
    </row>
    <row r="3750" spans="1:11">
      <c r="A3750" s="49">
        <v>20250228</v>
      </c>
      <c r="B3750" s="50" t="s">
        <v>69</v>
      </c>
      <c r="C3750" s="49" t="s">
        <v>8231</v>
      </c>
      <c r="D3750" s="49" t="s">
        <v>3968</v>
      </c>
      <c r="E3750" s="49">
        <v>6100</v>
      </c>
      <c r="F3750" s="49" t="s">
        <v>4070</v>
      </c>
      <c r="G3750" s="49">
        <v>14</v>
      </c>
      <c r="H3750" s="49" t="s">
        <v>4071</v>
      </c>
      <c r="I3750" s="49">
        <v>2</v>
      </c>
      <c r="J3750" s="49" t="s">
        <v>4532</v>
      </c>
      <c r="K3750" s="47" t="str">
        <f>_xlfn.XLOOKUP($B3750,ウォッチリスト!$C$3:$C$10000,ウォッチリスト!$C$3:$C$10000,"未反映",0,1)</f>
        <v>8267</v>
      </c>
    </row>
    <row r="3751" spans="1:11">
      <c r="A3751" s="49">
        <v>20250228</v>
      </c>
      <c r="B3751" s="50" t="s">
        <v>3382</v>
      </c>
      <c r="C3751" s="49" t="s">
        <v>8232</v>
      </c>
      <c r="D3751" s="49" t="s">
        <v>3968</v>
      </c>
      <c r="E3751" s="49">
        <v>6100</v>
      </c>
      <c r="F3751" s="49" t="s">
        <v>4070</v>
      </c>
      <c r="G3751" s="49">
        <v>14</v>
      </c>
      <c r="H3751" s="49" t="s">
        <v>4071</v>
      </c>
      <c r="I3751" s="49">
        <v>4</v>
      </c>
      <c r="J3751" s="49" t="s">
        <v>4015</v>
      </c>
      <c r="K3751" s="47" t="str">
        <f>_xlfn.XLOOKUP($B3751,ウォッチリスト!$C$3:$C$10000,ウォッチリスト!$C$3:$C$10000,"未反映",0,1)</f>
        <v>8273</v>
      </c>
    </row>
    <row r="3752" spans="1:11">
      <c r="A3752" s="49">
        <v>20250228</v>
      </c>
      <c r="B3752" s="50" t="s">
        <v>3383</v>
      </c>
      <c r="C3752" s="49" t="s">
        <v>8233</v>
      </c>
      <c r="D3752" s="49" t="s">
        <v>4059</v>
      </c>
      <c r="E3752" s="49">
        <v>6050</v>
      </c>
      <c r="F3752" s="49" t="s">
        <v>4196</v>
      </c>
      <c r="G3752" s="49">
        <v>13</v>
      </c>
      <c r="H3752" s="49" t="s">
        <v>4197</v>
      </c>
      <c r="I3752" s="49">
        <v>7</v>
      </c>
      <c r="J3752" s="49" t="s">
        <v>3971</v>
      </c>
      <c r="K3752" s="47" t="str">
        <f>_xlfn.XLOOKUP($B3752,ウォッチリスト!$C$3:$C$10000,ウォッチリスト!$C$3:$C$10000,"未反映",0,1)</f>
        <v>8275</v>
      </c>
    </row>
    <row r="3753" spans="1:11">
      <c r="A3753" s="49">
        <v>20250228</v>
      </c>
      <c r="B3753" s="50" t="s">
        <v>3384</v>
      </c>
      <c r="C3753" s="49" t="s">
        <v>8234</v>
      </c>
      <c r="D3753" s="49" t="s">
        <v>3968</v>
      </c>
      <c r="E3753" s="49">
        <v>6100</v>
      </c>
      <c r="F3753" s="49" t="s">
        <v>4070</v>
      </c>
      <c r="G3753" s="49">
        <v>14</v>
      </c>
      <c r="H3753" s="49" t="s">
        <v>4071</v>
      </c>
      <c r="I3753" s="49">
        <v>6</v>
      </c>
      <c r="J3753" s="49" t="s">
        <v>4061</v>
      </c>
      <c r="K3753" s="47" t="str">
        <f>_xlfn.XLOOKUP($B3753,ウォッチリスト!$C$3:$C$10000,ウォッチリスト!$C$3:$C$10000,"未反映",0,1)</f>
        <v>8276</v>
      </c>
    </row>
    <row r="3754" spans="1:11">
      <c r="A3754" s="49">
        <v>20250228</v>
      </c>
      <c r="B3754" s="50" t="s">
        <v>3385</v>
      </c>
      <c r="C3754" s="49" t="s">
        <v>8235</v>
      </c>
      <c r="D3754" s="49" t="s">
        <v>3968</v>
      </c>
      <c r="E3754" s="49">
        <v>6100</v>
      </c>
      <c r="F3754" s="49" t="s">
        <v>4070</v>
      </c>
      <c r="G3754" s="49">
        <v>14</v>
      </c>
      <c r="H3754" s="49" t="s">
        <v>4071</v>
      </c>
      <c r="I3754" s="49">
        <v>6</v>
      </c>
      <c r="J3754" s="49" t="s">
        <v>4061</v>
      </c>
      <c r="K3754" s="47" t="str">
        <f>_xlfn.XLOOKUP($B3754,ウォッチリスト!$C$3:$C$10000,ウォッチリスト!$C$3:$C$10000,"未反映",0,1)</f>
        <v>8278</v>
      </c>
    </row>
    <row r="3755" spans="1:11">
      <c r="A3755" s="49">
        <v>20250228</v>
      </c>
      <c r="B3755" s="50" t="s">
        <v>3386</v>
      </c>
      <c r="C3755" s="49" t="s">
        <v>8236</v>
      </c>
      <c r="D3755" s="49" t="s">
        <v>3968</v>
      </c>
      <c r="E3755" s="49">
        <v>6100</v>
      </c>
      <c r="F3755" s="49" t="s">
        <v>4070</v>
      </c>
      <c r="G3755" s="49">
        <v>14</v>
      </c>
      <c r="H3755" s="49" t="s">
        <v>4071</v>
      </c>
      <c r="I3755" s="49">
        <v>4</v>
      </c>
      <c r="J3755" s="49" t="s">
        <v>4015</v>
      </c>
      <c r="K3755" s="47" t="str">
        <f>_xlfn.XLOOKUP($B3755,ウォッチリスト!$C$3:$C$10000,ウォッチリスト!$C$3:$C$10000,"未反映",0,1)</f>
        <v>8279</v>
      </c>
    </row>
    <row r="3756" spans="1:11">
      <c r="A3756" s="49">
        <v>20250228</v>
      </c>
      <c r="B3756" s="50" t="s">
        <v>3387</v>
      </c>
      <c r="C3756" s="49" t="s">
        <v>8237</v>
      </c>
      <c r="D3756" s="49" t="s">
        <v>3968</v>
      </c>
      <c r="E3756" s="49">
        <v>6100</v>
      </c>
      <c r="F3756" s="49" t="s">
        <v>4070</v>
      </c>
      <c r="G3756" s="49">
        <v>14</v>
      </c>
      <c r="H3756" s="49" t="s">
        <v>4071</v>
      </c>
      <c r="I3756" s="49">
        <v>6</v>
      </c>
      <c r="J3756" s="49" t="s">
        <v>4061</v>
      </c>
      <c r="K3756" s="47" t="str">
        <f>_xlfn.XLOOKUP($B3756,ウォッチリスト!$C$3:$C$10000,ウォッチリスト!$C$3:$C$10000,"未反映",0,1)</f>
        <v>8281</v>
      </c>
    </row>
    <row r="3757" spans="1:11">
      <c r="A3757" s="49">
        <v>20250228</v>
      </c>
      <c r="B3757" s="50" t="s">
        <v>3388</v>
      </c>
      <c r="C3757" s="49" t="s">
        <v>8238</v>
      </c>
      <c r="D3757" s="49" t="s">
        <v>3968</v>
      </c>
      <c r="E3757" s="49">
        <v>6100</v>
      </c>
      <c r="F3757" s="49" t="s">
        <v>4070</v>
      </c>
      <c r="G3757" s="49">
        <v>14</v>
      </c>
      <c r="H3757" s="49" t="s">
        <v>4071</v>
      </c>
      <c r="I3757" s="49">
        <v>4</v>
      </c>
      <c r="J3757" s="49" t="s">
        <v>4015</v>
      </c>
      <c r="K3757" s="47" t="str">
        <f>_xlfn.XLOOKUP($B3757,ウォッチリスト!$C$3:$C$10000,ウォッチリスト!$C$3:$C$10000,"未反映",0,1)</f>
        <v>8282</v>
      </c>
    </row>
    <row r="3758" spans="1:11">
      <c r="A3758" s="49">
        <v>20250228</v>
      </c>
      <c r="B3758" s="50" t="s">
        <v>3389</v>
      </c>
      <c r="C3758" s="49" t="s">
        <v>8239</v>
      </c>
      <c r="D3758" s="49" t="s">
        <v>3968</v>
      </c>
      <c r="E3758" s="49">
        <v>6050</v>
      </c>
      <c r="F3758" s="49" t="s">
        <v>4196</v>
      </c>
      <c r="G3758" s="49">
        <v>13</v>
      </c>
      <c r="H3758" s="49" t="s">
        <v>4197</v>
      </c>
      <c r="I3758" s="49">
        <v>4</v>
      </c>
      <c r="J3758" s="49" t="s">
        <v>4015</v>
      </c>
      <c r="K3758" s="47" t="str">
        <f>_xlfn.XLOOKUP($B3758,ウォッチリスト!$C$3:$C$10000,ウォッチリスト!$C$3:$C$10000,"未反映",0,1)</f>
        <v>8283</v>
      </c>
    </row>
    <row r="3759" spans="1:11">
      <c r="A3759" s="49">
        <v>20250228</v>
      </c>
      <c r="B3759" s="50" t="s">
        <v>3390</v>
      </c>
      <c r="C3759" s="49" t="s">
        <v>8240</v>
      </c>
      <c r="D3759" s="49" t="s">
        <v>4059</v>
      </c>
      <c r="E3759" s="49">
        <v>6050</v>
      </c>
      <c r="F3759" s="49" t="s">
        <v>4196</v>
      </c>
      <c r="G3759" s="49">
        <v>13</v>
      </c>
      <c r="H3759" s="49" t="s">
        <v>4197</v>
      </c>
      <c r="I3759" s="49">
        <v>7</v>
      </c>
      <c r="J3759" s="49" t="s">
        <v>3971</v>
      </c>
      <c r="K3759" s="47" t="str">
        <f>_xlfn.XLOOKUP($B3759,ウォッチリスト!$C$3:$C$10000,ウォッチリスト!$C$3:$C$10000,"未反映",0,1)</f>
        <v>8285</v>
      </c>
    </row>
    <row r="3760" spans="1:11">
      <c r="A3760" s="49">
        <v>20250228</v>
      </c>
      <c r="B3760" s="50" t="s">
        <v>3391</v>
      </c>
      <c r="C3760" s="49" t="s">
        <v>8241</v>
      </c>
      <c r="D3760" s="49" t="s">
        <v>4059</v>
      </c>
      <c r="E3760" s="49">
        <v>6100</v>
      </c>
      <c r="F3760" s="49" t="s">
        <v>4070</v>
      </c>
      <c r="G3760" s="49">
        <v>14</v>
      </c>
      <c r="H3760" s="49" t="s">
        <v>4071</v>
      </c>
      <c r="I3760" s="49" t="s">
        <v>3975</v>
      </c>
      <c r="J3760" s="49" t="s">
        <v>3975</v>
      </c>
      <c r="K3760" s="47" t="str">
        <f>_xlfn.XLOOKUP($B3760,ウォッチリスト!$C$3:$C$10000,ウォッチリスト!$C$3:$C$10000,"未反映",0,1)</f>
        <v>8289</v>
      </c>
    </row>
    <row r="3761" spans="1:11">
      <c r="A3761" s="49">
        <v>20250228</v>
      </c>
      <c r="B3761" s="50" t="s">
        <v>3392</v>
      </c>
      <c r="C3761" s="49" t="s">
        <v>8242</v>
      </c>
      <c r="D3761" s="49" t="s">
        <v>4059</v>
      </c>
      <c r="E3761" s="49">
        <v>6100</v>
      </c>
      <c r="F3761" s="49" t="s">
        <v>4070</v>
      </c>
      <c r="G3761" s="49">
        <v>14</v>
      </c>
      <c r="H3761" s="49" t="s">
        <v>4071</v>
      </c>
      <c r="I3761" s="49" t="s">
        <v>3975</v>
      </c>
      <c r="J3761" s="49" t="s">
        <v>3975</v>
      </c>
      <c r="K3761" s="47" t="str">
        <f>_xlfn.XLOOKUP($B3761,ウォッチリスト!$C$3:$C$10000,ウォッチリスト!$C$3:$C$10000,"未反映",0,1)</f>
        <v>8291</v>
      </c>
    </row>
    <row r="3762" spans="1:11">
      <c r="A3762" s="49">
        <v>20250228</v>
      </c>
      <c r="B3762" s="50" t="s">
        <v>8243</v>
      </c>
      <c r="C3762" s="49" t="s">
        <v>8244</v>
      </c>
      <c r="D3762" s="49" t="s">
        <v>8245</v>
      </c>
      <c r="E3762" s="49" t="s">
        <v>3975</v>
      </c>
      <c r="F3762" s="49" t="s">
        <v>3975</v>
      </c>
      <c r="G3762" s="49" t="s">
        <v>3975</v>
      </c>
      <c r="H3762" s="49" t="s">
        <v>3975</v>
      </c>
      <c r="I3762" s="49" t="s">
        <v>3975</v>
      </c>
      <c r="J3762" s="49" t="s">
        <v>3975</v>
      </c>
      <c r="K3762" s="47" t="str">
        <f>_xlfn.XLOOKUP($B3762,ウォッチリスト!$C$3:$C$10000,ウォッチリスト!$C$3:$C$10000,"未反映",0,1)</f>
        <v>未反映</v>
      </c>
    </row>
    <row r="3763" spans="1:11">
      <c r="A3763" s="49">
        <v>20250228</v>
      </c>
      <c r="B3763" s="50" t="s">
        <v>3393</v>
      </c>
      <c r="C3763" s="49" t="s">
        <v>8246</v>
      </c>
      <c r="D3763" s="49" t="s">
        <v>3968</v>
      </c>
      <c r="E3763" s="49">
        <v>7050</v>
      </c>
      <c r="F3763" s="49" t="s">
        <v>6822</v>
      </c>
      <c r="G3763" s="49">
        <v>15</v>
      </c>
      <c r="H3763" s="49" t="s">
        <v>6823</v>
      </c>
      <c r="I3763" s="49">
        <v>4</v>
      </c>
      <c r="J3763" s="49" t="s">
        <v>4015</v>
      </c>
      <c r="K3763" s="47" t="str">
        <f>_xlfn.XLOOKUP($B3763,ウォッチリスト!$C$3:$C$10000,ウォッチリスト!$C$3:$C$10000,"未反映",0,1)</f>
        <v>8304</v>
      </c>
    </row>
    <row r="3764" spans="1:11">
      <c r="A3764" s="49">
        <v>20250228</v>
      </c>
      <c r="B3764" s="50" t="s">
        <v>262</v>
      </c>
      <c r="C3764" s="49" t="s">
        <v>8247</v>
      </c>
      <c r="D3764" s="49" t="s">
        <v>3968</v>
      </c>
      <c r="E3764" s="49">
        <v>7050</v>
      </c>
      <c r="F3764" s="49" t="s">
        <v>6822</v>
      </c>
      <c r="G3764" s="49">
        <v>15</v>
      </c>
      <c r="H3764" s="49" t="s">
        <v>6823</v>
      </c>
      <c r="I3764" s="49">
        <v>1</v>
      </c>
      <c r="J3764" s="49" t="s">
        <v>5369</v>
      </c>
      <c r="K3764" s="47" t="str">
        <f>_xlfn.XLOOKUP($B3764,ウォッチリスト!$C$3:$C$10000,ウォッチリスト!$C$3:$C$10000,"未反映",0,1)</f>
        <v>8306</v>
      </c>
    </row>
    <row r="3765" spans="1:11">
      <c r="A3765" s="49">
        <v>20250228</v>
      </c>
      <c r="B3765" s="50" t="s">
        <v>3394</v>
      </c>
      <c r="C3765" s="49" t="s">
        <v>8248</v>
      </c>
      <c r="D3765" s="49" t="s">
        <v>3968</v>
      </c>
      <c r="E3765" s="49">
        <v>7050</v>
      </c>
      <c r="F3765" s="49" t="s">
        <v>6822</v>
      </c>
      <c r="G3765" s="49">
        <v>15</v>
      </c>
      <c r="H3765" s="49" t="s">
        <v>6823</v>
      </c>
      <c r="I3765" s="49">
        <v>2</v>
      </c>
      <c r="J3765" s="49" t="s">
        <v>4532</v>
      </c>
      <c r="K3765" s="47" t="str">
        <f>_xlfn.XLOOKUP($B3765,ウォッチリスト!$C$3:$C$10000,ウォッチリスト!$C$3:$C$10000,"未反映",0,1)</f>
        <v>8308</v>
      </c>
    </row>
    <row r="3766" spans="1:11">
      <c r="A3766" s="49">
        <v>20250228</v>
      </c>
      <c r="B3766" s="50" t="s">
        <v>270</v>
      </c>
      <c r="C3766" s="49" t="s">
        <v>8249</v>
      </c>
      <c r="D3766" s="49" t="s">
        <v>3968</v>
      </c>
      <c r="E3766" s="49">
        <v>7050</v>
      </c>
      <c r="F3766" s="49" t="s">
        <v>6822</v>
      </c>
      <c r="G3766" s="49">
        <v>15</v>
      </c>
      <c r="H3766" s="49" t="s">
        <v>6823</v>
      </c>
      <c r="I3766" s="49">
        <v>2</v>
      </c>
      <c r="J3766" s="49" t="s">
        <v>4532</v>
      </c>
      <c r="K3766" s="47" t="str">
        <f>_xlfn.XLOOKUP($B3766,ウォッチリスト!$C$3:$C$10000,ウォッチリスト!$C$3:$C$10000,"未反映",0,1)</f>
        <v>8309</v>
      </c>
    </row>
    <row r="3767" spans="1:11">
      <c r="A3767" s="49">
        <v>20250228</v>
      </c>
      <c r="B3767" s="50" t="s">
        <v>260</v>
      </c>
      <c r="C3767" s="49" t="s">
        <v>8250</v>
      </c>
      <c r="D3767" s="49" t="s">
        <v>3968</v>
      </c>
      <c r="E3767" s="49">
        <v>7050</v>
      </c>
      <c r="F3767" s="49" t="s">
        <v>6822</v>
      </c>
      <c r="G3767" s="49">
        <v>15</v>
      </c>
      <c r="H3767" s="49" t="s">
        <v>6823</v>
      </c>
      <c r="I3767" s="49">
        <v>1</v>
      </c>
      <c r="J3767" s="49" t="s">
        <v>5369</v>
      </c>
      <c r="K3767" s="47" t="str">
        <f>_xlfn.XLOOKUP($B3767,ウォッチリスト!$C$3:$C$10000,ウォッチリスト!$C$3:$C$10000,"未反映",0,1)</f>
        <v>8316</v>
      </c>
    </row>
    <row r="3768" spans="1:11">
      <c r="A3768" s="49">
        <v>20250228</v>
      </c>
      <c r="B3768" s="50" t="s">
        <v>3395</v>
      </c>
      <c r="C3768" s="49" t="s">
        <v>8251</v>
      </c>
      <c r="D3768" s="49" t="s">
        <v>3968</v>
      </c>
      <c r="E3768" s="49">
        <v>7050</v>
      </c>
      <c r="F3768" s="49" t="s">
        <v>6822</v>
      </c>
      <c r="G3768" s="49">
        <v>15</v>
      </c>
      <c r="H3768" s="49" t="s">
        <v>6823</v>
      </c>
      <c r="I3768" s="49">
        <v>4</v>
      </c>
      <c r="J3768" s="49" t="s">
        <v>4015</v>
      </c>
      <c r="K3768" s="47" t="str">
        <f>_xlfn.XLOOKUP($B3768,ウォッチリスト!$C$3:$C$10000,ウォッチリスト!$C$3:$C$10000,"未反映",0,1)</f>
        <v>8331</v>
      </c>
    </row>
    <row r="3769" spans="1:11">
      <c r="A3769" s="49">
        <v>20250228</v>
      </c>
      <c r="B3769" s="50" t="s">
        <v>3396</v>
      </c>
      <c r="C3769" s="49" t="s">
        <v>8252</v>
      </c>
      <c r="D3769" s="49" t="s">
        <v>3968</v>
      </c>
      <c r="E3769" s="49">
        <v>7050</v>
      </c>
      <c r="F3769" s="49" t="s">
        <v>6822</v>
      </c>
      <c r="G3769" s="49">
        <v>15</v>
      </c>
      <c r="H3769" s="49" t="s">
        <v>6823</v>
      </c>
      <c r="I3769" s="49">
        <v>4</v>
      </c>
      <c r="J3769" s="49" t="s">
        <v>4015</v>
      </c>
      <c r="K3769" s="47" t="str">
        <f>_xlfn.XLOOKUP($B3769,ウォッチリスト!$C$3:$C$10000,ウォッチリスト!$C$3:$C$10000,"未反映",0,1)</f>
        <v>8334</v>
      </c>
    </row>
    <row r="3770" spans="1:11">
      <c r="A3770" s="49">
        <v>20250228</v>
      </c>
      <c r="B3770" s="50" t="s">
        <v>3397</v>
      </c>
      <c r="C3770" s="49" t="s">
        <v>8253</v>
      </c>
      <c r="D3770" s="49" t="s">
        <v>3968</v>
      </c>
      <c r="E3770" s="49">
        <v>7050</v>
      </c>
      <c r="F3770" s="49" t="s">
        <v>6822</v>
      </c>
      <c r="G3770" s="49">
        <v>15</v>
      </c>
      <c r="H3770" s="49" t="s">
        <v>6823</v>
      </c>
      <c r="I3770" s="49">
        <v>6</v>
      </c>
      <c r="J3770" s="49" t="s">
        <v>4061</v>
      </c>
      <c r="K3770" s="47" t="str">
        <f>_xlfn.XLOOKUP($B3770,ウォッチリスト!$C$3:$C$10000,ウォッチリスト!$C$3:$C$10000,"未反映",0,1)</f>
        <v>8336</v>
      </c>
    </row>
    <row r="3771" spans="1:11">
      <c r="A3771" s="49">
        <v>20250228</v>
      </c>
      <c r="B3771" s="50" t="s">
        <v>3398</v>
      </c>
      <c r="C3771" s="49" t="s">
        <v>8254</v>
      </c>
      <c r="D3771" s="49" t="s">
        <v>3968</v>
      </c>
      <c r="E3771" s="49">
        <v>7050</v>
      </c>
      <c r="F3771" s="49" t="s">
        <v>6822</v>
      </c>
      <c r="G3771" s="49">
        <v>15</v>
      </c>
      <c r="H3771" s="49" t="s">
        <v>6823</v>
      </c>
      <c r="I3771" s="49">
        <v>6</v>
      </c>
      <c r="J3771" s="49" t="s">
        <v>4061</v>
      </c>
      <c r="K3771" s="47" t="str">
        <f>_xlfn.XLOOKUP($B3771,ウォッチリスト!$C$3:$C$10000,ウォッチリスト!$C$3:$C$10000,"未反映",0,1)</f>
        <v>8337</v>
      </c>
    </row>
    <row r="3772" spans="1:11">
      <c r="A3772" s="49">
        <v>20250228</v>
      </c>
      <c r="B3772" s="50" t="s">
        <v>3399</v>
      </c>
      <c r="C3772" s="49" t="s">
        <v>8255</v>
      </c>
      <c r="D3772" s="49" t="s">
        <v>3968</v>
      </c>
      <c r="E3772" s="49">
        <v>7050</v>
      </c>
      <c r="F3772" s="49" t="s">
        <v>6822</v>
      </c>
      <c r="G3772" s="49">
        <v>15</v>
      </c>
      <c r="H3772" s="49" t="s">
        <v>6823</v>
      </c>
      <c r="I3772" s="49">
        <v>7</v>
      </c>
      <c r="J3772" s="49" t="s">
        <v>3971</v>
      </c>
      <c r="K3772" s="47" t="str">
        <f>_xlfn.XLOOKUP($B3772,ウォッチリスト!$C$3:$C$10000,ウォッチリスト!$C$3:$C$10000,"未反映",0,1)</f>
        <v>8338</v>
      </c>
    </row>
    <row r="3773" spans="1:11">
      <c r="A3773" s="49">
        <v>20250228</v>
      </c>
      <c r="B3773" s="50" t="s">
        <v>3400</v>
      </c>
      <c r="C3773" s="49" t="s">
        <v>8256</v>
      </c>
      <c r="D3773" s="49" t="s">
        <v>3968</v>
      </c>
      <c r="E3773" s="49">
        <v>7050</v>
      </c>
      <c r="F3773" s="49" t="s">
        <v>6822</v>
      </c>
      <c r="G3773" s="49">
        <v>15</v>
      </c>
      <c r="H3773" s="49" t="s">
        <v>6823</v>
      </c>
      <c r="I3773" s="49">
        <v>4</v>
      </c>
      <c r="J3773" s="49" t="s">
        <v>4015</v>
      </c>
      <c r="K3773" s="47" t="str">
        <f>_xlfn.XLOOKUP($B3773,ウォッチリスト!$C$3:$C$10000,ウォッチリスト!$C$3:$C$10000,"未反映",0,1)</f>
        <v>8341</v>
      </c>
    </row>
    <row r="3774" spans="1:11">
      <c r="A3774" s="49">
        <v>20250228</v>
      </c>
      <c r="B3774" s="50" t="s">
        <v>3401</v>
      </c>
      <c r="C3774" s="49" t="s">
        <v>8257</v>
      </c>
      <c r="D3774" s="49" t="s">
        <v>3968</v>
      </c>
      <c r="E3774" s="49">
        <v>7050</v>
      </c>
      <c r="F3774" s="49" t="s">
        <v>6822</v>
      </c>
      <c r="G3774" s="49">
        <v>15</v>
      </c>
      <c r="H3774" s="49" t="s">
        <v>6823</v>
      </c>
      <c r="I3774" s="49">
        <v>7</v>
      </c>
      <c r="J3774" s="49" t="s">
        <v>3971</v>
      </c>
      <c r="K3774" s="47" t="str">
        <f>_xlfn.XLOOKUP($B3774,ウォッチリスト!$C$3:$C$10000,ウォッチリスト!$C$3:$C$10000,"未反映",0,1)</f>
        <v>8343</v>
      </c>
    </row>
    <row r="3775" spans="1:11">
      <c r="A3775" s="49">
        <v>20250228</v>
      </c>
      <c r="B3775" s="50" t="s">
        <v>3402</v>
      </c>
      <c r="C3775" s="49" t="s">
        <v>8258</v>
      </c>
      <c r="D3775" s="49" t="s">
        <v>3968</v>
      </c>
      <c r="E3775" s="49">
        <v>7050</v>
      </c>
      <c r="F3775" s="49" t="s">
        <v>6822</v>
      </c>
      <c r="G3775" s="49">
        <v>15</v>
      </c>
      <c r="H3775" s="49" t="s">
        <v>6823</v>
      </c>
      <c r="I3775" s="49">
        <v>7</v>
      </c>
      <c r="J3775" s="49" t="s">
        <v>3971</v>
      </c>
      <c r="K3775" s="47" t="str">
        <f>_xlfn.XLOOKUP($B3775,ウォッチリスト!$C$3:$C$10000,ウォッチリスト!$C$3:$C$10000,"未反映",0,1)</f>
        <v>8344</v>
      </c>
    </row>
    <row r="3776" spans="1:11">
      <c r="A3776" s="49">
        <v>20250228</v>
      </c>
      <c r="B3776" s="50" t="s">
        <v>3403</v>
      </c>
      <c r="C3776" s="49" t="s">
        <v>8259</v>
      </c>
      <c r="D3776" s="49" t="s">
        <v>3968</v>
      </c>
      <c r="E3776" s="49">
        <v>7050</v>
      </c>
      <c r="F3776" s="49" t="s">
        <v>6822</v>
      </c>
      <c r="G3776" s="49">
        <v>15</v>
      </c>
      <c r="H3776" s="49" t="s">
        <v>6823</v>
      </c>
      <c r="I3776" s="49">
        <v>7</v>
      </c>
      <c r="J3776" s="49" t="s">
        <v>3971</v>
      </c>
      <c r="K3776" s="47" t="str">
        <f>_xlfn.XLOOKUP($B3776,ウォッチリスト!$C$3:$C$10000,ウォッチリスト!$C$3:$C$10000,"未反映",0,1)</f>
        <v>8345</v>
      </c>
    </row>
    <row r="3777" spans="1:11">
      <c r="A3777" s="49">
        <v>20250228</v>
      </c>
      <c r="B3777" s="50" t="s">
        <v>3404</v>
      </c>
      <c r="C3777" s="49" t="s">
        <v>8260</v>
      </c>
      <c r="D3777" s="49" t="s">
        <v>3968</v>
      </c>
      <c r="E3777" s="49">
        <v>7050</v>
      </c>
      <c r="F3777" s="49" t="s">
        <v>6822</v>
      </c>
      <c r="G3777" s="49">
        <v>15</v>
      </c>
      <c r="H3777" s="49" t="s">
        <v>6823</v>
      </c>
      <c r="I3777" s="49">
        <v>6</v>
      </c>
      <c r="J3777" s="49" t="s">
        <v>4061</v>
      </c>
      <c r="K3777" s="47" t="str">
        <f>_xlfn.XLOOKUP($B3777,ウォッチリスト!$C$3:$C$10000,ウォッチリスト!$C$3:$C$10000,"未反映",0,1)</f>
        <v>8346</v>
      </c>
    </row>
    <row r="3778" spans="1:11">
      <c r="A3778" s="49">
        <v>20250228</v>
      </c>
      <c r="B3778" s="50" t="s">
        <v>3405</v>
      </c>
      <c r="C3778" s="49" t="s">
        <v>8261</v>
      </c>
      <c r="D3778" s="49" t="s">
        <v>4059</v>
      </c>
      <c r="E3778" s="49">
        <v>7050</v>
      </c>
      <c r="F3778" s="49" t="s">
        <v>6822</v>
      </c>
      <c r="G3778" s="49">
        <v>15</v>
      </c>
      <c r="H3778" s="49" t="s">
        <v>6823</v>
      </c>
      <c r="I3778" s="49" t="s">
        <v>3975</v>
      </c>
      <c r="J3778" s="49" t="s">
        <v>3975</v>
      </c>
      <c r="K3778" s="47" t="str">
        <f>_xlfn.XLOOKUP($B3778,ウォッチリスト!$C$3:$C$10000,ウォッチリスト!$C$3:$C$10000,"未反映",0,1)</f>
        <v>8349</v>
      </c>
    </row>
    <row r="3779" spans="1:11">
      <c r="A3779" s="49">
        <v>20250228</v>
      </c>
      <c r="B3779" s="50" t="s">
        <v>3406</v>
      </c>
      <c r="C3779" s="49" t="s">
        <v>8262</v>
      </c>
      <c r="D3779" s="49" t="s">
        <v>3968</v>
      </c>
      <c r="E3779" s="49">
        <v>7050</v>
      </c>
      <c r="F3779" s="49" t="s">
        <v>6822</v>
      </c>
      <c r="G3779" s="49">
        <v>15</v>
      </c>
      <c r="H3779" s="49" t="s">
        <v>6823</v>
      </c>
      <c r="I3779" s="49">
        <v>4</v>
      </c>
      <c r="J3779" s="49" t="s">
        <v>4015</v>
      </c>
      <c r="K3779" s="47" t="str">
        <f>_xlfn.XLOOKUP($B3779,ウォッチリスト!$C$3:$C$10000,ウォッチリスト!$C$3:$C$10000,"未反映",0,1)</f>
        <v>8354</v>
      </c>
    </row>
    <row r="3780" spans="1:11">
      <c r="A3780" s="49">
        <v>20250228</v>
      </c>
      <c r="B3780" s="50" t="s">
        <v>3407</v>
      </c>
      <c r="C3780" s="49" t="s">
        <v>8263</v>
      </c>
      <c r="D3780" s="49" t="s">
        <v>3968</v>
      </c>
      <c r="E3780" s="49">
        <v>7050</v>
      </c>
      <c r="F3780" s="49" t="s">
        <v>6822</v>
      </c>
      <c r="G3780" s="49">
        <v>15</v>
      </c>
      <c r="H3780" s="49" t="s">
        <v>6823</v>
      </c>
      <c r="I3780" s="49">
        <v>6</v>
      </c>
      <c r="J3780" s="49" t="s">
        <v>4061</v>
      </c>
      <c r="K3780" s="47" t="str">
        <f>_xlfn.XLOOKUP($B3780,ウォッチリスト!$C$3:$C$10000,ウォッチリスト!$C$3:$C$10000,"未反映",0,1)</f>
        <v>8358</v>
      </c>
    </row>
    <row r="3781" spans="1:11">
      <c r="A3781" s="49">
        <v>20250228</v>
      </c>
      <c r="B3781" s="50" t="s">
        <v>3408</v>
      </c>
      <c r="C3781" s="49" t="s">
        <v>8264</v>
      </c>
      <c r="D3781" s="49" t="s">
        <v>3968</v>
      </c>
      <c r="E3781" s="49">
        <v>7050</v>
      </c>
      <c r="F3781" s="49" t="s">
        <v>6822</v>
      </c>
      <c r="G3781" s="49">
        <v>15</v>
      </c>
      <c r="H3781" s="49" t="s">
        <v>6823</v>
      </c>
      <c r="I3781" s="49">
        <v>4</v>
      </c>
      <c r="J3781" s="49" t="s">
        <v>4015</v>
      </c>
      <c r="K3781" s="47" t="str">
        <f>_xlfn.XLOOKUP($B3781,ウォッチリスト!$C$3:$C$10000,ウォッチリスト!$C$3:$C$10000,"未反映",0,1)</f>
        <v>8359</v>
      </c>
    </row>
    <row r="3782" spans="1:11">
      <c r="A3782" s="49">
        <v>20250228</v>
      </c>
      <c r="B3782" s="50" t="s">
        <v>3409</v>
      </c>
      <c r="C3782" s="49" t="s">
        <v>8265</v>
      </c>
      <c r="D3782" s="49" t="s">
        <v>3968</v>
      </c>
      <c r="E3782" s="49">
        <v>7050</v>
      </c>
      <c r="F3782" s="49" t="s">
        <v>6822</v>
      </c>
      <c r="G3782" s="49">
        <v>15</v>
      </c>
      <c r="H3782" s="49" t="s">
        <v>6823</v>
      </c>
      <c r="I3782" s="49">
        <v>7</v>
      </c>
      <c r="J3782" s="49" t="s">
        <v>3971</v>
      </c>
      <c r="K3782" s="47" t="str">
        <f>_xlfn.XLOOKUP($B3782,ウォッチリスト!$C$3:$C$10000,ウォッチリスト!$C$3:$C$10000,"未反映",0,1)</f>
        <v>8360</v>
      </c>
    </row>
    <row r="3783" spans="1:11">
      <c r="A3783" s="49">
        <v>20250228</v>
      </c>
      <c r="B3783" s="50" t="s">
        <v>3410</v>
      </c>
      <c r="C3783" s="49" t="s">
        <v>8266</v>
      </c>
      <c r="D3783" s="49" t="s">
        <v>3968</v>
      </c>
      <c r="E3783" s="49">
        <v>7050</v>
      </c>
      <c r="F3783" s="49" t="s">
        <v>6822</v>
      </c>
      <c r="G3783" s="49">
        <v>15</v>
      </c>
      <c r="H3783" s="49" t="s">
        <v>6823</v>
      </c>
      <c r="I3783" s="49">
        <v>6</v>
      </c>
      <c r="J3783" s="49" t="s">
        <v>4061</v>
      </c>
      <c r="K3783" s="47" t="str">
        <f>_xlfn.XLOOKUP($B3783,ウォッチリスト!$C$3:$C$10000,ウォッチリスト!$C$3:$C$10000,"未反映",0,1)</f>
        <v>8361</v>
      </c>
    </row>
    <row r="3784" spans="1:11">
      <c r="A3784" s="49">
        <v>20250228</v>
      </c>
      <c r="B3784" s="50" t="s">
        <v>3411</v>
      </c>
      <c r="C3784" s="49" t="s">
        <v>8267</v>
      </c>
      <c r="D3784" s="49" t="s">
        <v>3968</v>
      </c>
      <c r="E3784" s="49">
        <v>7050</v>
      </c>
      <c r="F3784" s="49" t="s">
        <v>6822</v>
      </c>
      <c r="G3784" s="49">
        <v>15</v>
      </c>
      <c r="H3784" s="49" t="s">
        <v>6823</v>
      </c>
      <c r="I3784" s="49">
        <v>7</v>
      </c>
      <c r="J3784" s="49" t="s">
        <v>3971</v>
      </c>
      <c r="K3784" s="47" t="str">
        <f>_xlfn.XLOOKUP($B3784,ウォッチリスト!$C$3:$C$10000,ウォッチリスト!$C$3:$C$10000,"未反映",0,1)</f>
        <v>8362</v>
      </c>
    </row>
    <row r="3785" spans="1:11">
      <c r="A3785" s="49">
        <v>20250228</v>
      </c>
      <c r="B3785" s="50" t="s">
        <v>3412</v>
      </c>
      <c r="C3785" s="49" t="s">
        <v>8268</v>
      </c>
      <c r="D3785" s="49" t="s">
        <v>3968</v>
      </c>
      <c r="E3785" s="49">
        <v>7050</v>
      </c>
      <c r="F3785" s="49" t="s">
        <v>6822</v>
      </c>
      <c r="G3785" s="49">
        <v>15</v>
      </c>
      <c r="H3785" s="49" t="s">
        <v>6823</v>
      </c>
      <c r="I3785" s="49">
        <v>7</v>
      </c>
      <c r="J3785" s="49" t="s">
        <v>3971</v>
      </c>
      <c r="K3785" s="47" t="str">
        <f>_xlfn.XLOOKUP($B3785,ウォッチリスト!$C$3:$C$10000,ウォッチリスト!$C$3:$C$10000,"未反映",0,1)</f>
        <v>8364</v>
      </c>
    </row>
    <row r="3786" spans="1:11">
      <c r="A3786" s="49">
        <v>20250228</v>
      </c>
      <c r="B3786" s="50" t="s">
        <v>3413</v>
      </c>
      <c r="C3786" s="49" t="s">
        <v>8269</v>
      </c>
      <c r="D3786" s="49" t="s">
        <v>4059</v>
      </c>
      <c r="E3786" s="49">
        <v>7050</v>
      </c>
      <c r="F3786" s="49" t="s">
        <v>6822</v>
      </c>
      <c r="G3786" s="49">
        <v>15</v>
      </c>
      <c r="H3786" s="49" t="s">
        <v>6823</v>
      </c>
      <c r="I3786" s="49" t="s">
        <v>3975</v>
      </c>
      <c r="J3786" s="49" t="s">
        <v>3975</v>
      </c>
      <c r="K3786" s="47" t="str">
        <f>_xlfn.XLOOKUP($B3786,ウォッチリスト!$C$3:$C$10000,ウォッチリスト!$C$3:$C$10000,"未反映",0,1)</f>
        <v>8365</v>
      </c>
    </row>
    <row r="3787" spans="1:11">
      <c r="A3787" s="49">
        <v>20250228</v>
      </c>
      <c r="B3787" s="50" t="s">
        <v>3414</v>
      </c>
      <c r="C3787" s="49" t="s">
        <v>8270</v>
      </c>
      <c r="D3787" s="49" t="s">
        <v>3968</v>
      </c>
      <c r="E3787" s="49">
        <v>7050</v>
      </c>
      <c r="F3787" s="49" t="s">
        <v>6822</v>
      </c>
      <c r="G3787" s="49">
        <v>15</v>
      </c>
      <c r="H3787" s="49" t="s">
        <v>6823</v>
      </c>
      <c r="I3787" s="49">
        <v>6</v>
      </c>
      <c r="J3787" s="49" t="s">
        <v>4061</v>
      </c>
      <c r="K3787" s="47" t="str">
        <f>_xlfn.XLOOKUP($B3787,ウォッチリスト!$C$3:$C$10000,ウォッチリスト!$C$3:$C$10000,"未反映",0,1)</f>
        <v>8366</v>
      </c>
    </row>
    <row r="3788" spans="1:11">
      <c r="A3788" s="49">
        <v>20250228</v>
      </c>
      <c r="B3788" s="50" t="s">
        <v>3415</v>
      </c>
      <c r="C3788" s="49" t="s">
        <v>8271</v>
      </c>
      <c r="D3788" s="49" t="s">
        <v>3968</v>
      </c>
      <c r="E3788" s="49">
        <v>7050</v>
      </c>
      <c r="F3788" s="49" t="s">
        <v>6822</v>
      </c>
      <c r="G3788" s="49">
        <v>15</v>
      </c>
      <c r="H3788" s="49" t="s">
        <v>6823</v>
      </c>
      <c r="I3788" s="49">
        <v>6</v>
      </c>
      <c r="J3788" s="49" t="s">
        <v>4061</v>
      </c>
      <c r="K3788" s="47" t="str">
        <f>_xlfn.XLOOKUP($B3788,ウォッチリスト!$C$3:$C$10000,ウォッチリスト!$C$3:$C$10000,"未反映",0,1)</f>
        <v>8367</v>
      </c>
    </row>
    <row r="3789" spans="1:11">
      <c r="A3789" s="49">
        <v>20250228</v>
      </c>
      <c r="B3789" s="50" t="s">
        <v>3416</v>
      </c>
      <c r="C3789" s="49" t="s">
        <v>8272</v>
      </c>
      <c r="D3789" s="49" t="s">
        <v>3968</v>
      </c>
      <c r="E3789" s="49">
        <v>7050</v>
      </c>
      <c r="F3789" s="49" t="s">
        <v>6822</v>
      </c>
      <c r="G3789" s="49">
        <v>15</v>
      </c>
      <c r="H3789" s="49" t="s">
        <v>6823</v>
      </c>
      <c r="I3789" s="49">
        <v>6</v>
      </c>
      <c r="J3789" s="49" t="s">
        <v>4061</v>
      </c>
      <c r="K3789" s="47" t="str">
        <f>_xlfn.XLOOKUP($B3789,ウォッチリスト!$C$3:$C$10000,ウォッチリスト!$C$3:$C$10000,"未反映",0,1)</f>
        <v>8368</v>
      </c>
    </row>
    <row r="3790" spans="1:11">
      <c r="A3790" s="49">
        <v>20250228</v>
      </c>
      <c r="B3790" s="50" t="s">
        <v>3417</v>
      </c>
      <c r="C3790" s="49" t="s">
        <v>8273</v>
      </c>
      <c r="D3790" s="49" t="s">
        <v>3968</v>
      </c>
      <c r="E3790" s="49">
        <v>7050</v>
      </c>
      <c r="F3790" s="49" t="s">
        <v>6822</v>
      </c>
      <c r="G3790" s="49">
        <v>15</v>
      </c>
      <c r="H3790" s="49" t="s">
        <v>6823</v>
      </c>
      <c r="I3790" s="49">
        <v>6</v>
      </c>
      <c r="J3790" s="49" t="s">
        <v>4061</v>
      </c>
      <c r="K3790" s="47" t="str">
        <f>_xlfn.XLOOKUP($B3790,ウォッチリスト!$C$3:$C$10000,ウォッチリスト!$C$3:$C$10000,"未反映",0,1)</f>
        <v>8370</v>
      </c>
    </row>
    <row r="3791" spans="1:11">
      <c r="A3791" s="49">
        <v>20250228</v>
      </c>
      <c r="B3791" s="50" t="s">
        <v>3418</v>
      </c>
      <c r="C3791" s="49" t="s">
        <v>8274</v>
      </c>
      <c r="D3791" s="49" t="s">
        <v>3968</v>
      </c>
      <c r="E3791" s="49">
        <v>7050</v>
      </c>
      <c r="F3791" s="49" t="s">
        <v>6822</v>
      </c>
      <c r="G3791" s="49">
        <v>15</v>
      </c>
      <c r="H3791" s="49" t="s">
        <v>6823</v>
      </c>
      <c r="I3791" s="49">
        <v>4</v>
      </c>
      <c r="J3791" s="49" t="s">
        <v>4015</v>
      </c>
      <c r="K3791" s="47" t="str">
        <f>_xlfn.XLOOKUP($B3791,ウォッチリスト!$C$3:$C$10000,ウォッチリスト!$C$3:$C$10000,"未反映",0,1)</f>
        <v>8377</v>
      </c>
    </row>
    <row r="3792" spans="1:11">
      <c r="A3792" s="49">
        <v>20250228</v>
      </c>
      <c r="B3792" s="50" t="s">
        <v>3419</v>
      </c>
      <c r="C3792" s="49" t="s">
        <v>8275</v>
      </c>
      <c r="D3792" s="49" t="s">
        <v>3968</v>
      </c>
      <c r="E3792" s="49">
        <v>7050</v>
      </c>
      <c r="F3792" s="49" t="s">
        <v>6822</v>
      </c>
      <c r="G3792" s="49">
        <v>15</v>
      </c>
      <c r="H3792" s="49" t="s">
        <v>6823</v>
      </c>
      <c r="I3792" s="49">
        <v>6</v>
      </c>
      <c r="J3792" s="49" t="s">
        <v>4061</v>
      </c>
      <c r="K3792" s="47" t="str">
        <f>_xlfn.XLOOKUP($B3792,ウォッチリスト!$C$3:$C$10000,ウォッチリスト!$C$3:$C$10000,"未反映",0,1)</f>
        <v>8381</v>
      </c>
    </row>
    <row r="3793" spans="1:11">
      <c r="A3793" s="49">
        <v>20250228</v>
      </c>
      <c r="B3793" s="50" t="s">
        <v>3420</v>
      </c>
      <c r="C3793" s="49" t="s">
        <v>8276</v>
      </c>
      <c r="D3793" s="49" t="s">
        <v>4059</v>
      </c>
      <c r="E3793" s="49">
        <v>7050</v>
      </c>
      <c r="F3793" s="49" t="s">
        <v>6822</v>
      </c>
      <c r="G3793" s="49">
        <v>15</v>
      </c>
      <c r="H3793" s="49" t="s">
        <v>6823</v>
      </c>
      <c r="I3793" s="49" t="s">
        <v>3975</v>
      </c>
      <c r="J3793" s="49" t="s">
        <v>3975</v>
      </c>
      <c r="K3793" s="47" t="str">
        <f>_xlfn.XLOOKUP($B3793,ウォッチリスト!$C$3:$C$10000,ウォッチリスト!$C$3:$C$10000,"未反映",0,1)</f>
        <v>8383</v>
      </c>
    </row>
    <row r="3794" spans="1:11">
      <c r="A3794" s="49">
        <v>20250228</v>
      </c>
      <c r="B3794" s="50" t="s">
        <v>3421</v>
      </c>
      <c r="C3794" s="49" t="s">
        <v>8277</v>
      </c>
      <c r="D3794" s="49" t="s">
        <v>3968</v>
      </c>
      <c r="E3794" s="49">
        <v>7050</v>
      </c>
      <c r="F3794" s="49" t="s">
        <v>6822</v>
      </c>
      <c r="G3794" s="49">
        <v>15</v>
      </c>
      <c r="H3794" s="49" t="s">
        <v>6823</v>
      </c>
      <c r="I3794" s="49">
        <v>6</v>
      </c>
      <c r="J3794" s="49" t="s">
        <v>4061</v>
      </c>
      <c r="K3794" s="47" t="str">
        <f>_xlfn.XLOOKUP($B3794,ウォッチリスト!$C$3:$C$10000,ウォッチリスト!$C$3:$C$10000,"未反映",0,1)</f>
        <v>8386</v>
      </c>
    </row>
    <row r="3795" spans="1:11">
      <c r="A3795" s="49">
        <v>20250228</v>
      </c>
      <c r="B3795" s="50" t="s">
        <v>3422</v>
      </c>
      <c r="C3795" s="49" t="s">
        <v>8278</v>
      </c>
      <c r="D3795" s="49" t="s">
        <v>3968</v>
      </c>
      <c r="E3795" s="49">
        <v>7050</v>
      </c>
      <c r="F3795" s="49" t="s">
        <v>6822</v>
      </c>
      <c r="G3795" s="49">
        <v>15</v>
      </c>
      <c r="H3795" s="49" t="s">
        <v>6823</v>
      </c>
      <c r="I3795" s="49">
        <v>7</v>
      </c>
      <c r="J3795" s="49" t="s">
        <v>3971</v>
      </c>
      <c r="K3795" s="47" t="str">
        <f>_xlfn.XLOOKUP($B3795,ウォッチリスト!$C$3:$C$10000,ウォッチリスト!$C$3:$C$10000,"未反映",0,1)</f>
        <v>8387</v>
      </c>
    </row>
    <row r="3796" spans="1:11">
      <c r="A3796" s="49">
        <v>20250228</v>
      </c>
      <c r="B3796" s="50" t="s">
        <v>148</v>
      </c>
      <c r="C3796" s="49" t="s">
        <v>8279</v>
      </c>
      <c r="D3796" s="49" t="s">
        <v>3968</v>
      </c>
      <c r="E3796" s="49">
        <v>7050</v>
      </c>
      <c r="F3796" s="49" t="s">
        <v>6822</v>
      </c>
      <c r="G3796" s="49">
        <v>15</v>
      </c>
      <c r="H3796" s="49" t="s">
        <v>6823</v>
      </c>
      <c r="I3796" s="49">
        <v>6</v>
      </c>
      <c r="J3796" s="49" t="s">
        <v>4061</v>
      </c>
      <c r="K3796" s="47" t="str">
        <f>_xlfn.XLOOKUP($B3796,ウォッチリスト!$C$3:$C$10000,ウォッチリスト!$C$3:$C$10000,"未反映",0,1)</f>
        <v>8388</v>
      </c>
    </row>
    <row r="3797" spans="1:11">
      <c r="A3797" s="49">
        <v>20250228</v>
      </c>
      <c r="B3797" s="50" t="s">
        <v>3424</v>
      </c>
      <c r="C3797" s="49" t="s">
        <v>8280</v>
      </c>
      <c r="D3797" s="49" t="s">
        <v>3968</v>
      </c>
      <c r="E3797" s="49">
        <v>7050</v>
      </c>
      <c r="F3797" s="49" t="s">
        <v>6822</v>
      </c>
      <c r="G3797" s="49">
        <v>15</v>
      </c>
      <c r="H3797" s="49" t="s">
        <v>6823</v>
      </c>
      <c r="I3797" s="49">
        <v>7</v>
      </c>
      <c r="J3797" s="49" t="s">
        <v>3971</v>
      </c>
      <c r="K3797" s="47" t="str">
        <f>_xlfn.XLOOKUP($B3797,ウォッチリスト!$C$3:$C$10000,ウォッチリスト!$C$3:$C$10000,"未反映",0,1)</f>
        <v>8392</v>
      </c>
    </row>
    <row r="3798" spans="1:11">
      <c r="A3798" s="49">
        <v>20250228</v>
      </c>
      <c r="B3798" s="50" t="s">
        <v>3425</v>
      </c>
      <c r="C3798" s="49" t="s">
        <v>8281</v>
      </c>
      <c r="D3798" s="49" t="s">
        <v>3968</v>
      </c>
      <c r="E3798" s="49">
        <v>7050</v>
      </c>
      <c r="F3798" s="49" t="s">
        <v>6822</v>
      </c>
      <c r="G3798" s="49">
        <v>15</v>
      </c>
      <c r="H3798" s="49" t="s">
        <v>6823</v>
      </c>
      <c r="I3798" s="49">
        <v>7</v>
      </c>
      <c r="J3798" s="49" t="s">
        <v>3971</v>
      </c>
      <c r="K3798" s="47" t="str">
        <f>_xlfn.XLOOKUP($B3798,ウォッチリスト!$C$3:$C$10000,ウォッチリスト!$C$3:$C$10000,"未反映",0,1)</f>
        <v>8393</v>
      </c>
    </row>
    <row r="3799" spans="1:11">
      <c r="A3799" s="49">
        <v>20250228</v>
      </c>
      <c r="B3799" s="50" t="s">
        <v>3426</v>
      </c>
      <c r="C3799" s="49" t="s">
        <v>8282</v>
      </c>
      <c r="D3799" s="49" t="s">
        <v>3968</v>
      </c>
      <c r="E3799" s="49">
        <v>7050</v>
      </c>
      <c r="F3799" s="49" t="s">
        <v>6822</v>
      </c>
      <c r="G3799" s="49">
        <v>15</v>
      </c>
      <c r="H3799" s="49" t="s">
        <v>6823</v>
      </c>
      <c r="I3799" s="49">
        <v>7</v>
      </c>
      <c r="J3799" s="49" t="s">
        <v>3971</v>
      </c>
      <c r="K3799" s="47" t="str">
        <f>_xlfn.XLOOKUP($B3799,ウォッチリスト!$C$3:$C$10000,ウォッチリスト!$C$3:$C$10000,"未反映",0,1)</f>
        <v>8395</v>
      </c>
    </row>
    <row r="3800" spans="1:11">
      <c r="A3800" s="49">
        <v>20250228</v>
      </c>
      <c r="B3800" s="50" t="s">
        <v>3427</v>
      </c>
      <c r="C3800" s="49" t="s">
        <v>8283</v>
      </c>
      <c r="D3800" s="49" t="s">
        <v>3968</v>
      </c>
      <c r="E3800" s="49">
        <v>7050</v>
      </c>
      <c r="F3800" s="49" t="s">
        <v>6822</v>
      </c>
      <c r="G3800" s="49">
        <v>15</v>
      </c>
      <c r="H3800" s="49" t="s">
        <v>6823</v>
      </c>
      <c r="I3800" s="49">
        <v>7</v>
      </c>
      <c r="J3800" s="49" t="s">
        <v>3971</v>
      </c>
      <c r="K3800" s="47" t="str">
        <f>_xlfn.XLOOKUP($B3800,ウォッチリスト!$C$3:$C$10000,ウォッチリスト!$C$3:$C$10000,"未反映",0,1)</f>
        <v>8399</v>
      </c>
    </row>
    <row r="3801" spans="1:11">
      <c r="A3801" s="49">
        <v>20250228</v>
      </c>
      <c r="B3801" s="50" t="s">
        <v>3428</v>
      </c>
      <c r="C3801" s="49" t="s">
        <v>8284</v>
      </c>
      <c r="D3801" s="49" t="s">
        <v>3968</v>
      </c>
      <c r="E3801" s="49">
        <v>7050</v>
      </c>
      <c r="F3801" s="49" t="s">
        <v>6822</v>
      </c>
      <c r="G3801" s="49">
        <v>15</v>
      </c>
      <c r="H3801" s="49" t="s">
        <v>6823</v>
      </c>
      <c r="I3801" s="49">
        <v>4</v>
      </c>
      <c r="J3801" s="49" t="s">
        <v>4015</v>
      </c>
      <c r="K3801" s="47" t="str">
        <f>_xlfn.XLOOKUP($B3801,ウォッチリスト!$C$3:$C$10000,ウォッチリスト!$C$3:$C$10000,"未反映",0,1)</f>
        <v>8410</v>
      </c>
    </row>
    <row r="3802" spans="1:11">
      <c r="A3802" s="49">
        <v>20250228</v>
      </c>
      <c r="B3802" s="50" t="s">
        <v>259</v>
      </c>
      <c r="C3802" s="49" t="s">
        <v>8285</v>
      </c>
      <c r="D3802" s="49" t="s">
        <v>3968</v>
      </c>
      <c r="E3802" s="49">
        <v>7050</v>
      </c>
      <c r="F3802" s="49" t="s">
        <v>6822</v>
      </c>
      <c r="G3802" s="49">
        <v>15</v>
      </c>
      <c r="H3802" s="49" t="s">
        <v>6823</v>
      </c>
      <c r="I3802" s="49">
        <v>1</v>
      </c>
      <c r="J3802" s="49" t="s">
        <v>5369</v>
      </c>
      <c r="K3802" s="47" t="str">
        <f>_xlfn.XLOOKUP($B3802,ウォッチリスト!$C$3:$C$10000,ウォッチリスト!$C$3:$C$10000,"未反映",0,1)</f>
        <v>8411</v>
      </c>
    </row>
    <row r="3803" spans="1:11">
      <c r="A3803" s="49">
        <v>20250228</v>
      </c>
      <c r="B3803" s="50" t="s">
        <v>3429</v>
      </c>
      <c r="C3803" s="49" t="s">
        <v>8286</v>
      </c>
      <c r="D3803" s="49" t="s">
        <v>4059</v>
      </c>
      <c r="E3803" s="49">
        <v>7050</v>
      </c>
      <c r="F3803" s="49" t="s">
        <v>6822</v>
      </c>
      <c r="G3803" s="49">
        <v>15</v>
      </c>
      <c r="H3803" s="49" t="s">
        <v>6823</v>
      </c>
      <c r="I3803" s="49" t="s">
        <v>3975</v>
      </c>
      <c r="J3803" s="49" t="s">
        <v>3975</v>
      </c>
      <c r="K3803" s="47" t="str">
        <f>_xlfn.XLOOKUP($B3803,ウォッチリスト!$C$3:$C$10000,ウォッチリスト!$C$3:$C$10000,"未反映",0,1)</f>
        <v>8416</v>
      </c>
    </row>
    <row r="3804" spans="1:11">
      <c r="A3804" s="49">
        <v>20250228</v>
      </c>
      <c r="B3804" s="50" t="s">
        <v>3430</v>
      </c>
      <c r="C3804" s="49" t="s">
        <v>8287</v>
      </c>
      <c r="D3804" s="49" t="s">
        <v>3968</v>
      </c>
      <c r="E3804" s="49">
        <v>7050</v>
      </c>
      <c r="F3804" s="49" t="s">
        <v>6822</v>
      </c>
      <c r="G3804" s="49">
        <v>15</v>
      </c>
      <c r="H3804" s="49" t="s">
        <v>6823</v>
      </c>
      <c r="I3804" s="49">
        <v>4</v>
      </c>
      <c r="J3804" s="49" t="s">
        <v>4015</v>
      </c>
      <c r="K3804" s="47" t="str">
        <f>_xlfn.XLOOKUP($B3804,ウォッチリスト!$C$3:$C$10000,ウォッチリスト!$C$3:$C$10000,"未反映",0,1)</f>
        <v>8418</v>
      </c>
    </row>
    <row r="3805" spans="1:11">
      <c r="A3805" s="49">
        <v>20250228</v>
      </c>
      <c r="B3805" s="50" t="s">
        <v>8288</v>
      </c>
      <c r="C3805" s="49" t="s">
        <v>8289</v>
      </c>
      <c r="D3805" s="49" t="s">
        <v>8245</v>
      </c>
      <c r="E3805" s="49" t="s">
        <v>3975</v>
      </c>
      <c r="F3805" s="49" t="s">
        <v>3975</v>
      </c>
      <c r="G3805" s="49" t="s">
        <v>3975</v>
      </c>
      <c r="H3805" s="49" t="s">
        <v>3975</v>
      </c>
      <c r="I3805" s="49" t="s">
        <v>3975</v>
      </c>
      <c r="J3805" s="49" t="s">
        <v>3975</v>
      </c>
      <c r="K3805" s="47" t="str">
        <f>_xlfn.XLOOKUP($B3805,ウォッチリスト!$C$3:$C$10000,ウォッチリスト!$C$3:$C$10000,"未反映",0,1)</f>
        <v>未反映</v>
      </c>
    </row>
    <row r="3806" spans="1:11">
      <c r="A3806" s="49">
        <v>20250228</v>
      </c>
      <c r="B3806" s="50" t="s">
        <v>3431</v>
      </c>
      <c r="C3806" s="49" t="s">
        <v>8290</v>
      </c>
      <c r="D3806" s="49" t="s">
        <v>3968</v>
      </c>
      <c r="E3806" s="49">
        <v>7200</v>
      </c>
      <c r="F3806" s="49" t="s">
        <v>4215</v>
      </c>
      <c r="G3806" s="49">
        <v>16</v>
      </c>
      <c r="H3806" s="49" t="s">
        <v>4216</v>
      </c>
      <c r="I3806" s="49">
        <v>4</v>
      </c>
      <c r="J3806" s="49" t="s">
        <v>4015</v>
      </c>
      <c r="K3806" s="47" t="str">
        <f>_xlfn.XLOOKUP($B3806,ウォッチリスト!$C$3:$C$10000,ウォッチリスト!$C$3:$C$10000,"未反映",0,1)</f>
        <v>8424</v>
      </c>
    </row>
    <row r="3807" spans="1:11">
      <c r="A3807" s="49">
        <v>20250228</v>
      </c>
      <c r="B3807" s="50" t="s">
        <v>167</v>
      </c>
      <c r="C3807" s="49" t="s">
        <v>8291</v>
      </c>
      <c r="D3807" s="49" t="s">
        <v>3968</v>
      </c>
      <c r="E3807" s="49">
        <v>7200</v>
      </c>
      <c r="F3807" s="49" t="s">
        <v>4215</v>
      </c>
      <c r="G3807" s="49">
        <v>16</v>
      </c>
      <c r="H3807" s="49" t="s">
        <v>4216</v>
      </c>
      <c r="I3807" s="49">
        <v>6</v>
      </c>
      <c r="J3807" s="49" t="s">
        <v>4061</v>
      </c>
      <c r="K3807" s="47" t="str">
        <f>_xlfn.XLOOKUP($B3807,ウォッチリスト!$C$3:$C$10000,ウォッチリスト!$C$3:$C$10000,"未反映",0,1)</f>
        <v>8425</v>
      </c>
    </row>
    <row r="3808" spans="1:11">
      <c r="A3808" s="49">
        <v>20250228</v>
      </c>
      <c r="B3808" s="50" t="s">
        <v>3432</v>
      </c>
      <c r="C3808" s="49" t="s">
        <v>8292</v>
      </c>
      <c r="D3808" s="49" t="s">
        <v>3968</v>
      </c>
      <c r="E3808" s="49">
        <v>7200</v>
      </c>
      <c r="F3808" s="49" t="s">
        <v>4215</v>
      </c>
      <c r="G3808" s="49">
        <v>16</v>
      </c>
      <c r="H3808" s="49" t="s">
        <v>4216</v>
      </c>
      <c r="I3808" s="49">
        <v>4</v>
      </c>
      <c r="J3808" s="49" t="s">
        <v>4015</v>
      </c>
      <c r="K3808" s="47" t="str">
        <f>_xlfn.XLOOKUP($B3808,ウォッチリスト!$C$3:$C$10000,ウォッチリスト!$C$3:$C$10000,"未反映",0,1)</f>
        <v>8439</v>
      </c>
    </row>
    <row r="3809" spans="1:11">
      <c r="A3809" s="49">
        <v>20250228</v>
      </c>
      <c r="B3809" s="50" t="s">
        <v>41</v>
      </c>
      <c r="C3809" s="49" t="s">
        <v>8293</v>
      </c>
      <c r="D3809" s="49" t="s">
        <v>3968</v>
      </c>
      <c r="E3809" s="49">
        <v>7100</v>
      </c>
      <c r="F3809" s="49" t="s">
        <v>4345</v>
      </c>
      <c r="G3809" s="49">
        <v>16</v>
      </c>
      <c r="H3809" s="49" t="s">
        <v>4216</v>
      </c>
      <c r="I3809" s="49">
        <v>4</v>
      </c>
      <c r="J3809" s="49" t="s">
        <v>4015</v>
      </c>
      <c r="K3809" s="47" t="str">
        <f>_xlfn.XLOOKUP($B3809,ウォッチリスト!$C$3:$C$10000,ウォッチリスト!$C$3:$C$10000,"未反映",0,1)</f>
        <v>8473</v>
      </c>
    </row>
    <row r="3810" spans="1:11">
      <c r="A3810" s="49">
        <v>20250228</v>
      </c>
      <c r="B3810" s="50" t="s">
        <v>3433</v>
      </c>
      <c r="C3810" s="49" t="s">
        <v>8294</v>
      </c>
      <c r="D3810" s="49" t="s">
        <v>4059</v>
      </c>
      <c r="E3810" s="49">
        <v>7200</v>
      </c>
      <c r="F3810" s="49" t="s">
        <v>4215</v>
      </c>
      <c r="G3810" s="49">
        <v>16</v>
      </c>
      <c r="H3810" s="49" t="s">
        <v>4216</v>
      </c>
      <c r="I3810" s="49" t="s">
        <v>3975</v>
      </c>
      <c r="J3810" s="49" t="s">
        <v>3975</v>
      </c>
      <c r="K3810" s="47" t="str">
        <f>_xlfn.XLOOKUP($B3810,ウォッチリスト!$C$3:$C$10000,ウォッチリスト!$C$3:$C$10000,"未反映",0,1)</f>
        <v>8508</v>
      </c>
    </row>
    <row r="3811" spans="1:11">
      <c r="A3811" s="49">
        <v>20250228</v>
      </c>
      <c r="B3811" s="50" t="s">
        <v>3434</v>
      </c>
      <c r="C3811" s="49" t="s">
        <v>8295</v>
      </c>
      <c r="D3811" s="49" t="s">
        <v>3968</v>
      </c>
      <c r="E3811" s="49">
        <v>7200</v>
      </c>
      <c r="F3811" s="49" t="s">
        <v>4215</v>
      </c>
      <c r="G3811" s="49">
        <v>16</v>
      </c>
      <c r="H3811" s="49" t="s">
        <v>4216</v>
      </c>
      <c r="I3811" s="49">
        <v>6</v>
      </c>
      <c r="J3811" s="49" t="s">
        <v>4061</v>
      </c>
      <c r="K3811" s="47" t="str">
        <f>_xlfn.XLOOKUP($B3811,ウォッチリスト!$C$3:$C$10000,ウォッチリスト!$C$3:$C$10000,"未反映",0,1)</f>
        <v>8511</v>
      </c>
    </row>
    <row r="3812" spans="1:11">
      <c r="A3812" s="49">
        <v>20250228</v>
      </c>
      <c r="B3812" s="50" t="s">
        <v>3435</v>
      </c>
      <c r="C3812" s="49" t="s">
        <v>8296</v>
      </c>
      <c r="D3812" s="49" t="s">
        <v>3968</v>
      </c>
      <c r="E3812" s="49">
        <v>7200</v>
      </c>
      <c r="F3812" s="49" t="s">
        <v>4215</v>
      </c>
      <c r="G3812" s="49">
        <v>16</v>
      </c>
      <c r="H3812" s="49" t="s">
        <v>4216</v>
      </c>
      <c r="I3812" s="49">
        <v>6</v>
      </c>
      <c r="J3812" s="49" t="s">
        <v>4061</v>
      </c>
      <c r="K3812" s="47" t="str">
        <f>_xlfn.XLOOKUP($B3812,ウォッチリスト!$C$3:$C$10000,ウォッチリスト!$C$3:$C$10000,"未反映",0,1)</f>
        <v>8515</v>
      </c>
    </row>
    <row r="3813" spans="1:11">
      <c r="A3813" s="49">
        <v>20250228</v>
      </c>
      <c r="B3813" s="50" t="s">
        <v>3436</v>
      </c>
      <c r="C3813" s="49" t="s">
        <v>8297</v>
      </c>
      <c r="D3813" s="49" t="s">
        <v>4059</v>
      </c>
      <c r="E3813" s="49">
        <v>7100</v>
      </c>
      <c r="F3813" s="49" t="s">
        <v>4345</v>
      </c>
      <c r="G3813" s="49">
        <v>16</v>
      </c>
      <c r="H3813" s="49" t="s">
        <v>4216</v>
      </c>
      <c r="I3813" s="49" t="s">
        <v>3975</v>
      </c>
      <c r="J3813" s="49" t="s">
        <v>3975</v>
      </c>
      <c r="K3813" s="47" t="str">
        <f>_xlfn.XLOOKUP($B3813,ウォッチリスト!$C$3:$C$10000,ウォッチリスト!$C$3:$C$10000,"未反映",0,1)</f>
        <v>8518</v>
      </c>
    </row>
    <row r="3814" spans="1:11">
      <c r="A3814" s="49">
        <v>20250228</v>
      </c>
      <c r="B3814" s="50" t="s">
        <v>3437</v>
      </c>
      <c r="C3814" s="49" t="s">
        <v>8298</v>
      </c>
      <c r="D3814" s="49" t="s">
        <v>3968</v>
      </c>
      <c r="E3814" s="49">
        <v>7050</v>
      </c>
      <c r="F3814" s="49" t="s">
        <v>6822</v>
      </c>
      <c r="G3814" s="49">
        <v>15</v>
      </c>
      <c r="H3814" s="49" t="s">
        <v>6823</v>
      </c>
      <c r="I3814" s="49">
        <v>6</v>
      </c>
      <c r="J3814" s="49" t="s">
        <v>4061</v>
      </c>
      <c r="K3814" s="47" t="str">
        <f>_xlfn.XLOOKUP($B3814,ウォッチリスト!$C$3:$C$10000,ウォッチリスト!$C$3:$C$10000,"未反映",0,1)</f>
        <v>8522</v>
      </c>
    </row>
    <row r="3815" spans="1:11">
      <c r="A3815" s="49">
        <v>20250228</v>
      </c>
      <c r="B3815" s="50" t="s">
        <v>3438</v>
      </c>
      <c r="C3815" s="49" t="s">
        <v>8299</v>
      </c>
      <c r="D3815" s="49" t="s">
        <v>3968</v>
      </c>
      <c r="E3815" s="49">
        <v>7050</v>
      </c>
      <c r="F3815" s="49" t="s">
        <v>6822</v>
      </c>
      <c r="G3815" s="49">
        <v>15</v>
      </c>
      <c r="H3815" s="49" t="s">
        <v>6823</v>
      </c>
      <c r="I3815" s="49">
        <v>6</v>
      </c>
      <c r="J3815" s="49" t="s">
        <v>4061</v>
      </c>
      <c r="K3815" s="47" t="str">
        <f>_xlfn.XLOOKUP($B3815,ウォッチリスト!$C$3:$C$10000,ウォッチリスト!$C$3:$C$10000,"未反映",0,1)</f>
        <v>8524</v>
      </c>
    </row>
    <row r="3816" spans="1:11">
      <c r="A3816" s="49">
        <v>20250228</v>
      </c>
      <c r="B3816" s="50" t="s">
        <v>3439</v>
      </c>
      <c r="C3816" s="49" t="s">
        <v>8300</v>
      </c>
      <c r="D3816" s="49" t="s">
        <v>4059</v>
      </c>
      <c r="E3816" s="49">
        <v>7050</v>
      </c>
      <c r="F3816" s="49" t="s">
        <v>6822</v>
      </c>
      <c r="G3816" s="49">
        <v>15</v>
      </c>
      <c r="H3816" s="49" t="s">
        <v>6823</v>
      </c>
      <c r="I3816" s="49" t="s">
        <v>3975</v>
      </c>
      <c r="J3816" s="49" t="s">
        <v>3975</v>
      </c>
      <c r="K3816" s="47" t="str">
        <f>_xlfn.XLOOKUP($B3816,ウォッチリスト!$C$3:$C$10000,ウォッチリスト!$C$3:$C$10000,"未反映",0,1)</f>
        <v>8537</v>
      </c>
    </row>
    <row r="3817" spans="1:11">
      <c r="A3817" s="49">
        <v>20250228</v>
      </c>
      <c r="B3817" s="50" t="s">
        <v>3440</v>
      </c>
      <c r="C3817" s="49" t="s">
        <v>8301</v>
      </c>
      <c r="D3817" s="49" t="s">
        <v>3968</v>
      </c>
      <c r="E3817" s="49">
        <v>7050</v>
      </c>
      <c r="F3817" s="49" t="s">
        <v>6822</v>
      </c>
      <c r="G3817" s="49">
        <v>15</v>
      </c>
      <c r="H3817" s="49" t="s">
        <v>6823</v>
      </c>
      <c r="I3817" s="49">
        <v>7</v>
      </c>
      <c r="J3817" s="49" t="s">
        <v>3971</v>
      </c>
      <c r="K3817" s="47" t="str">
        <f>_xlfn.XLOOKUP($B3817,ウォッチリスト!$C$3:$C$10000,ウォッチリスト!$C$3:$C$10000,"未反映",0,1)</f>
        <v>8541</v>
      </c>
    </row>
    <row r="3818" spans="1:11">
      <c r="A3818" s="49">
        <v>20250228</v>
      </c>
      <c r="B3818" s="50" t="s">
        <v>3441</v>
      </c>
      <c r="C3818" s="49" t="s">
        <v>8302</v>
      </c>
      <c r="D3818" s="49" t="s">
        <v>4059</v>
      </c>
      <c r="E3818" s="49">
        <v>7050</v>
      </c>
      <c r="F3818" s="49" t="s">
        <v>6822</v>
      </c>
      <c r="G3818" s="49">
        <v>15</v>
      </c>
      <c r="H3818" s="49" t="s">
        <v>6823</v>
      </c>
      <c r="I3818" s="49" t="s">
        <v>3975</v>
      </c>
      <c r="J3818" s="49" t="s">
        <v>3975</v>
      </c>
      <c r="K3818" s="47" t="str">
        <f>_xlfn.XLOOKUP($B3818,ウォッチリスト!$C$3:$C$10000,ウォッチリスト!$C$3:$C$10000,"未反映",0,1)</f>
        <v>8542</v>
      </c>
    </row>
    <row r="3819" spans="1:11">
      <c r="A3819" s="49">
        <v>20250228</v>
      </c>
      <c r="B3819" s="50" t="s">
        <v>149</v>
      </c>
      <c r="C3819" s="49" t="s">
        <v>8303</v>
      </c>
      <c r="D3819" s="49" t="s">
        <v>3968</v>
      </c>
      <c r="E3819" s="49">
        <v>7050</v>
      </c>
      <c r="F3819" s="49" t="s">
        <v>6822</v>
      </c>
      <c r="G3819" s="49">
        <v>15</v>
      </c>
      <c r="H3819" s="49" t="s">
        <v>6823</v>
      </c>
      <c r="I3819" s="49">
        <v>6</v>
      </c>
      <c r="J3819" s="49" t="s">
        <v>4061</v>
      </c>
      <c r="K3819" s="47" t="str">
        <f>_xlfn.XLOOKUP($B3819,ウォッチリスト!$C$3:$C$10000,ウォッチリスト!$C$3:$C$10000,"未反映",0,1)</f>
        <v>8544</v>
      </c>
    </row>
    <row r="3820" spans="1:11">
      <c r="A3820" s="49">
        <v>20250228</v>
      </c>
      <c r="B3820" s="50" t="s">
        <v>3442</v>
      </c>
      <c r="C3820" s="49" t="s">
        <v>8304</v>
      </c>
      <c r="D3820" s="49" t="s">
        <v>3968</v>
      </c>
      <c r="E3820" s="49">
        <v>7050</v>
      </c>
      <c r="F3820" s="49" t="s">
        <v>6822</v>
      </c>
      <c r="G3820" s="49">
        <v>15</v>
      </c>
      <c r="H3820" s="49" t="s">
        <v>6823</v>
      </c>
      <c r="I3820" s="49">
        <v>7</v>
      </c>
      <c r="J3820" s="49" t="s">
        <v>3971</v>
      </c>
      <c r="K3820" s="47" t="str">
        <f>_xlfn.XLOOKUP($B3820,ウォッチリスト!$C$3:$C$10000,ウォッチリスト!$C$3:$C$10000,"未反映",0,1)</f>
        <v>8550</v>
      </c>
    </row>
    <row r="3821" spans="1:11">
      <c r="A3821" s="49">
        <v>20250228</v>
      </c>
      <c r="B3821" s="50" t="s">
        <v>3443</v>
      </c>
      <c r="C3821" s="49" t="s">
        <v>8305</v>
      </c>
      <c r="D3821" s="49" t="s">
        <v>3968</v>
      </c>
      <c r="E3821" s="49">
        <v>7050</v>
      </c>
      <c r="F3821" s="49" t="s">
        <v>6822</v>
      </c>
      <c r="G3821" s="49">
        <v>15</v>
      </c>
      <c r="H3821" s="49" t="s">
        <v>6823</v>
      </c>
      <c r="I3821" s="49">
        <v>7</v>
      </c>
      <c r="J3821" s="49" t="s">
        <v>3971</v>
      </c>
      <c r="K3821" s="47" t="str">
        <f>_xlfn.XLOOKUP($B3821,ウォッチリスト!$C$3:$C$10000,ウォッチリスト!$C$3:$C$10000,"未反映",0,1)</f>
        <v>8551</v>
      </c>
    </row>
    <row r="3822" spans="1:11">
      <c r="A3822" s="49">
        <v>20250228</v>
      </c>
      <c r="B3822" s="50" t="s">
        <v>3444</v>
      </c>
      <c r="C3822" s="49" t="s">
        <v>8306</v>
      </c>
      <c r="D3822" s="49" t="s">
        <v>3968</v>
      </c>
      <c r="E3822" s="49">
        <v>7050</v>
      </c>
      <c r="F3822" s="49" t="s">
        <v>6822</v>
      </c>
      <c r="G3822" s="49">
        <v>15</v>
      </c>
      <c r="H3822" s="49" t="s">
        <v>6823</v>
      </c>
      <c r="I3822" s="49">
        <v>7</v>
      </c>
      <c r="J3822" s="49" t="s">
        <v>3971</v>
      </c>
      <c r="K3822" s="47" t="str">
        <f>_xlfn.XLOOKUP($B3822,ウォッチリスト!$C$3:$C$10000,ウォッチリスト!$C$3:$C$10000,"未反映",0,1)</f>
        <v>8558</v>
      </c>
    </row>
    <row r="3823" spans="1:11">
      <c r="A3823" s="49">
        <v>20250228</v>
      </c>
      <c r="B3823" s="50" t="s">
        <v>3445</v>
      </c>
      <c r="C3823" s="49" t="s">
        <v>8307</v>
      </c>
      <c r="D3823" s="49" t="s">
        <v>4059</v>
      </c>
      <c r="E3823" s="49">
        <v>7050</v>
      </c>
      <c r="F3823" s="49" t="s">
        <v>6822</v>
      </c>
      <c r="G3823" s="49">
        <v>15</v>
      </c>
      <c r="H3823" s="49" t="s">
        <v>6823</v>
      </c>
      <c r="I3823" s="49" t="s">
        <v>3975</v>
      </c>
      <c r="J3823" s="49" t="s">
        <v>3975</v>
      </c>
      <c r="K3823" s="47" t="str">
        <f>_xlfn.XLOOKUP($B3823,ウォッチリスト!$C$3:$C$10000,ウォッチリスト!$C$3:$C$10000,"未反映",0,1)</f>
        <v>8562</v>
      </c>
    </row>
    <row r="3824" spans="1:11">
      <c r="A3824" s="49">
        <v>20250228</v>
      </c>
      <c r="B3824" s="50" t="s">
        <v>3446</v>
      </c>
      <c r="C3824" s="49" t="s">
        <v>8308</v>
      </c>
      <c r="D3824" s="49" t="s">
        <v>4059</v>
      </c>
      <c r="E3824" s="49">
        <v>7050</v>
      </c>
      <c r="F3824" s="49" t="s">
        <v>6822</v>
      </c>
      <c r="G3824" s="49">
        <v>15</v>
      </c>
      <c r="H3824" s="49" t="s">
        <v>6823</v>
      </c>
      <c r="I3824" s="49" t="s">
        <v>3975</v>
      </c>
      <c r="J3824" s="49" t="s">
        <v>3975</v>
      </c>
      <c r="K3824" s="47" t="str">
        <f>_xlfn.XLOOKUP($B3824,ウォッチリスト!$C$3:$C$10000,ウォッチリスト!$C$3:$C$10000,"未反映",0,1)</f>
        <v>8563</v>
      </c>
    </row>
    <row r="3825" spans="1:11">
      <c r="A3825" s="49">
        <v>20250228</v>
      </c>
      <c r="B3825" s="50" t="s">
        <v>313</v>
      </c>
      <c r="C3825" s="49" t="s">
        <v>8309</v>
      </c>
      <c r="D3825" s="49" t="s">
        <v>3968</v>
      </c>
      <c r="E3825" s="49">
        <v>7200</v>
      </c>
      <c r="F3825" s="49" t="s">
        <v>4215</v>
      </c>
      <c r="G3825" s="49">
        <v>16</v>
      </c>
      <c r="H3825" s="49" t="s">
        <v>4216</v>
      </c>
      <c r="I3825" s="49">
        <v>6</v>
      </c>
      <c r="J3825" s="49" t="s">
        <v>4061</v>
      </c>
      <c r="K3825" s="47" t="str">
        <f>_xlfn.XLOOKUP($B3825,ウォッチリスト!$C$3:$C$10000,ウォッチリスト!$C$3:$C$10000,"未反映",0,1)</f>
        <v>8566</v>
      </c>
    </row>
    <row r="3826" spans="1:11">
      <c r="A3826" s="49">
        <v>20250228</v>
      </c>
      <c r="B3826" s="50" t="s">
        <v>3447</v>
      </c>
      <c r="C3826" s="49" t="s">
        <v>8310</v>
      </c>
      <c r="D3826" s="49" t="s">
        <v>3968</v>
      </c>
      <c r="E3826" s="49">
        <v>7200</v>
      </c>
      <c r="F3826" s="49" t="s">
        <v>4215</v>
      </c>
      <c r="G3826" s="49">
        <v>16</v>
      </c>
      <c r="H3826" s="49" t="s">
        <v>4216</v>
      </c>
      <c r="I3826" s="49">
        <v>4</v>
      </c>
      <c r="J3826" s="49" t="s">
        <v>4015</v>
      </c>
      <c r="K3826" s="47" t="str">
        <f>_xlfn.XLOOKUP($B3826,ウォッチリスト!$C$3:$C$10000,ウォッチリスト!$C$3:$C$10000,"未反映",0,1)</f>
        <v>8570</v>
      </c>
    </row>
    <row r="3827" spans="1:11">
      <c r="A3827" s="49">
        <v>20250228</v>
      </c>
      <c r="B3827" s="50" t="s">
        <v>3448</v>
      </c>
      <c r="C3827" s="49" t="s">
        <v>8311</v>
      </c>
      <c r="D3827" s="49" t="s">
        <v>4059</v>
      </c>
      <c r="E3827" s="49">
        <v>7200</v>
      </c>
      <c r="F3827" s="49" t="s">
        <v>4215</v>
      </c>
      <c r="G3827" s="49">
        <v>16</v>
      </c>
      <c r="H3827" s="49" t="s">
        <v>4216</v>
      </c>
      <c r="I3827" s="49">
        <v>4</v>
      </c>
      <c r="J3827" s="49" t="s">
        <v>4015</v>
      </c>
      <c r="K3827" s="47" t="str">
        <f>_xlfn.XLOOKUP($B3827,ウォッチリスト!$C$3:$C$10000,ウォッチリスト!$C$3:$C$10000,"未反映",0,1)</f>
        <v>8572</v>
      </c>
    </row>
    <row r="3828" spans="1:11">
      <c r="A3828" s="49">
        <v>20250228</v>
      </c>
      <c r="B3828" s="50" t="s">
        <v>3449</v>
      </c>
      <c r="C3828" s="49" t="s">
        <v>8312</v>
      </c>
      <c r="D3828" s="49" t="s">
        <v>3968</v>
      </c>
      <c r="E3828" s="49">
        <v>7200</v>
      </c>
      <c r="F3828" s="49" t="s">
        <v>4215</v>
      </c>
      <c r="G3828" s="49">
        <v>16</v>
      </c>
      <c r="H3828" s="49" t="s">
        <v>4216</v>
      </c>
      <c r="I3828" s="49">
        <v>6</v>
      </c>
      <c r="J3828" s="49" t="s">
        <v>4061</v>
      </c>
      <c r="K3828" s="47" t="str">
        <f>_xlfn.XLOOKUP($B3828,ウォッチリスト!$C$3:$C$10000,ウォッチリスト!$C$3:$C$10000,"未反映",0,1)</f>
        <v>8584</v>
      </c>
    </row>
    <row r="3829" spans="1:11">
      <c r="A3829" s="49">
        <v>20250228</v>
      </c>
      <c r="B3829" s="50" t="s">
        <v>3450</v>
      </c>
      <c r="C3829" s="49" t="s">
        <v>8313</v>
      </c>
      <c r="D3829" s="49" t="s">
        <v>3968</v>
      </c>
      <c r="E3829" s="49">
        <v>7200</v>
      </c>
      <c r="F3829" s="49" t="s">
        <v>4215</v>
      </c>
      <c r="G3829" s="49">
        <v>16</v>
      </c>
      <c r="H3829" s="49" t="s">
        <v>4216</v>
      </c>
      <c r="I3829" s="49">
        <v>6</v>
      </c>
      <c r="J3829" s="49" t="s">
        <v>4061</v>
      </c>
      <c r="K3829" s="47" t="str">
        <f>_xlfn.XLOOKUP($B3829,ウォッチリスト!$C$3:$C$10000,ウォッチリスト!$C$3:$C$10000,"未反映",0,1)</f>
        <v>8585</v>
      </c>
    </row>
    <row r="3830" spans="1:11">
      <c r="A3830" s="49">
        <v>20250228</v>
      </c>
      <c r="B3830" s="50" t="s">
        <v>3451</v>
      </c>
      <c r="C3830" s="49" t="s">
        <v>8314</v>
      </c>
      <c r="D3830" s="49" t="s">
        <v>3968</v>
      </c>
      <c r="E3830" s="49">
        <v>7200</v>
      </c>
      <c r="F3830" s="49" t="s">
        <v>4215</v>
      </c>
      <c r="G3830" s="49">
        <v>16</v>
      </c>
      <c r="H3830" s="49" t="s">
        <v>4216</v>
      </c>
      <c r="I3830" s="49">
        <v>2</v>
      </c>
      <c r="J3830" s="49" t="s">
        <v>4532</v>
      </c>
      <c r="K3830" s="47" t="str">
        <f>_xlfn.XLOOKUP($B3830,ウォッチリスト!$C$3:$C$10000,ウォッチリスト!$C$3:$C$10000,"未反映",0,1)</f>
        <v>8591</v>
      </c>
    </row>
    <row r="3831" spans="1:11">
      <c r="A3831" s="49">
        <v>20250228</v>
      </c>
      <c r="B3831" s="50" t="s">
        <v>342</v>
      </c>
      <c r="C3831" s="49" t="s">
        <v>8315</v>
      </c>
      <c r="D3831" s="49" t="s">
        <v>3968</v>
      </c>
      <c r="E3831" s="49">
        <v>7200</v>
      </c>
      <c r="F3831" s="49" t="s">
        <v>4215</v>
      </c>
      <c r="G3831" s="49">
        <v>16</v>
      </c>
      <c r="H3831" s="49" t="s">
        <v>4216</v>
      </c>
      <c r="I3831" s="49">
        <v>4</v>
      </c>
      <c r="J3831" s="49" t="s">
        <v>4015</v>
      </c>
      <c r="K3831" s="47" t="str">
        <f>_xlfn.XLOOKUP($B3831,ウォッチリスト!$C$3:$C$10000,ウォッチリスト!$C$3:$C$10000,"未反映",0,1)</f>
        <v>8593</v>
      </c>
    </row>
    <row r="3832" spans="1:11">
      <c r="A3832" s="49">
        <v>20250228</v>
      </c>
      <c r="B3832" s="50" t="s">
        <v>3452</v>
      </c>
      <c r="C3832" s="49" t="s">
        <v>8316</v>
      </c>
      <c r="D3832" s="49" t="s">
        <v>3968</v>
      </c>
      <c r="E3832" s="49">
        <v>7100</v>
      </c>
      <c r="F3832" s="49" t="s">
        <v>4345</v>
      </c>
      <c r="G3832" s="49">
        <v>16</v>
      </c>
      <c r="H3832" s="49" t="s">
        <v>4216</v>
      </c>
      <c r="I3832" s="49">
        <v>4</v>
      </c>
      <c r="J3832" s="49" t="s">
        <v>4015</v>
      </c>
      <c r="K3832" s="47" t="str">
        <f>_xlfn.XLOOKUP($B3832,ウォッチリスト!$C$3:$C$10000,ウォッチリスト!$C$3:$C$10000,"未反映",0,1)</f>
        <v>8595</v>
      </c>
    </row>
    <row r="3833" spans="1:11">
      <c r="A3833" s="49">
        <v>20250228</v>
      </c>
      <c r="B3833" s="50" t="s">
        <v>3453</v>
      </c>
      <c r="C3833" s="49" t="s">
        <v>8317</v>
      </c>
      <c r="D3833" s="49" t="s">
        <v>4059</v>
      </c>
      <c r="E3833" s="49">
        <v>7200</v>
      </c>
      <c r="F3833" s="49" t="s">
        <v>4215</v>
      </c>
      <c r="G3833" s="49">
        <v>16</v>
      </c>
      <c r="H3833" s="49" t="s">
        <v>4216</v>
      </c>
      <c r="I3833" s="49" t="s">
        <v>3975</v>
      </c>
      <c r="J3833" s="49" t="s">
        <v>3975</v>
      </c>
      <c r="K3833" s="47" t="str">
        <f>_xlfn.XLOOKUP($B3833,ウォッチリスト!$C$3:$C$10000,ウォッチリスト!$C$3:$C$10000,"未反映",0,1)</f>
        <v>8596</v>
      </c>
    </row>
    <row r="3834" spans="1:11">
      <c r="A3834" s="49">
        <v>20250228</v>
      </c>
      <c r="B3834" s="50" t="s">
        <v>3454</v>
      </c>
      <c r="C3834" s="49" t="s">
        <v>8318</v>
      </c>
      <c r="D3834" s="49" t="s">
        <v>3968</v>
      </c>
      <c r="E3834" s="49">
        <v>7050</v>
      </c>
      <c r="F3834" s="49" t="s">
        <v>6822</v>
      </c>
      <c r="G3834" s="49">
        <v>15</v>
      </c>
      <c r="H3834" s="49" t="s">
        <v>6823</v>
      </c>
      <c r="I3834" s="49">
        <v>6</v>
      </c>
      <c r="J3834" s="49" t="s">
        <v>4061</v>
      </c>
      <c r="K3834" s="47" t="str">
        <f>_xlfn.XLOOKUP($B3834,ウォッチリスト!$C$3:$C$10000,ウォッチリスト!$C$3:$C$10000,"未反映",0,1)</f>
        <v>8600</v>
      </c>
    </row>
    <row r="3835" spans="1:11">
      <c r="A3835" s="49">
        <v>20250228</v>
      </c>
      <c r="B3835" s="50" t="s">
        <v>275</v>
      </c>
      <c r="C3835" s="49" t="s">
        <v>8319</v>
      </c>
      <c r="D3835" s="49" t="s">
        <v>3968</v>
      </c>
      <c r="E3835" s="49">
        <v>7100</v>
      </c>
      <c r="F3835" s="49" t="s">
        <v>4345</v>
      </c>
      <c r="G3835" s="49">
        <v>16</v>
      </c>
      <c r="H3835" s="49" t="s">
        <v>4216</v>
      </c>
      <c r="I3835" s="49">
        <v>4</v>
      </c>
      <c r="J3835" s="49" t="s">
        <v>4015</v>
      </c>
      <c r="K3835" s="47" t="str">
        <f>_xlfn.XLOOKUP($B3835,ウォッチリスト!$C$3:$C$10000,ウォッチリスト!$C$3:$C$10000,"未反映",0,1)</f>
        <v>8601</v>
      </c>
    </row>
    <row r="3836" spans="1:11">
      <c r="A3836" s="49">
        <v>20250228</v>
      </c>
      <c r="B3836" s="50" t="s">
        <v>3455</v>
      </c>
      <c r="C3836" s="49" t="s">
        <v>8320</v>
      </c>
      <c r="D3836" s="49" t="s">
        <v>3968</v>
      </c>
      <c r="E3836" s="49">
        <v>7100</v>
      </c>
      <c r="F3836" s="49" t="s">
        <v>4345</v>
      </c>
      <c r="G3836" s="49">
        <v>16</v>
      </c>
      <c r="H3836" s="49" t="s">
        <v>4216</v>
      </c>
      <c r="I3836" s="49">
        <v>2</v>
      </c>
      <c r="J3836" s="49" t="s">
        <v>4532</v>
      </c>
      <c r="K3836" s="47" t="str">
        <f>_xlfn.XLOOKUP($B3836,ウォッチリスト!$C$3:$C$10000,ウォッチリスト!$C$3:$C$10000,"未反映",0,1)</f>
        <v>8604</v>
      </c>
    </row>
    <row r="3837" spans="1:11">
      <c r="A3837" s="49">
        <v>20250228</v>
      </c>
      <c r="B3837" s="50" t="s">
        <v>3456</v>
      </c>
      <c r="C3837" s="49" t="s">
        <v>8321</v>
      </c>
      <c r="D3837" s="49" t="s">
        <v>3968</v>
      </c>
      <c r="E3837" s="49">
        <v>7100</v>
      </c>
      <c r="F3837" s="49" t="s">
        <v>4345</v>
      </c>
      <c r="G3837" s="49">
        <v>16</v>
      </c>
      <c r="H3837" s="49" t="s">
        <v>4216</v>
      </c>
      <c r="I3837" s="49">
        <v>6</v>
      </c>
      <c r="J3837" s="49" t="s">
        <v>4061</v>
      </c>
      <c r="K3837" s="47" t="str">
        <f>_xlfn.XLOOKUP($B3837,ウォッチリスト!$C$3:$C$10000,ウォッチリスト!$C$3:$C$10000,"未反映",0,1)</f>
        <v>8609</v>
      </c>
    </row>
    <row r="3838" spans="1:11">
      <c r="A3838" s="49">
        <v>20250228</v>
      </c>
      <c r="B3838" s="50" t="s">
        <v>3457</v>
      </c>
      <c r="C3838" s="49" t="s">
        <v>8322</v>
      </c>
      <c r="D3838" s="49" t="s">
        <v>3968</v>
      </c>
      <c r="E3838" s="49">
        <v>7100</v>
      </c>
      <c r="F3838" s="49" t="s">
        <v>4345</v>
      </c>
      <c r="G3838" s="49">
        <v>16</v>
      </c>
      <c r="H3838" s="49" t="s">
        <v>4216</v>
      </c>
      <c r="I3838" s="49">
        <v>6</v>
      </c>
      <c r="J3838" s="49" t="s">
        <v>4061</v>
      </c>
      <c r="K3838" s="47" t="str">
        <f>_xlfn.XLOOKUP($B3838,ウォッチリスト!$C$3:$C$10000,ウォッチリスト!$C$3:$C$10000,"未反映",0,1)</f>
        <v>8613</v>
      </c>
    </row>
    <row r="3839" spans="1:11">
      <c r="A3839" s="49">
        <v>20250228</v>
      </c>
      <c r="B3839" s="50" t="s">
        <v>3458</v>
      </c>
      <c r="C3839" s="49" t="s">
        <v>8323</v>
      </c>
      <c r="D3839" s="49" t="s">
        <v>3968</v>
      </c>
      <c r="E3839" s="49">
        <v>7100</v>
      </c>
      <c r="F3839" s="49" t="s">
        <v>4345</v>
      </c>
      <c r="G3839" s="49">
        <v>16</v>
      </c>
      <c r="H3839" s="49" t="s">
        <v>4216</v>
      </c>
      <c r="I3839" s="49">
        <v>7</v>
      </c>
      <c r="J3839" s="49" t="s">
        <v>3971</v>
      </c>
      <c r="K3839" s="47" t="str">
        <f>_xlfn.XLOOKUP($B3839,ウォッチリスト!$C$3:$C$10000,ウォッチリスト!$C$3:$C$10000,"未反映",0,1)</f>
        <v>8614</v>
      </c>
    </row>
    <row r="3840" spans="1:11">
      <c r="A3840" s="49">
        <v>20250228</v>
      </c>
      <c r="B3840" s="50" t="s">
        <v>3459</v>
      </c>
      <c r="C3840" s="49" t="s">
        <v>8324</v>
      </c>
      <c r="D3840" s="49" t="s">
        <v>3968</v>
      </c>
      <c r="E3840" s="49">
        <v>7100</v>
      </c>
      <c r="F3840" s="49" t="s">
        <v>4345</v>
      </c>
      <c r="G3840" s="49">
        <v>16</v>
      </c>
      <c r="H3840" s="49" t="s">
        <v>4216</v>
      </c>
      <c r="I3840" s="49">
        <v>6</v>
      </c>
      <c r="J3840" s="49" t="s">
        <v>4061</v>
      </c>
      <c r="K3840" s="47" t="str">
        <f>_xlfn.XLOOKUP($B3840,ウォッチリスト!$C$3:$C$10000,ウォッチリスト!$C$3:$C$10000,"未反映",0,1)</f>
        <v>8616</v>
      </c>
    </row>
    <row r="3841" spans="1:11">
      <c r="A3841" s="49">
        <v>20250228</v>
      </c>
      <c r="B3841" s="50" t="s">
        <v>3460</v>
      </c>
      <c r="C3841" s="49" t="s">
        <v>8325</v>
      </c>
      <c r="D3841" s="49" t="s">
        <v>4059</v>
      </c>
      <c r="E3841" s="49">
        <v>7100</v>
      </c>
      <c r="F3841" s="49" t="s">
        <v>4345</v>
      </c>
      <c r="G3841" s="49">
        <v>16</v>
      </c>
      <c r="H3841" s="49" t="s">
        <v>4216</v>
      </c>
      <c r="I3841" s="49" t="s">
        <v>3975</v>
      </c>
      <c r="J3841" s="49" t="s">
        <v>3975</v>
      </c>
      <c r="K3841" s="47" t="str">
        <f>_xlfn.XLOOKUP($B3841,ウォッチリスト!$C$3:$C$10000,ウォッチリスト!$C$3:$C$10000,"未反映",0,1)</f>
        <v>8617</v>
      </c>
    </row>
    <row r="3842" spans="1:11">
      <c r="A3842" s="49">
        <v>20250228</v>
      </c>
      <c r="B3842" s="50" t="s">
        <v>3461</v>
      </c>
      <c r="C3842" s="49" t="s">
        <v>8326</v>
      </c>
      <c r="D3842" s="49" t="s">
        <v>3968</v>
      </c>
      <c r="E3842" s="49">
        <v>7100</v>
      </c>
      <c r="F3842" s="49" t="s">
        <v>4345</v>
      </c>
      <c r="G3842" s="49">
        <v>16</v>
      </c>
      <c r="H3842" s="49" t="s">
        <v>4216</v>
      </c>
      <c r="I3842" s="49">
        <v>7</v>
      </c>
      <c r="J3842" s="49" t="s">
        <v>3971</v>
      </c>
      <c r="K3842" s="47" t="str">
        <f>_xlfn.XLOOKUP($B3842,ウォッチリスト!$C$3:$C$10000,ウォッチリスト!$C$3:$C$10000,"未反映",0,1)</f>
        <v>8622</v>
      </c>
    </row>
    <row r="3843" spans="1:11">
      <c r="A3843" s="49">
        <v>20250228</v>
      </c>
      <c r="B3843" s="50" t="s">
        <v>3462</v>
      </c>
      <c r="C3843" s="49" t="s">
        <v>8327</v>
      </c>
      <c r="D3843" s="49" t="s">
        <v>3968</v>
      </c>
      <c r="E3843" s="49">
        <v>7100</v>
      </c>
      <c r="F3843" s="49" t="s">
        <v>4345</v>
      </c>
      <c r="G3843" s="49">
        <v>16</v>
      </c>
      <c r="H3843" s="49" t="s">
        <v>4216</v>
      </c>
      <c r="I3843" s="49">
        <v>7</v>
      </c>
      <c r="J3843" s="49" t="s">
        <v>3971</v>
      </c>
      <c r="K3843" s="47" t="str">
        <f>_xlfn.XLOOKUP($B3843,ウォッチリスト!$C$3:$C$10000,ウォッチリスト!$C$3:$C$10000,"未反映",0,1)</f>
        <v>8624</v>
      </c>
    </row>
    <row r="3844" spans="1:11">
      <c r="A3844" s="49">
        <v>20250228</v>
      </c>
      <c r="B3844" s="50" t="s">
        <v>3463</v>
      </c>
      <c r="C3844" s="49" t="s">
        <v>8328</v>
      </c>
      <c r="D3844" s="49" t="s">
        <v>3968</v>
      </c>
      <c r="E3844" s="49">
        <v>7100</v>
      </c>
      <c r="F3844" s="49" t="s">
        <v>4345</v>
      </c>
      <c r="G3844" s="49">
        <v>16</v>
      </c>
      <c r="H3844" s="49" t="s">
        <v>4216</v>
      </c>
      <c r="I3844" s="49">
        <v>6</v>
      </c>
      <c r="J3844" s="49" t="s">
        <v>4061</v>
      </c>
      <c r="K3844" s="47" t="str">
        <f>_xlfn.XLOOKUP($B3844,ウォッチリスト!$C$3:$C$10000,ウォッチリスト!$C$3:$C$10000,"未反映",0,1)</f>
        <v>8628</v>
      </c>
    </row>
    <row r="3845" spans="1:11">
      <c r="A3845" s="49">
        <v>20250228</v>
      </c>
      <c r="B3845" s="50" t="s">
        <v>266</v>
      </c>
      <c r="C3845" s="49" t="s">
        <v>8329</v>
      </c>
      <c r="D3845" s="49" t="s">
        <v>3968</v>
      </c>
      <c r="E3845" s="49">
        <v>7150</v>
      </c>
      <c r="F3845" s="49" t="s">
        <v>6830</v>
      </c>
      <c r="G3845" s="49">
        <v>16</v>
      </c>
      <c r="H3845" s="49" t="s">
        <v>4216</v>
      </c>
      <c r="I3845" s="49">
        <v>2</v>
      </c>
      <c r="J3845" s="49" t="s">
        <v>4532</v>
      </c>
      <c r="K3845" s="47" t="str">
        <f>_xlfn.XLOOKUP($B3845,ウォッチリスト!$C$3:$C$10000,ウォッチリスト!$C$3:$C$10000,"未反映",0,1)</f>
        <v>8630</v>
      </c>
    </row>
    <row r="3846" spans="1:11">
      <c r="A3846" s="49">
        <v>20250228</v>
      </c>
      <c r="B3846" s="50" t="s">
        <v>3464</v>
      </c>
      <c r="C3846" s="49" t="s">
        <v>8330</v>
      </c>
      <c r="D3846" s="49" t="s">
        <v>3968</v>
      </c>
      <c r="E3846" s="49">
        <v>7200</v>
      </c>
      <c r="F3846" s="49" t="s">
        <v>4215</v>
      </c>
      <c r="G3846" s="49">
        <v>16</v>
      </c>
      <c r="H3846" s="49" t="s">
        <v>4216</v>
      </c>
      <c r="I3846" s="49">
        <v>2</v>
      </c>
      <c r="J3846" s="49" t="s">
        <v>4532</v>
      </c>
      <c r="K3846" s="47" t="str">
        <f>_xlfn.XLOOKUP($B3846,ウォッチリスト!$C$3:$C$10000,ウォッチリスト!$C$3:$C$10000,"未反映",0,1)</f>
        <v>8697</v>
      </c>
    </row>
    <row r="3847" spans="1:11">
      <c r="A3847" s="49">
        <v>20250228</v>
      </c>
      <c r="B3847" s="50" t="s">
        <v>3465</v>
      </c>
      <c r="C3847" s="49" t="s">
        <v>8331</v>
      </c>
      <c r="D3847" s="49" t="s">
        <v>3968</v>
      </c>
      <c r="E3847" s="49">
        <v>7100</v>
      </c>
      <c r="F3847" s="49" t="s">
        <v>4345</v>
      </c>
      <c r="G3847" s="49">
        <v>16</v>
      </c>
      <c r="H3847" s="49" t="s">
        <v>4216</v>
      </c>
      <c r="I3847" s="49">
        <v>6</v>
      </c>
      <c r="J3847" s="49" t="s">
        <v>4061</v>
      </c>
      <c r="K3847" s="47" t="str">
        <f>_xlfn.XLOOKUP($B3847,ウォッチリスト!$C$3:$C$10000,ウォッチリスト!$C$3:$C$10000,"未反映",0,1)</f>
        <v>8698</v>
      </c>
    </row>
    <row r="3848" spans="1:11">
      <c r="A3848" s="49">
        <v>20250228</v>
      </c>
      <c r="B3848" s="50" t="s">
        <v>3466</v>
      </c>
      <c r="C3848" s="49" t="s">
        <v>8332</v>
      </c>
      <c r="D3848" s="49" t="s">
        <v>4059</v>
      </c>
      <c r="E3848" s="49">
        <v>7100</v>
      </c>
      <c r="F3848" s="49" t="s">
        <v>4345</v>
      </c>
      <c r="G3848" s="49">
        <v>16</v>
      </c>
      <c r="H3848" s="49" t="s">
        <v>4216</v>
      </c>
      <c r="I3848" s="49" t="s">
        <v>3975</v>
      </c>
      <c r="J3848" s="49" t="s">
        <v>3975</v>
      </c>
      <c r="K3848" s="47" t="str">
        <f>_xlfn.XLOOKUP($B3848,ウォッチリスト!$C$3:$C$10000,ウォッチリスト!$C$3:$C$10000,"未反映",0,1)</f>
        <v>8699</v>
      </c>
    </row>
    <row r="3849" spans="1:11">
      <c r="A3849" s="49">
        <v>20250228</v>
      </c>
      <c r="B3849" s="50" t="s">
        <v>3467</v>
      </c>
      <c r="C3849" s="49" t="s">
        <v>8333</v>
      </c>
      <c r="D3849" s="49" t="s">
        <v>4059</v>
      </c>
      <c r="E3849" s="49">
        <v>7100</v>
      </c>
      <c r="F3849" s="49" t="s">
        <v>4345</v>
      </c>
      <c r="G3849" s="49">
        <v>16</v>
      </c>
      <c r="H3849" s="49" t="s">
        <v>4216</v>
      </c>
      <c r="I3849" s="49" t="s">
        <v>3975</v>
      </c>
      <c r="J3849" s="49" t="s">
        <v>3975</v>
      </c>
      <c r="K3849" s="47" t="str">
        <f>_xlfn.XLOOKUP($B3849,ウォッチリスト!$C$3:$C$10000,ウォッチリスト!$C$3:$C$10000,"未反映",0,1)</f>
        <v>8700</v>
      </c>
    </row>
    <row r="3850" spans="1:11">
      <c r="A3850" s="49">
        <v>20250228</v>
      </c>
      <c r="B3850" s="50" t="s">
        <v>206</v>
      </c>
      <c r="C3850" s="49" t="s">
        <v>8334</v>
      </c>
      <c r="D3850" s="49" t="s">
        <v>4059</v>
      </c>
      <c r="E3850" s="49">
        <v>7100</v>
      </c>
      <c r="F3850" s="49" t="s">
        <v>4345</v>
      </c>
      <c r="G3850" s="49">
        <v>16</v>
      </c>
      <c r="H3850" s="49" t="s">
        <v>4216</v>
      </c>
      <c r="I3850" s="49" t="s">
        <v>3975</v>
      </c>
      <c r="J3850" s="49" t="s">
        <v>3975</v>
      </c>
      <c r="K3850" s="47" t="str">
        <f>_xlfn.XLOOKUP($B3850,ウォッチリスト!$C$3:$C$10000,ウォッチリスト!$C$3:$C$10000,"未反映",0,1)</f>
        <v>8704</v>
      </c>
    </row>
    <row r="3851" spans="1:11">
      <c r="A3851" s="49">
        <v>20250228</v>
      </c>
      <c r="B3851" s="50" t="s">
        <v>3468</v>
      </c>
      <c r="C3851" s="49" t="s">
        <v>8335</v>
      </c>
      <c r="D3851" s="49" t="s">
        <v>4059</v>
      </c>
      <c r="E3851" s="49">
        <v>7100</v>
      </c>
      <c r="F3851" s="49" t="s">
        <v>4345</v>
      </c>
      <c r="G3851" s="49">
        <v>16</v>
      </c>
      <c r="H3851" s="49" t="s">
        <v>4216</v>
      </c>
      <c r="I3851" s="49" t="s">
        <v>3975</v>
      </c>
      <c r="J3851" s="49" t="s">
        <v>3975</v>
      </c>
      <c r="K3851" s="47" t="str">
        <f>_xlfn.XLOOKUP($B3851,ウォッチリスト!$C$3:$C$10000,ウォッチリスト!$C$3:$C$10000,"未反映",0,1)</f>
        <v>8705</v>
      </c>
    </row>
    <row r="3852" spans="1:11">
      <c r="A3852" s="49">
        <v>20250228</v>
      </c>
      <c r="B3852" s="50" t="s">
        <v>3469</v>
      </c>
      <c r="C3852" s="49" t="s">
        <v>8336</v>
      </c>
      <c r="D3852" s="49" t="s">
        <v>3968</v>
      </c>
      <c r="E3852" s="49">
        <v>7100</v>
      </c>
      <c r="F3852" s="49" t="s">
        <v>4345</v>
      </c>
      <c r="G3852" s="49">
        <v>16</v>
      </c>
      <c r="H3852" s="49" t="s">
        <v>4216</v>
      </c>
      <c r="I3852" s="49">
        <v>6</v>
      </c>
      <c r="J3852" s="49" t="s">
        <v>4061</v>
      </c>
      <c r="K3852" s="47" t="str">
        <f>_xlfn.XLOOKUP($B3852,ウォッチリスト!$C$3:$C$10000,ウォッチリスト!$C$3:$C$10000,"未反映",0,1)</f>
        <v>8706</v>
      </c>
    </row>
    <row r="3853" spans="1:11">
      <c r="A3853" s="49">
        <v>20250228</v>
      </c>
      <c r="B3853" s="50" t="s">
        <v>3470</v>
      </c>
      <c r="C3853" s="49" t="s">
        <v>8337</v>
      </c>
      <c r="D3853" s="49" t="s">
        <v>3968</v>
      </c>
      <c r="E3853" s="49">
        <v>7100</v>
      </c>
      <c r="F3853" s="49" t="s">
        <v>4345</v>
      </c>
      <c r="G3853" s="49">
        <v>16</v>
      </c>
      <c r="H3853" s="49" t="s">
        <v>4216</v>
      </c>
      <c r="I3853" s="49">
        <v>7</v>
      </c>
      <c r="J3853" s="49" t="s">
        <v>3971</v>
      </c>
      <c r="K3853" s="47" t="str">
        <f>_xlfn.XLOOKUP($B3853,ウォッチリスト!$C$3:$C$10000,ウォッチリスト!$C$3:$C$10000,"未反映",0,1)</f>
        <v>8707</v>
      </c>
    </row>
    <row r="3854" spans="1:11">
      <c r="A3854" s="49">
        <v>20250228</v>
      </c>
      <c r="B3854" s="50" t="s">
        <v>3471</v>
      </c>
      <c r="C3854" s="49" t="s">
        <v>8338</v>
      </c>
      <c r="D3854" s="49" t="s">
        <v>3968</v>
      </c>
      <c r="E3854" s="49">
        <v>7100</v>
      </c>
      <c r="F3854" s="49" t="s">
        <v>4345</v>
      </c>
      <c r="G3854" s="49">
        <v>16</v>
      </c>
      <c r="H3854" s="49" t="s">
        <v>4216</v>
      </c>
      <c r="I3854" s="49">
        <v>7</v>
      </c>
      <c r="J3854" s="49" t="s">
        <v>3971</v>
      </c>
      <c r="K3854" s="47" t="str">
        <f>_xlfn.XLOOKUP($B3854,ウォッチリスト!$C$3:$C$10000,ウォッチリスト!$C$3:$C$10000,"未反映",0,1)</f>
        <v>8708</v>
      </c>
    </row>
    <row r="3855" spans="1:11">
      <c r="A3855" s="49">
        <v>20250228</v>
      </c>
      <c r="B3855" s="50" t="s">
        <v>3472</v>
      </c>
      <c r="C3855" s="49" t="s">
        <v>8339</v>
      </c>
      <c r="D3855" s="49" t="s">
        <v>3968</v>
      </c>
      <c r="E3855" s="49">
        <v>7050</v>
      </c>
      <c r="F3855" s="49" t="s">
        <v>6822</v>
      </c>
      <c r="G3855" s="49">
        <v>15</v>
      </c>
      <c r="H3855" s="49" t="s">
        <v>6823</v>
      </c>
      <c r="I3855" s="49">
        <v>7</v>
      </c>
      <c r="J3855" s="49" t="s">
        <v>3971</v>
      </c>
      <c r="K3855" s="47" t="str">
        <f>_xlfn.XLOOKUP($B3855,ウォッチリスト!$C$3:$C$10000,ウォッチリスト!$C$3:$C$10000,"未反映",0,1)</f>
        <v>8713</v>
      </c>
    </row>
    <row r="3856" spans="1:11">
      <c r="A3856" s="49">
        <v>20250228</v>
      </c>
      <c r="B3856" s="50" t="s">
        <v>3473</v>
      </c>
      <c r="C3856" s="49" t="s">
        <v>8340</v>
      </c>
      <c r="D3856" s="49" t="s">
        <v>3968</v>
      </c>
      <c r="E3856" s="49">
        <v>7050</v>
      </c>
      <c r="F3856" s="49" t="s">
        <v>6822</v>
      </c>
      <c r="G3856" s="49">
        <v>15</v>
      </c>
      <c r="H3856" s="49" t="s">
        <v>6823</v>
      </c>
      <c r="I3856" s="49">
        <v>6</v>
      </c>
      <c r="J3856" s="49" t="s">
        <v>4061</v>
      </c>
      <c r="K3856" s="47" t="str">
        <f>_xlfn.XLOOKUP($B3856,ウォッチリスト!$C$3:$C$10000,ウォッチリスト!$C$3:$C$10000,"未反映",0,1)</f>
        <v>8714</v>
      </c>
    </row>
    <row r="3857" spans="1:11">
      <c r="A3857" s="49">
        <v>20250228</v>
      </c>
      <c r="B3857" s="50" t="s">
        <v>3474</v>
      </c>
      <c r="C3857" s="49" t="s">
        <v>8341</v>
      </c>
      <c r="D3857" s="49" t="s">
        <v>3968</v>
      </c>
      <c r="E3857" s="49">
        <v>7150</v>
      </c>
      <c r="F3857" s="49" t="s">
        <v>6830</v>
      </c>
      <c r="G3857" s="49">
        <v>16</v>
      </c>
      <c r="H3857" s="49" t="s">
        <v>4216</v>
      </c>
      <c r="I3857" s="49">
        <v>6</v>
      </c>
      <c r="J3857" s="49" t="s">
        <v>4061</v>
      </c>
      <c r="K3857" s="47" t="str">
        <f>_xlfn.XLOOKUP($B3857,ウォッチリスト!$C$3:$C$10000,ウォッチリスト!$C$3:$C$10000,"未反映",0,1)</f>
        <v>8715</v>
      </c>
    </row>
    <row r="3858" spans="1:11">
      <c r="A3858" s="49">
        <v>20250228</v>
      </c>
      <c r="B3858" s="50" t="s">
        <v>127</v>
      </c>
      <c r="C3858" s="49" t="s">
        <v>8342</v>
      </c>
      <c r="D3858" s="49" t="s">
        <v>3968</v>
      </c>
      <c r="E3858" s="49">
        <v>7150</v>
      </c>
      <c r="F3858" s="49" t="s">
        <v>6830</v>
      </c>
      <c r="G3858" s="49">
        <v>16</v>
      </c>
      <c r="H3858" s="49" t="s">
        <v>4216</v>
      </c>
      <c r="I3858" s="49">
        <v>2</v>
      </c>
      <c r="J3858" s="49" t="s">
        <v>4532</v>
      </c>
      <c r="K3858" s="47" t="str">
        <f>_xlfn.XLOOKUP($B3858,ウォッチリスト!$C$3:$C$10000,ウォッチリスト!$C$3:$C$10000,"未反映",0,1)</f>
        <v>8725</v>
      </c>
    </row>
    <row r="3859" spans="1:11">
      <c r="A3859" s="49">
        <v>20250228</v>
      </c>
      <c r="B3859" s="50" t="s">
        <v>3476</v>
      </c>
      <c r="C3859" s="49" t="s">
        <v>8343</v>
      </c>
      <c r="D3859" s="49" t="s">
        <v>4059</v>
      </c>
      <c r="E3859" s="49">
        <v>7100</v>
      </c>
      <c r="F3859" s="49" t="s">
        <v>4345</v>
      </c>
      <c r="G3859" s="49">
        <v>16</v>
      </c>
      <c r="H3859" s="49" t="s">
        <v>4216</v>
      </c>
      <c r="I3859" s="49" t="s">
        <v>3975</v>
      </c>
      <c r="J3859" s="49" t="s">
        <v>3975</v>
      </c>
      <c r="K3859" s="47" t="str">
        <f>_xlfn.XLOOKUP($B3859,ウォッチリスト!$C$3:$C$10000,ウォッチリスト!$C$3:$C$10000,"未反映",0,1)</f>
        <v>8737</v>
      </c>
    </row>
    <row r="3860" spans="1:11">
      <c r="A3860" s="49">
        <v>20250228</v>
      </c>
      <c r="B3860" s="50" t="s">
        <v>3477</v>
      </c>
      <c r="C3860" s="49" t="s">
        <v>8344</v>
      </c>
      <c r="D3860" s="49" t="s">
        <v>3968</v>
      </c>
      <c r="E3860" s="49">
        <v>7100</v>
      </c>
      <c r="F3860" s="49" t="s">
        <v>4345</v>
      </c>
      <c r="G3860" s="49">
        <v>16</v>
      </c>
      <c r="H3860" s="49" t="s">
        <v>4216</v>
      </c>
      <c r="I3860" s="49">
        <v>7</v>
      </c>
      <c r="J3860" s="49" t="s">
        <v>3971</v>
      </c>
      <c r="K3860" s="47" t="str">
        <f>_xlfn.XLOOKUP($B3860,ウォッチリスト!$C$3:$C$10000,ウォッチリスト!$C$3:$C$10000,"未反映",0,1)</f>
        <v>8739</v>
      </c>
    </row>
    <row r="3861" spans="1:11">
      <c r="A3861" s="49">
        <v>20250228</v>
      </c>
      <c r="B3861" s="50" t="s">
        <v>3478</v>
      </c>
      <c r="C3861" s="49" t="s">
        <v>8345</v>
      </c>
      <c r="D3861" s="49" t="s">
        <v>4059</v>
      </c>
      <c r="E3861" s="49">
        <v>7100</v>
      </c>
      <c r="F3861" s="49" t="s">
        <v>4345</v>
      </c>
      <c r="G3861" s="49">
        <v>16</v>
      </c>
      <c r="H3861" s="49" t="s">
        <v>4216</v>
      </c>
      <c r="I3861" s="49" t="s">
        <v>3975</v>
      </c>
      <c r="J3861" s="49" t="s">
        <v>3975</v>
      </c>
      <c r="K3861" s="47" t="str">
        <f>_xlfn.XLOOKUP($B3861,ウォッチリスト!$C$3:$C$10000,ウォッチリスト!$C$3:$C$10000,"未反映",0,1)</f>
        <v>8742</v>
      </c>
    </row>
    <row r="3862" spans="1:11">
      <c r="A3862" s="49">
        <v>20250228</v>
      </c>
      <c r="B3862" s="50" t="s">
        <v>3479</v>
      </c>
      <c r="C3862" s="49" t="s">
        <v>8346</v>
      </c>
      <c r="D3862" s="49" t="s">
        <v>4059</v>
      </c>
      <c r="E3862" s="49">
        <v>7100</v>
      </c>
      <c r="F3862" s="49" t="s">
        <v>4345</v>
      </c>
      <c r="G3862" s="49">
        <v>16</v>
      </c>
      <c r="H3862" s="49" t="s">
        <v>4216</v>
      </c>
      <c r="I3862" s="49" t="s">
        <v>3975</v>
      </c>
      <c r="J3862" s="49" t="s">
        <v>3975</v>
      </c>
      <c r="K3862" s="47" t="str">
        <f>_xlfn.XLOOKUP($B3862,ウォッチリスト!$C$3:$C$10000,ウォッチリスト!$C$3:$C$10000,"未反映",0,1)</f>
        <v>8746</v>
      </c>
    </row>
    <row r="3863" spans="1:11">
      <c r="A3863" s="49">
        <v>20250228</v>
      </c>
      <c r="B3863" s="50" t="s">
        <v>3480</v>
      </c>
      <c r="C3863" s="49" t="s">
        <v>8347</v>
      </c>
      <c r="D3863" s="49" t="s">
        <v>4059</v>
      </c>
      <c r="E3863" s="49">
        <v>7100</v>
      </c>
      <c r="F3863" s="49" t="s">
        <v>4345</v>
      </c>
      <c r="G3863" s="49">
        <v>16</v>
      </c>
      <c r="H3863" s="49" t="s">
        <v>4216</v>
      </c>
      <c r="I3863" s="49" t="s">
        <v>3975</v>
      </c>
      <c r="J3863" s="49" t="s">
        <v>3975</v>
      </c>
      <c r="K3863" s="47" t="str">
        <f>_xlfn.XLOOKUP($B3863,ウォッチリスト!$C$3:$C$10000,ウォッチリスト!$C$3:$C$10000,"未反映",0,1)</f>
        <v>8747</v>
      </c>
    </row>
    <row r="3864" spans="1:11">
      <c r="A3864" s="49">
        <v>20250228</v>
      </c>
      <c r="B3864" s="50" t="s">
        <v>3481</v>
      </c>
      <c r="C3864" s="49" t="s">
        <v>8348</v>
      </c>
      <c r="D3864" s="49" t="s">
        <v>3968</v>
      </c>
      <c r="E3864" s="49">
        <v>7150</v>
      </c>
      <c r="F3864" s="49" t="s">
        <v>6830</v>
      </c>
      <c r="G3864" s="49">
        <v>16</v>
      </c>
      <c r="H3864" s="49" t="s">
        <v>4216</v>
      </c>
      <c r="I3864" s="49">
        <v>2</v>
      </c>
      <c r="J3864" s="49" t="s">
        <v>4532</v>
      </c>
      <c r="K3864" s="47" t="str">
        <f>_xlfn.XLOOKUP($B3864,ウォッチリスト!$C$3:$C$10000,ウォッチリスト!$C$3:$C$10000,"未反映",0,1)</f>
        <v>8750</v>
      </c>
    </row>
    <row r="3865" spans="1:11">
      <c r="A3865" s="49">
        <v>20250228</v>
      </c>
      <c r="B3865" s="50" t="s">
        <v>261</v>
      </c>
      <c r="C3865" s="49" t="s">
        <v>8349</v>
      </c>
      <c r="D3865" s="49" t="s">
        <v>3968</v>
      </c>
      <c r="E3865" s="49">
        <v>7150</v>
      </c>
      <c r="F3865" s="49" t="s">
        <v>6830</v>
      </c>
      <c r="G3865" s="49">
        <v>16</v>
      </c>
      <c r="H3865" s="49" t="s">
        <v>4216</v>
      </c>
      <c r="I3865" s="49">
        <v>1</v>
      </c>
      <c r="J3865" s="49" t="s">
        <v>5369</v>
      </c>
      <c r="K3865" s="47" t="str">
        <f>_xlfn.XLOOKUP($B3865,ウォッチリスト!$C$3:$C$10000,ウォッチリスト!$C$3:$C$10000,"未反映",0,1)</f>
        <v>8766</v>
      </c>
    </row>
    <row r="3866" spans="1:11">
      <c r="A3866" s="49">
        <v>20250228</v>
      </c>
      <c r="B3866" s="50" t="s">
        <v>3482</v>
      </c>
      <c r="C3866" s="49" t="s">
        <v>8350</v>
      </c>
      <c r="D3866" s="49" t="s">
        <v>4059</v>
      </c>
      <c r="E3866" s="49">
        <v>9050</v>
      </c>
      <c r="F3866" s="49" t="s">
        <v>4031</v>
      </c>
      <c r="G3866" s="49">
        <v>10</v>
      </c>
      <c r="H3866" s="49" t="s">
        <v>3993</v>
      </c>
      <c r="I3866" s="49" t="s">
        <v>3975</v>
      </c>
      <c r="J3866" s="49" t="s">
        <v>3975</v>
      </c>
      <c r="K3866" s="47" t="str">
        <f>_xlfn.XLOOKUP($B3866,ウォッチリスト!$C$3:$C$10000,ウォッチリスト!$C$3:$C$10000,"未反映",0,1)</f>
        <v>8769</v>
      </c>
    </row>
    <row r="3867" spans="1:11">
      <c r="A3867" s="49">
        <v>20250228</v>
      </c>
      <c r="B3867" s="50" t="s">
        <v>3483</v>
      </c>
      <c r="C3867" s="49" t="s">
        <v>8351</v>
      </c>
      <c r="D3867" s="49" t="s">
        <v>3968</v>
      </c>
      <c r="E3867" s="49">
        <v>7200</v>
      </c>
      <c r="F3867" s="49" t="s">
        <v>4215</v>
      </c>
      <c r="G3867" s="49">
        <v>16</v>
      </c>
      <c r="H3867" s="49" t="s">
        <v>4216</v>
      </c>
      <c r="I3867" s="49">
        <v>6</v>
      </c>
      <c r="J3867" s="49" t="s">
        <v>4061</v>
      </c>
      <c r="K3867" s="47" t="str">
        <f>_xlfn.XLOOKUP($B3867,ウォッチリスト!$C$3:$C$10000,ウォッチリスト!$C$3:$C$10000,"未反映",0,1)</f>
        <v>8771</v>
      </c>
    </row>
    <row r="3868" spans="1:11">
      <c r="A3868" s="49">
        <v>20250228</v>
      </c>
      <c r="B3868" s="50" t="s">
        <v>3484</v>
      </c>
      <c r="C3868" s="49" t="s">
        <v>8352</v>
      </c>
      <c r="D3868" s="49" t="s">
        <v>4059</v>
      </c>
      <c r="E3868" s="49">
        <v>7200</v>
      </c>
      <c r="F3868" s="49" t="s">
        <v>4215</v>
      </c>
      <c r="G3868" s="49">
        <v>16</v>
      </c>
      <c r="H3868" s="49" t="s">
        <v>4216</v>
      </c>
      <c r="I3868" s="49" t="s">
        <v>3975</v>
      </c>
      <c r="J3868" s="49" t="s">
        <v>3975</v>
      </c>
      <c r="K3868" s="47" t="str">
        <f>_xlfn.XLOOKUP($B3868,ウォッチリスト!$C$3:$C$10000,ウォッチリスト!$C$3:$C$10000,"未反映",0,1)</f>
        <v>8772</v>
      </c>
    </row>
    <row r="3869" spans="1:11">
      <c r="A3869" s="49">
        <v>20250228</v>
      </c>
      <c r="B3869" s="50" t="s">
        <v>3485</v>
      </c>
      <c r="C3869" s="49" t="s">
        <v>8353</v>
      </c>
      <c r="D3869" s="49" t="s">
        <v>4059</v>
      </c>
      <c r="E3869" s="49">
        <v>7200</v>
      </c>
      <c r="F3869" s="49" t="s">
        <v>4215</v>
      </c>
      <c r="G3869" s="49">
        <v>16</v>
      </c>
      <c r="H3869" s="49" t="s">
        <v>4216</v>
      </c>
      <c r="I3869" s="49" t="s">
        <v>3975</v>
      </c>
      <c r="J3869" s="49" t="s">
        <v>3975</v>
      </c>
      <c r="K3869" s="47" t="str">
        <f>_xlfn.XLOOKUP($B3869,ウォッチリスト!$C$3:$C$10000,ウォッチリスト!$C$3:$C$10000,"未反映",0,1)</f>
        <v>8783</v>
      </c>
    </row>
    <row r="3870" spans="1:11">
      <c r="A3870" s="49">
        <v>20250228</v>
      </c>
      <c r="B3870" s="50" t="s">
        <v>52</v>
      </c>
      <c r="C3870" s="49" t="s">
        <v>8354</v>
      </c>
      <c r="D3870" s="49" t="s">
        <v>4059</v>
      </c>
      <c r="E3870" s="49">
        <v>7200</v>
      </c>
      <c r="F3870" s="49" t="s">
        <v>4215</v>
      </c>
      <c r="G3870" s="49">
        <v>16</v>
      </c>
      <c r="H3870" s="49" t="s">
        <v>4216</v>
      </c>
      <c r="I3870" s="49" t="s">
        <v>3975</v>
      </c>
      <c r="J3870" s="49" t="s">
        <v>3975</v>
      </c>
      <c r="K3870" s="47" t="str">
        <f>_xlfn.XLOOKUP($B3870,ウォッチリスト!$C$3:$C$10000,ウォッチリスト!$C$3:$C$10000,"未反映",0,1)</f>
        <v>8789</v>
      </c>
    </row>
    <row r="3871" spans="1:11">
      <c r="A3871" s="49">
        <v>20250228</v>
      </c>
      <c r="B3871" s="50" t="s">
        <v>3486</v>
      </c>
      <c r="C3871" s="49" t="s">
        <v>8355</v>
      </c>
      <c r="D3871" s="49" t="s">
        <v>3968</v>
      </c>
      <c r="E3871" s="49">
        <v>7200</v>
      </c>
      <c r="F3871" s="49" t="s">
        <v>4215</v>
      </c>
      <c r="G3871" s="49">
        <v>16</v>
      </c>
      <c r="H3871" s="49" t="s">
        <v>4216</v>
      </c>
      <c r="I3871" s="49">
        <v>7</v>
      </c>
      <c r="J3871" s="49" t="s">
        <v>3971</v>
      </c>
      <c r="K3871" s="47" t="str">
        <f>_xlfn.XLOOKUP($B3871,ウォッチリスト!$C$3:$C$10000,ウォッチリスト!$C$3:$C$10000,"未反映",0,1)</f>
        <v>8793</v>
      </c>
    </row>
    <row r="3872" spans="1:11">
      <c r="A3872" s="49">
        <v>20250228</v>
      </c>
      <c r="B3872" s="50" t="s">
        <v>3487</v>
      </c>
      <c r="C3872" s="49" t="s">
        <v>8356</v>
      </c>
      <c r="D3872" s="49" t="s">
        <v>3968</v>
      </c>
      <c r="E3872" s="49">
        <v>7150</v>
      </c>
      <c r="F3872" s="49" t="s">
        <v>6830</v>
      </c>
      <c r="G3872" s="49">
        <v>16</v>
      </c>
      <c r="H3872" s="49" t="s">
        <v>4216</v>
      </c>
      <c r="I3872" s="49">
        <v>4</v>
      </c>
      <c r="J3872" s="49" t="s">
        <v>4015</v>
      </c>
      <c r="K3872" s="47" t="str">
        <f>_xlfn.XLOOKUP($B3872,ウォッチリスト!$C$3:$C$10000,ウォッチリスト!$C$3:$C$10000,"未反映",0,1)</f>
        <v>8795</v>
      </c>
    </row>
    <row r="3873" spans="1:11">
      <c r="A3873" s="49">
        <v>20250228</v>
      </c>
      <c r="B3873" s="50" t="s">
        <v>3488</v>
      </c>
      <c r="C3873" s="49" t="s">
        <v>8357</v>
      </c>
      <c r="D3873" s="49" t="s">
        <v>3968</v>
      </c>
      <c r="E3873" s="49">
        <v>7150</v>
      </c>
      <c r="F3873" s="49" t="s">
        <v>6830</v>
      </c>
      <c r="G3873" s="49">
        <v>16</v>
      </c>
      <c r="H3873" s="49" t="s">
        <v>4216</v>
      </c>
      <c r="I3873" s="49">
        <v>7</v>
      </c>
      <c r="J3873" s="49" t="s">
        <v>3971</v>
      </c>
      <c r="K3873" s="47" t="str">
        <f>_xlfn.XLOOKUP($B3873,ウォッチリスト!$C$3:$C$10000,ウォッチリスト!$C$3:$C$10000,"未反映",0,1)</f>
        <v>8798</v>
      </c>
    </row>
    <row r="3874" spans="1:11">
      <c r="A3874" s="49">
        <v>20250228</v>
      </c>
      <c r="B3874" s="50" t="s">
        <v>3489</v>
      </c>
      <c r="C3874" s="49" t="s">
        <v>8358</v>
      </c>
      <c r="D3874" s="49" t="s">
        <v>3968</v>
      </c>
      <c r="E3874" s="49">
        <v>8050</v>
      </c>
      <c r="F3874" s="49" t="s">
        <v>4080</v>
      </c>
      <c r="G3874" s="49">
        <v>17</v>
      </c>
      <c r="H3874" s="49" t="s">
        <v>4081</v>
      </c>
      <c r="I3874" s="49">
        <v>2</v>
      </c>
      <c r="J3874" s="49" t="s">
        <v>4532</v>
      </c>
      <c r="K3874" s="47" t="str">
        <f>_xlfn.XLOOKUP($B3874,ウォッチリスト!$C$3:$C$10000,ウォッチリスト!$C$3:$C$10000,"未反映",0,1)</f>
        <v>8801</v>
      </c>
    </row>
    <row r="3875" spans="1:11">
      <c r="A3875" s="49">
        <v>20250228</v>
      </c>
      <c r="B3875" s="50" t="s">
        <v>3490</v>
      </c>
      <c r="C3875" s="49" t="s">
        <v>8359</v>
      </c>
      <c r="D3875" s="49" t="s">
        <v>3968</v>
      </c>
      <c r="E3875" s="49">
        <v>8050</v>
      </c>
      <c r="F3875" s="49" t="s">
        <v>4080</v>
      </c>
      <c r="G3875" s="49">
        <v>17</v>
      </c>
      <c r="H3875" s="49" t="s">
        <v>4081</v>
      </c>
      <c r="I3875" s="49">
        <v>2</v>
      </c>
      <c r="J3875" s="49" t="s">
        <v>4532</v>
      </c>
      <c r="K3875" s="47" t="str">
        <f>_xlfn.XLOOKUP($B3875,ウォッチリスト!$C$3:$C$10000,ウォッチリスト!$C$3:$C$10000,"未反映",0,1)</f>
        <v>8802</v>
      </c>
    </row>
    <row r="3876" spans="1:11">
      <c r="A3876" s="49">
        <v>20250228</v>
      </c>
      <c r="B3876" s="50" t="s">
        <v>3491</v>
      </c>
      <c r="C3876" s="49" t="s">
        <v>8360</v>
      </c>
      <c r="D3876" s="49" t="s">
        <v>3968</v>
      </c>
      <c r="E3876" s="49">
        <v>8050</v>
      </c>
      <c r="F3876" s="49" t="s">
        <v>4080</v>
      </c>
      <c r="G3876" s="49">
        <v>17</v>
      </c>
      <c r="H3876" s="49" t="s">
        <v>4081</v>
      </c>
      <c r="I3876" s="49">
        <v>6</v>
      </c>
      <c r="J3876" s="49" t="s">
        <v>4061</v>
      </c>
      <c r="K3876" s="47" t="str">
        <f>_xlfn.XLOOKUP($B3876,ウォッチリスト!$C$3:$C$10000,ウォッチリスト!$C$3:$C$10000,"未反映",0,1)</f>
        <v>8803</v>
      </c>
    </row>
    <row r="3877" spans="1:11">
      <c r="A3877" s="49">
        <v>20250228</v>
      </c>
      <c r="B3877" s="50" t="s">
        <v>3492</v>
      </c>
      <c r="C3877" s="49" t="s">
        <v>8361</v>
      </c>
      <c r="D3877" s="49" t="s">
        <v>3968</v>
      </c>
      <c r="E3877" s="49">
        <v>8050</v>
      </c>
      <c r="F3877" s="49" t="s">
        <v>4080</v>
      </c>
      <c r="G3877" s="49">
        <v>17</v>
      </c>
      <c r="H3877" s="49" t="s">
        <v>4081</v>
      </c>
      <c r="I3877" s="49">
        <v>4</v>
      </c>
      <c r="J3877" s="49" t="s">
        <v>4015</v>
      </c>
      <c r="K3877" s="47" t="str">
        <f>_xlfn.XLOOKUP($B3877,ウォッチリスト!$C$3:$C$10000,ウォッチリスト!$C$3:$C$10000,"未反映",0,1)</f>
        <v>8804</v>
      </c>
    </row>
    <row r="3878" spans="1:11">
      <c r="A3878" s="49">
        <v>20250228</v>
      </c>
      <c r="B3878" s="50" t="s">
        <v>3493</v>
      </c>
      <c r="C3878" s="49" t="s">
        <v>8362</v>
      </c>
      <c r="D3878" s="49" t="s">
        <v>3968</v>
      </c>
      <c r="E3878" s="49">
        <v>8050</v>
      </c>
      <c r="F3878" s="49" t="s">
        <v>4080</v>
      </c>
      <c r="G3878" s="49">
        <v>17</v>
      </c>
      <c r="H3878" s="49" t="s">
        <v>4081</v>
      </c>
      <c r="I3878" s="49">
        <v>7</v>
      </c>
      <c r="J3878" s="49" t="s">
        <v>3971</v>
      </c>
      <c r="K3878" s="47" t="str">
        <f>_xlfn.XLOOKUP($B3878,ウォッチリスト!$C$3:$C$10000,ウォッチリスト!$C$3:$C$10000,"未反映",0,1)</f>
        <v>8818</v>
      </c>
    </row>
    <row r="3879" spans="1:11">
      <c r="A3879" s="49">
        <v>20250228</v>
      </c>
      <c r="B3879" s="50" t="s">
        <v>3494</v>
      </c>
      <c r="C3879" s="49" t="s">
        <v>8363</v>
      </c>
      <c r="D3879" s="49" t="s">
        <v>3968</v>
      </c>
      <c r="E3879" s="49">
        <v>8050</v>
      </c>
      <c r="F3879" s="49" t="s">
        <v>4080</v>
      </c>
      <c r="G3879" s="49">
        <v>17</v>
      </c>
      <c r="H3879" s="49" t="s">
        <v>4081</v>
      </c>
      <c r="I3879" s="49">
        <v>2</v>
      </c>
      <c r="J3879" s="49" t="s">
        <v>4532</v>
      </c>
      <c r="K3879" s="47" t="str">
        <f>_xlfn.XLOOKUP($B3879,ウォッチリスト!$C$3:$C$10000,ウォッチリスト!$C$3:$C$10000,"未反映",0,1)</f>
        <v>8830</v>
      </c>
    </row>
    <row r="3880" spans="1:11">
      <c r="A3880" s="49">
        <v>20250228</v>
      </c>
      <c r="B3880" s="50" t="s">
        <v>3495</v>
      </c>
      <c r="C3880" s="49" t="s">
        <v>8364</v>
      </c>
      <c r="D3880" s="49" t="s">
        <v>4059</v>
      </c>
      <c r="E3880" s="49">
        <v>6050</v>
      </c>
      <c r="F3880" s="49" t="s">
        <v>4196</v>
      </c>
      <c r="G3880" s="49">
        <v>13</v>
      </c>
      <c r="H3880" s="49" t="s">
        <v>4197</v>
      </c>
      <c r="I3880" s="49" t="s">
        <v>3975</v>
      </c>
      <c r="J3880" s="49" t="s">
        <v>3975</v>
      </c>
      <c r="K3880" s="47" t="str">
        <f>_xlfn.XLOOKUP($B3880,ウォッチリスト!$C$3:$C$10000,ウォッチリスト!$C$3:$C$10000,"未反映",0,1)</f>
        <v>8835</v>
      </c>
    </row>
    <row r="3881" spans="1:11">
      <c r="A3881" s="49">
        <v>20250228</v>
      </c>
      <c r="B3881" s="50" t="s">
        <v>3496</v>
      </c>
      <c r="C3881" s="49" t="s">
        <v>8365</v>
      </c>
      <c r="D3881" s="49" t="s">
        <v>4059</v>
      </c>
      <c r="E3881" s="49">
        <v>8050</v>
      </c>
      <c r="F3881" s="49" t="s">
        <v>4080</v>
      </c>
      <c r="G3881" s="49">
        <v>17</v>
      </c>
      <c r="H3881" s="49" t="s">
        <v>4081</v>
      </c>
      <c r="I3881" s="49" t="s">
        <v>3975</v>
      </c>
      <c r="J3881" s="49" t="s">
        <v>3975</v>
      </c>
      <c r="K3881" s="47" t="str">
        <f>_xlfn.XLOOKUP($B3881,ウォッチリスト!$C$3:$C$10000,ウォッチリスト!$C$3:$C$10000,"未反映",0,1)</f>
        <v>8836</v>
      </c>
    </row>
    <row r="3882" spans="1:11">
      <c r="A3882" s="49">
        <v>20250228</v>
      </c>
      <c r="B3882" s="50" t="s">
        <v>3497</v>
      </c>
      <c r="C3882" s="49" t="s">
        <v>8366</v>
      </c>
      <c r="D3882" s="49" t="s">
        <v>4059</v>
      </c>
      <c r="E3882" s="49">
        <v>8050</v>
      </c>
      <c r="F3882" s="49" t="s">
        <v>4080</v>
      </c>
      <c r="G3882" s="49">
        <v>17</v>
      </c>
      <c r="H3882" s="49" t="s">
        <v>4081</v>
      </c>
      <c r="I3882" s="49">
        <v>7</v>
      </c>
      <c r="J3882" s="49" t="s">
        <v>3971</v>
      </c>
      <c r="K3882" s="47" t="str">
        <f>_xlfn.XLOOKUP($B3882,ウォッチリスト!$C$3:$C$10000,ウォッチリスト!$C$3:$C$10000,"未反映",0,1)</f>
        <v>8841</v>
      </c>
    </row>
    <row r="3883" spans="1:11">
      <c r="A3883" s="49">
        <v>20250228</v>
      </c>
      <c r="B3883" s="50" t="s">
        <v>3498</v>
      </c>
      <c r="C3883" s="49" t="s">
        <v>8367</v>
      </c>
      <c r="D3883" s="49" t="s">
        <v>4059</v>
      </c>
      <c r="E3883" s="49">
        <v>8050</v>
      </c>
      <c r="F3883" s="49" t="s">
        <v>4080</v>
      </c>
      <c r="G3883" s="49">
        <v>17</v>
      </c>
      <c r="H3883" s="49" t="s">
        <v>4081</v>
      </c>
      <c r="I3883" s="49" t="s">
        <v>3975</v>
      </c>
      <c r="J3883" s="49" t="s">
        <v>3975</v>
      </c>
      <c r="K3883" s="47" t="str">
        <f>_xlfn.XLOOKUP($B3883,ウォッチリスト!$C$3:$C$10000,ウォッチリスト!$C$3:$C$10000,"未反映",0,1)</f>
        <v>8844</v>
      </c>
    </row>
    <row r="3884" spans="1:11">
      <c r="A3884" s="49">
        <v>20250228</v>
      </c>
      <c r="B3884" s="50" t="s">
        <v>3499</v>
      </c>
      <c r="C3884" s="49" t="s">
        <v>8368</v>
      </c>
      <c r="D3884" s="49" t="s">
        <v>3968</v>
      </c>
      <c r="E3884" s="49">
        <v>8050</v>
      </c>
      <c r="F3884" s="49" t="s">
        <v>4080</v>
      </c>
      <c r="G3884" s="49">
        <v>17</v>
      </c>
      <c r="H3884" s="49" t="s">
        <v>4081</v>
      </c>
      <c r="I3884" s="49">
        <v>6</v>
      </c>
      <c r="J3884" s="49" t="s">
        <v>4061</v>
      </c>
      <c r="K3884" s="47" t="str">
        <f>_xlfn.XLOOKUP($B3884,ウォッチリスト!$C$3:$C$10000,ウォッチリスト!$C$3:$C$10000,"未反映",0,1)</f>
        <v>8848</v>
      </c>
    </row>
    <row r="3885" spans="1:11">
      <c r="A3885" s="49">
        <v>20250228</v>
      </c>
      <c r="B3885" s="50" t="s">
        <v>3500</v>
      </c>
      <c r="C3885" s="49" t="s">
        <v>8369</v>
      </c>
      <c r="D3885" s="49" t="s">
        <v>3968</v>
      </c>
      <c r="E3885" s="49">
        <v>8050</v>
      </c>
      <c r="F3885" s="49" t="s">
        <v>4080</v>
      </c>
      <c r="G3885" s="49">
        <v>17</v>
      </c>
      <c r="H3885" s="49" t="s">
        <v>4081</v>
      </c>
      <c r="I3885" s="49">
        <v>6</v>
      </c>
      <c r="J3885" s="49" t="s">
        <v>4061</v>
      </c>
      <c r="K3885" s="47" t="str">
        <f>_xlfn.XLOOKUP($B3885,ウォッチリスト!$C$3:$C$10000,ウォッチリスト!$C$3:$C$10000,"未反映",0,1)</f>
        <v>8850</v>
      </c>
    </row>
    <row r="3886" spans="1:11">
      <c r="A3886" s="49">
        <v>20250228</v>
      </c>
      <c r="B3886" s="50" t="s">
        <v>3501</v>
      </c>
      <c r="C3886" s="49" t="s">
        <v>8370</v>
      </c>
      <c r="D3886" s="49" t="s">
        <v>3968</v>
      </c>
      <c r="E3886" s="49">
        <v>8050</v>
      </c>
      <c r="F3886" s="49" t="s">
        <v>4080</v>
      </c>
      <c r="G3886" s="49">
        <v>17</v>
      </c>
      <c r="H3886" s="49" t="s">
        <v>4081</v>
      </c>
      <c r="I3886" s="49">
        <v>7</v>
      </c>
      <c r="J3886" s="49" t="s">
        <v>3971</v>
      </c>
      <c r="K3886" s="47" t="str">
        <f>_xlfn.XLOOKUP($B3886,ウォッチリスト!$C$3:$C$10000,ウォッチリスト!$C$3:$C$10000,"未反映",0,1)</f>
        <v>8860</v>
      </c>
    </row>
    <row r="3887" spans="1:11">
      <c r="A3887" s="49">
        <v>20250228</v>
      </c>
      <c r="B3887" s="50" t="s">
        <v>3502</v>
      </c>
      <c r="C3887" s="49" t="s">
        <v>8371</v>
      </c>
      <c r="D3887" s="49" t="s">
        <v>3968</v>
      </c>
      <c r="E3887" s="49">
        <v>8050</v>
      </c>
      <c r="F3887" s="49" t="s">
        <v>4080</v>
      </c>
      <c r="G3887" s="49">
        <v>17</v>
      </c>
      <c r="H3887" s="49" t="s">
        <v>4081</v>
      </c>
      <c r="I3887" s="49">
        <v>7</v>
      </c>
      <c r="J3887" s="49" t="s">
        <v>3971</v>
      </c>
      <c r="K3887" s="47" t="str">
        <f>_xlfn.XLOOKUP($B3887,ウォッチリスト!$C$3:$C$10000,ウォッチリスト!$C$3:$C$10000,"未反映",0,1)</f>
        <v>8864</v>
      </c>
    </row>
    <row r="3888" spans="1:11">
      <c r="A3888" s="49">
        <v>20250228</v>
      </c>
      <c r="B3888" s="50" t="s">
        <v>3503</v>
      </c>
      <c r="C3888" s="49" t="s">
        <v>8372</v>
      </c>
      <c r="D3888" s="49" t="s">
        <v>4059</v>
      </c>
      <c r="E3888" s="49">
        <v>8050</v>
      </c>
      <c r="F3888" s="49" t="s">
        <v>4080</v>
      </c>
      <c r="G3888" s="49">
        <v>17</v>
      </c>
      <c r="H3888" s="49" t="s">
        <v>4081</v>
      </c>
      <c r="I3888" s="49">
        <v>7</v>
      </c>
      <c r="J3888" s="49" t="s">
        <v>3971</v>
      </c>
      <c r="K3888" s="47" t="str">
        <f>_xlfn.XLOOKUP($B3888,ウォッチリスト!$C$3:$C$10000,ウォッチリスト!$C$3:$C$10000,"未反映",0,1)</f>
        <v>8869</v>
      </c>
    </row>
    <row r="3889" spans="1:11">
      <c r="A3889" s="49">
        <v>20250228</v>
      </c>
      <c r="B3889" s="50" t="s">
        <v>3504</v>
      </c>
      <c r="C3889" s="49" t="s">
        <v>8373</v>
      </c>
      <c r="D3889" s="49" t="s">
        <v>4059</v>
      </c>
      <c r="E3889" s="49">
        <v>8050</v>
      </c>
      <c r="F3889" s="49" t="s">
        <v>4080</v>
      </c>
      <c r="G3889" s="49">
        <v>17</v>
      </c>
      <c r="H3889" s="49" t="s">
        <v>4081</v>
      </c>
      <c r="I3889" s="49">
        <v>6</v>
      </c>
      <c r="J3889" s="49" t="s">
        <v>4061</v>
      </c>
      <c r="K3889" s="47" t="str">
        <f>_xlfn.XLOOKUP($B3889,ウォッチリスト!$C$3:$C$10000,ウォッチリスト!$C$3:$C$10000,"未反映",0,1)</f>
        <v>8871</v>
      </c>
    </row>
    <row r="3890" spans="1:11">
      <c r="A3890" s="49">
        <v>20250228</v>
      </c>
      <c r="B3890" s="50" t="s">
        <v>3505</v>
      </c>
      <c r="C3890" s="49" t="s">
        <v>8374</v>
      </c>
      <c r="D3890" s="49" t="s">
        <v>3968</v>
      </c>
      <c r="E3890" s="49">
        <v>9050</v>
      </c>
      <c r="F3890" s="49" t="s">
        <v>4031</v>
      </c>
      <c r="G3890" s="49">
        <v>10</v>
      </c>
      <c r="H3890" s="49" t="s">
        <v>3993</v>
      </c>
      <c r="I3890" s="49">
        <v>4</v>
      </c>
      <c r="J3890" s="49" t="s">
        <v>4015</v>
      </c>
      <c r="K3890" s="47" t="str">
        <f>_xlfn.XLOOKUP($B3890,ウォッチリスト!$C$3:$C$10000,ウォッチリスト!$C$3:$C$10000,"未反映",0,1)</f>
        <v>8876</v>
      </c>
    </row>
    <row r="3891" spans="1:11">
      <c r="A3891" s="49">
        <v>20250228</v>
      </c>
      <c r="B3891" s="50" t="s">
        <v>123</v>
      </c>
      <c r="C3891" s="49" t="s">
        <v>8375</v>
      </c>
      <c r="D3891" s="49" t="s">
        <v>3968</v>
      </c>
      <c r="E3891" s="49">
        <v>8050</v>
      </c>
      <c r="F3891" s="49" t="s">
        <v>4080</v>
      </c>
      <c r="G3891" s="49">
        <v>17</v>
      </c>
      <c r="H3891" s="49" t="s">
        <v>4081</v>
      </c>
      <c r="I3891" s="49">
        <v>7</v>
      </c>
      <c r="J3891" s="49" t="s">
        <v>3971</v>
      </c>
      <c r="K3891" s="47" t="str">
        <f>_xlfn.XLOOKUP($B3891,ウォッチリスト!$C$3:$C$10000,ウォッチリスト!$C$3:$C$10000,"未反映",0,1)</f>
        <v>8877</v>
      </c>
    </row>
    <row r="3892" spans="1:11">
      <c r="A3892" s="49">
        <v>20250228</v>
      </c>
      <c r="B3892" s="50" t="s">
        <v>3507</v>
      </c>
      <c r="C3892" s="49" t="s">
        <v>8376</v>
      </c>
      <c r="D3892" s="49" t="s">
        <v>3968</v>
      </c>
      <c r="E3892" s="49">
        <v>8050</v>
      </c>
      <c r="F3892" s="49" t="s">
        <v>4080</v>
      </c>
      <c r="G3892" s="49">
        <v>17</v>
      </c>
      <c r="H3892" s="49" t="s">
        <v>4081</v>
      </c>
      <c r="I3892" s="49">
        <v>7</v>
      </c>
      <c r="J3892" s="49" t="s">
        <v>3971</v>
      </c>
      <c r="K3892" s="47" t="str">
        <f>_xlfn.XLOOKUP($B3892,ウォッチリスト!$C$3:$C$10000,ウォッチリスト!$C$3:$C$10000,"未反映",0,1)</f>
        <v>8881</v>
      </c>
    </row>
    <row r="3893" spans="1:11">
      <c r="A3893" s="49">
        <v>20250228</v>
      </c>
      <c r="B3893" s="50" t="s">
        <v>3508</v>
      </c>
      <c r="C3893" s="49" t="s">
        <v>8377</v>
      </c>
      <c r="D3893" s="49" t="s">
        <v>4059</v>
      </c>
      <c r="E3893" s="49">
        <v>8050</v>
      </c>
      <c r="F3893" s="49" t="s">
        <v>4080</v>
      </c>
      <c r="G3893" s="49">
        <v>17</v>
      </c>
      <c r="H3893" s="49" t="s">
        <v>4081</v>
      </c>
      <c r="I3893" s="49" t="s">
        <v>3975</v>
      </c>
      <c r="J3893" s="49" t="s">
        <v>3975</v>
      </c>
      <c r="K3893" s="47" t="str">
        <f>_xlfn.XLOOKUP($B3893,ウォッチリスト!$C$3:$C$10000,ウォッチリスト!$C$3:$C$10000,"未反映",0,1)</f>
        <v>8886</v>
      </c>
    </row>
    <row r="3894" spans="1:11">
      <c r="A3894" s="49">
        <v>20250228</v>
      </c>
      <c r="B3894" s="50" t="s">
        <v>3509</v>
      </c>
      <c r="C3894" s="49" t="s">
        <v>8378</v>
      </c>
      <c r="D3894" s="49" t="s">
        <v>4059</v>
      </c>
      <c r="E3894" s="49">
        <v>8050</v>
      </c>
      <c r="F3894" s="49" t="s">
        <v>4080</v>
      </c>
      <c r="G3894" s="49">
        <v>17</v>
      </c>
      <c r="H3894" s="49" t="s">
        <v>4081</v>
      </c>
      <c r="I3894" s="49" t="s">
        <v>3975</v>
      </c>
      <c r="J3894" s="49" t="s">
        <v>3975</v>
      </c>
      <c r="K3894" s="47" t="str">
        <f>_xlfn.XLOOKUP($B3894,ウォッチリスト!$C$3:$C$10000,ウォッチリスト!$C$3:$C$10000,"未反映",0,1)</f>
        <v>8887</v>
      </c>
    </row>
    <row r="3895" spans="1:11">
      <c r="A3895" s="49">
        <v>20250228</v>
      </c>
      <c r="B3895" s="50" t="s">
        <v>3510</v>
      </c>
      <c r="C3895" s="49" t="s">
        <v>8379</v>
      </c>
      <c r="D3895" s="49" t="s">
        <v>4059</v>
      </c>
      <c r="E3895" s="49">
        <v>8050</v>
      </c>
      <c r="F3895" s="49" t="s">
        <v>4080</v>
      </c>
      <c r="G3895" s="49">
        <v>17</v>
      </c>
      <c r="H3895" s="49" t="s">
        <v>4081</v>
      </c>
      <c r="I3895" s="49" t="s">
        <v>3975</v>
      </c>
      <c r="J3895" s="49" t="s">
        <v>3975</v>
      </c>
      <c r="K3895" s="47" t="str">
        <f>_xlfn.XLOOKUP($B3895,ウォッチリスト!$C$3:$C$10000,ウォッチリスト!$C$3:$C$10000,"未反映",0,1)</f>
        <v>8890</v>
      </c>
    </row>
    <row r="3896" spans="1:11">
      <c r="A3896" s="49">
        <v>20250228</v>
      </c>
      <c r="B3896" s="50" t="s">
        <v>3511</v>
      </c>
      <c r="C3896" s="49" t="s">
        <v>8380</v>
      </c>
      <c r="D3896" s="49" t="s">
        <v>4059</v>
      </c>
      <c r="E3896" s="49">
        <v>8050</v>
      </c>
      <c r="F3896" s="49" t="s">
        <v>4080</v>
      </c>
      <c r="G3896" s="49">
        <v>17</v>
      </c>
      <c r="H3896" s="49" t="s">
        <v>4081</v>
      </c>
      <c r="I3896" s="49" t="s">
        <v>3975</v>
      </c>
      <c r="J3896" s="49" t="s">
        <v>3975</v>
      </c>
      <c r="K3896" s="47" t="str">
        <f>_xlfn.XLOOKUP($B3896,ウォッチリスト!$C$3:$C$10000,ウォッチリスト!$C$3:$C$10000,"未反映",0,1)</f>
        <v>8891</v>
      </c>
    </row>
    <row r="3897" spans="1:11">
      <c r="A3897" s="49">
        <v>20250228</v>
      </c>
      <c r="B3897" s="50" t="s">
        <v>91</v>
      </c>
      <c r="C3897" s="49" t="s">
        <v>8381</v>
      </c>
      <c r="D3897" s="49" t="s">
        <v>3968</v>
      </c>
      <c r="E3897" s="49">
        <v>8050</v>
      </c>
      <c r="F3897" s="49" t="s">
        <v>4080</v>
      </c>
      <c r="G3897" s="49">
        <v>17</v>
      </c>
      <c r="H3897" s="49" t="s">
        <v>4081</v>
      </c>
      <c r="I3897" s="49">
        <v>6</v>
      </c>
      <c r="J3897" s="49" t="s">
        <v>4061</v>
      </c>
      <c r="K3897" s="47" t="str">
        <f>_xlfn.XLOOKUP($B3897,ウォッチリスト!$C$3:$C$10000,ウォッチリスト!$C$3:$C$10000,"未反映",0,1)</f>
        <v>8892</v>
      </c>
    </row>
    <row r="3898" spans="1:11">
      <c r="A3898" s="49">
        <v>20250228</v>
      </c>
      <c r="B3898" s="50" t="s">
        <v>3512</v>
      </c>
      <c r="C3898" s="49" t="s">
        <v>8382</v>
      </c>
      <c r="D3898" s="49" t="s">
        <v>4059</v>
      </c>
      <c r="E3898" s="49">
        <v>8050</v>
      </c>
      <c r="F3898" s="49" t="s">
        <v>4080</v>
      </c>
      <c r="G3898" s="49">
        <v>17</v>
      </c>
      <c r="H3898" s="49" t="s">
        <v>4081</v>
      </c>
      <c r="I3898" s="49" t="s">
        <v>3975</v>
      </c>
      <c r="J3898" s="49" t="s">
        <v>3975</v>
      </c>
      <c r="K3898" s="47" t="str">
        <f>_xlfn.XLOOKUP($B3898,ウォッチリスト!$C$3:$C$10000,ウォッチリスト!$C$3:$C$10000,"未反映",0,1)</f>
        <v>8894</v>
      </c>
    </row>
    <row r="3899" spans="1:11">
      <c r="A3899" s="49">
        <v>20250228</v>
      </c>
      <c r="B3899" s="50" t="s">
        <v>3513</v>
      </c>
      <c r="C3899" s="49" t="s">
        <v>8383</v>
      </c>
      <c r="D3899" s="49" t="s">
        <v>3968</v>
      </c>
      <c r="E3899" s="49">
        <v>8050</v>
      </c>
      <c r="F3899" s="49" t="s">
        <v>4080</v>
      </c>
      <c r="G3899" s="49">
        <v>17</v>
      </c>
      <c r="H3899" s="49" t="s">
        <v>4081</v>
      </c>
      <c r="I3899" s="49">
        <v>6</v>
      </c>
      <c r="J3899" s="49" t="s">
        <v>4061</v>
      </c>
      <c r="K3899" s="47" t="str">
        <f>_xlfn.XLOOKUP($B3899,ウォッチリスト!$C$3:$C$10000,ウォッチリスト!$C$3:$C$10000,"未反映",0,1)</f>
        <v>8897</v>
      </c>
    </row>
    <row r="3900" spans="1:11">
      <c r="A3900" s="49">
        <v>20250228</v>
      </c>
      <c r="B3900" s="50" t="s">
        <v>3514</v>
      </c>
      <c r="C3900" s="49" t="s">
        <v>8384</v>
      </c>
      <c r="D3900" s="49" t="s">
        <v>4059</v>
      </c>
      <c r="E3900" s="49">
        <v>8050</v>
      </c>
      <c r="F3900" s="49" t="s">
        <v>4080</v>
      </c>
      <c r="G3900" s="49">
        <v>17</v>
      </c>
      <c r="H3900" s="49" t="s">
        <v>4081</v>
      </c>
      <c r="I3900" s="49" t="s">
        <v>3975</v>
      </c>
      <c r="J3900" s="49" t="s">
        <v>3975</v>
      </c>
      <c r="K3900" s="47" t="str">
        <f>_xlfn.XLOOKUP($B3900,ウォッチリスト!$C$3:$C$10000,ウォッチリスト!$C$3:$C$10000,"未反映",0,1)</f>
        <v>8898</v>
      </c>
    </row>
    <row r="3901" spans="1:11">
      <c r="A3901" s="49">
        <v>20250228</v>
      </c>
      <c r="B3901" s="50" t="s">
        <v>3515</v>
      </c>
      <c r="C3901" s="49" t="s">
        <v>8385</v>
      </c>
      <c r="D3901" s="49" t="s">
        <v>4059</v>
      </c>
      <c r="E3901" s="49">
        <v>8050</v>
      </c>
      <c r="F3901" s="49" t="s">
        <v>4080</v>
      </c>
      <c r="G3901" s="49">
        <v>17</v>
      </c>
      <c r="H3901" s="49" t="s">
        <v>4081</v>
      </c>
      <c r="I3901" s="49" t="s">
        <v>3975</v>
      </c>
      <c r="J3901" s="49" t="s">
        <v>3975</v>
      </c>
      <c r="K3901" s="47" t="str">
        <f>_xlfn.XLOOKUP($B3901,ウォッチリスト!$C$3:$C$10000,ウォッチリスト!$C$3:$C$10000,"未反映",0,1)</f>
        <v>8904</v>
      </c>
    </row>
    <row r="3902" spans="1:11">
      <c r="A3902" s="49">
        <v>20250228</v>
      </c>
      <c r="B3902" s="50" t="s">
        <v>166</v>
      </c>
      <c r="C3902" s="49" t="s">
        <v>8386</v>
      </c>
      <c r="D3902" s="49" t="s">
        <v>3968</v>
      </c>
      <c r="E3902" s="49">
        <v>8050</v>
      </c>
      <c r="F3902" s="49" t="s">
        <v>4080</v>
      </c>
      <c r="G3902" s="49">
        <v>17</v>
      </c>
      <c r="H3902" s="49" t="s">
        <v>4081</v>
      </c>
      <c r="I3902" s="49">
        <v>4</v>
      </c>
      <c r="J3902" s="49" t="s">
        <v>4015</v>
      </c>
      <c r="K3902" s="47" t="str">
        <f>_xlfn.XLOOKUP($B3902,ウォッチリスト!$C$3:$C$10000,ウォッチリスト!$C$3:$C$10000,"未反映",0,1)</f>
        <v>8905</v>
      </c>
    </row>
    <row r="3903" spans="1:11">
      <c r="A3903" s="49">
        <v>20250228</v>
      </c>
      <c r="B3903" s="50" t="s">
        <v>3516</v>
      </c>
      <c r="C3903" s="49" t="s">
        <v>8387</v>
      </c>
      <c r="D3903" s="49" t="s">
        <v>4059</v>
      </c>
      <c r="E3903" s="49">
        <v>8050</v>
      </c>
      <c r="F3903" s="49" t="s">
        <v>4080</v>
      </c>
      <c r="G3903" s="49">
        <v>17</v>
      </c>
      <c r="H3903" s="49" t="s">
        <v>4081</v>
      </c>
      <c r="I3903" s="49" t="s">
        <v>3975</v>
      </c>
      <c r="J3903" s="49" t="s">
        <v>3975</v>
      </c>
      <c r="K3903" s="47" t="str">
        <f>_xlfn.XLOOKUP($B3903,ウォッチリスト!$C$3:$C$10000,ウォッチリスト!$C$3:$C$10000,"未反映",0,1)</f>
        <v>8908</v>
      </c>
    </row>
    <row r="3904" spans="1:11">
      <c r="A3904" s="49">
        <v>20250228</v>
      </c>
      <c r="B3904" s="50" t="s">
        <v>3517</v>
      </c>
      <c r="C3904" s="49" t="s">
        <v>8388</v>
      </c>
      <c r="D3904" s="49" t="s">
        <v>4059</v>
      </c>
      <c r="E3904" s="49">
        <v>8050</v>
      </c>
      <c r="F3904" s="49" t="s">
        <v>4080</v>
      </c>
      <c r="G3904" s="49">
        <v>17</v>
      </c>
      <c r="H3904" s="49" t="s">
        <v>4081</v>
      </c>
      <c r="I3904" s="49" t="s">
        <v>3975</v>
      </c>
      <c r="J3904" s="49" t="s">
        <v>3975</v>
      </c>
      <c r="K3904" s="47" t="str">
        <f>_xlfn.XLOOKUP($B3904,ウォッチリスト!$C$3:$C$10000,ウォッチリスト!$C$3:$C$10000,"未反映",0,1)</f>
        <v>8912</v>
      </c>
    </row>
    <row r="3905" spans="1:11">
      <c r="A3905" s="49">
        <v>20250228</v>
      </c>
      <c r="B3905" s="50" t="s">
        <v>3518</v>
      </c>
      <c r="C3905" s="49" t="s">
        <v>8389</v>
      </c>
      <c r="D3905" s="49" t="s">
        <v>4059</v>
      </c>
      <c r="E3905" s="49">
        <v>8050</v>
      </c>
      <c r="F3905" s="49" t="s">
        <v>4080</v>
      </c>
      <c r="G3905" s="49">
        <v>17</v>
      </c>
      <c r="H3905" s="49" t="s">
        <v>4081</v>
      </c>
      <c r="I3905" s="49" t="s">
        <v>3975</v>
      </c>
      <c r="J3905" s="49" t="s">
        <v>3975</v>
      </c>
      <c r="K3905" s="47" t="str">
        <f>_xlfn.XLOOKUP($B3905,ウォッチリスト!$C$3:$C$10000,ウォッチリスト!$C$3:$C$10000,"未反映",0,1)</f>
        <v>8914</v>
      </c>
    </row>
    <row r="3906" spans="1:11">
      <c r="A3906" s="49">
        <v>20250228</v>
      </c>
      <c r="B3906" s="50" t="s">
        <v>3519</v>
      </c>
      <c r="C3906" s="49" t="s">
        <v>8390</v>
      </c>
      <c r="D3906" s="49" t="s">
        <v>4059</v>
      </c>
      <c r="E3906" s="49">
        <v>8050</v>
      </c>
      <c r="F3906" s="49" t="s">
        <v>4080</v>
      </c>
      <c r="G3906" s="49">
        <v>17</v>
      </c>
      <c r="H3906" s="49" t="s">
        <v>4081</v>
      </c>
      <c r="I3906" s="49" t="s">
        <v>3975</v>
      </c>
      <c r="J3906" s="49" t="s">
        <v>3975</v>
      </c>
      <c r="K3906" s="47" t="str">
        <f>_xlfn.XLOOKUP($B3906,ウォッチリスト!$C$3:$C$10000,ウォッチリスト!$C$3:$C$10000,"未反映",0,1)</f>
        <v>8917</v>
      </c>
    </row>
    <row r="3907" spans="1:11">
      <c r="A3907" s="49">
        <v>20250228</v>
      </c>
      <c r="B3907" s="50" t="s">
        <v>3520</v>
      </c>
      <c r="C3907" s="49" t="s">
        <v>8391</v>
      </c>
      <c r="D3907" s="49" t="s">
        <v>4059</v>
      </c>
      <c r="E3907" s="49">
        <v>8050</v>
      </c>
      <c r="F3907" s="49" t="s">
        <v>4080</v>
      </c>
      <c r="G3907" s="49">
        <v>17</v>
      </c>
      <c r="H3907" s="49" t="s">
        <v>4081</v>
      </c>
      <c r="I3907" s="49">
        <v>7</v>
      </c>
      <c r="J3907" s="49" t="s">
        <v>3971</v>
      </c>
      <c r="K3907" s="47" t="str">
        <f>_xlfn.XLOOKUP($B3907,ウォッチリスト!$C$3:$C$10000,ウォッチリスト!$C$3:$C$10000,"未反映",0,1)</f>
        <v>8918</v>
      </c>
    </row>
    <row r="3908" spans="1:11">
      <c r="A3908" s="49">
        <v>20250228</v>
      </c>
      <c r="B3908" s="50" t="s">
        <v>3521</v>
      </c>
      <c r="C3908" s="49" t="s">
        <v>8392</v>
      </c>
      <c r="D3908" s="49" t="s">
        <v>3968</v>
      </c>
      <c r="E3908" s="49">
        <v>8050</v>
      </c>
      <c r="F3908" s="49" t="s">
        <v>4080</v>
      </c>
      <c r="G3908" s="49">
        <v>17</v>
      </c>
      <c r="H3908" s="49" t="s">
        <v>4081</v>
      </c>
      <c r="I3908" s="49">
        <v>6</v>
      </c>
      <c r="J3908" s="49" t="s">
        <v>4061</v>
      </c>
      <c r="K3908" s="47" t="str">
        <f>_xlfn.XLOOKUP($B3908,ウォッチリスト!$C$3:$C$10000,ウォッチリスト!$C$3:$C$10000,"未反映",0,1)</f>
        <v>8919</v>
      </c>
    </row>
    <row r="3909" spans="1:11">
      <c r="A3909" s="49">
        <v>20250228</v>
      </c>
      <c r="B3909" s="50" t="s">
        <v>3522</v>
      </c>
      <c r="C3909" s="49" t="s">
        <v>8393</v>
      </c>
      <c r="D3909" s="49" t="s">
        <v>4059</v>
      </c>
      <c r="E3909" s="49">
        <v>9050</v>
      </c>
      <c r="F3909" s="49" t="s">
        <v>4031</v>
      </c>
      <c r="G3909" s="49">
        <v>10</v>
      </c>
      <c r="H3909" s="49" t="s">
        <v>3993</v>
      </c>
      <c r="I3909" s="49">
        <v>7</v>
      </c>
      <c r="J3909" s="49" t="s">
        <v>3971</v>
      </c>
      <c r="K3909" s="47" t="str">
        <f>_xlfn.XLOOKUP($B3909,ウォッチリスト!$C$3:$C$10000,ウォッチリスト!$C$3:$C$10000,"未反映",0,1)</f>
        <v>8920</v>
      </c>
    </row>
    <row r="3910" spans="1:11">
      <c r="A3910" s="49">
        <v>20250228</v>
      </c>
      <c r="B3910" s="50" t="s">
        <v>8394</v>
      </c>
      <c r="C3910" s="49" t="s">
        <v>8395</v>
      </c>
      <c r="D3910" s="49" t="s">
        <v>3991</v>
      </c>
      <c r="E3910" s="49">
        <v>8050</v>
      </c>
      <c r="F3910" s="49" t="s">
        <v>4080</v>
      </c>
      <c r="G3910" s="49">
        <v>17</v>
      </c>
      <c r="H3910" s="49" t="s">
        <v>4081</v>
      </c>
      <c r="I3910" s="49" t="s">
        <v>3975</v>
      </c>
      <c r="J3910" s="49" t="s">
        <v>3975</v>
      </c>
      <c r="K3910" s="47" t="str">
        <f>_xlfn.XLOOKUP($B3910,ウォッチリスト!$C$3:$C$10000,ウォッチリスト!$C$3:$C$10000,"未反映",0,1)</f>
        <v>未反映</v>
      </c>
    </row>
    <row r="3911" spans="1:11">
      <c r="A3911" s="49">
        <v>20250228</v>
      </c>
      <c r="B3911" s="50" t="s">
        <v>147</v>
      </c>
      <c r="C3911" s="49" t="s">
        <v>8396</v>
      </c>
      <c r="D3911" s="49" t="s">
        <v>3968</v>
      </c>
      <c r="E3911" s="49">
        <v>8050</v>
      </c>
      <c r="F3911" s="49" t="s">
        <v>4080</v>
      </c>
      <c r="G3911" s="49">
        <v>17</v>
      </c>
      <c r="H3911" s="49" t="s">
        <v>4081</v>
      </c>
      <c r="I3911" s="49">
        <v>6</v>
      </c>
      <c r="J3911" s="49" t="s">
        <v>4061</v>
      </c>
      <c r="K3911" s="47" t="str">
        <f>_xlfn.XLOOKUP($B3911,ウォッチリスト!$C$3:$C$10000,ウォッチリスト!$C$3:$C$10000,"未反映",0,1)</f>
        <v>8923</v>
      </c>
    </row>
    <row r="3912" spans="1:11">
      <c r="A3912" s="49">
        <v>20250228</v>
      </c>
      <c r="B3912" s="50" t="s">
        <v>179</v>
      </c>
      <c r="C3912" s="49" t="s">
        <v>8397</v>
      </c>
      <c r="D3912" s="49" t="s">
        <v>4059</v>
      </c>
      <c r="E3912" s="49">
        <v>8050</v>
      </c>
      <c r="F3912" s="49" t="s">
        <v>4080</v>
      </c>
      <c r="G3912" s="49">
        <v>17</v>
      </c>
      <c r="H3912" s="49" t="s">
        <v>4081</v>
      </c>
      <c r="I3912" s="49" t="s">
        <v>3975</v>
      </c>
      <c r="J3912" s="49" t="s">
        <v>3975</v>
      </c>
      <c r="K3912" s="47" t="str">
        <f>_xlfn.XLOOKUP($B3912,ウォッチリスト!$C$3:$C$10000,ウォッチリスト!$C$3:$C$10000,"未反映",0,1)</f>
        <v>8927</v>
      </c>
    </row>
    <row r="3913" spans="1:11">
      <c r="A3913" s="49">
        <v>20250228</v>
      </c>
      <c r="B3913" s="50" t="s">
        <v>3523</v>
      </c>
      <c r="C3913" s="49" t="s">
        <v>8398</v>
      </c>
      <c r="D3913" s="49" t="s">
        <v>4059</v>
      </c>
      <c r="E3913" s="49">
        <v>8050</v>
      </c>
      <c r="F3913" s="49" t="s">
        <v>4080</v>
      </c>
      <c r="G3913" s="49">
        <v>17</v>
      </c>
      <c r="H3913" s="49" t="s">
        <v>4081</v>
      </c>
      <c r="I3913" s="49" t="s">
        <v>3975</v>
      </c>
      <c r="J3913" s="49" t="s">
        <v>3975</v>
      </c>
      <c r="K3913" s="47" t="str">
        <f>_xlfn.XLOOKUP($B3913,ウォッチリスト!$C$3:$C$10000,ウォッチリスト!$C$3:$C$10000,"未反映",0,1)</f>
        <v>8928</v>
      </c>
    </row>
    <row r="3914" spans="1:11">
      <c r="A3914" s="49">
        <v>20250228</v>
      </c>
      <c r="B3914" s="50" t="s">
        <v>3524</v>
      </c>
      <c r="C3914" s="49" t="s">
        <v>8399</v>
      </c>
      <c r="D3914" s="49" t="s">
        <v>4059</v>
      </c>
      <c r="E3914" s="49">
        <v>8050</v>
      </c>
      <c r="F3914" s="49" t="s">
        <v>4080</v>
      </c>
      <c r="G3914" s="49">
        <v>17</v>
      </c>
      <c r="H3914" s="49" t="s">
        <v>4081</v>
      </c>
      <c r="I3914" s="49" t="s">
        <v>3975</v>
      </c>
      <c r="J3914" s="49" t="s">
        <v>3975</v>
      </c>
      <c r="K3914" s="47" t="str">
        <f>_xlfn.XLOOKUP($B3914,ウォッチリスト!$C$3:$C$10000,ウォッチリスト!$C$3:$C$10000,"未反映",0,1)</f>
        <v>8929</v>
      </c>
    </row>
    <row r="3915" spans="1:11">
      <c r="A3915" s="49">
        <v>20250228</v>
      </c>
      <c r="B3915" s="50" t="s">
        <v>3525</v>
      </c>
      <c r="C3915" s="49" t="s">
        <v>8400</v>
      </c>
      <c r="D3915" s="49" t="s">
        <v>4059</v>
      </c>
      <c r="E3915" s="49">
        <v>8050</v>
      </c>
      <c r="F3915" s="49" t="s">
        <v>4080</v>
      </c>
      <c r="G3915" s="49">
        <v>17</v>
      </c>
      <c r="H3915" s="49" t="s">
        <v>4081</v>
      </c>
      <c r="I3915" s="49" t="s">
        <v>3975</v>
      </c>
      <c r="J3915" s="49" t="s">
        <v>3975</v>
      </c>
      <c r="K3915" s="47" t="str">
        <f>_xlfn.XLOOKUP($B3915,ウォッチリスト!$C$3:$C$10000,ウォッチリスト!$C$3:$C$10000,"未反映",0,1)</f>
        <v>8931</v>
      </c>
    </row>
    <row r="3916" spans="1:11">
      <c r="A3916" s="49">
        <v>20250228</v>
      </c>
      <c r="B3916" s="50" t="s">
        <v>3526</v>
      </c>
      <c r="C3916" s="49" t="s">
        <v>8401</v>
      </c>
      <c r="D3916" s="49" t="s">
        <v>3968</v>
      </c>
      <c r="E3916" s="49">
        <v>8050</v>
      </c>
      <c r="F3916" s="49" t="s">
        <v>4080</v>
      </c>
      <c r="G3916" s="49">
        <v>17</v>
      </c>
      <c r="H3916" s="49" t="s">
        <v>4081</v>
      </c>
      <c r="I3916" s="49">
        <v>6</v>
      </c>
      <c r="J3916" s="49" t="s">
        <v>4061</v>
      </c>
      <c r="K3916" s="47" t="str">
        <f>_xlfn.XLOOKUP($B3916,ウォッチリスト!$C$3:$C$10000,ウォッチリスト!$C$3:$C$10000,"未反映",0,1)</f>
        <v>8934</v>
      </c>
    </row>
    <row r="3917" spans="1:11">
      <c r="A3917" s="49">
        <v>20250228</v>
      </c>
      <c r="B3917" s="50" t="s">
        <v>3527</v>
      </c>
      <c r="C3917" s="49" t="s">
        <v>8402</v>
      </c>
      <c r="D3917" s="49" t="s">
        <v>3968</v>
      </c>
      <c r="E3917" s="49">
        <v>8050</v>
      </c>
      <c r="F3917" s="49" t="s">
        <v>4080</v>
      </c>
      <c r="G3917" s="49">
        <v>17</v>
      </c>
      <c r="H3917" s="49" t="s">
        <v>4081</v>
      </c>
      <c r="I3917" s="49">
        <v>7</v>
      </c>
      <c r="J3917" s="49" t="s">
        <v>3971</v>
      </c>
      <c r="K3917" s="47" t="str">
        <f>_xlfn.XLOOKUP($B3917,ウォッチリスト!$C$3:$C$10000,ウォッチリスト!$C$3:$C$10000,"未反映",0,1)</f>
        <v>8935</v>
      </c>
    </row>
    <row r="3918" spans="1:11">
      <c r="A3918" s="49">
        <v>20250228</v>
      </c>
      <c r="B3918" s="50" t="s">
        <v>3528</v>
      </c>
      <c r="C3918" s="49" t="s">
        <v>8403</v>
      </c>
      <c r="D3918" s="49" t="s">
        <v>3983</v>
      </c>
      <c r="E3918" s="49">
        <v>8050</v>
      </c>
      <c r="F3918" s="49" t="s">
        <v>4080</v>
      </c>
      <c r="G3918" s="49">
        <v>17</v>
      </c>
      <c r="H3918" s="49" t="s">
        <v>4081</v>
      </c>
      <c r="I3918" s="49" t="s">
        <v>3975</v>
      </c>
      <c r="J3918" s="49" t="s">
        <v>3975</v>
      </c>
      <c r="K3918" s="47" t="str">
        <f>_xlfn.XLOOKUP($B3918,ウォッチリスト!$C$3:$C$10000,ウォッチリスト!$C$3:$C$10000,"未反映",0,1)</f>
        <v>8938</v>
      </c>
    </row>
    <row r="3919" spans="1:11">
      <c r="A3919" s="49">
        <v>20250228</v>
      </c>
      <c r="B3919" s="50" t="s">
        <v>3529</v>
      </c>
      <c r="C3919" s="49" t="s">
        <v>8404</v>
      </c>
      <c r="D3919" s="49" t="s">
        <v>4059</v>
      </c>
      <c r="E3919" s="49">
        <v>8050</v>
      </c>
      <c r="F3919" s="49" t="s">
        <v>4080</v>
      </c>
      <c r="G3919" s="49">
        <v>17</v>
      </c>
      <c r="H3919" s="49" t="s">
        <v>4081</v>
      </c>
      <c r="I3919" s="49" t="s">
        <v>3975</v>
      </c>
      <c r="J3919" s="49" t="s">
        <v>3975</v>
      </c>
      <c r="K3919" s="47" t="str">
        <f>_xlfn.XLOOKUP($B3919,ウォッチリスト!$C$3:$C$10000,ウォッチリスト!$C$3:$C$10000,"未反映",0,1)</f>
        <v>8940</v>
      </c>
    </row>
    <row r="3920" spans="1:11">
      <c r="A3920" s="49">
        <v>20250228</v>
      </c>
      <c r="B3920" s="50" t="s">
        <v>3530</v>
      </c>
      <c r="C3920" s="49" t="s">
        <v>8405</v>
      </c>
      <c r="D3920" s="49" t="s">
        <v>4059</v>
      </c>
      <c r="E3920" s="49">
        <v>8050</v>
      </c>
      <c r="F3920" s="49" t="s">
        <v>4080</v>
      </c>
      <c r="G3920" s="49">
        <v>17</v>
      </c>
      <c r="H3920" s="49" t="s">
        <v>4081</v>
      </c>
      <c r="I3920" s="49" t="s">
        <v>3975</v>
      </c>
      <c r="J3920" s="49" t="s">
        <v>3975</v>
      </c>
      <c r="K3920" s="47" t="str">
        <f>_xlfn.XLOOKUP($B3920,ウォッチリスト!$C$3:$C$10000,ウォッチリスト!$C$3:$C$10000,"未反映",0,1)</f>
        <v>8944</v>
      </c>
    </row>
    <row r="3921" spans="1:11">
      <c r="A3921" s="49">
        <v>20250228</v>
      </c>
      <c r="B3921" s="50" t="s">
        <v>3531</v>
      </c>
      <c r="C3921" s="49" t="s">
        <v>8406</v>
      </c>
      <c r="D3921" s="49" t="s">
        <v>4059</v>
      </c>
      <c r="E3921" s="49">
        <v>8050</v>
      </c>
      <c r="F3921" s="49" t="s">
        <v>4080</v>
      </c>
      <c r="G3921" s="49">
        <v>17</v>
      </c>
      <c r="H3921" s="49" t="s">
        <v>4081</v>
      </c>
      <c r="I3921" s="49" t="s">
        <v>3975</v>
      </c>
      <c r="J3921" s="49" t="s">
        <v>3975</v>
      </c>
      <c r="K3921" s="47" t="str">
        <f>_xlfn.XLOOKUP($B3921,ウォッチリスト!$C$3:$C$10000,ウォッチリスト!$C$3:$C$10000,"未反映",0,1)</f>
        <v>8945</v>
      </c>
    </row>
    <row r="3922" spans="1:11">
      <c r="A3922" s="49">
        <v>20250228</v>
      </c>
      <c r="B3922" s="50" t="s">
        <v>3532</v>
      </c>
      <c r="C3922" s="49" t="s">
        <v>8407</v>
      </c>
      <c r="D3922" s="49" t="s">
        <v>4059</v>
      </c>
      <c r="E3922" s="49">
        <v>8050</v>
      </c>
      <c r="F3922" s="49" t="s">
        <v>4080</v>
      </c>
      <c r="G3922" s="49">
        <v>17</v>
      </c>
      <c r="H3922" s="49" t="s">
        <v>4081</v>
      </c>
      <c r="I3922" s="49" t="s">
        <v>3975</v>
      </c>
      <c r="J3922" s="49" t="s">
        <v>3975</v>
      </c>
      <c r="K3922" s="47" t="str">
        <f>_xlfn.XLOOKUP($B3922,ウォッチリスト!$C$3:$C$10000,ウォッチリスト!$C$3:$C$10000,"未反映",0,1)</f>
        <v>8946</v>
      </c>
    </row>
    <row r="3923" spans="1:11">
      <c r="A3923" s="49">
        <v>20250228</v>
      </c>
      <c r="B3923" s="50" t="s">
        <v>8408</v>
      </c>
      <c r="C3923" s="49" t="s">
        <v>8409</v>
      </c>
      <c r="D3923" s="49" t="s">
        <v>5395</v>
      </c>
      <c r="E3923" s="49" t="s">
        <v>3975</v>
      </c>
      <c r="F3923" s="49" t="s">
        <v>3975</v>
      </c>
      <c r="G3923" s="49" t="s">
        <v>3975</v>
      </c>
      <c r="H3923" s="49" t="s">
        <v>3975</v>
      </c>
      <c r="I3923" s="49" t="s">
        <v>3975</v>
      </c>
      <c r="J3923" s="49" t="s">
        <v>3975</v>
      </c>
      <c r="K3923" s="47" t="str">
        <f>_xlfn.XLOOKUP($B3923,ウォッチリスト!$C$3:$C$10000,ウォッチリスト!$C$3:$C$10000,"未反映",0,1)</f>
        <v>未反映</v>
      </c>
    </row>
    <row r="3924" spans="1:11">
      <c r="A3924" s="49">
        <v>20250228</v>
      </c>
      <c r="B3924" s="50" t="s">
        <v>8410</v>
      </c>
      <c r="C3924" s="49" t="s">
        <v>8411</v>
      </c>
      <c r="D3924" s="49" t="s">
        <v>5395</v>
      </c>
      <c r="E3924" s="49" t="s">
        <v>3975</v>
      </c>
      <c r="F3924" s="49" t="s">
        <v>3975</v>
      </c>
      <c r="G3924" s="49" t="s">
        <v>3975</v>
      </c>
      <c r="H3924" s="49" t="s">
        <v>3975</v>
      </c>
      <c r="I3924" s="49" t="s">
        <v>3975</v>
      </c>
      <c r="J3924" s="49" t="s">
        <v>3975</v>
      </c>
      <c r="K3924" s="47" t="str">
        <f>_xlfn.XLOOKUP($B3924,ウォッチリスト!$C$3:$C$10000,ウォッチリスト!$C$3:$C$10000,"未反映",0,1)</f>
        <v>未反映</v>
      </c>
    </row>
    <row r="3925" spans="1:11">
      <c r="A3925" s="49">
        <v>20250228</v>
      </c>
      <c r="B3925" s="50" t="s">
        <v>8412</v>
      </c>
      <c r="C3925" s="49" t="s">
        <v>8413</v>
      </c>
      <c r="D3925" s="49" t="s">
        <v>5395</v>
      </c>
      <c r="E3925" s="49" t="s">
        <v>3975</v>
      </c>
      <c r="F3925" s="49" t="s">
        <v>3975</v>
      </c>
      <c r="G3925" s="49" t="s">
        <v>3975</v>
      </c>
      <c r="H3925" s="49" t="s">
        <v>3975</v>
      </c>
      <c r="I3925" s="49" t="s">
        <v>3975</v>
      </c>
      <c r="J3925" s="49" t="s">
        <v>3975</v>
      </c>
      <c r="K3925" s="47" t="str">
        <f>_xlfn.XLOOKUP($B3925,ウォッチリスト!$C$3:$C$10000,ウォッチリスト!$C$3:$C$10000,"未反映",0,1)</f>
        <v>未反映</v>
      </c>
    </row>
    <row r="3926" spans="1:11">
      <c r="A3926" s="49">
        <v>20250228</v>
      </c>
      <c r="B3926" s="50" t="s">
        <v>8414</v>
      </c>
      <c r="C3926" s="49" t="s">
        <v>8415</v>
      </c>
      <c r="D3926" s="49" t="s">
        <v>5395</v>
      </c>
      <c r="E3926" s="49" t="s">
        <v>3975</v>
      </c>
      <c r="F3926" s="49" t="s">
        <v>3975</v>
      </c>
      <c r="G3926" s="49" t="s">
        <v>3975</v>
      </c>
      <c r="H3926" s="49" t="s">
        <v>3975</v>
      </c>
      <c r="I3926" s="49" t="s">
        <v>3975</v>
      </c>
      <c r="J3926" s="49" t="s">
        <v>3975</v>
      </c>
      <c r="K3926" s="47" t="str">
        <f>_xlfn.XLOOKUP($B3926,ウォッチリスト!$C$3:$C$10000,ウォッチリスト!$C$3:$C$10000,"未反映",0,1)</f>
        <v>未反映</v>
      </c>
    </row>
    <row r="3927" spans="1:11">
      <c r="A3927" s="49">
        <v>20250228</v>
      </c>
      <c r="B3927" s="50" t="s">
        <v>8416</v>
      </c>
      <c r="C3927" s="49" t="s">
        <v>8417</v>
      </c>
      <c r="D3927" s="49" t="s">
        <v>5395</v>
      </c>
      <c r="E3927" s="49" t="s">
        <v>3975</v>
      </c>
      <c r="F3927" s="49" t="s">
        <v>3975</v>
      </c>
      <c r="G3927" s="49" t="s">
        <v>3975</v>
      </c>
      <c r="H3927" s="49" t="s">
        <v>3975</v>
      </c>
      <c r="I3927" s="49" t="s">
        <v>3975</v>
      </c>
      <c r="J3927" s="49" t="s">
        <v>3975</v>
      </c>
      <c r="K3927" s="47" t="str">
        <f>_xlfn.XLOOKUP($B3927,ウォッチリスト!$C$3:$C$10000,ウォッチリスト!$C$3:$C$10000,"未反映",0,1)</f>
        <v>未反映</v>
      </c>
    </row>
    <row r="3928" spans="1:11">
      <c r="A3928" s="49">
        <v>20250228</v>
      </c>
      <c r="B3928" s="50" t="s">
        <v>8418</v>
      </c>
      <c r="C3928" s="49" t="s">
        <v>8419</v>
      </c>
      <c r="D3928" s="49" t="s">
        <v>5395</v>
      </c>
      <c r="E3928" s="49" t="s">
        <v>3975</v>
      </c>
      <c r="F3928" s="49" t="s">
        <v>3975</v>
      </c>
      <c r="G3928" s="49" t="s">
        <v>3975</v>
      </c>
      <c r="H3928" s="49" t="s">
        <v>3975</v>
      </c>
      <c r="I3928" s="49" t="s">
        <v>3975</v>
      </c>
      <c r="J3928" s="49" t="s">
        <v>3975</v>
      </c>
      <c r="K3928" s="47" t="str">
        <f>_xlfn.XLOOKUP($B3928,ウォッチリスト!$C$3:$C$10000,ウォッチリスト!$C$3:$C$10000,"未反映",0,1)</f>
        <v>未反映</v>
      </c>
    </row>
    <row r="3929" spans="1:11">
      <c r="A3929" s="49">
        <v>20250228</v>
      </c>
      <c r="B3929" s="50" t="s">
        <v>8420</v>
      </c>
      <c r="C3929" s="49" t="s">
        <v>8421</v>
      </c>
      <c r="D3929" s="49" t="s">
        <v>5395</v>
      </c>
      <c r="E3929" s="49" t="s">
        <v>3975</v>
      </c>
      <c r="F3929" s="49" t="s">
        <v>3975</v>
      </c>
      <c r="G3929" s="49" t="s">
        <v>3975</v>
      </c>
      <c r="H3929" s="49" t="s">
        <v>3975</v>
      </c>
      <c r="I3929" s="49" t="s">
        <v>3975</v>
      </c>
      <c r="J3929" s="49" t="s">
        <v>3975</v>
      </c>
      <c r="K3929" s="47" t="str">
        <f>_xlfn.XLOOKUP($B3929,ウォッチリスト!$C$3:$C$10000,ウォッチリスト!$C$3:$C$10000,"未反映",0,1)</f>
        <v>未反映</v>
      </c>
    </row>
    <row r="3930" spans="1:11">
      <c r="A3930" s="49">
        <v>20250228</v>
      </c>
      <c r="B3930" s="50" t="s">
        <v>8422</v>
      </c>
      <c r="C3930" s="49" t="s">
        <v>8423</v>
      </c>
      <c r="D3930" s="49" t="s">
        <v>5395</v>
      </c>
      <c r="E3930" s="49" t="s">
        <v>3975</v>
      </c>
      <c r="F3930" s="49" t="s">
        <v>3975</v>
      </c>
      <c r="G3930" s="49" t="s">
        <v>3975</v>
      </c>
      <c r="H3930" s="49" t="s">
        <v>3975</v>
      </c>
      <c r="I3930" s="49" t="s">
        <v>3975</v>
      </c>
      <c r="J3930" s="49" t="s">
        <v>3975</v>
      </c>
      <c r="K3930" s="47" t="str">
        <f>_xlfn.XLOOKUP($B3930,ウォッチリスト!$C$3:$C$10000,ウォッチリスト!$C$3:$C$10000,"未反映",0,1)</f>
        <v>未反映</v>
      </c>
    </row>
    <row r="3931" spans="1:11">
      <c r="A3931" s="49">
        <v>20250228</v>
      </c>
      <c r="B3931" s="50" t="s">
        <v>8424</v>
      </c>
      <c r="C3931" s="49" t="s">
        <v>8425</v>
      </c>
      <c r="D3931" s="49" t="s">
        <v>5395</v>
      </c>
      <c r="E3931" s="49" t="s">
        <v>3975</v>
      </c>
      <c r="F3931" s="49" t="s">
        <v>3975</v>
      </c>
      <c r="G3931" s="49" t="s">
        <v>3975</v>
      </c>
      <c r="H3931" s="49" t="s">
        <v>3975</v>
      </c>
      <c r="I3931" s="49" t="s">
        <v>3975</v>
      </c>
      <c r="J3931" s="49" t="s">
        <v>3975</v>
      </c>
      <c r="K3931" s="47" t="str">
        <f>_xlfn.XLOOKUP($B3931,ウォッチリスト!$C$3:$C$10000,ウォッチリスト!$C$3:$C$10000,"未反映",0,1)</f>
        <v>未反映</v>
      </c>
    </row>
    <row r="3932" spans="1:11">
      <c r="A3932" s="49">
        <v>20250228</v>
      </c>
      <c r="B3932" s="50" t="s">
        <v>8426</v>
      </c>
      <c r="C3932" s="49" t="s">
        <v>8427</v>
      </c>
      <c r="D3932" s="49" t="s">
        <v>5395</v>
      </c>
      <c r="E3932" s="49" t="s">
        <v>3975</v>
      </c>
      <c r="F3932" s="49" t="s">
        <v>3975</v>
      </c>
      <c r="G3932" s="49" t="s">
        <v>3975</v>
      </c>
      <c r="H3932" s="49" t="s">
        <v>3975</v>
      </c>
      <c r="I3932" s="49" t="s">
        <v>3975</v>
      </c>
      <c r="J3932" s="49" t="s">
        <v>3975</v>
      </c>
      <c r="K3932" s="47" t="str">
        <f>_xlfn.XLOOKUP($B3932,ウォッチリスト!$C$3:$C$10000,ウォッチリスト!$C$3:$C$10000,"未反映",0,1)</f>
        <v>未反映</v>
      </c>
    </row>
    <row r="3933" spans="1:11">
      <c r="A3933" s="49">
        <v>20250228</v>
      </c>
      <c r="B3933" s="50" t="s">
        <v>8428</v>
      </c>
      <c r="C3933" s="49" t="s">
        <v>8429</v>
      </c>
      <c r="D3933" s="49" t="s">
        <v>5395</v>
      </c>
      <c r="E3933" s="49" t="s">
        <v>3975</v>
      </c>
      <c r="F3933" s="49" t="s">
        <v>3975</v>
      </c>
      <c r="G3933" s="49" t="s">
        <v>3975</v>
      </c>
      <c r="H3933" s="49" t="s">
        <v>3975</v>
      </c>
      <c r="I3933" s="49" t="s">
        <v>3975</v>
      </c>
      <c r="J3933" s="49" t="s">
        <v>3975</v>
      </c>
      <c r="K3933" s="47" t="str">
        <f>_xlfn.XLOOKUP($B3933,ウォッチリスト!$C$3:$C$10000,ウォッチリスト!$C$3:$C$10000,"未反映",0,1)</f>
        <v>未反映</v>
      </c>
    </row>
    <row r="3934" spans="1:11">
      <c r="A3934" s="49">
        <v>20250228</v>
      </c>
      <c r="B3934" s="50" t="s">
        <v>8430</v>
      </c>
      <c r="C3934" s="49" t="s">
        <v>8431</v>
      </c>
      <c r="D3934" s="49" t="s">
        <v>5395</v>
      </c>
      <c r="E3934" s="49" t="s">
        <v>3975</v>
      </c>
      <c r="F3934" s="49" t="s">
        <v>3975</v>
      </c>
      <c r="G3934" s="49" t="s">
        <v>3975</v>
      </c>
      <c r="H3934" s="49" t="s">
        <v>3975</v>
      </c>
      <c r="I3934" s="49" t="s">
        <v>3975</v>
      </c>
      <c r="J3934" s="49" t="s">
        <v>3975</v>
      </c>
      <c r="K3934" s="47" t="str">
        <f>_xlfn.XLOOKUP($B3934,ウォッチリスト!$C$3:$C$10000,ウォッチリスト!$C$3:$C$10000,"未反映",0,1)</f>
        <v>未反映</v>
      </c>
    </row>
    <row r="3935" spans="1:11">
      <c r="A3935" s="49">
        <v>20250228</v>
      </c>
      <c r="B3935" s="50" t="s">
        <v>8432</v>
      </c>
      <c r="C3935" s="49" t="s">
        <v>8433</v>
      </c>
      <c r="D3935" s="49" t="s">
        <v>5395</v>
      </c>
      <c r="E3935" s="49" t="s">
        <v>3975</v>
      </c>
      <c r="F3935" s="49" t="s">
        <v>3975</v>
      </c>
      <c r="G3935" s="49" t="s">
        <v>3975</v>
      </c>
      <c r="H3935" s="49" t="s">
        <v>3975</v>
      </c>
      <c r="I3935" s="49" t="s">
        <v>3975</v>
      </c>
      <c r="J3935" s="49" t="s">
        <v>3975</v>
      </c>
      <c r="K3935" s="47" t="str">
        <f>_xlfn.XLOOKUP($B3935,ウォッチリスト!$C$3:$C$10000,ウォッチリスト!$C$3:$C$10000,"未反映",0,1)</f>
        <v>未反映</v>
      </c>
    </row>
    <row r="3936" spans="1:11">
      <c r="A3936" s="49">
        <v>20250228</v>
      </c>
      <c r="B3936" s="50" t="s">
        <v>8434</v>
      </c>
      <c r="C3936" s="49" t="s">
        <v>8435</v>
      </c>
      <c r="D3936" s="49" t="s">
        <v>5395</v>
      </c>
      <c r="E3936" s="49" t="s">
        <v>3975</v>
      </c>
      <c r="F3936" s="49" t="s">
        <v>3975</v>
      </c>
      <c r="G3936" s="49" t="s">
        <v>3975</v>
      </c>
      <c r="H3936" s="49" t="s">
        <v>3975</v>
      </c>
      <c r="I3936" s="49" t="s">
        <v>3975</v>
      </c>
      <c r="J3936" s="49" t="s">
        <v>3975</v>
      </c>
      <c r="K3936" s="47" t="str">
        <f>_xlfn.XLOOKUP($B3936,ウォッチリスト!$C$3:$C$10000,ウォッチリスト!$C$3:$C$10000,"未反映",0,1)</f>
        <v>未反映</v>
      </c>
    </row>
    <row r="3937" spans="1:11">
      <c r="A3937" s="49">
        <v>20250228</v>
      </c>
      <c r="B3937" s="50" t="s">
        <v>8436</v>
      </c>
      <c r="C3937" s="49" t="s">
        <v>8437</v>
      </c>
      <c r="D3937" s="49" t="s">
        <v>5395</v>
      </c>
      <c r="E3937" s="49" t="s">
        <v>3975</v>
      </c>
      <c r="F3937" s="49" t="s">
        <v>3975</v>
      </c>
      <c r="G3937" s="49" t="s">
        <v>3975</v>
      </c>
      <c r="H3937" s="49" t="s">
        <v>3975</v>
      </c>
      <c r="I3937" s="49" t="s">
        <v>3975</v>
      </c>
      <c r="J3937" s="49" t="s">
        <v>3975</v>
      </c>
      <c r="K3937" s="47" t="str">
        <f>_xlfn.XLOOKUP($B3937,ウォッチリスト!$C$3:$C$10000,ウォッチリスト!$C$3:$C$10000,"未反映",0,1)</f>
        <v>未反映</v>
      </c>
    </row>
    <row r="3938" spans="1:11">
      <c r="A3938" s="49">
        <v>20250228</v>
      </c>
      <c r="B3938" s="50" t="s">
        <v>8438</v>
      </c>
      <c r="C3938" s="49" t="s">
        <v>8439</v>
      </c>
      <c r="D3938" s="49" t="s">
        <v>5395</v>
      </c>
      <c r="E3938" s="49" t="s">
        <v>3975</v>
      </c>
      <c r="F3938" s="49" t="s">
        <v>3975</v>
      </c>
      <c r="G3938" s="49" t="s">
        <v>3975</v>
      </c>
      <c r="H3938" s="49" t="s">
        <v>3975</v>
      </c>
      <c r="I3938" s="49" t="s">
        <v>3975</v>
      </c>
      <c r="J3938" s="49" t="s">
        <v>3975</v>
      </c>
      <c r="K3938" s="47" t="str">
        <f>_xlfn.XLOOKUP($B3938,ウォッチリスト!$C$3:$C$10000,ウォッチリスト!$C$3:$C$10000,"未反映",0,1)</f>
        <v>未反映</v>
      </c>
    </row>
    <row r="3939" spans="1:11">
      <c r="A3939" s="49">
        <v>20250228</v>
      </c>
      <c r="B3939" s="50" t="s">
        <v>8440</v>
      </c>
      <c r="C3939" s="49" t="s">
        <v>8441</v>
      </c>
      <c r="D3939" s="49" t="s">
        <v>5395</v>
      </c>
      <c r="E3939" s="49" t="s">
        <v>3975</v>
      </c>
      <c r="F3939" s="49" t="s">
        <v>3975</v>
      </c>
      <c r="G3939" s="49" t="s">
        <v>3975</v>
      </c>
      <c r="H3939" s="49" t="s">
        <v>3975</v>
      </c>
      <c r="I3939" s="49" t="s">
        <v>3975</v>
      </c>
      <c r="J3939" s="49" t="s">
        <v>3975</v>
      </c>
      <c r="K3939" s="47" t="str">
        <f>_xlfn.XLOOKUP($B3939,ウォッチリスト!$C$3:$C$10000,ウォッチリスト!$C$3:$C$10000,"未反映",0,1)</f>
        <v>未反映</v>
      </c>
    </row>
    <row r="3940" spans="1:11">
      <c r="A3940" s="49">
        <v>20250228</v>
      </c>
      <c r="B3940" s="50" t="s">
        <v>8442</v>
      </c>
      <c r="C3940" s="49" t="s">
        <v>8443</v>
      </c>
      <c r="D3940" s="49" t="s">
        <v>5395</v>
      </c>
      <c r="E3940" s="49" t="s">
        <v>3975</v>
      </c>
      <c r="F3940" s="49" t="s">
        <v>3975</v>
      </c>
      <c r="G3940" s="49" t="s">
        <v>3975</v>
      </c>
      <c r="H3940" s="49" t="s">
        <v>3975</v>
      </c>
      <c r="I3940" s="49" t="s">
        <v>3975</v>
      </c>
      <c r="J3940" s="49" t="s">
        <v>3975</v>
      </c>
      <c r="K3940" s="47" t="str">
        <f>_xlfn.XLOOKUP($B3940,ウォッチリスト!$C$3:$C$10000,ウォッチリスト!$C$3:$C$10000,"未反映",0,1)</f>
        <v>未反映</v>
      </c>
    </row>
    <row r="3941" spans="1:11">
      <c r="A3941" s="49">
        <v>20250228</v>
      </c>
      <c r="B3941" s="50" t="s">
        <v>8444</v>
      </c>
      <c r="C3941" s="49" t="s">
        <v>8445</v>
      </c>
      <c r="D3941" s="49" t="s">
        <v>5395</v>
      </c>
      <c r="E3941" s="49" t="s">
        <v>3975</v>
      </c>
      <c r="F3941" s="49" t="s">
        <v>3975</v>
      </c>
      <c r="G3941" s="49" t="s">
        <v>3975</v>
      </c>
      <c r="H3941" s="49" t="s">
        <v>3975</v>
      </c>
      <c r="I3941" s="49" t="s">
        <v>3975</v>
      </c>
      <c r="J3941" s="49" t="s">
        <v>3975</v>
      </c>
      <c r="K3941" s="47" t="str">
        <f>_xlfn.XLOOKUP($B3941,ウォッチリスト!$C$3:$C$10000,ウォッチリスト!$C$3:$C$10000,"未反映",0,1)</f>
        <v>未反映</v>
      </c>
    </row>
    <row r="3942" spans="1:11">
      <c r="A3942" s="49">
        <v>20250228</v>
      </c>
      <c r="B3942" s="50" t="s">
        <v>8446</v>
      </c>
      <c r="C3942" s="49" t="s">
        <v>8447</v>
      </c>
      <c r="D3942" s="49" t="s">
        <v>5395</v>
      </c>
      <c r="E3942" s="49" t="s">
        <v>3975</v>
      </c>
      <c r="F3942" s="49" t="s">
        <v>3975</v>
      </c>
      <c r="G3942" s="49" t="s">
        <v>3975</v>
      </c>
      <c r="H3942" s="49" t="s">
        <v>3975</v>
      </c>
      <c r="I3942" s="49" t="s">
        <v>3975</v>
      </c>
      <c r="J3942" s="49" t="s">
        <v>3975</v>
      </c>
      <c r="K3942" s="47" t="str">
        <f>_xlfn.XLOOKUP($B3942,ウォッチリスト!$C$3:$C$10000,ウォッチリスト!$C$3:$C$10000,"未反映",0,1)</f>
        <v>未反映</v>
      </c>
    </row>
    <row r="3943" spans="1:11">
      <c r="A3943" s="49">
        <v>20250228</v>
      </c>
      <c r="B3943" s="50" t="s">
        <v>8448</v>
      </c>
      <c r="C3943" s="49" t="s">
        <v>8449</v>
      </c>
      <c r="D3943" s="49" t="s">
        <v>5395</v>
      </c>
      <c r="E3943" s="49" t="s">
        <v>3975</v>
      </c>
      <c r="F3943" s="49" t="s">
        <v>3975</v>
      </c>
      <c r="G3943" s="49" t="s">
        <v>3975</v>
      </c>
      <c r="H3943" s="49" t="s">
        <v>3975</v>
      </c>
      <c r="I3943" s="49" t="s">
        <v>3975</v>
      </c>
      <c r="J3943" s="49" t="s">
        <v>3975</v>
      </c>
      <c r="K3943" s="47" t="str">
        <f>_xlfn.XLOOKUP($B3943,ウォッチリスト!$C$3:$C$10000,ウォッチリスト!$C$3:$C$10000,"未反映",0,1)</f>
        <v>未反映</v>
      </c>
    </row>
    <row r="3944" spans="1:11">
      <c r="A3944" s="49">
        <v>20250228</v>
      </c>
      <c r="B3944" s="50" t="s">
        <v>8450</v>
      </c>
      <c r="C3944" s="49" t="s">
        <v>8451</v>
      </c>
      <c r="D3944" s="49" t="s">
        <v>5395</v>
      </c>
      <c r="E3944" s="49" t="s">
        <v>3975</v>
      </c>
      <c r="F3944" s="49" t="s">
        <v>3975</v>
      </c>
      <c r="G3944" s="49" t="s">
        <v>3975</v>
      </c>
      <c r="H3944" s="49" t="s">
        <v>3975</v>
      </c>
      <c r="I3944" s="49" t="s">
        <v>3975</v>
      </c>
      <c r="J3944" s="49" t="s">
        <v>3975</v>
      </c>
      <c r="K3944" s="47" t="str">
        <f>_xlfn.XLOOKUP($B3944,ウォッチリスト!$C$3:$C$10000,ウォッチリスト!$C$3:$C$10000,"未反映",0,1)</f>
        <v>未反映</v>
      </c>
    </row>
    <row r="3945" spans="1:11">
      <c r="A3945" s="49">
        <v>20250228</v>
      </c>
      <c r="B3945" s="50" t="s">
        <v>8452</v>
      </c>
      <c r="C3945" s="49" t="s">
        <v>8453</v>
      </c>
      <c r="D3945" s="49" t="s">
        <v>5395</v>
      </c>
      <c r="E3945" s="49" t="s">
        <v>3975</v>
      </c>
      <c r="F3945" s="49" t="s">
        <v>3975</v>
      </c>
      <c r="G3945" s="49" t="s">
        <v>3975</v>
      </c>
      <c r="H3945" s="49" t="s">
        <v>3975</v>
      </c>
      <c r="I3945" s="49" t="s">
        <v>3975</v>
      </c>
      <c r="J3945" s="49" t="s">
        <v>3975</v>
      </c>
      <c r="K3945" s="47" t="str">
        <f>_xlfn.XLOOKUP($B3945,ウォッチリスト!$C$3:$C$10000,ウォッチリスト!$C$3:$C$10000,"未反映",0,1)</f>
        <v>未反映</v>
      </c>
    </row>
    <row r="3946" spans="1:11">
      <c r="A3946" s="49">
        <v>20250228</v>
      </c>
      <c r="B3946" s="50" t="s">
        <v>8454</v>
      </c>
      <c r="C3946" s="49" t="s">
        <v>8455</v>
      </c>
      <c r="D3946" s="49" t="s">
        <v>5395</v>
      </c>
      <c r="E3946" s="49" t="s">
        <v>3975</v>
      </c>
      <c r="F3946" s="49" t="s">
        <v>3975</v>
      </c>
      <c r="G3946" s="49" t="s">
        <v>3975</v>
      </c>
      <c r="H3946" s="49" t="s">
        <v>3975</v>
      </c>
      <c r="I3946" s="49" t="s">
        <v>3975</v>
      </c>
      <c r="J3946" s="49" t="s">
        <v>3975</v>
      </c>
      <c r="K3946" s="47" t="str">
        <f>_xlfn.XLOOKUP($B3946,ウォッチリスト!$C$3:$C$10000,ウォッチリスト!$C$3:$C$10000,"未反映",0,1)</f>
        <v>未反映</v>
      </c>
    </row>
    <row r="3947" spans="1:11">
      <c r="A3947" s="49">
        <v>20250228</v>
      </c>
      <c r="B3947" s="50" t="s">
        <v>3533</v>
      </c>
      <c r="C3947" s="49" t="s">
        <v>8456</v>
      </c>
      <c r="D3947" s="49" t="s">
        <v>4059</v>
      </c>
      <c r="E3947" s="49">
        <v>8050</v>
      </c>
      <c r="F3947" s="49" t="s">
        <v>4080</v>
      </c>
      <c r="G3947" s="49">
        <v>17</v>
      </c>
      <c r="H3947" s="49" t="s">
        <v>4081</v>
      </c>
      <c r="I3947" s="49" t="s">
        <v>3975</v>
      </c>
      <c r="J3947" s="49" t="s">
        <v>3975</v>
      </c>
      <c r="K3947" s="47" t="str">
        <f>_xlfn.XLOOKUP($B3947,ウォッチリスト!$C$3:$C$10000,ウォッチリスト!$C$3:$C$10000,"未反映",0,1)</f>
        <v>8995</v>
      </c>
    </row>
    <row r="3948" spans="1:11">
      <c r="A3948" s="49">
        <v>20250228</v>
      </c>
      <c r="B3948" s="50" t="s">
        <v>3534</v>
      </c>
      <c r="C3948" s="49" t="s">
        <v>8457</v>
      </c>
      <c r="D3948" s="49" t="s">
        <v>4059</v>
      </c>
      <c r="E3948" s="49">
        <v>8050</v>
      </c>
      <c r="F3948" s="49" t="s">
        <v>4080</v>
      </c>
      <c r="G3948" s="49">
        <v>17</v>
      </c>
      <c r="H3948" s="49" t="s">
        <v>4081</v>
      </c>
      <c r="I3948" s="49" t="s">
        <v>3975</v>
      </c>
      <c r="J3948" s="49" t="s">
        <v>3975</v>
      </c>
      <c r="K3948" s="47" t="str">
        <f>_xlfn.XLOOKUP($B3948,ウォッチリスト!$C$3:$C$10000,ウォッチリスト!$C$3:$C$10000,"未反映",0,1)</f>
        <v>8996</v>
      </c>
    </row>
    <row r="3949" spans="1:11">
      <c r="A3949" s="49">
        <v>20250228</v>
      </c>
      <c r="B3949" s="50" t="s">
        <v>3535</v>
      </c>
      <c r="C3949" s="49" t="s">
        <v>8458</v>
      </c>
      <c r="D3949" s="49" t="s">
        <v>3968</v>
      </c>
      <c r="E3949" s="49">
        <v>8050</v>
      </c>
      <c r="F3949" s="49" t="s">
        <v>4080</v>
      </c>
      <c r="G3949" s="49">
        <v>17</v>
      </c>
      <c r="H3949" s="49" t="s">
        <v>4081</v>
      </c>
      <c r="I3949" s="49">
        <v>7</v>
      </c>
      <c r="J3949" s="49" t="s">
        <v>3971</v>
      </c>
      <c r="K3949" s="47" t="str">
        <f>_xlfn.XLOOKUP($B3949,ウォッチリスト!$C$3:$C$10000,ウォッチリスト!$C$3:$C$10000,"未反映",0,1)</f>
        <v>8999</v>
      </c>
    </row>
    <row r="3950" spans="1:11">
      <c r="A3950" s="49">
        <v>20250228</v>
      </c>
      <c r="B3950" s="50" t="s">
        <v>3536</v>
      </c>
      <c r="C3950" s="49" t="s">
        <v>8459</v>
      </c>
      <c r="D3950" s="49" t="s">
        <v>3968</v>
      </c>
      <c r="E3950" s="49">
        <v>5050</v>
      </c>
      <c r="F3950" s="49" t="s">
        <v>4010</v>
      </c>
      <c r="G3950" s="49">
        <v>12</v>
      </c>
      <c r="H3950" s="49" t="s">
        <v>4011</v>
      </c>
      <c r="I3950" s="49">
        <v>4</v>
      </c>
      <c r="J3950" s="49" t="s">
        <v>4015</v>
      </c>
      <c r="K3950" s="47" t="str">
        <f>_xlfn.XLOOKUP($B3950,ウォッチリスト!$C$3:$C$10000,ウォッチリスト!$C$3:$C$10000,"未反映",0,1)</f>
        <v>9001</v>
      </c>
    </row>
    <row r="3951" spans="1:11">
      <c r="A3951" s="49">
        <v>20250228</v>
      </c>
      <c r="B3951" s="50" t="s">
        <v>214</v>
      </c>
      <c r="C3951" s="49" t="s">
        <v>8460</v>
      </c>
      <c r="D3951" s="49" t="s">
        <v>3968</v>
      </c>
      <c r="E3951" s="49">
        <v>5050</v>
      </c>
      <c r="F3951" s="49" t="s">
        <v>4010</v>
      </c>
      <c r="G3951" s="49">
        <v>12</v>
      </c>
      <c r="H3951" s="49" t="s">
        <v>4011</v>
      </c>
      <c r="I3951" s="49">
        <v>4</v>
      </c>
      <c r="J3951" s="49" t="s">
        <v>4015</v>
      </c>
      <c r="K3951" s="47" t="str">
        <f>_xlfn.XLOOKUP($B3951,ウォッチリスト!$C$3:$C$10000,ウォッチリスト!$C$3:$C$10000,"未反映",0,1)</f>
        <v>9003</v>
      </c>
    </row>
    <row r="3952" spans="1:11">
      <c r="A3952" s="49">
        <v>20250228</v>
      </c>
      <c r="B3952" s="50" t="s">
        <v>229</v>
      </c>
      <c r="C3952" s="49" t="s">
        <v>8461</v>
      </c>
      <c r="D3952" s="49" t="s">
        <v>3968</v>
      </c>
      <c r="E3952" s="49">
        <v>5050</v>
      </c>
      <c r="F3952" s="49" t="s">
        <v>4010</v>
      </c>
      <c r="G3952" s="49">
        <v>12</v>
      </c>
      <c r="H3952" s="49" t="s">
        <v>4011</v>
      </c>
      <c r="I3952" s="49">
        <v>4</v>
      </c>
      <c r="J3952" s="49" t="s">
        <v>4015</v>
      </c>
      <c r="K3952" s="47" t="str">
        <f>_xlfn.XLOOKUP($B3952,ウォッチリスト!$C$3:$C$10000,ウォッチリスト!$C$3:$C$10000,"未反映",0,1)</f>
        <v>9005</v>
      </c>
    </row>
    <row r="3953" spans="1:11">
      <c r="A3953" s="49">
        <v>20250228</v>
      </c>
      <c r="B3953" s="50" t="s">
        <v>3538</v>
      </c>
      <c r="C3953" s="49" t="s">
        <v>8462</v>
      </c>
      <c r="D3953" s="49" t="s">
        <v>3968</v>
      </c>
      <c r="E3953" s="49">
        <v>5050</v>
      </c>
      <c r="F3953" s="49" t="s">
        <v>4010</v>
      </c>
      <c r="G3953" s="49">
        <v>12</v>
      </c>
      <c r="H3953" s="49" t="s">
        <v>4011</v>
      </c>
      <c r="I3953" s="49">
        <v>4</v>
      </c>
      <c r="J3953" s="49" t="s">
        <v>4015</v>
      </c>
      <c r="K3953" s="47" t="str">
        <f>_xlfn.XLOOKUP($B3953,ウォッチリスト!$C$3:$C$10000,ウォッチリスト!$C$3:$C$10000,"未反映",0,1)</f>
        <v>9006</v>
      </c>
    </row>
    <row r="3954" spans="1:11">
      <c r="A3954" s="49">
        <v>20250228</v>
      </c>
      <c r="B3954" s="50" t="s">
        <v>3539</v>
      </c>
      <c r="C3954" s="49" t="s">
        <v>8463</v>
      </c>
      <c r="D3954" s="49" t="s">
        <v>3968</v>
      </c>
      <c r="E3954" s="49">
        <v>5050</v>
      </c>
      <c r="F3954" s="49" t="s">
        <v>4010</v>
      </c>
      <c r="G3954" s="49">
        <v>12</v>
      </c>
      <c r="H3954" s="49" t="s">
        <v>4011</v>
      </c>
      <c r="I3954" s="49">
        <v>4</v>
      </c>
      <c r="J3954" s="49" t="s">
        <v>4015</v>
      </c>
      <c r="K3954" s="47" t="str">
        <f>_xlfn.XLOOKUP($B3954,ウォッチリスト!$C$3:$C$10000,ウォッチリスト!$C$3:$C$10000,"未反映",0,1)</f>
        <v>9007</v>
      </c>
    </row>
    <row r="3955" spans="1:11">
      <c r="A3955" s="49">
        <v>20250228</v>
      </c>
      <c r="B3955" s="50" t="s">
        <v>3540</v>
      </c>
      <c r="C3955" s="49" t="s">
        <v>8464</v>
      </c>
      <c r="D3955" s="49" t="s">
        <v>3968</v>
      </c>
      <c r="E3955" s="49">
        <v>5050</v>
      </c>
      <c r="F3955" s="49" t="s">
        <v>4010</v>
      </c>
      <c r="G3955" s="49">
        <v>12</v>
      </c>
      <c r="H3955" s="49" t="s">
        <v>4011</v>
      </c>
      <c r="I3955" s="49">
        <v>4</v>
      </c>
      <c r="J3955" s="49" t="s">
        <v>4015</v>
      </c>
      <c r="K3955" s="47" t="str">
        <f>_xlfn.XLOOKUP($B3955,ウォッチリスト!$C$3:$C$10000,ウォッチリスト!$C$3:$C$10000,"未反映",0,1)</f>
        <v>9008</v>
      </c>
    </row>
    <row r="3956" spans="1:11">
      <c r="A3956" s="49">
        <v>20250228</v>
      </c>
      <c r="B3956" s="50" t="s">
        <v>3541</v>
      </c>
      <c r="C3956" s="49" t="s">
        <v>8465</v>
      </c>
      <c r="D3956" s="49" t="s">
        <v>3968</v>
      </c>
      <c r="E3956" s="49">
        <v>5050</v>
      </c>
      <c r="F3956" s="49" t="s">
        <v>4010</v>
      </c>
      <c r="G3956" s="49">
        <v>12</v>
      </c>
      <c r="H3956" s="49" t="s">
        <v>4011</v>
      </c>
      <c r="I3956" s="49">
        <v>4</v>
      </c>
      <c r="J3956" s="49" t="s">
        <v>4015</v>
      </c>
      <c r="K3956" s="47" t="str">
        <f>_xlfn.XLOOKUP($B3956,ウォッチリスト!$C$3:$C$10000,ウォッチリスト!$C$3:$C$10000,"未反映",0,1)</f>
        <v>9009</v>
      </c>
    </row>
    <row r="3957" spans="1:11">
      <c r="A3957" s="49">
        <v>20250228</v>
      </c>
      <c r="B3957" s="50" t="s">
        <v>3542</v>
      </c>
      <c r="C3957" s="49" t="s">
        <v>8466</v>
      </c>
      <c r="D3957" s="49" t="s">
        <v>3968</v>
      </c>
      <c r="E3957" s="49">
        <v>5050</v>
      </c>
      <c r="F3957" s="49" t="s">
        <v>4010</v>
      </c>
      <c r="G3957" s="49">
        <v>12</v>
      </c>
      <c r="H3957" s="49" t="s">
        <v>4011</v>
      </c>
      <c r="I3957" s="49">
        <v>6</v>
      </c>
      <c r="J3957" s="49" t="s">
        <v>4061</v>
      </c>
      <c r="K3957" s="47" t="str">
        <f>_xlfn.XLOOKUP($B3957,ウォッチリスト!$C$3:$C$10000,ウォッチリスト!$C$3:$C$10000,"未反映",0,1)</f>
        <v>9010</v>
      </c>
    </row>
    <row r="3958" spans="1:11">
      <c r="A3958" s="49">
        <v>20250228</v>
      </c>
      <c r="B3958" s="50" t="s">
        <v>3543</v>
      </c>
      <c r="C3958" s="49" t="s">
        <v>8467</v>
      </c>
      <c r="D3958" s="49" t="s">
        <v>4059</v>
      </c>
      <c r="E3958" s="49">
        <v>5050</v>
      </c>
      <c r="F3958" s="49" t="s">
        <v>4010</v>
      </c>
      <c r="G3958" s="49">
        <v>12</v>
      </c>
      <c r="H3958" s="49" t="s">
        <v>4011</v>
      </c>
      <c r="I3958" s="49" t="s">
        <v>3975</v>
      </c>
      <c r="J3958" s="49" t="s">
        <v>3975</v>
      </c>
      <c r="K3958" s="47" t="str">
        <f>_xlfn.XLOOKUP($B3958,ウォッチリスト!$C$3:$C$10000,ウォッチリスト!$C$3:$C$10000,"未反映",0,1)</f>
        <v>9012</v>
      </c>
    </row>
    <row r="3959" spans="1:11">
      <c r="A3959" s="49">
        <v>20250228</v>
      </c>
      <c r="B3959" s="50" t="s">
        <v>3544</v>
      </c>
      <c r="C3959" s="49" t="s">
        <v>8468</v>
      </c>
      <c r="D3959" s="49" t="s">
        <v>4059</v>
      </c>
      <c r="E3959" s="49">
        <v>5050</v>
      </c>
      <c r="F3959" s="49" t="s">
        <v>4010</v>
      </c>
      <c r="G3959" s="49">
        <v>12</v>
      </c>
      <c r="H3959" s="49" t="s">
        <v>4011</v>
      </c>
      <c r="I3959" s="49" t="s">
        <v>3975</v>
      </c>
      <c r="J3959" s="49" t="s">
        <v>3975</v>
      </c>
      <c r="K3959" s="47" t="str">
        <f>_xlfn.XLOOKUP($B3959,ウォッチリスト!$C$3:$C$10000,ウォッチリスト!$C$3:$C$10000,"未反映",0,1)</f>
        <v>9017</v>
      </c>
    </row>
    <row r="3960" spans="1:11">
      <c r="A3960" s="49">
        <v>20250228</v>
      </c>
      <c r="B3960" s="50" t="s">
        <v>3545</v>
      </c>
      <c r="C3960" s="49" t="s">
        <v>8469</v>
      </c>
      <c r="D3960" s="49" t="s">
        <v>3968</v>
      </c>
      <c r="E3960" s="49">
        <v>5050</v>
      </c>
      <c r="F3960" s="49" t="s">
        <v>4010</v>
      </c>
      <c r="G3960" s="49">
        <v>12</v>
      </c>
      <c r="H3960" s="49" t="s">
        <v>4011</v>
      </c>
      <c r="I3960" s="49">
        <v>2</v>
      </c>
      <c r="J3960" s="49" t="s">
        <v>4532</v>
      </c>
      <c r="K3960" s="47" t="str">
        <f>_xlfn.XLOOKUP($B3960,ウォッチリスト!$C$3:$C$10000,ウォッチリスト!$C$3:$C$10000,"未反映",0,1)</f>
        <v>9020</v>
      </c>
    </row>
    <row r="3961" spans="1:11">
      <c r="A3961" s="49">
        <v>20250228</v>
      </c>
      <c r="B3961" s="50" t="s">
        <v>3546</v>
      </c>
      <c r="C3961" s="49" t="s">
        <v>8470</v>
      </c>
      <c r="D3961" s="49" t="s">
        <v>3968</v>
      </c>
      <c r="E3961" s="49">
        <v>5050</v>
      </c>
      <c r="F3961" s="49" t="s">
        <v>4010</v>
      </c>
      <c r="G3961" s="49">
        <v>12</v>
      </c>
      <c r="H3961" s="49" t="s">
        <v>4011</v>
      </c>
      <c r="I3961" s="49">
        <v>2</v>
      </c>
      <c r="J3961" s="49" t="s">
        <v>4532</v>
      </c>
      <c r="K3961" s="47" t="str">
        <f>_xlfn.XLOOKUP($B3961,ウォッチリスト!$C$3:$C$10000,ウォッチリスト!$C$3:$C$10000,"未反映",0,1)</f>
        <v>9021</v>
      </c>
    </row>
    <row r="3962" spans="1:11">
      <c r="A3962" s="49">
        <v>20250228</v>
      </c>
      <c r="B3962" s="50" t="s">
        <v>3547</v>
      </c>
      <c r="C3962" s="49" t="s">
        <v>8471</v>
      </c>
      <c r="D3962" s="49" t="s">
        <v>3968</v>
      </c>
      <c r="E3962" s="49">
        <v>5050</v>
      </c>
      <c r="F3962" s="49" t="s">
        <v>4010</v>
      </c>
      <c r="G3962" s="49">
        <v>12</v>
      </c>
      <c r="H3962" s="49" t="s">
        <v>4011</v>
      </c>
      <c r="I3962" s="49">
        <v>2</v>
      </c>
      <c r="J3962" s="49" t="s">
        <v>4532</v>
      </c>
      <c r="K3962" s="47" t="str">
        <f>_xlfn.XLOOKUP($B3962,ウォッチリスト!$C$3:$C$10000,ウォッチリスト!$C$3:$C$10000,"未反映",0,1)</f>
        <v>9022</v>
      </c>
    </row>
    <row r="3963" spans="1:11">
      <c r="A3963" s="49">
        <v>20250228</v>
      </c>
      <c r="B3963" s="50" t="s">
        <v>3548</v>
      </c>
      <c r="C3963" s="49" t="s">
        <v>8472</v>
      </c>
      <c r="D3963" s="49" t="s">
        <v>3968</v>
      </c>
      <c r="E3963" s="49">
        <v>5050</v>
      </c>
      <c r="F3963" s="49" t="s">
        <v>4010</v>
      </c>
      <c r="G3963" s="49">
        <v>12</v>
      </c>
      <c r="H3963" s="49" t="s">
        <v>4011</v>
      </c>
      <c r="I3963" s="49">
        <v>4</v>
      </c>
      <c r="J3963" s="49" t="s">
        <v>4015</v>
      </c>
      <c r="K3963" s="47" t="str">
        <f>_xlfn.XLOOKUP($B3963,ウォッチリスト!$C$3:$C$10000,ウォッチリスト!$C$3:$C$10000,"未反映",0,1)</f>
        <v>9023</v>
      </c>
    </row>
    <row r="3964" spans="1:11">
      <c r="A3964" s="49">
        <v>20250228</v>
      </c>
      <c r="B3964" s="50" t="s">
        <v>3549</v>
      </c>
      <c r="C3964" s="49" t="s">
        <v>8473</v>
      </c>
      <c r="D3964" s="49" t="s">
        <v>3968</v>
      </c>
      <c r="E3964" s="49">
        <v>5050</v>
      </c>
      <c r="F3964" s="49" t="s">
        <v>4010</v>
      </c>
      <c r="G3964" s="49">
        <v>12</v>
      </c>
      <c r="H3964" s="49" t="s">
        <v>4011</v>
      </c>
      <c r="I3964" s="49">
        <v>4</v>
      </c>
      <c r="J3964" s="49" t="s">
        <v>4015</v>
      </c>
      <c r="K3964" s="47" t="str">
        <f>_xlfn.XLOOKUP($B3964,ウォッチリスト!$C$3:$C$10000,ウォッチリスト!$C$3:$C$10000,"未反映",0,1)</f>
        <v>9024</v>
      </c>
    </row>
    <row r="3965" spans="1:11">
      <c r="A3965" s="49">
        <v>20250228</v>
      </c>
      <c r="B3965" s="50" t="s">
        <v>3550</v>
      </c>
      <c r="C3965" s="49" t="s">
        <v>8474</v>
      </c>
      <c r="D3965" s="49" t="s">
        <v>3968</v>
      </c>
      <c r="E3965" s="49">
        <v>5050</v>
      </c>
      <c r="F3965" s="49" t="s">
        <v>4010</v>
      </c>
      <c r="G3965" s="49">
        <v>12</v>
      </c>
      <c r="H3965" s="49" t="s">
        <v>4011</v>
      </c>
      <c r="I3965" s="49">
        <v>6</v>
      </c>
      <c r="J3965" s="49" t="s">
        <v>4061</v>
      </c>
      <c r="K3965" s="47" t="str">
        <f>_xlfn.XLOOKUP($B3965,ウォッチリスト!$C$3:$C$10000,ウォッチリスト!$C$3:$C$10000,"未反映",0,1)</f>
        <v>9025</v>
      </c>
    </row>
    <row r="3966" spans="1:11">
      <c r="A3966" s="49">
        <v>20250228</v>
      </c>
      <c r="B3966" s="50" t="s">
        <v>3551</v>
      </c>
      <c r="C3966" s="49" t="s">
        <v>8475</v>
      </c>
      <c r="D3966" s="49" t="s">
        <v>4059</v>
      </c>
      <c r="E3966" s="49">
        <v>5050</v>
      </c>
      <c r="F3966" s="49" t="s">
        <v>4010</v>
      </c>
      <c r="G3966" s="49">
        <v>12</v>
      </c>
      <c r="H3966" s="49" t="s">
        <v>4011</v>
      </c>
      <c r="I3966" s="49" t="s">
        <v>3975</v>
      </c>
      <c r="J3966" s="49" t="s">
        <v>3975</v>
      </c>
      <c r="K3966" s="47" t="str">
        <f>_xlfn.XLOOKUP($B3966,ウォッチリスト!$C$3:$C$10000,ウォッチリスト!$C$3:$C$10000,"未反映",0,1)</f>
        <v>9028</v>
      </c>
    </row>
    <row r="3967" spans="1:11">
      <c r="A3967" s="49">
        <v>20250228</v>
      </c>
      <c r="B3967" s="50" t="s">
        <v>3552</v>
      </c>
      <c r="C3967" s="49" t="s">
        <v>8476</v>
      </c>
      <c r="D3967" s="49" t="s">
        <v>4059</v>
      </c>
      <c r="E3967" s="49">
        <v>5050</v>
      </c>
      <c r="F3967" s="49" t="s">
        <v>4010</v>
      </c>
      <c r="G3967" s="49">
        <v>12</v>
      </c>
      <c r="H3967" s="49" t="s">
        <v>4011</v>
      </c>
      <c r="I3967" s="49" t="s">
        <v>3975</v>
      </c>
      <c r="J3967" s="49" t="s">
        <v>3975</v>
      </c>
      <c r="K3967" s="47" t="str">
        <f>_xlfn.XLOOKUP($B3967,ウォッチリスト!$C$3:$C$10000,ウォッチリスト!$C$3:$C$10000,"未反映",0,1)</f>
        <v>9029</v>
      </c>
    </row>
    <row r="3968" spans="1:11">
      <c r="A3968" s="49">
        <v>20250228</v>
      </c>
      <c r="B3968" s="50" t="s">
        <v>3553</v>
      </c>
      <c r="C3968" s="49" t="s">
        <v>8477</v>
      </c>
      <c r="D3968" s="49" t="s">
        <v>3968</v>
      </c>
      <c r="E3968" s="49">
        <v>5050</v>
      </c>
      <c r="F3968" s="49" t="s">
        <v>4010</v>
      </c>
      <c r="G3968" s="49">
        <v>12</v>
      </c>
      <c r="H3968" s="49" t="s">
        <v>4011</v>
      </c>
      <c r="I3968" s="49">
        <v>4</v>
      </c>
      <c r="J3968" s="49" t="s">
        <v>4015</v>
      </c>
      <c r="K3968" s="47" t="str">
        <f>_xlfn.XLOOKUP($B3968,ウォッチリスト!$C$3:$C$10000,ウォッチリスト!$C$3:$C$10000,"未反映",0,1)</f>
        <v>9031</v>
      </c>
    </row>
    <row r="3969" spans="1:11">
      <c r="A3969" s="49">
        <v>20250228</v>
      </c>
      <c r="B3969" s="50" t="s">
        <v>3554</v>
      </c>
      <c r="C3969" s="49" t="s">
        <v>8478</v>
      </c>
      <c r="D3969" s="49" t="s">
        <v>4059</v>
      </c>
      <c r="E3969" s="49">
        <v>5050</v>
      </c>
      <c r="F3969" s="49" t="s">
        <v>4010</v>
      </c>
      <c r="G3969" s="49">
        <v>12</v>
      </c>
      <c r="H3969" s="49" t="s">
        <v>4011</v>
      </c>
      <c r="I3969" s="49" t="s">
        <v>3975</v>
      </c>
      <c r="J3969" s="49" t="s">
        <v>3975</v>
      </c>
      <c r="K3969" s="47" t="str">
        <f>_xlfn.XLOOKUP($B3969,ウォッチリスト!$C$3:$C$10000,ウォッチリスト!$C$3:$C$10000,"未反映",0,1)</f>
        <v>9033</v>
      </c>
    </row>
    <row r="3970" spans="1:11">
      <c r="A3970" s="49">
        <v>20250228</v>
      </c>
      <c r="B3970" s="50" t="s">
        <v>3555</v>
      </c>
      <c r="C3970" s="49" t="s">
        <v>8479</v>
      </c>
      <c r="D3970" s="49" t="s">
        <v>4059</v>
      </c>
      <c r="E3970" s="49">
        <v>5050</v>
      </c>
      <c r="F3970" s="49" t="s">
        <v>4010</v>
      </c>
      <c r="G3970" s="49">
        <v>12</v>
      </c>
      <c r="H3970" s="49" t="s">
        <v>4011</v>
      </c>
      <c r="I3970" s="49" t="s">
        <v>3975</v>
      </c>
      <c r="J3970" s="49" t="s">
        <v>3975</v>
      </c>
      <c r="K3970" s="47" t="str">
        <f>_xlfn.XLOOKUP($B3970,ウォッチリスト!$C$3:$C$10000,ウォッチリスト!$C$3:$C$10000,"未反映",0,1)</f>
        <v>9034</v>
      </c>
    </row>
    <row r="3971" spans="1:11">
      <c r="A3971" s="49">
        <v>20250228</v>
      </c>
      <c r="B3971" s="50" t="s">
        <v>3556</v>
      </c>
      <c r="C3971" s="49" t="s">
        <v>8480</v>
      </c>
      <c r="D3971" s="49" t="s">
        <v>4059</v>
      </c>
      <c r="E3971" s="49">
        <v>5050</v>
      </c>
      <c r="F3971" s="49" t="s">
        <v>4010</v>
      </c>
      <c r="G3971" s="49">
        <v>12</v>
      </c>
      <c r="H3971" s="49" t="s">
        <v>4011</v>
      </c>
      <c r="I3971" s="49" t="s">
        <v>3975</v>
      </c>
      <c r="J3971" s="49" t="s">
        <v>3975</v>
      </c>
      <c r="K3971" s="47" t="str">
        <f>_xlfn.XLOOKUP($B3971,ウォッチリスト!$C$3:$C$10000,ウォッチリスト!$C$3:$C$10000,"未反映",0,1)</f>
        <v>9036</v>
      </c>
    </row>
    <row r="3972" spans="1:11">
      <c r="A3972" s="49">
        <v>20250228</v>
      </c>
      <c r="B3972" s="50" t="s">
        <v>3557</v>
      </c>
      <c r="C3972" s="49" t="s">
        <v>8481</v>
      </c>
      <c r="D3972" s="49" t="s">
        <v>3968</v>
      </c>
      <c r="E3972" s="49">
        <v>5050</v>
      </c>
      <c r="F3972" s="49" t="s">
        <v>4010</v>
      </c>
      <c r="G3972" s="49">
        <v>12</v>
      </c>
      <c r="H3972" s="49" t="s">
        <v>4011</v>
      </c>
      <c r="I3972" s="49">
        <v>7</v>
      </c>
      <c r="J3972" s="49" t="s">
        <v>3971</v>
      </c>
      <c r="K3972" s="47" t="str">
        <f>_xlfn.XLOOKUP($B3972,ウォッチリスト!$C$3:$C$10000,ウォッチリスト!$C$3:$C$10000,"未反映",0,1)</f>
        <v>9037</v>
      </c>
    </row>
    <row r="3973" spans="1:11">
      <c r="A3973" s="49">
        <v>20250228</v>
      </c>
      <c r="B3973" s="50" t="s">
        <v>3558</v>
      </c>
      <c r="C3973" s="49" t="s">
        <v>8482</v>
      </c>
      <c r="D3973" s="49" t="s">
        <v>3968</v>
      </c>
      <c r="E3973" s="49">
        <v>5050</v>
      </c>
      <c r="F3973" s="49" t="s">
        <v>4010</v>
      </c>
      <c r="G3973" s="49">
        <v>12</v>
      </c>
      <c r="H3973" s="49" t="s">
        <v>4011</v>
      </c>
      <c r="I3973" s="49">
        <v>6</v>
      </c>
      <c r="J3973" s="49" t="s">
        <v>4061</v>
      </c>
      <c r="K3973" s="47" t="str">
        <f>_xlfn.XLOOKUP($B3973,ウォッチリスト!$C$3:$C$10000,ウォッチリスト!$C$3:$C$10000,"未反映",0,1)</f>
        <v>9039</v>
      </c>
    </row>
    <row r="3974" spans="1:11">
      <c r="A3974" s="49">
        <v>20250228</v>
      </c>
      <c r="B3974" s="50" t="s">
        <v>3559</v>
      </c>
      <c r="C3974" s="49" t="s">
        <v>8483</v>
      </c>
      <c r="D3974" s="49" t="s">
        <v>3968</v>
      </c>
      <c r="E3974" s="49">
        <v>5050</v>
      </c>
      <c r="F3974" s="49" t="s">
        <v>4010</v>
      </c>
      <c r="G3974" s="49">
        <v>12</v>
      </c>
      <c r="H3974" s="49" t="s">
        <v>4011</v>
      </c>
      <c r="I3974" s="49">
        <v>4</v>
      </c>
      <c r="J3974" s="49" t="s">
        <v>4015</v>
      </c>
      <c r="K3974" s="47" t="str">
        <f>_xlfn.XLOOKUP($B3974,ウォッチリスト!$C$3:$C$10000,ウォッチリスト!$C$3:$C$10000,"未反映",0,1)</f>
        <v>9041</v>
      </c>
    </row>
    <row r="3975" spans="1:11">
      <c r="A3975" s="49">
        <v>20250228</v>
      </c>
      <c r="B3975" s="50" t="s">
        <v>3560</v>
      </c>
      <c r="C3975" s="49" t="s">
        <v>8484</v>
      </c>
      <c r="D3975" s="49" t="s">
        <v>3968</v>
      </c>
      <c r="E3975" s="49">
        <v>5050</v>
      </c>
      <c r="F3975" s="49" t="s">
        <v>4010</v>
      </c>
      <c r="G3975" s="49">
        <v>12</v>
      </c>
      <c r="H3975" s="49" t="s">
        <v>4011</v>
      </c>
      <c r="I3975" s="49">
        <v>4</v>
      </c>
      <c r="J3975" s="49" t="s">
        <v>4015</v>
      </c>
      <c r="K3975" s="47" t="str">
        <f>_xlfn.XLOOKUP($B3975,ウォッチリスト!$C$3:$C$10000,ウォッチリスト!$C$3:$C$10000,"未反映",0,1)</f>
        <v>9042</v>
      </c>
    </row>
    <row r="3976" spans="1:11">
      <c r="A3976" s="49">
        <v>20250228</v>
      </c>
      <c r="B3976" s="50" t="s">
        <v>3561</v>
      </c>
      <c r="C3976" s="49" t="s">
        <v>8485</v>
      </c>
      <c r="D3976" s="49" t="s">
        <v>3968</v>
      </c>
      <c r="E3976" s="49">
        <v>5050</v>
      </c>
      <c r="F3976" s="49" t="s">
        <v>4010</v>
      </c>
      <c r="G3976" s="49">
        <v>12</v>
      </c>
      <c r="H3976" s="49" t="s">
        <v>4011</v>
      </c>
      <c r="I3976" s="49">
        <v>4</v>
      </c>
      <c r="J3976" s="49" t="s">
        <v>4015</v>
      </c>
      <c r="K3976" s="47" t="str">
        <f>_xlfn.XLOOKUP($B3976,ウォッチリスト!$C$3:$C$10000,ウォッチリスト!$C$3:$C$10000,"未反映",0,1)</f>
        <v>9044</v>
      </c>
    </row>
    <row r="3977" spans="1:11">
      <c r="A3977" s="49">
        <v>20250228</v>
      </c>
      <c r="B3977" s="50" t="s">
        <v>3562</v>
      </c>
      <c r="C3977" s="49" t="s">
        <v>8486</v>
      </c>
      <c r="D3977" s="49" t="s">
        <v>3968</v>
      </c>
      <c r="E3977" s="49">
        <v>5050</v>
      </c>
      <c r="F3977" s="49" t="s">
        <v>4010</v>
      </c>
      <c r="G3977" s="49">
        <v>12</v>
      </c>
      <c r="H3977" s="49" t="s">
        <v>4011</v>
      </c>
      <c r="I3977" s="49">
        <v>4</v>
      </c>
      <c r="J3977" s="49" t="s">
        <v>4015</v>
      </c>
      <c r="K3977" s="47" t="str">
        <f>_xlfn.XLOOKUP($B3977,ウォッチリスト!$C$3:$C$10000,ウォッチリスト!$C$3:$C$10000,"未反映",0,1)</f>
        <v>9045</v>
      </c>
    </row>
    <row r="3978" spans="1:11">
      <c r="A3978" s="49">
        <v>20250228</v>
      </c>
      <c r="B3978" s="50" t="s">
        <v>3563</v>
      </c>
      <c r="C3978" s="49" t="s">
        <v>8487</v>
      </c>
      <c r="D3978" s="49" t="s">
        <v>3968</v>
      </c>
      <c r="E3978" s="49">
        <v>5050</v>
      </c>
      <c r="F3978" s="49" t="s">
        <v>4010</v>
      </c>
      <c r="G3978" s="49">
        <v>12</v>
      </c>
      <c r="H3978" s="49" t="s">
        <v>4011</v>
      </c>
      <c r="I3978" s="49">
        <v>7</v>
      </c>
      <c r="J3978" s="49" t="s">
        <v>3971</v>
      </c>
      <c r="K3978" s="47" t="str">
        <f>_xlfn.XLOOKUP($B3978,ウォッチリスト!$C$3:$C$10000,ウォッチリスト!$C$3:$C$10000,"未反映",0,1)</f>
        <v>9046</v>
      </c>
    </row>
    <row r="3979" spans="1:11">
      <c r="A3979" s="49">
        <v>20250228</v>
      </c>
      <c r="B3979" s="50" t="s">
        <v>3564</v>
      </c>
      <c r="C3979" s="49" t="s">
        <v>8488</v>
      </c>
      <c r="D3979" s="49" t="s">
        <v>3968</v>
      </c>
      <c r="E3979" s="49">
        <v>5050</v>
      </c>
      <c r="F3979" s="49" t="s">
        <v>4010</v>
      </c>
      <c r="G3979" s="49">
        <v>12</v>
      </c>
      <c r="H3979" s="49" t="s">
        <v>4011</v>
      </c>
      <c r="I3979" s="49">
        <v>4</v>
      </c>
      <c r="J3979" s="49" t="s">
        <v>4015</v>
      </c>
      <c r="K3979" s="47" t="str">
        <f>_xlfn.XLOOKUP($B3979,ウォッチリスト!$C$3:$C$10000,ウォッチリスト!$C$3:$C$10000,"未反映",0,1)</f>
        <v>9048</v>
      </c>
    </row>
    <row r="3980" spans="1:11">
      <c r="A3980" s="49">
        <v>20250228</v>
      </c>
      <c r="B3980" s="50" t="s">
        <v>3565</v>
      </c>
      <c r="C3980" s="49" t="s">
        <v>8489</v>
      </c>
      <c r="D3980" s="49" t="s">
        <v>4059</v>
      </c>
      <c r="E3980" s="49">
        <v>5050</v>
      </c>
      <c r="F3980" s="49" t="s">
        <v>4010</v>
      </c>
      <c r="G3980" s="49">
        <v>12</v>
      </c>
      <c r="H3980" s="49" t="s">
        <v>4011</v>
      </c>
      <c r="I3980" s="49" t="s">
        <v>3975</v>
      </c>
      <c r="J3980" s="49" t="s">
        <v>3975</v>
      </c>
      <c r="K3980" s="47" t="str">
        <f>_xlfn.XLOOKUP($B3980,ウォッチリスト!$C$3:$C$10000,ウォッチリスト!$C$3:$C$10000,"未反映",0,1)</f>
        <v>9049</v>
      </c>
    </row>
    <row r="3981" spans="1:11">
      <c r="A3981" s="49">
        <v>20250228</v>
      </c>
      <c r="B3981" s="50" t="s">
        <v>3566</v>
      </c>
      <c r="C3981" s="49" t="s">
        <v>8490</v>
      </c>
      <c r="D3981" s="49" t="s">
        <v>4059</v>
      </c>
      <c r="E3981" s="49">
        <v>5050</v>
      </c>
      <c r="F3981" s="49" t="s">
        <v>4010</v>
      </c>
      <c r="G3981" s="49">
        <v>12</v>
      </c>
      <c r="H3981" s="49" t="s">
        <v>4011</v>
      </c>
      <c r="I3981" s="49" t="s">
        <v>3975</v>
      </c>
      <c r="J3981" s="49" t="s">
        <v>3975</v>
      </c>
      <c r="K3981" s="47" t="str">
        <f>_xlfn.XLOOKUP($B3981,ウォッチリスト!$C$3:$C$10000,ウォッチリスト!$C$3:$C$10000,"未反映",0,1)</f>
        <v>9051</v>
      </c>
    </row>
    <row r="3982" spans="1:11">
      <c r="A3982" s="49">
        <v>20250228</v>
      </c>
      <c r="B3982" s="50" t="s">
        <v>3567</v>
      </c>
      <c r="C3982" s="49" t="s">
        <v>8491</v>
      </c>
      <c r="D3982" s="49" t="s">
        <v>3968</v>
      </c>
      <c r="E3982" s="49">
        <v>5050</v>
      </c>
      <c r="F3982" s="49" t="s">
        <v>4010</v>
      </c>
      <c r="G3982" s="49">
        <v>12</v>
      </c>
      <c r="H3982" s="49" t="s">
        <v>4011</v>
      </c>
      <c r="I3982" s="49">
        <v>7</v>
      </c>
      <c r="J3982" s="49" t="s">
        <v>3971</v>
      </c>
      <c r="K3982" s="47" t="str">
        <f>_xlfn.XLOOKUP($B3982,ウォッチリスト!$C$3:$C$10000,ウォッチリスト!$C$3:$C$10000,"未反映",0,1)</f>
        <v>9052</v>
      </c>
    </row>
    <row r="3983" spans="1:11">
      <c r="A3983" s="49">
        <v>20250228</v>
      </c>
      <c r="B3983" s="50" t="s">
        <v>3569</v>
      </c>
      <c r="C3983" s="49" t="s">
        <v>8492</v>
      </c>
      <c r="D3983" s="49" t="s">
        <v>4059</v>
      </c>
      <c r="E3983" s="49">
        <v>5050</v>
      </c>
      <c r="F3983" s="49" t="s">
        <v>4010</v>
      </c>
      <c r="G3983" s="49">
        <v>12</v>
      </c>
      <c r="H3983" s="49" t="s">
        <v>4011</v>
      </c>
      <c r="I3983" s="49" t="s">
        <v>3975</v>
      </c>
      <c r="J3983" s="49" t="s">
        <v>3975</v>
      </c>
      <c r="K3983" s="47" t="str">
        <f>_xlfn.XLOOKUP($B3983,ウォッチリスト!$C$3:$C$10000,ウォッチリスト!$C$3:$C$10000,"未反映",0,1)</f>
        <v>9057</v>
      </c>
    </row>
    <row r="3984" spans="1:11">
      <c r="A3984" s="49">
        <v>20250228</v>
      </c>
      <c r="B3984" s="50" t="s">
        <v>3571</v>
      </c>
      <c r="C3984" s="49" t="s">
        <v>8494</v>
      </c>
      <c r="D3984" s="49" t="s">
        <v>4059</v>
      </c>
      <c r="E3984" s="49">
        <v>5050</v>
      </c>
      <c r="F3984" s="49" t="s">
        <v>4010</v>
      </c>
      <c r="G3984" s="49">
        <v>12</v>
      </c>
      <c r="H3984" s="49" t="s">
        <v>4011</v>
      </c>
      <c r="I3984" s="49" t="s">
        <v>3975</v>
      </c>
      <c r="J3984" s="49" t="s">
        <v>3975</v>
      </c>
      <c r="K3984" s="47" t="str">
        <f>_xlfn.XLOOKUP($B3984,ウォッチリスト!$C$3:$C$10000,ウォッチリスト!$C$3:$C$10000,"未反映",0,1)</f>
        <v>9059</v>
      </c>
    </row>
    <row r="3985" spans="1:11">
      <c r="A3985" s="49">
        <v>20250228</v>
      </c>
      <c r="B3985" s="50" t="s">
        <v>3572</v>
      </c>
      <c r="C3985" s="49" t="s">
        <v>8495</v>
      </c>
      <c r="D3985" s="49" t="s">
        <v>4059</v>
      </c>
      <c r="E3985" s="49">
        <v>5050</v>
      </c>
      <c r="F3985" s="49" t="s">
        <v>4010</v>
      </c>
      <c r="G3985" s="49">
        <v>12</v>
      </c>
      <c r="H3985" s="49" t="s">
        <v>4011</v>
      </c>
      <c r="I3985" s="49" t="s">
        <v>3975</v>
      </c>
      <c r="J3985" s="49" t="s">
        <v>3975</v>
      </c>
      <c r="K3985" s="47" t="str">
        <f>_xlfn.XLOOKUP($B3985,ウォッチリスト!$C$3:$C$10000,ウォッチリスト!$C$3:$C$10000,"未反映",0,1)</f>
        <v>9060</v>
      </c>
    </row>
    <row r="3986" spans="1:11">
      <c r="A3986" s="49">
        <v>20250228</v>
      </c>
      <c r="B3986" s="50" t="s">
        <v>3573</v>
      </c>
      <c r="C3986" s="49" t="s">
        <v>8496</v>
      </c>
      <c r="D3986" s="49" t="s">
        <v>4059</v>
      </c>
      <c r="E3986" s="49">
        <v>5050</v>
      </c>
      <c r="F3986" s="49" t="s">
        <v>4010</v>
      </c>
      <c r="G3986" s="49">
        <v>12</v>
      </c>
      <c r="H3986" s="49" t="s">
        <v>4011</v>
      </c>
      <c r="I3986" s="49" t="s">
        <v>3975</v>
      </c>
      <c r="J3986" s="49" t="s">
        <v>3975</v>
      </c>
      <c r="K3986" s="47" t="str">
        <f>_xlfn.XLOOKUP($B3986,ウォッチリスト!$C$3:$C$10000,ウォッチリスト!$C$3:$C$10000,"未反映",0,1)</f>
        <v>9063</v>
      </c>
    </row>
    <row r="3987" spans="1:11">
      <c r="A3987" s="49">
        <v>20250228</v>
      </c>
      <c r="B3987" s="50" t="s">
        <v>3574</v>
      </c>
      <c r="C3987" s="49" t="s">
        <v>8497</v>
      </c>
      <c r="D3987" s="49" t="s">
        <v>3968</v>
      </c>
      <c r="E3987" s="49">
        <v>5050</v>
      </c>
      <c r="F3987" s="49" t="s">
        <v>4010</v>
      </c>
      <c r="G3987" s="49">
        <v>12</v>
      </c>
      <c r="H3987" s="49" t="s">
        <v>4011</v>
      </c>
      <c r="I3987" s="49">
        <v>4</v>
      </c>
      <c r="J3987" s="49" t="s">
        <v>4015</v>
      </c>
      <c r="K3987" s="47" t="str">
        <f>_xlfn.XLOOKUP($B3987,ウォッチリスト!$C$3:$C$10000,ウォッチリスト!$C$3:$C$10000,"未反映",0,1)</f>
        <v>9064</v>
      </c>
    </row>
    <row r="3988" spans="1:11">
      <c r="A3988" s="49">
        <v>20250228</v>
      </c>
      <c r="B3988" s="50" t="s">
        <v>3575</v>
      </c>
      <c r="C3988" s="49" t="s">
        <v>8498</v>
      </c>
      <c r="D3988" s="49" t="s">
        <v>3968</v>
      </c>
      <c r="E3988" s="49">
        <v>5050</v>
      </c>
      <c r="F3988" s="49" t="s">
        <v>4010</v>
      </c>
      <c r="G3988" s="49">
        <v>12</v>
      </c>
      <c r="H3988" s="49" t="s">
        <v>4011</v>
      </c>
      <c r="I3988" s="49">
        <v>4</v>
      </c>
      <c r="J3988" s="49" t="s">
        <v>4015</v>
      </c>
      <c r="K3988" s="47" t="str">
        <f>_xlfn.XLOOKUP($B3988,ウォッチリスト!$C$3:$C$10000,ウォッチリスト!$C$3:$C$10000,"未反映",0,1)</f>
        <v>9065</v>
      </c>
    </row>
    <row r="3989" spans="1:11">
      <c r="A3989" s="49">
        <v>20250228</v>
      </c>
      <c r="B3989" s="50" t="s">
        <v>3576</v>
      </c>
      <c r="C3989" s="49" t="s">
        <v>8499</v>
      </c>
      <c r="D3989" s="49" t="s">
        <v>3968</v>
      </c>
      <c r="E3989" s="49">
        <v>5200</v>
      </c>
      <c r="F3989" s="49" t="s">
        <v>8493</v>
      </c>
      <c r="G3989" s="49">
        <v>12</v>
      </c>
      <c r="H3989" s="49" t="s">
        <v>4011</v>
      </c>
      <c r="I3989" s="49">
        <v>7</v>
      </c>
      <c r="J3989" s="49" t="s">
        <v>3971</v>
      </c>
      <c r="K3989" s="47" t="str">
        <f>_xlfn.XLOOKUP($B3989,ウォッチリスト!$C$3:$C$10000,ウォッチリスト!$C$3:$C$10000,"未反映",0,1)</f>
        <v>9066</v>
      </c>
    </row>
    <row r="3990" spans="1:11">
      <c r="A3990" s="49">
        <v>20250228</v>
      </c>
      <c r="B3990" s="50" t="s">
        <v>3577</v>
      </c>
      <c r="C3990" s="49" t="s">
        <v>8500</v>
      </c>
      <c r="D3990" s="49" t="s">
        <v>4059</v>
      </c>
      <c r="E3990" s="49">
        <v>5050</v>
      </c>
      <c r="F3990" s="49" t="s">
        <v>4010</v>
      </c>
      <c r="G3990" s="49">
        <v>12</v>
      </c>
      <c r="H3990" s="49" t="s">
        <v>4011</v>
      </c>
      <c r="I3990" s="49" t="s">
        <v>3975</v>
      </c>
      <c r="J3990" s="49" t="s">
        <v>3975</v>
      </c>
      <c r="K3990" s="47" t="str">
        <f>_xlfn.XLOOKUP($B3990,ウォッチリスト!$C$3:$C$10000,ウォッチリスト!$C$3:$C$10000,"未反映",0,1)</f>
        <v>9067</v>
      </c>
    </row>
    <row r="3991" spans="1:11">
      <c r="A3991" s="49">
        <v>20250228</v>
      </c>
      <c r="B3991" s="50" t="s">
        <v>3578</v>
      </c>
      <c r="C3991" s="49" t="s">
        <v>8501</v>
      </c>
      <c r="D3991" s="49" t="s">
        <v>3968</v>
      </c>
      <c r="E3991" s="49">
        <v>5050</v>
      </c>
      <c r="F3991" s="49" t="s">
        <v>4010</v>
      </c>
      <c r="G3991" s="49">
        <v>12</v>
      </c>
      <c r="H3991" s="49" t="s">
        <v>4011</v>
      </c>
      <c r="I3991" s="49">
        <v>7</v>
      </c>
      <c r="J3991" s="49" t="s">
        <v>3971</v>
      </c>
      <c r="K3991" s="47" t="str">
        <f>_xlfn.XLOOKUP($B3991,ウォッチリスト!$C$3:$C$10000,ウォッチリスト!$C$3:$C$10000,"未反映",0,1)</f>
        <v>9068</v>
      </c>
    </row>
    <row r="3992" spans="1:11">
      <c r="A3992" s="49">
        <v>20250228</v>
      </c>
      <c r="B3992" s="50" t="s">
        <v>3579</v>
      </c>
      <c r="C3992" s="49" t="s">
        <v>8502</v>
      </c>
      <c r="D3992" s="49" t="s">
        <v>3968</v>
      </c>
      <c r="E3992" s="49">
        <v>5050</v>
      </c>
      <c r="F3992" s="49" t="s">
        <v>4010</v>
      </c>
      <c r="G3992" s="49">
        <v>12</v>
      </c>
      <c r="H3992" s="49" t="s">
        <v>4011</v>
      </c>
      <c r="I3992" s="49">
        <v>6</v>
      </c>
      <c r="J3992" s="49" t="s">
        <v>4061</v>
      </c>
      <c r="K3992" s="47" t="str">
        <f>_xlfn.XLOOKUP($B3992,ウォッチリスト!$C$3:$C$10000,ウォッチリスト!$C$3:$C$10000,"未反映",0,1)</f>
        <v>9069</v>
      </c>
    </row>
    <row r="3993" spans="1:11">
      <c r="A3993" s="49">
        <v>20250228</v>
      </c>
      <c r="B3993" s="50" t="s">
        <v>3580</v>
      </c>
      <c r="C3993" s="49" t="s">
        <v>8503</v>
      </c>
      <c r="D3993" s="49" t="s">
        <v>3968</v>
      </c>
      <c r="E3993" s="49">
        <v>5050</v>
      </c>
      <c r="F3993" s="49" t="s">
        <v>4010</v>
      </c>
      <c r="G3993" s="49">
        <v>12</v>
      </c>
      <c r="H3993" s="49" t="s">
        <v>4011</v>
      </c>
      <c r="I3993" s="49">
        <v>7</v>
      </c>
      <c r="J3993" s="49" t="s">
        <v>3971</v>
      </c>
      <c r="K3993" s="47" t="str">
        <f>_xlfn.XLOOKUP($B3993,ウォッチリスト!$C$3:$C$10000,ウォッチリスト!$C$3:$C$10000,"未反映",0,1)</f>
        <v>9070</v>
      </c>
    </row>
    <row r="3994" spans="1:11">
      <c r="A3994" s="49">
        <v>20250228</v>
      </c>
      <c r="B3994" s="50" t="s">
        <v>3581</v>
      </c>
      <c r="C3994" s="49" t="s">
        <v>8504</v>
      </c>
      <c r="D3994" s="49" t="s">
        <v>3968</v>
      </c>
      <c r="E3994" s="49">
        <v>5050</v>
      </c>
      <c r="F3994" s="49" t="s">
        <v>4010</v>
      </c>
      <c r="G3994" s="49">
        <v>12</v>
      </c>
      <c r="H3994" s="49" t="s">
        <v>4011</v>
      </c>
      <c r="I3994" s="49">
        <v>4</v>
      </c>
      <c r="J3994" s="49" t="s">
        <v>4015</v>
      </c>
      <c r="K3994" s="47" t="str">
        <f>_xlfn.XLOOKUP($B3994,ウォッチリスト!$C$3:$C$10000,ウォッチリスト!$C$3:$C$10000,"未反映",0,1)</f>
        <v>9072</v>
      </c>
    </row>
    <row r="3995" spans="1:11">
      <c r="A3995" s="49">
        <v>20250228</v>
      </c>
      <c r="B3995" s="50" t="s">
        <v>3582</v>
      </c>
      <c r="C3995" s="49" t="s">
        <v>8505</v>
      </c>
      <c r="D3995" s="49" t="s">
        <v>4059</v>
      </c>
      <c r="E3995" s="49">
        <v>5050</v>
      </c>
      <c r="F3995" s="49" t="s">
        <v>4010</v>
      </c>
      <c r="G3995" s="49">
        <v>12</v>
      </c>
      <c r="H3995" s="49" t="s">
        <v>4011</v>
      </c>
      <c r="I3995" s="49" t="s">
        <v>3975</v>
      </c>
      <c r="J3995" s="49" t="s">
        <v>3975</v>
      </c>
      <c r="K3995" s="47" t="str">
        <f>_xlfn.XLOOKUP($B3995,ウォッチリスト!$C$3:$C$10000,ウォッチリスト!$C$3:$C$10000,"未反映",0,1)</f>
        <v>9073</v>
      </c>
    </row>
    <row r="3996" spans="1:11">
      <c r="A3996" s="49">
        <v>20250228</v>
      </c>
      <c r="B3996" s="50" t="s">
        <v>3583</v>
      </c>
      <c r="C3996" s="49" t="s">
        <v>8506</v>
      </c>
      <c r="D3996" s="49" t="s">
        <v>4059</v>
      </c>
      <c r="E3996" s="49">
        <v>5050</v>
      </c>
      <c r="F3996" s="49" t="s">
        <v>4010</v>
      </c>
      <c r="G3996" s="49">
        <v>12</v>
      </c>
      <c r="H3996" s="49" t="s">
        <v>4011</v>
      </c>
      <c r="I3996" s="49" t="s">
        <v>3975</v>
      </c>
      <c r="J3996" s="49" t="s">
        <v>3975</v>
      </c>
      <c r="K3996" s="47" t="str">
        <f>_xlfn.XLOOKUP($B3996,ウォッチリスト!$C$3:$C$10000,ウォッチリスト!$C$3:$C$10000,"未反映",0,1)</f>
        <v>9074</v>
      </c>
    </row>
    <row r="3997" spans="1:11">
      <c r="A3997" s="49">
        <v>20250228</v>
      </c>
      <c r="B3997" s="50" t="s">
        <v>3584</v>
      </c>
      <c r="C3997" s="49" t="s">
        <v>8507</v>
      </c>
      <c r="D3997" s="49" t="s">
        <v>3968</v>
      </c>
      <c r="E3997" s="49">
        <v>5050</v>
      </c>
      <c r="F3997" s="49" t="s">
        <v>4010</v>
      </c>
      <c r="G3997" s="49">
        <v>12</v>
      </c>
      <c r="H3997" s="49" t="s">
        <v>4011</v>
      </c>
      <c r="I3997" s="49">
        <v>6</v>
      </c>
      <c r="J3997" s="49" t="s">
        <v>4061</v>
      </c>
      <c r="K3997" s="47" t="str">
        <f>_xlfn.XLOOKUP($B3997,ウォッチリスト!$C$3:$C$10000,ウォッチリスト!$C$3:$C$10000,"未反映",0,1)</f>
        <v>9075</v>
      </c>
    </row>
    <row r="3998" spans="1:11">
      <c r="A3998" s="49">
        <v>20250228</v>
      </c>
      <c r="B3998" s="50" t="s">
        <v>3585</v>
      </c>
      <c r="C3998" s="49" t="s">
        <v>8508</v>
      </c>
      <c r="D3998" s="49" t="s">
        <v>3968</v>
      </c>
      <c r="E3998" s="49">
        <v>5050</v>
      </c>
      <c r="F3998" s="49" t="s">
        <v>4010</v>
      </c>
      <c r="G3998" s="49">
        <v>12</v>
      </c>
      <c r="H3998" s="49" t="s">
        <v>4011</v>
      </c>
      <c r="I3998" s="49">
        <v>4</v>
      </c>
      <c r="J3998" s="49" t="s">
        <v>4015</v>
      </c>
      <c r="K3998" s="47" t="str">
        <f>_xlfn.XLOOKUP($B3998,ウォッチリスト!$C$3:$C$10000,ウォッチリスト!$C$3:$C$10000,"未反映",0,1)</f>
        <v>9076</v>
      </c>
    </row>
    <row r="3999" spans="1:11">
      <c r="A3999" s="49">
        <v>20250228</v>
      </c>
      <c r="B3999" s="50" t="s">
        <v>3586</v>
      </c>
      <c r="C3999" s="49" t="s">
        <v>8509</v>
      </c>
      <c r="D3999" s="49" t="s">
        <v>3968</v>
      </c>
      <c r="E3999" s="49">
        <v>5050</v>
      </c>
      <c r="F3999" s="49" t="s">
        <v>4010</v>
      </c>
      <c r="G3999" s="49">
        <v>12</v>
      </c>
      <c r="H3999" s="49" t="s">
        <v>4011</v>
      </c>
      <c r="I3999" s="49">
        <v>7</v>
      </c>
      <c r="J3999" s="49" t="s">
        <v>3971</v>
      </c>
      <c r="K3999" s="47" t="str">
        <f>_xlfn.XLOOKUP($B3999,ウォッチリスト!$C$3:$C$10000,ウォッチリスト!$C$3:$C$10000,"未反映",0,1)</f>
        <v>9081</v>
      </c>
    </row>
    <row r="4000" spans="1:11">
      <c r="A4000" s="49">
        <v>20250228</v>
      </c>
      <c r="B4000" s="50" t="s">
        <v>3587</v>
      </c>
      <c r="C4000" s="49" t="s">
        <v>8510</v>
      </c>
      <c r="D4000" s="49" t="s">
        <v>4059</v>
      </c>
      <c r="E4000" s="49">
        <v>5050</v>
      </c>
      <c r="F4000" s="49" t="s">
        <v>4010</v>
      </c>
      <c r="G4000" s="49">
        <v>12</v>
      </c>
      <c r="H4000" s="49" t="s">
        <v>4011</v>
      </c>
      <c r="I4000" s="49" t="s">
        <v>3975</v>
      </c>
      <c r="J4000" s="49" t="s">
        <v>3975</v>
      </c>
      <c r="K4000" s="47" t="str">
        <f>_xlfn.XLOOKUP($B4000,ウォッチリスト!$C$3:$C$10000,ウォッチリスト!$C$3:$C$10000,"未反映",0,1)</f>
        <v>9082</v>
      </c>
    </row>
    <row r="4001" spans="1:11">
      <c r="A4001" s="49">
        <v>20250228</v>
      </c>
      <c r="B4001" s="50" t="s">
        <v>3588</v>
      </c>
      <c r="C4001" s="49" t="s">
        <v>8511</v>
      </c>
      <c r="D4001" s="49" t="s">
        <v>4059</v>
      </c>
      <c r="E4001" s="49">
        <v>5050</v>
      </c>
      <c r="F4001" s="49" t="s">
        <v>4010</v>
      </c>
      <c r="G4001" s="49">
        <v>12</v>
      </c>
      <c r="H4001" s="49" t="s">
        <v>4011</v>
      </c>
      <c r="I4001" s="49" t="s">
        <v>3975</v>
      </c>
      <c r="J4001" s="49" t="s">
        <v>3975</v>
      </c>
      <c r="K4001" s="47" t="str">
        <f>_xlfn.XLOOKUP($B4001,ウォッチリスト!$C$3:$C$10000,ウォッチリスト!$C$3:$C$10000,"未反映",0,1)</f>
        <v>9083</v>
      </c>
    </row>
    <row r="4002" spans="1:11">
      <c r="A4002" s="49">
        <v>20250228</v>
      </c>
      <c r="B4002" s="50" t="s">
        <v>3589</v>
      </c>
      <c r="C4002" s="49" t="s">
        <v>8512</v>
      </c>
      <c r="D4002" s="49" t="s">
        <v>4059</v>
      </c>
      <c r="E4002" s="49">
        <v>5050</v>
      </c>
      <c r="F4002" s="49" t="s">
        <v>4010</v>
      </c>
      <c r="G4002" s="49">
        <v>12</v>
      </c>
      <c r="H4002" s="49" t="s">
        <v>4011</v>
      </c>
      <c r="I4002" s="49" t="s">
        <v>3975</v>
      </c>
      <c r="J4002" s="49" t="s">
        <v>3975</v>
      </c>
      <c r="K4002" s="47" t="str">
        <f>_xlfn.XLOOKUP($B4002,ウォッチリスト!$C$3:$C$10000,ウォッチリスト!$C$3:$C$10000,"未反映",0,1)</f>
        <v>9087</v>
      </c>
    </row>
    <row r="4003" spans="1:11">
      <c r="A4003" s="49">
        <v>20250228</v>
      </c>
      <c r="B4003" s="50" t="s">
        <v>3590</v>
      </c>
      <c r="C4003" s="49" t="s">
        <v>8513</v>
      </c>
      <c r="D4003" s="49" t="s">
        <v>3968</v>
      </c>
      <c r="E4003" s="49">
        <v>5050</v>
      </c>
      <c r="F4003" s="49" t="s">
        <v>4010</v>
      </c>
      <c r="G4003" s="49">
        <v>12</v>
      </c>
      <c r="H4003" s="49" t="s">
        <v>4011</v>
      </c>
      <c r="I4003" s="49">
        <v>6</v>
      </c>
      <c r="J4003" s="49" t="s">
        <v>4061</v>
      </c>
      <c r="K4003" s="47" t="str">
        <f>_xlfn.XLOOKUP($B4003,ウォッチリスト!$C$3:$C$10000,ウォッチリスト!$C$3:$C$10000,"未反映",0,1)</f>
        <v>9090</v>
      </c>
    </row>
    <row r="4004" spans="1:11">
      <c r="A4004" s="49">
        <v>20250228</v>
      </c>
      <c r="B4004" s="50" t="s">
        <v>114</v>
      </c>
      <c r="C4004" s="49" t="s">
        <v>8514</v>
      </c>
      <c r="D4004" s="49" t="s">
        <v>3968</v>
      </c>
      <c r="E4004" s="49">
        <v>5100</v>
      </c>
      <c r="F4004" s="49" t="s">
        <v>8515</v>
      </c>
      <c r="G4004" s="49">
        <v>12</v>
      </c>
      <c r="H4004" s="49" t="s">
        <v>4011</v>
      </c>
      <c r="I4004" s="49">
        <v>2</v>
      </c>
      <c r="J4004" s="49" t="s">
        <v>4532</v>
      </c>
      <c r="K4004" s="47" t="str">
        <f>_xlfn.XLOOKUP($B4004,ウォッチリスト!$C$3:$C$10000,ウォッチリスト!$C$3:$C$10000,"未反映",0,1)</f>
        <v>9101</v>
      </c>
    </row>
    <row r="4005" spans="1:11">
      <c r="A4005" s="49">
        <v>20250228</v>
      </c>
      <c r="B4005" s="50" t="s">
        <v>177</v>
      </c>
      <c r="C4005" s="49" t="s">
        <v>8516</v>
      </c>
      <c r="D4005" s="49" t="s">
        <v>3968</v>
      </c>
      <c r="E4005" s="49">
        <v>5100</v>
      </c>
      <c r="F4005" s="49" t="s">
        <v>8515</v>
      </c>
      <c r="G4005" s="49">
        <v>12</v>
      </c>
      <c r="H4005" s="49" t="s">
        <v>4011</v>
      </c>
      <c r="I4005" s="49">
        <v>2</v>
      </c>
      <c r="J4005" s="49" t="s">
        <v>4532</v>
      </c>
      <c r="K4005" s="47" t="str">
        <f>_xlfn.XLOOKUP($B4005,ウォッチリスト!$C$3:$C$10000,ウォッチリスト!$C$3:$C$10000,"未反映",0,1)</f>
        <v>9104</v>
      </c>
    </row>
    <row r="4006" spans="1:11">
      <c r="A4006" s="49">
        <v>20250228</v>
      </c>
      <c r="B4006" s="50" t="s">
        <v>180</v>
      </c>
      <c r="C4006" s="49" t="s">
        <v>8517</v>
      </c>
      <c r="D4006" s="49" t="s">
        <v>3968</v>
      </c>
      <c r="E4006" s="49">
        <v>5100</v>
      </c>
      <c r="F4006" s="49" t="s">
        <v>8515</v>
      </c>
      <c r="G4006" s="49">
        <v>12</v>
      </c>
      <c r="H4006" s="49" t="s">
        <v>4011</v>
      </c>
      <c r="I4006" s="49">
        <v>4</v>
      </c>
      <c r="J4006" s="49" t="s">
        <v>4015</v>
      </c>
      <c r="K4006" s="47" t="str">
        <f>_xlfn.XLOOKUP($B4006,ウォッチリスト!$C$3:$C$10000,ウォッチリスト!$C$3:$C$10000,"未反映",0,1)</f>
        <v>9107</v>
      </c>
    </row>
    <row r="4007" spans="1:11">
      <c r="A4007" s="49">
        <v>20250228</v>
      </c>
      <c r="B4007" s="50" t="s">
        <v>3591</v>
      </c>
      <c r="C4007" s="49" t="s">
        <v>8518</v>
      </c>
      <c r="D4007" s="49" t="s">
        <v>3968</v>
      </c>
      <c r="E4007" s="49">
        <v>5100</v>
      </c>
      <c r="F4007" s="49" t="s">
        <v>8515</v>
      </c>
      <c r="G4007" s="49">
        <v>12</v>
      </c>
      <c r="H4007" s="49" t="s">
        <v>4011</v>
      </c>
      <c r="I4007" s="49">
        <v>6</v>
      </c>
      <c r="J4007" s="49" t="s">
        <v>4061</v>
      </c>
      <c r="K4007" s="47" t="str">
        <f>_xlfn.XLOOKUP($B4007,ウォッチリスト!$C$3:$C$10000,ウォッチリスト!$C$3:$C$10000,"未反映",0,1)</f>
        <v>9110</v>
      </c>
    </row>
    <row r="4008" spans="1:11">
      <c r="A4008" s="49">
        <v>20250228</v>
      </c>
      <c r="B4008" s="50" t="s">
        <v>3592</v>
      </c>
      <c r="C4008" s="49" t="s">
        <v>8519</v>
      </c>
      <c r="D4008" s="49" t="s">
        <v>4059</v>
      </c>
      <c r="E4008" s="49">
        <v>5100</v>
      </c>
      <c r="F4008" s="49" t="s">
        <v>8515</v>
      </c>
      <c r="G4008" s="49">
        <v>12</v>
      </c>
      <c r="H4008" s="49" t="s">
        <v>4011</v>
      </c>
      <c r="I4008" s="49" t="s">
        <v>3975</v>
      </c>
      <c r="J4008" s="49" t="s">
        <v>3975</v>
      </c>
      <c r="K4008" s="47" t="str">
        <f>_xlfn.XLOOKUP($B4008,ウォッチリスト!$C$3:$C$10000,ウォッチリスト!$C$3:$C$10000,"未反映",0,1)</f>
        <v>9115</v>
      </c>
    </row>
    <row r="4009" spans="1:11">
      <c r="A4009" s="49">
        <v>20250228</v>
      </c>
      <c r="B4009" s="50" t="s">
        <v>3593</v>
      </c>
      <c r="C4009" s="49" t="s">
        <v>8520</v>
      </c>
      <c r="D4009" s="49" t="s">
        <v>3968</v>
      </c>
      <c r="E4009" s="49">
        <v>5100</v>
      </c>
      <c r="F4009" s="49" t="s">
        <v>8515</v>
      </c>
      <c r="G4009" s="49">
        <v>12</v>
      </c>
      <c r="H4009" s="49" t="s">
        <v>4011</v>
      </c>
      <c r="I4009" s="49">
        <v>6</v>
      </c>
      <c r="J4009" s="49" t="s">
        <v>4061</v>
      </c>
      <c r="K4009" s="47" t="str">
        <f>_xlfn.XLOOKUP($B4009,ウォッチリスト!$C$3:$C$10000,ウォッチリスト!$C$3:$C$10000,"未反映",0,1)</f>
        <v>9119</v>
      </c>
    </row>
    <row r="4010" spans="1:11">
      <c r="A4010" s="49">
        <v>20250228</v>
      </c>
      <c r="B4010" s="50" t="s">
        <v>3594</v>
      </c>
      <c r="C4010" s="49" t="s">
        <v>8521</v>
      </c>
      <c r="D4010" s="49" t="s">
        <v>4059</v>
      </c>
      <c r="E4010" s="49">
        <v>5100</v>
      </c>
      <c r="F4010" s="49" t="s">
        <v>8515</v>
      </c>
      <c r="G4010" s="49">
        <v>12</v>
      </c>
      <c r="H4010" s="49" t="s">
        <v>4011</v>
      </c>
      <c r="I4010" s="49" t="s">
        <v>3975</v>
      </c>
      <c r="J4010" s="49" t="s">
        <v>3975</v>
      </c>
      <c r="K4010" s="47" t="str">
        <f>_xlfn.XLOOKUP($B4010,ウォッチリスト!$C$3:$C$10000,ウォッチリスト!$C$3:$C$10000,"未反映",0,1)</f>
        <v>9127</v>
      </c>
    </row>
    <row r="4011" spans="1:11">
      <c r="A4011" s="49">
        <v>20250228</v>
      </c>
      <c r="B4011" s="50" t="s">
        <v>3595</v>
      </c>
      <c r="C4011" s="49" t="s">
        <v>8522</v>
      </c>
      <c r="D4011" s="49" t="s">
        <v>4059</v>
      </c>
      <c r="E4011" s="49">
        <v>5100</v>
      </c>
      <c r="F4011" s="49" t="s">
        <v>8515</v>
      </c>
      <c r="G4011" s="49">
        <v>12</v>
      </c>
      <c r="H4011" s="49" t="s">
        <v>4011</v>
      </c>
      <c r="I4011" s="49" t="s">
        <v>3975</v>
      </c>
      <c r="J4011" s="49" t="s">
        <v>3975</v>
      </c>
      <c r="K4011" s="47" t="str">
        <f>_xlfn.XLOOKUP($B4011,ウォッチリスト!$C$3:$C$10000,ウォッチリスト!$C$3:$C$10000,"未反映",0,1)</f>
        <v>9130</v>
      </c>
    </row>
    <row r="4012" spans="1:11">
      <c r="A4012" s="49">
        <v>20250228</v>
      </c>
      <c r="B4012" s="50" t="s">
        <v>3596</v>
      </c>
      <c r="C4012" s="49" t="s">
        <v>8523</v>
      </c>
      <c r="D4012" s="49" t="s">
        <v>3968</v>
      </c>
      <c r="E4012" s="49">
        <v>5050</v>
      </c>
      <c r="F4012" s="49" t="s">
        <v>4010</v>
      </c>
      <c r="G4012" s="49">
        <v>12</v>
      </c>
      <c r="H4012" s="49" t="s">
        <v>4011</v>
      </c>
      <c r="I4012" s="49">
        <v>4</v>
      </c>
      <c r="J4012" s="49" t="s">
        <v>4015</v>
      </c>
      <c r="K4012" s="47" t="str">
        <f>_xlfn.XLOOKUP($B4012,ウォッチリスト!$C$3:$C$10000,ウォッチリスト!$C$3:$C$10000,"未反映",0,1)</f>
        <v>9142</v>
      </c>
    </row>
    <row r="4013" spans="1:11">
      <c r="A4013" s="49">
        <v>20250228</v>
      </c>
      <c r="B4013" s="50" t="s">
        <v>3597</v>
      </c>
      <c r="C4013" s="49" t="s">
        <v>8524</v>
      </c>
      <c r="D4013" s="49" t="s">
        <v>3968</v>
      </c>
      <c r="E4013" s="49">
        <v>5050</v>
      </c>
      <c r="F4013" s="49" t="s">
        <v>4010</v>
      </c>
      <c r="G4013" s="49">
        <v>12</v>
      </c>
      <c r="H4013" s="49" t="s">
        <v>4011</v>
      </c>
      <c r="I4013" s="49">
        <v>4</v>
      </c>
      <c r="J4013" s="49" t="s">
        <v>4015</v>
      </c>
      <c r="K4013" s="47" t="str">
        <f>_xlfn.XLOOKUP($B4013,ウォッチリスト!$C$3:$C$10000,ウォッチリスト!$C$3:$C$10000,"未反映",0,1)</f>
        <v>9143</v>
      </c>
    </row>
    <row r="4014" spans="1:11">
      <c r="A4014" s="49">
        <v>20250228</v>
      </c>
      <c r="B4014" s="50" t="s">
        <v>3598</v>
      </c>
      <c r="C4014" s="49" t="s">
        <v>8525</v>
      </c>
      <c r="D4014" s="49" t="s">
        <v>4059</v>
      </c>
      <c r="E4014" s="49">
        <v>5050</v>
      </c>
      <c r="F4014" s="49" t="s">
        <v>4010</v>
      </c>
      <c r="G4014" s="49">
        <v>12</v>
      </c>
      <c r="H4014" s="49" t="s">
        <v>4011</v>
      </c>
      <c r="I4014" s="49" t="s">
        <v>3975</v>
      </c>
      <c r="J4014" s="49" t="s">
        <v>3975</v>
      </c>
      <c r="K4014" s="47" t="str">
        <f>_xlfn.XLOOKUP($B4014,ウォッチリスト!$C$3:$C$10000,ウォッチリスト!$C$3:$C$10000,"未反映",0,1)</f>
        <v>9145</v>
      </c>
    </row>
    <row r="4015" spans="1:11">
      <c r="A4015" s="49">
        <v>20250228</v>
      </c>
      <c r="B4015" s="50" t="s">
        <v>8526</v>
      </c>
      <c r="C4015" s="49" t="s">
        <v>8527</v>
      </c>
      <c r="D4015" s="49" t="s">
        <v>3991</v>
      </c>
      <c r="E4015" s="49">
        <v>5050</v>
      </c>
      <c r="F4015" s="49" t="s">
        <v>4010</v>
      </c>
      <c r="G4015" s="49">
        <v>12</v>
      </c>
      <c r="H4015" s="49" t="s">
        <v>4011</v>
      </c>
      <c r="I4015" s="49" t="s">
        <v>3975</v>
      </c>
      <c r="J4015" s="49" t="s">
        <v>3975</v>
      </c>
      <c r="K4015" s="47" t="str">
        <f>_xlfn.XLOOKUP($B4015,ウォッチリスト!$C$3:$C$10000,ウォッチリスト!$C$3:$C$10000,"未反映",0,1)</f>
        <v>未反映</v>
      </c>
    </row>
    <row r="4016" spans="1:11">
      <c r="A4016" s="49">
        <v>20250228</v>
      </c>
      <c r="B4016" s="50" t="s">
        <v>279</v>
      </c>
      <c r="C4016" s="49" t="s">
        <v>8528</v>
      </c>
      <c r="D4016" s="49" t="s">
        <v>3968</v>
      </c>
      <c r="E4016" s="49">
        <v>5050</v>
      </c>
      <c r="F4016" s="49" t="s">
        <v>4010</v>
      </c>
      <c r="G4016" s="49">
        <v>12</v>
      </c>
      <c r="H4016" s="49" t="s">
        <v>4011</v>
      </c>
      <c r="I4016" s="49">
        <v>4</v>
      </c>
      <c r="J4016" s="49" t="s">
        <v>4015</v>
      </c>
      <c r="K4016" s="47" t="str">
        <f>_xlfn.XLOOKUP($B4016,ウォッチリスト!$C$3:$C$10000,ウォッチリスト!$C$3:$C$10000,"未反映",0,1)</f>
        <v>9147</v>
      </c>
    </row>
    <row r="4017" spans="1:11">
      <c r="A4017" s="49">
        <v>20250228</v>
      </c>
      <c r="B4017" s="50" t="s">
        <v>8529</v>
      </c>
      <c r="C4017" s="49" t="s">
        <v>8530</v>
      </c>
      <c r="D4017" s="49" t="s">
        <v>3991</v>
      </c>
      <c r="E4017" s="49">
        <v>5050</v>
      </c>
      <c r="F4017" s="49" t="s">
        <v>4010</v>
      </c>
      <c r="G4017" s="49">
        <v>12</v>
      </c>
      <c r="H4017" s="49" t="s">
        <v>4011</v>
      </c>
      <c r="I4017" s="49" t="s">
        <v>3975</v>
      </c>
      <c r="J4017" s="49" t="s">
        <v>3975</v>
      </c>
      <c r="K4017" s="47" t="str">
        <f>_xlfn.XLOOKUP($B4017,ウォッチリスト!$C$3:$C$10000,ウォッチリスト!$C$3:$C$10000,"未反映",0,1)</f>
        <v>未反映</v>
      </c>
    </row>
    <row r="4018" spans="1:11">
      <c r="A4018" s="49">
        <v>20250228</v>
      </c>
      <c r="B4018" s="50" t="s">
        <v>8531</v>
      </c>
      <c r="C4018" s="49" t="s">
        <v>8532</v>
      </c>
      <c r="D4018" s="49" t="s">
        <v>3991</v>
      </c>
      <c r="E4018" s="49">
        <v>9050</v>
      </c>
      <c r="F4018" s="49" t="s">
        <v>4031</v>
      </c>
      <c r="G4018" s="49">
        <v>10</v>
      </c>
      <c r="H4018" s="49" t="s">
        <v>3993</v>
      </c>
      <c r="I4018" s="49" t="s">
        <v>3975</v>
      </c>
      <c r="J4018" s="49" t="s">
        <v>3975</v>
      </c>
      <c r="K4018" s="47" t="str">
        <f>_xlfn.XLOOKUP($B4018,ウォッチリスト!$C$3:$C$10000,ウォッチリスト!$C$3:$C$10000,"未反映",0,1)</f>
        <v>未反映</v>
      </c>
    </row>
    <row r="4019" spans="1:11">
      <c r="A4019" s="49">
        <v>20250228</v>
      </c>
      <c r="B4019" s="50" t="s">
        <v>3599</v>
      </c>
      <c r="C4019" s="49" t="s">
        <v>8533</v>
      </c>
      <c r="D4019" s="49" t="s">
        <v>3983</v>
      </c>
      <c r="E4019" s="49">
        <v>9050</v>
      </c>
      <c r="F4019" s="49" t="s">
        <v>4031</v>
      </c>
      <c r="G4019" s="49">
        <v>10</v>
      </c>
      <c r="H4019" s="49" t="s">
        <v>3993</v>
      </c>
      <c r="I4019" s="49" t="s">
        <v>3975</v>
      </c>
      <c r="J4019" s="49" t="s">
        <v>3975</v>
      </c>
      <c r="K4019" s="47" t="str">
        <f>_xlfn.XLOOKUP($B4019,ウォッチリスト!$C$3:$C$10000,ウォッチリスト!$C$3:$C$10000,"未反映",0,1)</f>
        <v>9158</v>
      </c>
    </row>
    <row r="4020" spans="1:11">
      <c r="A4020" s="49">
        <v>20250228</v>
      </c>
      <c r="B4020" s="50" t="s">
        <v>3600</v>
      </c>
      <c r="C4020" s="49" t="s">
        <v>8534</v>
      </c>
      <c r="D4020" s="49" t="s">
        <v>3983</v>
      </c>
      <c r="E4020" s="49">
        <v>9050</v>
      </c>
      <c r="F4020" s="49" t="s">
        <v>4031</v>
      </c>
      <c r="G4020" s="49">
        <v>10</v>
      </c>
      <c r="H4020" s="49" t="s">
        <v>3993</v>
      </c>
      <c r="I4020" s="49" t="s">
        <v>3975</v>
      </c>
      <c r="J4020" s="49" t="s">
        <v>3975</v>
      </c>
      <c r="K4020" s="47" t="str">
        <f>_xlfn.XLOOKUP($B4020,ウォッチリスト!$C$3:$C$10000,ウォッチリスト!$C$3:$C$10000,"未反映",0,1)</f>
        <v>9159</v>
      </c>
    </row>
    <row r="4021" spans="1:11">
      <c r="A4021" s="49">
        <v>20250228</v>
      </c>
      <c r="B4021" s="50" t="s">
        <v>3601</v>
      </c>
      <c r="C4021" s="49" t="s">
        <v>8535</v>
      </c>
      <c r="D4021" s="49" t="s">
        <v>4059</v>
      </c>
      <c r="E4021" s="49">
        <v>9050</v>
      </c>
      <c r="F4021" s="49" t="s">
        <v>4031</v>
      </c>
      <c r="G4021" s="49">
        <v>10</v>
      </c>
      <c r="H4021" s="49" t="s">
        <v>3993</v>
      </c>
      <c r="I4021" s="49" t="s">
        <v>3975</v>
      </c>
      <c r="J4021" s="49" t="s">
        <v>3975</v>
      </c>
      <c r="K4021" s="47" t="str">
        <f>_xlfn.XLOOKUP($B4021,ウォッチリスト!$C$3:$C$10000,ウォッチリスト!$C$3:$C$10000,"未反映",0,1)</f>
        <v>9160</v>
      </c>
    </row>
    <row r="4022" spans="1:11">
      <c r="A4022" s="49">
        <v>20250228</v>
      </c>
      <c r="B4022" s="50" t="s">
        <v>3602</v>
      </c>
      <c r="C4022" s="49" t="s">
        <v>8536</v>
      </c>
      <c r="D4022" s="49" t="s">
        <v>3968</v>
      </c>
      <c r="E4022" s="49">
        <v>9050</v>
      </c>
      <c r="F4022" s="49" t="s">
        <v>4031</v>
      </c>
      <c r="G4022" s="49">
        <v>10</v>
      </c>
      <c r="H4022" s="49" t="s">
        <v>3993</v>
      </c>
      <c r="I4022" s="49">
        <v>6</v>
      </c>
      <c r="J4022" s="49" t="s">
        <v>4061</v>
      </c>
      <c r="K4022" s="47" t="str">
        <f>_xlfn.XLOOKUP($B4022,ウォッチリスト!$C$3:$C$10000,ウォッチリスト!$C$3:$C$10000,"未反映",0,1)</f>
        <v>9161</v>
      </c>
    </row>
    <row r="4023" spans="1:11">
      <c r="A4023" s="49">
        <v>20250228</v>
      </c>
      <c r="B4023" s="50" t="s">
        <v>3603</v>
      </c>
      <c r="C4023" s="49" t="s">
        <v>8537</v>
      </c>
      <c r="D4023" s="49" t="s">
        <v>3983</v>
      </c>
      <c r="E4023" s="49">
        <v>9050</v>
      </c>
      <c r="F4023" s="49" t="s">
        <v>4031</v>
      </c>
      <c r="G4023" s="49">
        <v>10</v>
      </c>
      <c r="H4023" s="49" t="s">
        <v>3993</v>
      </c>
      <c r="I4023" s="49" t="s">
        <v>3975</v>
      </c>
      <c r="J4023" s="49" t="s">
        <v>3975</v>
      </c>
      <c r="K4023" s="47" t="str">
        <f>_xlfn.XLOOKUP($B4023,ウォッチリスト!$C$3:$C$10000,ウォッチリスト!$C$3:$C$10000,"未反映",0,1)</f>
        <v>9162</v>
      </c>
    </row>
    <row r="4024" spans="1:11">
      <c r="A4024" s="49">
        <v>20250228</v>
      </c>
      <c r="B4024" s="50" t="s">
        <v>3604</v>
      </c>
      <c r="C4024" s="49" t="s">
        <v>8538</v>
      </c>
      <c r="D4024" s="49" t="s">
        <v>3983</v>
      </c>
      <c r="E4024" s="49">
        <v>9050</v>
      </c>
      <c r="F4024" s="49" t="s">
        <v>4031</v>
      </c>
      <c r="G4024" s="49">
        <v>10</v>
      </c>
      <c r="H4024" s="49" t="s">
        <v>3993</v>
      </c>
      <c r="I4024" s="49" t="s">
        <v>3975</v>
      </c>
      <c r="J4024" s="49" t="s">
        <v>3975</v>
      </c>
      <c r="K4024" s="47" t="str">
        <f>_xlfn.XLOOKUP($B4024,ウォッチリスト!$C$3:$C$10000,ウォッチリスト!$C$3:$C$10000,"未反映",0,1)</f>
        <v>9163</v>
      </c>
    </row>
    <row r="4025" spans="1:11">
      <c r="A4025" s="49">
        <v>20250228</v>
      </c>
      <c r="B4025" s="50" t="s">
        <v>3605</v>
      </c>
      <c r="C4025" s="49" t="s">
        <v>8539</v>
      </c>
      <c r="D4025" s="49" t="s">
        <v>3983</v>
      </c>
      <c r="E4025" s="49">
        <v>9050</v>
      </c>
      <c r="F4025" s="49" t="s">
        <v>4031</v>
      </c>
      <c r="G4025" s="49">
        <v>10</v>
      </c>
      <c r="H4025" s="49" t="s">
        <v>3993</v>
      </c>
      <c r="I4025" s="49" t="s">
        <v>3975</v>
      </c>
      <c r="J4025" s="49" t="s">
        <v>3975</v>
      </c>
      <c r="K4025" s="47" t="str">
        <f>_xlfn.XLOOKUP($B4025,ウォッチリスト!$C$3:$C$10000,ウォッチリスト!$C$3:$C$10000,"未反映",0,1)</f>
        <v>9164</v>
      </c>
    </row>
    <row r="4026" spans="1:11">
      <c r="A4026" s="49">
        <v>20250228</v>
      </c>
      <c r="B4026" s="50" t="s">
        <v>3606</v>
      </c>
      <c r="C4026" s="49" t="s">
        <v>8540</v>
      </c>
      <c r="D4026" s="49" t="s">
        <v>3983</v>
      </c>
      <c r="E4026" s="49">
        <v>9050</v>
      </c>
      <c r="F4026" s="49" t="s">
        <v>4031</v>
      </c>
      <c r="G4026" s="49">
        <v>10</v>
      </c>
      <c r="H4026" s="49" t="s">
        <v>3993</v>
      </c>
      <c r="I4026" s="49" t="s">
        <v>3975</v>
      </c>
      <c r="J4026" s="49" t="s">
        <v>3975</v>
      </c>
      <c r="K4026" s="47" t="str">
        <f>_xlfn.XLOOKUP($B4026,ウォッチリスト!$C$3:$C$10000,ウォッチリスト!$C$3:$C$10000,"未反映",0,1)</f>
        <v>9165</v>
      </c>
    </row>
    <row r="4027" spans="1:11">
      <c r="A4027" s="49">
        <v>20250228</v>
      </c>
      <c r="B4027" s="50" t="s">
        <v>3607</v>
      </c>
      <c r="C4027" s="49" t="s">
        <v>8541</v>
      </c>
      <c r="D4027" s="49" t="s">
        <v>3983</v>
      </c>
      <c r="E4027" s="49">
        <v>9050</v>
      </c>
      <c r="F4027" s="49" t="s">
        <v>4031</v>
      </c>
      <c r="G4027" s="49">
        <v>10</v>
      </c>
      <c r="H4027" s="49" t="s">
        <v>3993</v>
      </c>
      <c r="I4027" s="49" t="s">
        <v>3975</v>
      </c>
      <c r="J4027" s="49" t="s">
        <v>3975</v>
      </c>
      <c r="K4027" s="47" t="str">
        <f>_xlfn.XLOOKUP($B4027,ウォッチリスト!$C$3:$C$10000,ウォッチリスト!$C$3:$C$10000,"未反映",0,1)</f>
        <v>9166</v>
      </c>
    </row>
    <row r="4028" spans="1:11">
      <c r="A4028" s="49">
        <v>20250228</v>
      </c>
      <c r="B4028" s="50" t="s">
        <v>8542</v>
      </c>
      <c r="C4028" s="49" t="s">
        <v>8543</v>
      </c>
      <c r="D4028" s="49" t="s">
        <v>3991</v>
      </c>
      <c r="E4028" s="49">
        <v>9050</v>
      </c>
      <c r="F4028" s="49" t="s">
        <v>4031</v>
      </c>
      <c r="G4028" s="49">
        <v>10</v>
      </c>
      <c r="H4028" s="49" t="s">
        <v>3993</v>
      </c>
      <c r="I4028" s="49" t="s">
        <v>3975</v>
      </c>
      <c r="J4028" s="49" t="s">
        <v>3975</v>
      </c>
      <c r="K4028" s="47" t="str">
        <f>_xlfn.XLOOKUP($B4028,ウォッチリスト!$C$3:$C$10000,ウォッチリスト!$C$3:$C$10000,"未反映",0,1)</f>
        <v>未反映</v>
      </c>
    </row>
    <row r="4029" spans="1:11">
      <c r="A4029" s="49">
        <v>20250228</v>
      </c>
      <c r="B4029" s="50" t="s">
        <v>3608</v>
      </c>
      <c r="C4029" s="49" t="s">
        <v>8544</v>
      </c>
      <c r="D4029" s="49" t="s">
        <v>3983</v>
      </c>
      <c r="E4029" s="49">
        <v>9050</v>
      </c>
      <c r="F4029" s="49" t="s">
        <v>4031</v>
      </c>
      <c r="G4029" s="49">
        <v>10</v>
      </c>
      <c r="H4029" s="49" t="s">
        <v>3993</v>
      </c>
      <c r="I4029" s="49" t="s">
        <v>3975</v>
      </c>
      <c r="J4029" s="49" t="s">
        <v>3975</v>
      </c>
      <c r="K4029" s="47" t="str">
        <f>_xlfn.XLOOKUP($B4029,ウォッチリスト!$C$3:$C$10000,ウォッチリスト!$C$3:$C$10000,"未反映",0,1)</f>
        <v>9168</v>
      </c>
    </row>
    <row r="4030" spans="1:11">
      <c r="A4030" s="49">
        <v>20250228</v>
      </c>
      <c r="B4030" s="50" t="s">
        <v>8545</v>
      </c>
      <c r="C4030" s="49" t="s">
        <v>8546</v>
      </c>
      <c r="D4030" s="49" t="s">
        <v>3991</v>
      </c>
      <c r="E4030" s="49">
        <v>9050</v>
      </c>
      <c r="F4030" s="49" t="s">
        <v>4031</v>
      </c>
      <c r="G4030" s="49">
        <v>10</v>
      </c>
      <c r="H4030" s="49" t="s">
        <v>3993</v>
      </c>
      <c r="I4030" s="49" t="s">
        <v>3975</v>
      </c>
      <c r="J4030" s="49" t="s">
        <v>3975</v>
      </c>
      <c r="K4030" s="47" t="str">
        <f>_xlfn.XLOOKUP($B4030,ウォッチリスト!$C$3:$C$10000,ウォッチリスト!$C$3:$C$10000,"未反映",0,1)</f>
        <v>未反映</v>
      </c>
    </row>
    <row r="4031" spans="1:11">
      <c r="A4031" s="49">
        <v>20250228</v>
      </c>
      <c r="B4031" s="50" t="s">
        <v>3609</v>
      </c>
      <c r="C4031" s="49" t="s">
        <v>8547</v>
      </c>
      <c r="D4031" s="49" t="s">
        <v>4059</v>
      </c>
      <c r="E4031" s="49">
        <v>5100</v>
      </c>
      <c r="F4031" s="49" t="s">
        <v>8515</v>
      </c>
      <c r="G4031" s="49">
        <v>12</v>
      </c>
      <c r="H4031" s="49" t="s">
        <v>4011</v>
      </c>
      <c r="I4031" s="49" t="s">
        <v>3975</v>
      </c>
      <c r="J4031" s="49" t="s">
        <v>3975</v>
      </c>
      <c r="K4031" s="47" t="str">
        <f>_xlfn.XLOOKUP($B4031,ウォッチリスト!$C$3:$C$10000,ウォッチリスト!$C$3:$C$10000,"未反映",0,1)</f>
        <v>9171</v>
      </c>
    </row>
    <row r="4032" spans="1:11">
      <c r="A4032" s="49">
        <v>20250228</v>
      </c>
      <c r="B4032" s="50" t="s">
        <v>3610</v>
      </c>
      <c r="C4032" s="49" t="s">
        <v>8548</v>
      </c>
      <c r="D4032" s="49" t="s">
        <v>4059</v>
      </c>
      <c r="E4032" s="49">
        <v>5100</v>
      </c>
      <c r="F4032" s="49" t="s">
        <v>8515</v>
      </c>
      <c r="G4032" s="49">
        <v>12</v>
      </c>
      <c r="H4032" s="49" t="s">
        <v>4011</v>
      </c>
      <c r="I4032" s="49" t="s">
        <v>3975</v>
      </c>
      <c r="J4032" s="49" t="s">
        <v>3975</v>
      </c>
      <c r="K4032" s="47" t="str">
        <f>_xlfn.XLOOKUP($B4032,ウォッチリスト!$C$3:$C$10000,ウォッチリスト!$C$3:$C$10000,"未反映",0,1)</f>
        <v>9173</v>
      </c>
    </row>
    <row r="4033" spans="1:11">
      <c r="A4033" s="49">
        <v>20250228</v>
      </c>
      <c r="B4033" s="50" t="s">
        <v>3611</v>
      </c>
      <c r="C4033" s="49" t="s">
        <v>8549</v>
      </c>
      <c r="D4033" s="49" t="s">
        <v>4059</v>
      </c>
      <c r="E4033" s="49">
        <v>5200</v>
      </c>
      <c r="F4033" s="49" t="s">
        <v>8493</v>
      </c>
      <c r="G4033" s="49">
        <v>12</v>
      </c>
      <c r="H4033" s="49" t="s">
        <v>4011</v>
      </c>
      <c r="I4033" s="49" t="s">
        <v>3975</v>
      </c>
      <c r="J4033" s="49" t="s">
        <v>3975</v>
      </c>
      <c r="K4033" s="47" t="str">
        <f>_xlfn.XLOOKUP($B4033,ウォッチリスト!$C$3:$C$10000,ウォッチリスト!$C$3:$C$10000,"未反映",0,1)</f>
        <v>9193</v>
      </c>
    </row>
    <row r="4034" spans="1:11">
      <c r="A4034" s="49">
        <v>20250228</v>
      </c>
      <c r="B4034" s="50" t="s">
        <v>3612</v>
      </c>
      <c r="C4034" s="49" t="s">
        <v>8550</v>
      </c>
      <c r="D4034" s="49" t="s">
        <v>3968</v>
      </c>
      <c r="E4034" s="49">
        <v>5150</v>
      </c>
      <c r="F4034" s="49" t="s">
        <v>8551</v>
      </c>
      <c r="G4034" s="49">
        <v>12</v>
      </c>
      <c r="H4034" s="49" t="s">
        <v>4011</v>
      </c>
      <c r="I4034" s="49">
        <v>4</v>
      </c>
      <c r="J4034" s="49" t="s">
        <v>4015</v>
      </c>
      <c r="K4034" s="47" t="str">
        <f>_xlfn.XLOOKUP($B4034,ウォッチリスト!$C$3:$C$10000,ウォッチリスト!$C$3:$C$10000,"未反映",0,1)</f>
        <v>9201</v>
      </c>
    </row>
    <row r="4035" spans="1:11">
      <c r="A4035" s="49">
        <v>20250228</v>
      </c>
      <c r="B4035" s="50" t="s">
        <v>3613</v>
      </c>
      <c r="C4035" s="49" t="s">
        <v>8552</v>
      </c>
      <c r="D4035" s="49" t="s">
        <v>3968</v>
      </c>
      <c r="E4035" s="49">
        <v>5150</v>
      </c>
      <c r="F4035" s="49" t="s">
        <v>8551</v>
      </c>
      <c r="G4035" s="49">
        <v>12</v>
      </c>
      <c r="H4035" s="49" t="s">
        <v>4011</v>
      </c>
      <c r="I4035" s="49">
        <v>2</v>
      </c>
      <c r="J4035" s="49" t="s">
        <v>4532</v>
      </c>
      <c r="K4035" s="47" t="str">
        <f>_xlfn.XLOOKUP($B4035,ウォッチリスト!$C$3:$C$10000,ウォッチリスト!$C$3:$C$10000,"未反映",0,1)</f>
        <v>9202</v>
      </c>
    </row>
    <row r="4036" spans="1:11">
      <c r="A4036" s="49">
        <v>20250228</v>
      </c>
      <c r="B4036" s="50" t="s">
        <v>3614</v>
      </c>
      <c r="C4036" s="49" t="s">
        <v>8553</v>
      </c>
      <c r="D4036" s="49" t="s">
        <v>3983</v>
      </c>
      <c r="E4036" s="49">
        <v>5150</v>
      </c>
      <c r="F4036" s="49" t="s">
        <v>8551</v>
      </c>
      <c r="G4036" s="49">
        <v>12</v>
      </c>
      <c r="H4036" s="49" t="s">
        <v>4011</v>
      </c>
      <c r="I4036" s="49" t="s">
        <v>3975</v>
      </c>
      <c r="J4036" s="49" t="s">
        <v>3975</v>
      </c>
      <c r="K4036" s="47" t="str">
        <f>_xlfn.XLOOKUP($B4036,ウォッチリスト!$C$3:$C$10000,ウォッチリスト!$C$3:$C$10000,"未反映",0,1)</f>
        <v>9204</v>
      </c>
    </row>
    <row r="4037" spans="1:11">
      <c r="A4037" s="49">
        <v>20250228</v>
      </c>
      <c r="B4037" s="50" t="s">
        <v>3615</v>
      </c>
      <c r="C4037" s="49" t="s">
        <v>8554</v>
      </c>
      <c r="D4037" s="49" t="s">
        <v>4059</v>
      </c>
      <c r="E4037" s="49">
        <v>5150</v>
      </c>
      <c r="F4037" s="49" t="s">
        <v>8551</v>
      </c>
      <c r="G4037" s="49">
        <v>12</v>
      </c>
      <c r="H4037" s="49" t="s">
        <v>4011</v>
      </c>
      <c r="I4037" s="49" t="s">
        <v>3975</v>
      </c>
      <c r="J4037" s="49" t="s">
        <v>3975</v>
      </c>
      <c r="K4037" s="47" t="str">
        <f>_xlfn.XLOOKUP($B4037,ウォッチリスト!$C$3:$C$10000,ウォッチリスト!$C$3:$C$10000,"未反映",0,1)</f>
        <v>9206</v>
      </c>
    </row>
    <row r="4038" spans="1:11">
      <c r="A4038" s="49">
        <v>20250228</v>
      </c>
      <c r="B4038" s="50" t="s">
        <v>3616</v>
      </c>
      <c r="C4038" s="49" t="s">
        <v>8555</v>
      </c>
      <c r="D4038" s="49" t="s">
        <v>3983</v>
      </c>
      <c r="E4038" s="49">
        <v>9050</v>
      </c>
      <c r="F4038" s="49" t="s">
        <v>4031</v>
      </c>
      <c r="G4038" s="49">
        <v>10</v>
      </c>
      <c r="H4038" s="49" t="s">
        <v>3993</v>
      </c>
      <c r="I4038" s="49" t="s">
        <v>3975</v>
      </c>
      <c r="J4038" s="49" t="s">
        <v>3975</v>
      </c>
      <c r="K4038" s="47" t="str">
        <f>_xlfn.XLOOKUP($B4038,ウォッチリスト!$C$3:$C$10000,ウォッチリスト!$C$3:$C$10000,"未反映",0,1)</f>
        <v>9211</v>
      </c>
    </row>
    <row r="4039" spans="1:11">
      <c r="A4039" s="49">
        <v>20250228</v>
      </c>
      <c r="B4039" s="50" t="s">
        <v>3617</v>
      </c>
      <c r="C4039" s="49" t="s">
        <v>8556</v>
      </c>
      <c r="D4039" s="49" t="s">
        <v>3983</v>
      </c>
      <c r="E4039" s="49">
        <v>9050</v>
      </c>
      <c r="F4039" s="49" t="s">
        <v>4031</v>
      </c>
      <c r="G4039" s="49">
        <v>10</v>
      </c>
      <c r="H4039" s="49" t="s">
        <v>3993</v>
      </c>
      <c r="I4039" s="49" t="s">
        <v>3975</v>
      </c>
      <c r="J4039" s="49" t="s">
        <v>3975</v>
      </c>
      <c r="K4039" s="47" t="str">
        <f>_xlfn.XLOOKUP($B4039,ウォッチリスト!$C$3:$C$10000,ウォッチリスト!$C$3:$C$10000,"未反映",0,1)</f>
        <v>9212</v>
      </c>
    </row>
    <row r="4040" spans="1:11">
      <c r="A4040" s="49">
        <v>20250228</v>
      </c>
      <c r="B4040" s="50" t="s">
        <v>3618</v>
      </c>
      <c r="C4040" s="49" t="s">
        <v>8557</v>
      </c>
      <c r="D4040" s="49" t="s">
        <v>4059</v>
      </c>
      <c r="E4040" s="49">
        <v>9050</v>
      </c>
      <c r="F4040" s="49" t="s">
        <v>4031</v>
      </c>
      <c r="G4040" s="49">
        <v>10</v>
      </c>
      <c r="H4040" s="49" t="s">
        <v>3993</v>
      </c>
      <c r="I4040" s="49" t="s">
        <v>3975</v>
      </c>
      <c r="J4040" s="49" t="s">
        <v>3975</v>
      </c>
      <c r="K4040" s="47" t="str">
        <f>_xlfn.XLOOKUP($B4040,ウォッチリスト!$C$3:$C$10000,ウォッチリスト!$C$3:$C$10000,"未反映",0,1)</f>
        <v>9213</v>
      </c>
    </row>
    <row r="4041" spans="1:11">
      <c r="A4041" s="49">
        <v>20250228</v>
      </c>
      <c r="B4041" s="50" t="s">
        <v>3619</v>
      </c>
      <c r="C4041" s="49" t="s">
        <v>8558</v>
      </c>
      <c r="D4041" s="49" t="s">
        <v>3983</v>
      </c>
      <c r="E4041" s="49">
        <v>9050</v>
      </c>
      <c r="F4041" s="49" t="s">
        <v>4031</v>
      </c>
      <c r="G4041" s="49">
        <v>10</v>
      </c>
      <c r="H4041" s="49" t="s">
        <v>3993</v>
      </c>
      <c r="I4041" s="49" t="s">
        <v>3975</v>
      </c>
      <c r="J4041" s="49" t="s">
        <v>3975</v>
      </c>
      <c r="K4041" s="47" t="str">
        <f>_xlfn.XLOOKUP($B4041,ウォッチリスト!$C$3:$C$10000,ウォッチリスト!$C$3:$C$10000,"未反映",0,1)</f>
        <v>9214</v>
      </c>
    </row>
    <row r="4042" spans="1:11">
      <c r="A4042" s="49">
        <v>20250228</v>
      </c>
      <c r="B4042" s="50" t="s">
        <v>3620</v>
      </c>
      <c r="C4042" s="49" t="s">
        <v>8559</v>
      </c>
      <c r="D4042" s="49" t="s">
        <v>3983</v>
      </c>
      <c r="E4042" s="49">
        <v>9050</v>
      </c>
      <c r="F4042" s="49" t="s">
        <v>4031</v>
      </c>
      <c r="G4042" s="49">
        <v>10</v>
      </c>
      <c r="H4042" s="49" t="s">
        <v>3993</v>
      </c>
      <c r="I4042" s="49" t="s">
        <v>3975</v>
      </c>
      <c r="J4042" s="49" t="s">
        <v>3975</v>
      </c>
      <c r="K4042" s="47" t="str">
        <f>_xlfn.XLOOKUP($B4042,ウォッチリスト!$C$3:$C$10000,ウォッチリスト!$C$3:$C$10000,"未反映",0,1)</f>
        <v>9215</v>
      </c>
    </row>
    <row r="4043" spans="1:11">
      <c r="A4043" s="49">
        <v>20250228</v>
      </c>
      <c r="B4043" s="50" t="s">
        <v>3621</v>
      </c>
      <c r="C4043" s="49" t="s">
        <v>8560</v>
      </c>
      <c r="D4043" s="49" t="s">
        <v>3968</v>
      </c>
      <c r="E4043" s="49">
        <v>9050</v>
      </c>
      <c r="F4043" s="49" t="s">
        <v>4031</v>
      </c>
      <c r="G4043" s="49">
        <v>10</v>
      </c>
      <c r="H4043" s="49" t="s">
        <v>3993</v>
      </c>
      <c r="I4043" s="49">
        <v>7</v>
      </c>
      <c r="J4043" s="49" t="s">
        <v>3971</v>
      </c>
      <c r="K4043" s="47" t="str">
        <f>_xlfn.XLOOKUP($B4043,ウォッチリスト!$C$3:$C$10000,ウォッチリスト!$C$3:$C$10000,"未反映",0,1)</f>
        <v>9216</v>
      </c>
    </row>
    <row r="4044" spans="1:11">
      <c r="A4044" s="49">
        <v>20250228</v>
      </c>
      <c r="B4044" s="50" t="s">
        <v>3622</v>
      </c>
      <c r="C4044" s="49" t="s">
        <v>8561</v>
      </c>
      <c r="D4044" s="49" t="s">
        <v>3983</v>
      </c>
      <c r="E4044" s="49">
        <v>9050</v>
      </c>
      <c r="F4044" s="49" t="s">
        <v>4031</v>
      </c>
      <c r="G4044" s="49">
        <v>10</v>
      </c>
      <c r="H4044" s="49" t="s">
        <v>3993</v>
      </c>
      <c r="I4044" s="49" t="s">
        <v>3975</v>
      </c>
      <c r="J4044" s="49" t="s">
        <v>3975</v>
      </c>
      <c r="K4044" s="47" t="str">
        <f>_xlfn.XLOOKUP($B4044,ウォッチリスト!$C$3:$C$10000,ウォッチリスト!$C$3:$C$10000,"未反映",0,1)</f>
        <v>9218</v>
      </c>
    </row>
    <row r="4045" spans="1:11">
      <c r="A4045" s="49">
        <v>20250228</v>
      </c>
      <c r="B4045" s="50" t="s">
        <v>3623</v>
      </c>
      <c r="C4045" s="49" t="s">
        <v>8562</v>
      </c>
      <c r="D4045" s="49" t="s">
        <v>3983</v>
      </c>
      <c r="E4045" s="49">
        <v>9050</v>
      </c>
      <c r="F4045" s="49" t="s">
        <v>4031</v>
      </c>
      <c r="G4045" s="49">
        <v>10</v>
      </c>
      <c r="H4045" s="49" t="s">
        <v>3993</v>
      </c>
      <c r="I4045" s="49" t="s">
        <v>3975</v>
      </c>
      <c r="J4045" s="49" t="s">
        <v>3975</v>
      </c>
      <c r="K4045" s="47" t="str">
        <f>_xlfn.XLOOKUP($B4045,ウォッチリスト!$C$3:$C$10000,ウォッチリスト!$C$3:$C$10000,"未反映",0,1)</f>
        <v>9219</v>
      </c>
    </row>
    <row r="4046" spans="1:11">
      <c r="A4046" s="49">
        <v>20250228</v>
      </c>
      <c r="B4046" s="50" t="s">
        <v>3624</v>
      </c>
      <c r="C4046" s="49" t="s">
        <v>8563</v>
      </c>
      <c r="D4046" s="49" t="s">
        <v>4059</v>
      </c>
      <c r="E4046" s="49">
        <v>9050</v>
      </c>
      <c r="F4046" s="49" t="s">
        <v>4031</v>
      </c>
      <c r="G4046" s="49">
        <v>10</v>
      </c>
      <c r="H4046" s="49" t="s">
        <v>3993</v>
      </c>
      <c r="I4046" s="49" t="s">
        <v>3975</v>
      </c>
      <c r="J4046" s="49" t="s">
        <v>3975</v>
      </c>
      <c r="K4046" s="47" t="str">
        <f>_xlfn.XLOOKUP($B4046,ウォッチリスト!$C$3:$C$10000,ウォッチリスト!$C$3:$C$10000,"未反映",0,1)</f>
        <v>9220</v>
      </c>
    </row>
    <row r="4047" spans="1:11">
      <c r="A4047" s="49">
        <v>20250228</v>
      </c>
      <c r="B4047" s="50" t="s">
        <v>3625</v>
      </c>
      <c r="C4047" s="49" t="s">
        <v>8564</v>
      </c>
      <c r="D4047" s="49" t="s">
        <v>4059</v>
      </c>
      <c r="E4047" s="49">
        <v>9050</v>
      </c>
      <c r="F4047" s="49" t="s">
        <v>4031</v>
      </c>
      <c r="G4047" s="49">
        <v>10</v>
      </c>
      <c r="H4047" s="49" t="s">
        <v>3993</v>
      </c>
      <c r="I4047" s="49" t="s">
        <v>3975</v>
      </c>
      <c r="J4047" s="49" t="s">
        <v>3975</v>
      </c>
      <c r="K4047" s="47" t="str">
        <f>_xlfn.XLOOKUP($B4047,ウォッチリスト!$C$3:$C$10000,ウォッチリスト!$C$3:$C$10000,"未反映",0,1)</f>
        <v>9221</v>
      </c>
    </row>
    <row r="4048" spans="1:11">
      <c r="A4048" s="49">
        <v>20250228</v>
      </c>
      <c r="B4048" s="50" t="s">
        <v>8565</v>
      </c>
      <c r="C4048" s="49" t="s">
        <v>8566</v>
      </c>
      <c r="D4048" s="49" t="s">
        <v>3991</v>
      </c>
      <c r="E4048" s="49">
        <v>9050</v>
      </c>
      <c r="F4048" s="49" t="s">
        <v>4031</v>
      </c>
      <c r="G4048" s="49">
        <v>10</v>
      </c>
      <c r="H4048" s="49" t="s">
        <v>3993</v>
      </c>
      <c r="I4048" s="49" t="s">
        <v>3975</v>
      </c>
      <c r="J4048" s="49" t="s">
        <v>3975</v>
      </c>
      <c r="K4048" s="47" t="str">
        <f>_xlfn.XLOOKUP($B4048,ウォッチリスト!$C$3:$C$10000,ウォッチリスト!$C$3:$C$10000,"未反映",0,1)</f>
        <v>未反映</v>
      </c>
    </row>
    <row r="4049" spans="1:11">
      <c r="A4049" s="49">
        <v>20250228</v>
      </c>
      <c r="B4049" s="50" t="s">
        <v>3626</v>
      </c>
      <c r="C4049" s="49" t="s">
        <v>8567</v>
      </c>
      <c r="D4049" s="49" t="s">
        <v>3983</v>
      </c>
      <c r="E4049" s="49">
        <v>9050</v>
      </c>
      <c r="F4049" s="49" t="s">
        <v>4031</v>
      </c>
      <c r="G4049" s="49">
        <v>10</v>
      </c>
      <c r="H4049" s="49" t="s">
        <v>3993</v>
      </c>
      <c r="I4049" s="49" t="s">
        <v>3975</v>
      </c>
      <c r="J4049" s="49" t="s">
        <v>3975</v>
      </c>
      <c r="K4049" s="47" t="str">
        <f>_xlfn.XLOOKUP($B4049,ウォッチリスト!$C$3:$C$10000,ウォッチリスト!$C$3:$C$10000,"未反映",0,1)</f>
        <v>9223</v>
      </c>
    </row>
    <row r="4050" spans="1:11">
      <c r="A4050" s="49">
        <v>20250228</v>
      </c>
      <c r="B4050" s="50" t="s">
        <v>8568</v>
      </c>
      <c r="C4050" s="49" t="s">
        <v>8569</v>
      </c>
      <c r="D4050" s="49" t="s">
        <v>3991</v>
      </c>
      <c r="E4050" s="49">
        <v>9050</v>
      </c>
      <c r="F4050" s="49" t="s">
        <v>4031</v>
      </c>
      <c r="G4050" s="49">
        <v>10</v>
      </c>
      <c r="H4050" s="49" t="s">
        <v>3993</v>
      </c>
      <c r="I4050" s="49" t="s">
        <v>3975</v>
      </c>
      <c r="J4050" s="49" t="s">
        <v>3975</v>
      </c>
      <c r="K4050" s="47" t="str">
        <f>_xlfn.XLOOKUP($B4050,ウォッチリスト!$C$3:$C$10000,ウォッチリスト!$C$3:$C$10000,"未反映",0,1)</f>
        <v>未反映</v>
      </c>
    </row>
    <row r="4051" spans="1:11">
      <c r="A4051" s="49">
        <v>20250228</v>
      </c>
      <c r="B4051" s="50" t="s">
        <v>3627</v>
      </c>
      <c r="C4051" s="49" t="s">
        <v>8570</v>
      </c>
      <c r="D4051" s="49" t="s">
        <v>3983</v>
      </c>
      <c r="E4051" s="49">
        <v>9050</v>
      </c>
      <c r="F4051" s="49" t="s">
        <v>4031</v>
      </c>
      <c r="G4051" s="49">
        <v>10</v>
      </c>
      <c r="H4051" s="49" t="s">
        <v>3993</v>
      </c>
      <c r="I4051" s="49" t="s">
        <v>3975</v>
      </c>
      <c r="J4051" s="49" t="s">
        <v>3975</v>
      </c>
      <c r="K4051" s="47" t="str">
        <f>_xlfn.XLOOKUP($B4051,ウォッチリスト!$C$3:$C$10000,ウォッチリスト!$C$3:$C$10000,"未反映",0,1)</f>
        <v>9225</v>
      </c>
    </row>
    <row r="4052" spans="1:11">
      <c r="A4052" s="49">
        <v>20250228</v>
      </c>
      <c r="B4052" s="50" t="s">
        <v>8571</v>
      </c>
      <c r="C4052" s="49" t="s">
        <v>8572</v>
      </c>
      <c r="D4052" s="49" t="s">
        <v>3991</v>
      </c>
      <c r="E4052" s="49">
        <v>9050</v>
      </c>
      <c r="F4052" s="49" t="s">
        <v>4031</v>
      </c>
      <c r="G4052" s="49">
        <v>10</v>
      </c>
      <c r="H4052" s="49" t="s">
        <v>3993</v>
      </c>
      <c r="I4052" s="49" t="s">
        <v>3975</v>
      </c>
      <c r="J4052" s="49" t="s">
        <v>3975</v>
      </c>
      <c r="K4052" s="47" t="str">
        <f>_xlfn.XLOOKUP($B4052,ウォッチリスト!$C$3:$C$10000,ウォッチリスト!$C$3:$C$10000,"未反映",0,1)</f>
        <v>未反映</v>
      </c>
    </row>
    <row r="4053" spans="1:11">
      <c r="A4053" s="49">
        <v>20250228</v>
      </c>
      <c r="B4053" s="50" t="s">
        <v>3628</v>
      </c>
      <c r="C4053" s="49" t="s">
        <v>8573</v>
      </c>
      <c r="D4053" s="49" t="s">
        <v>3983</v>
      </c>
      <c r="E4053" s="49">
        <v>9050</v>
      </c>
      <c r="F4053" s="49" t="s">
        <v>4031</v>
      </c>
      <c r="G4053" s="49">
        <v>10</v>
      </c>
      <c r="H4053" s="49" t="s">
        <v>3993</v>
      </c>
      <c r="I4053" s="49" t="s">
        <v>3975</v>
      </c>
      <c r="J4053" s="49" t="s">
        <v>3975</v>
      </c>
      <c r="K4053" s="47" t="str">
        <f>_xlfn.XLOOKUP($B4053,ウォッチリスト!$C$3:$C$10000,ウォッチリスト!$C$3:$C$10000,"未反映",0,1)</f>
        <v>9227</v>
      </c>
    </row>
    <row r="4054" spans="1:11">
      <c r="A4054" s="49">
        <v>20250228</v>
      </c>
      <c r="B4054" s="50" t="s">
        <v>3629</v>
      </c>
      <c r="C4054" s="49" t="s">
        <v>8574</v>
      </c>
      <c r="D4054" s="49" t="s">
        <v>3968</v>
      </c>
      <c r="E4054" s="49">
        <v>9050</v>
      </c>
      <c r="F4054" s="49" t="s">
        <v>4031</v>
      </c>
      <c r="G4054" s="49">
        <v>10</v>
      </c>
      <c r="H4054" s="49" t="s">
        <v>3993</v>
      </c>
      <c r="I4054" s="49">
        <v>7</v>
      </c>
      <c r="J4054" s="49" t="s">
        <v>3971</v>
      </c>
      <c r="K4054" s="47" t="str">
        <f>_xlfn.XLOOKUP($B4054,ウォッチリスト!$C$3:$C$10000,ウォッチリスト!$C$3:$C$10000,"未反映",0,1)</f>
        <v>9229</v>
      </c>
    </row>
    <row r="4055" spans="1:11">
      <c r="A4055" s="49">
        <v>20250228</v>
      </c>
      <c r="B4055" s="50" t="s">
        <v>3631</v>
      </c>
      <c r="C4055" s="49" t="s">
        <v>8575</v>
      </c>
      <c r="D4055" s="49" t="s">
        <v>4059</v>
      </c>
      <c r="E4055" s="49">
        <v>5150</v>
      </c>
      <c r="F4055" s="49" t="s">
        <v>8551</v>
      </c>
      <c r="G4055" s="49">
        <v>12</v>
      </c>
      <c r="H4055" s="49" t="s">
        <v>4011</v>
      </c>
      <c r="I4055" s="49" t="s">
        <v>3975</v>
      </c>
      <c r="J4055" s="49" t="s">
        <v>3975</v>
      </c>
      <c r="K4055" s="47" t="str">
        <f>_xlfn.XLOOKUP($B4055,ウォッチリスト!$C$3:$C$10000,ウォッチリスト!$C$3:$C$10000,"未反映",0,1)</f>
        <v>9233</v>
      </c>
    </row>
    <row r="4056" spans="1:11">
      <c r="A4056" s="49">
        <v>20250228</v>
      </c>
      <c r="B4056" s="50" t="s">
        <v>3632</v>
      </c>
      <c r="C4056" s="49" t="s">
        <v>9057</v>
      </c>
      <c r="D4056" s="49" t="s">
        <v>3983</v>
      </c>
      <c r="E4056" s="49">
        <v>9050</v>
      </c>
      <c r="F4056" s="49" t="s">
        <v>4031</v>
      </c>
      <c r="G4056" s="49">
        <v>10</v>
      </c>
      <c r="H4056" s="49" t="s">
        <v>3993</v>
      </c>
      <c r="I4056" s="49" t="s">
        <v>3975</v>
      </c>
      <c r="J4056" s="49" t="s">
        <v>3975</v>
      </c>
      <c r="K4056" s="47" t="str">
        <f>_xlfn.XLOOKUP($B4056,ウォッチリスト!$C$3:$C$10000,ウォッチリスト!$C$3:$C$10000,"未反映",0,1)</f>
        <v>9235</v>
      </c>
    </row>
    <row r="4057" spans="1:11">
      <c r="A4057" s="49">
        <v>20250228</v>
      </c>
      <c r="B4057" s="50" t="s">
        <v>3633</v>
      </c>
      <c r="C4057" s="49" t="s">
        <v>8576</v>
      </c>
      <c r="D4057" s="49" t="s">
        <v>3983</v>
      </c>
      <c r="E4057" s="49">
        <v>9050</v>
      </c>
      <c r="F4057" s="49" t="s">
        <v>4031</v>
      </c>
      <c r="G4057" s="49">
        <v>10</v>
      </c>
      <c r="H4057" s="49" t="s">
        <v>3993</v>
      </c>
      <c r="I4057" s="49" t="s">
        <v>3975</v>
      </c>
      <c r="J4057" s="49" t="s">
        <v>3975</v>
      </c>
      <c r="K4057" s="47" t="str">
        <f>_xlfn.XLOOKUP($B4057,ウォッチリスト!$C$3:$C$10000,ウォッチリスト!$C$3:$C$10000,"未反映",0,1)</f>
        <v>9236</v>
      </c>
    </row>
    <row r="4058" spans="1:11">
      <c r="A4058" s="49">
        <v>20250228</v>
      </c>
      <c r="B4058" s="50" t="s">
        <v>3634</v>
      </c>
      <c r="C4058" s="49" t="s">
        <v>8577</v>
      </c>
      <c r="D4058" s="49" t="s">
        <v>3983</v>
      </c>
      <c r="E4058" s="49">
        <v>9050</v>
      </c>
      <c r="F4058" s="49" t="s">
        <v>4031</v>
      </c>
      <c r="G4058" s="49">
        <v>10</v>
      </c>
      <c r="H4058" s="49" t="s">
        <v>3993</v>
      </c>
      <c r="I4058" s="49" t="s">
        <v>3975</v>
      </c>
      <c r="J4058" s="49" t="s">
        <v>3975</v>
      </c>
      <c r="K4058" s="47" t="str">
        <f>_xlfn.XLOOKUP($B4058,ウォッチリスト!$C$3:$C$10000,ウォッチリスト!$C$3:$C$10000,"未反映",0,1)</f>
        <v>9237</v>
      </c>
    </row>
    <row r="4059" spans="1:11">
      <c r="A4059" s="49">
        <v>20250228</v>
      </c>
      <c r="B4059" s="50" t="s">
        <v>3635</v>
      </c>
      <c r="C4059" s="49" t="s">
        <v>8578</v>
      </c>
      <c r="D4059" s="49" t="s">
        <v>3983</v>
      </c>
      <c r="E4059" s="49">
        <v>9050</v>
      </c>
      <c r="F4059" s="49" t="s">
        <v>4031</v>
      </c>
      <c r="G4059" s="49">
        <v>10</v>
      </c>
      <c r="H4059" s="49" t="s">
        <v>3993</v>
      </c>
      <c r="I4059" s="49" t="s">
        <v>3975</v>
      </c>
      <c r="J4059" s="49" t="s">
        <v>3975</v>
      </c>
      <c r="K4059" s="47" t="str">
        <f>_xlfn.XLOOKUP($B4059,ウォッチリスト!$C$3:$C$10000,ウォッチリスト!$C$3:$C$10000,"未反映",0,1)</f>
        <v>9238</v>
      </c>
    </row>
    <row r="4060" spans="1:11">
      <c r="A4060" s="49">
        <v>20250228</v>
      </c>
      <c r="B4060" s="50" t="s">
        <v>8579</v>
      </c>
      <c r="C4060" s="49" t="s">
        <v>8580</v>
      </c>
      <c r="D4060" s="49" t="s">
        <v>3991</v>
      </c>
      <c r="E4060" s="49">
        <v>9050</v>
      </c>
      <c r="F4060" s="49" t="s">
        <v>4031</v>
      </c>
      <c r="G4060" s="49">
        <v>10</v>
      </c>
      <c r="H4060" s="49" t="s">
        <v>3993</v>
      </c>
      <c r="I4060" s="49" t="s">
        <v>3975</v>
      </c>
      <c r="J4060" s="49" t="s">
        <v>3975</v>
      </c>
      <c r="K4060" s="47" t="str">
        <f>_xlfn.XLOOKUP($B4060,ウォッチリスト!$C$3:$C$10000,ウォッチリスト!$C$3:$C$10000,"未反映",0,1)</f>
        <v>未反映</v>
      </c>
    </row>
    <row r="4061" spans="1:11">
      <c r="A4061" s="49">
        <v>20250228</v>
      </c>
      <c r="B4061" s="50" t="s">
        <v>3636</v>
      </c>
      <c r="C4061" s="49" t="s">
        <v>8581</v>
      </c>
      <c r="D4061" s="49" t="s">
        <v>3983</v>
      </c>
      <c r="E4061" s="49">
        <v>9050</v>
      </c>
      <c r="F4061" s="49" t="s">
        <v>4031</v>
      </c>
      <c r="G4061" s="49">
        <v>10</v>
      </c>
      <c r="H4061" s="49" t="s">
        <v>3993</v>
      </c>
      <c r="I4061" s="49" t="s">
        <v>3975</v>
      </c>
      <c r="J4061" s="49" t="s">
        <v>3975</v>
      </c>
      <c r="K4061" s="47" t="str">
        <f>_xlfn.XLOOKUP($B4061,ウォッチリスト!$C$3:$C$10000,ウォッチリスト!$C$3:$C$10000,"未反映",0,1)</f>
        <v>9240</v>
      </c>
    </row>
    <row r="4062" spans="1:11">
      <c r="A4062" s="49">
        <v>20250228</v>
      </c>
      <c r="B4062" s="50" t="s">
        <v>3637</v>
      </c>
      <c r="C4062" s="49" t="s">
        <v>8582</v>
      </c>
      <c r="D4062" s="49" t="s">
        <v>3983</v>
      </c>
      <c r="E4062" s="49">
        <v>9050</v>
      </c>
      <c r="F4062" s="49" t="s">
        <v>4031</v>
      </c>
      <c r="G4062" s="49">
        <v>10</v>
      </c>
      <c r="H4062" s="49" t="s">
        <v>3993</v>
      </c>
      <c r="I4062" s="49" t="s">
        <v>3975</v>
      </c>
      <c r="J4062" s="49" t="s">
        <v>3975</v>
      </c>
      <c r="K4062" s="47" t="str">
        <f>_xlfn.XLOOKUP($B4062,ウォッチリスト!$C$3:$C$10000,ウォッチリスト!$C$3:$C$10000,"未反映",0,1)</f>
        <v>9241</v>
      </c>
    </row>
    <row r="4063" spans="1:11">
      <c r="A4063" s="49">
        <v>20250228</v>
      </c>
      <c r="B4063" s="50" t="s">
        <v>3638</v>
      </c>
      <c r="C4063" s="49" t="s">
        <v>8583</v>
      </c>
      <c r="D4063" s="49" t="s">
        <v>3983</v>
      </c>
      <c r="E4063" s="49">
        <v>9050</v>
      </c>
      <c r="F4063" s="49" t="s">
        <v>4031</v>
      </c>
      <c r="G4063" s="49">
        <v>10</v>
      </c>
      <c r="H4063" s="49" t="s">
        <v>3993</v>
      </c>
      <c r="I4063" s="49" t="s">
        <v>3975</v>
      </c>
      <c r="J4063" s="49" t="s">
        <v>3975</v>
      </c>
      <c r="K4063" s="47" t="str">
        <f>_xlfn.XLOOKUP($B4063,ウォッチリスト!$C$3:$C$10000,ウォッチリスト!$C$3:$C$10000,"未反映",0,1)</f>
        <v>9242</v>
      </c>
    </row>
    <row r="4064" spans="1:11">
      <c r="A4064" s="49">
        <v>20250228</v>
      </c>
      <c r="B4064" s="50" t="s">
        <v>8584</v>
      </c>
      <c r="C4064" s="49" t="s">
        <v>8585</v>
      </c>
      <c r="D4064" s="49" t="s">
        <v>3991</v>
      </c>
      <c r="E4064" s="49">
        <v>9050</v>
      </c>
      <c r="F4064" s="49" t="s">
        <v>4031</v>
      </c>
      <c r="G4064" s="49">
        <v>10</v>
      </c>
      <c r="H4064" s="49" t="s">
        <v>3993</v>
      </c>
      <c r="I4064" s="49" t="s">
        <v>3975</v>
      </c>
      <c r="J4064" s="49" t="s">
        <v>3975</v>
      </c>
      <c r="K4064" s="47" t="str">
        <f>_xlfn.XLOOKUP($B4064,ウォッチリスト!$C$3:$C$10000,ウォッチリスト!$C$3:$C$10000,"未反映",0,1)</f>
        <v>未反映</v>
      </c>
    </row>
    <row r="4065" spans="1:11">
      <c r="A4065" s="49">
        <v>20250228</v>
      </c>
      <c r="B4065" s="50" t="s">
        <v>3639</v>
      </c>
      <c r="C4065" s="49" t="s">
        <v>8586</v>
      </c>
      <c r="D4065" s="49" t="s">
        <v>3983</v>
      </c>
      <c r="E4065" s="49">
        <v>9050</v>
      </c>
      <c r="F4065" s="49" t="s">
        <v>4031</v>
      </c>
      <c r="G4065" s="49">
        <v>10</v>
      </c>
      <c r="H4065" s="49" t="s">
        <v>3993</v>
      </c>
      <c r="I4065" s="49" t="s">
        <v>3975</v>
      </c>
      <c r="J4065" s="49" t="s">
        <v>3975</v>
      </c>
      <c r="K4065" s="47" t="str">
        <f>_xlfn.XLOOKUP($B4065,ウォッチリスト!$C$3:$C$10000,ウォッチリスト!$C$3:$C$10000,"未反映",0,1)</f>
        <v>9244</v>
      </c>
    </row>
    <row r="4066" spans="1:11">
      <c r="A4066" s="49">
        <v>20250228</v>
      </c>
      <c r="B4066" s="50" t="s">
        <v>3640</v>
      </c>
      <c r="C4066" s="49" t="s">
        <v>8587</v>
      </c>
      <c r="D4066" s="49" t="s">
        <v>3983</v>
      </c>
      <c r="E4066" s="49">
        <v>9050</v>
      </c>
      <c r="F4066" s="49" t="s">
        <v>4031</v>
      </c>
      <c r="G4066" s="49">
        <v>10</v>
      </c>
      <c r="H4066" s="49" t="s">
        <v>3993</v>
      </c>
      <c r="I4066" s="49" t="s">
        <v>3975</v>
      </c>
      <c r="J4066" s="49" t="s">
        <v>3975</v>
      </c>
      <c r="K4066" s="47" t="str">
        <f>_xlfn.XLOOKUP($B4066,ウォッチリスト!$C$3:$C$10000,ウォッチリスト!$C$3:$C$10000,"未反映",0,1)</f>
        <v>9245</v>
      </c>
    </row>
    <row r="4067" spans="1:11">
      <c r="A4067" s="49">
        <v>20250228</v>
      </c>
      <c r="B4067" s="50" t="s">
        <v>3641</v>
      </c>
      <c r="C4067" s="49" t="s">
        <v>8588</v>
      </c>
      <c r="D4067" s="49" t="s">
        <v>3983</v>
      </c>
      <c r="E4067" s="49">
        <v>9050</v>
      </c>
      <c r="F4067" s="49" t="s">
        <v>4031</v>
      </c>
      <c r="G4067" s="49">
        <v>10</v>
      </c>
      <c r="H4067" s="49" t="s">
        <v>3993</v>
      </c>
      <c r="I4067" s="49" t="s">
        <v>3975</v>
      </c>
      <c r="J4067" s="49" t="s">
        <v>3975</v>
      </c>
      <c r="K4067" s="47" t="str">
        <f>_xlfn.XLOOKUP($B4067,ウォッチリスト!$C$3:$C$10000,ウォッチリスト!$C$3:$C$10000,"未反映",0,1)</f>
        <v>9246</v>
      </c>
    </row>
    <row r="4068" spans="1:11">
      <c r="A4068" s="49">
        <v>20250228</v>
      </c>
      <c r="B4068" s="50" t="s">
        <v>3642</v>
      </c>
      <c r="C4068" s="49" t="s">
        <v>8589</v>
      </c>
      <c r="D4068" s="49" t="s">
        <v>3968</v>
      </c>
      <c r="E4068" s="49">
        <v>9050</v>
      </c>
      <c r="F4068" s="49" t="s">
        <v>4031</v>
      </c>
      <c r="G4068" s="49">
        <v>10</v>
      </c>
      <c r="H4068" s="49" t="s">
        <v>3993</v>
      </c>
      <c r="I4068" s="49">
        <v>6</v>
      </c>
      <c r="J4068" s="49" t="s">
        <v>4061</v>
      </c>
      <c r="K4068" s="47" t="str">
        <f>_xlfn.XLOOKUP($B4068,ウォッチリスト!$C$3:$C$10000,ウォッチリスト!$C$3:$C$10000,"未反映",0,1)</f>
        <v>9247</v>
      </c>
    </row>
    <row r="4069" spans="1:11">
      <c r="A4069" s="49">
        <v>20250228</v>
      </c>
      <c r="B4069" s="50" t="s">
        <v>3643</v>
      </c>
      <c r="C4069" s="49" t="s">
        <v>8590</v>
      </c>
      <c r="D4069" s="49" t="s">
        <v>3968</v>
      </c>
      <c r="E4069" s="49">
        <v>9050</v>
      </c>
      <c r="F4069" s="49" t="s">
        <v>4031</v>
      </c>
      <c r="G4069" s="49">
        <v>10</v>
      </c>
      <c r="H4069" s="49" t="s">
        <v>3993</v>
      </c>
      <c r="I4069" s="49">
        <v>7</v>
      </c>
      <c r="J4069" s="49" t="s">
        <v>3971</v>
      </c>
      <c r="K4069" s="47" t="str">
        <f>_xlfn.XLOOKUP($B4069,ウォッチリスト!$C$3:$C$10000,ウォッチリスト!$C$3:$C$10000,"未反映",0,1)</f>
        <v>9248</v>
      </c>
    </row>
    <row r="4070" spans="1:11">
      <c r="A4070" s="49">
        <v>20250228</v>
      </c>
      <c r="B4070" s="50" t="s">
        <v>3644</v>
      </c>
      <c r="C4070" s="49" t="s">
        <v>8591</v>
      </c>
      <c r="D4070" s="49" t="s">
        <v>4059</v>
      </c>
      <c r="E4070" s="49">
        <v>9050</v>
      </c>
      <c r="F4070" s="49" t="s">
        <v>4031</v>
      </c>
      <c r="G4070" s="49">
        <v>10</v>
      </c>
      <c r="H4070" s="49" t="s">
        <v>3993</v>
      </c>
      <c r="I4070" s="49" t="s">
        <v>3975</v>
      </c>
      <c r="J4070" s="49" t="s">
        <v>3975</v>
      </c>
      <c r="K4070" s="47" t="str">
        <f>_xlfn.XLOOKUP($B4070,ウォッチリスト!$C$3:$C$10000,ウォッチリスト!$C$3:$C$10000,"未反映",0,1)</f>
        <v>9249</v>
      </c>
    </row>
    <row r="4071" spans="1:11">
      <c r="A4071" s="49">
        <v>20250228</v>
      </c>
      <c r="B4071" s="50" t="s">
        <v>3645</v>
      </c>
      <c r="C4071" s="49" t="s">
        <v>8592</v>
      </c>
      <c r="D4071" s="49" t="s">
        <v>3983</v>
      </c>
      <c r="E4071" s="49">
        <v>9050</v>
      </c>
      <c r="F4071" s="49" t="s">
        <v>4031</v>
      </c>
      <c r="G4071" s="49">
        <v>10</v>
      </c>
      <c r="H4071" s="49" t="s">
        <v>3993</v>
      </c>
      <c r="I4071" s="49" t="s">
        <v>3975</v>
      </c>
      <c r="J4071" s="49" t="s">
        <v>3975</v>
      </c>
      <c r="K4071" s="47" t="str">
        <f>_xlfn.XLOOKUP($B4071,ウォッチリスト!$C$3:$C$10000,ウォッチリスト!$C$3:$C$10000,"未反映",0,1)</f>
        <v>9250</v>
      </c>
    </row>
    <row r="4072" spans="1:11">
      <c r="A4072" s="49">
        <v>20250228</v>
      </c>
      <c r="B4072" s="50" t="s">
        <v>3646</v>
      </c>
      <c r="C4072" s="49" t="s">
        <v>8593</v>
      </c>
      <c r="D4072" s="49" t="s">
        <v>3983</v>
      </c>
      <c r="E4072" s="49">
        <v>9050</v>
      </c>
      <c r="F4072" s="49" t="s">
        <v>4031</v>
      </c>
      <c r="G4072" s="49">
        <v>10</v>
      </c>
      <c r="H4072" s="49" t="s">
        <v>3993</v>
      </c>
      <c r="I4072" s="49" t="s">
        <v>3975</v>
      </c>
      <c r="J4072" s="49" t="s">
        <v>3975</v>
      </c>
      <c r="K4072" s="47" t="str">
        <f>_xlfn.XLOOKUP($B4072,ウォッチリスト!$C$3:$C$10000,ウォッチリスト!$C$3:$C$10000,"未反映",0,1)</f>
        <v>9251</v>
      </c>
    </row>
    <row r="4073" spans="1:11">
      <c r="A4073" s="49">
        <v>20250228</v>
      </c>
      <c r="B4073" s="50" t="s">
        <v>3647</v>
      </c>
      <c r="C4073" s="49" t="s">
        <v>8594</v>
      </c>
      <c r="D4073" s="49" t="s">
        <v>3983</v>
      </c>
      <c r="E4073" s="49">
        <v>9050</v>
      </c>
      <c r="F4073" s="49" t="s">
        <v>4031</v>
      </c>
      <c r="G4073" s="49">
        <v>10</v>
      </c>
      <c r="H4073" s="49" t="s">
        <v>3993</v>
      </c>
      <c r="I4073" s="49" t="s">
        <v>3975</v>
      </c>
      <c r="J4073" s="49" t="s">
        <v>3975</v>
      </c>
      <c r="K4073" s="47" t="str">
        <f>_xlfn.XLOOKUP($B4073,ウォッチリスト!$C$3:$C$10000,ウォッチリスト!$C$3:$C$10000,"未反映",0,1)</f>
        <v>9252</v>
      </c>
    </row>
    <row r="4074" spans="1:11">
      <c r="A4074" s="49">
        <v>20250228</v>
      </c>
      <c r="B4074" s="50" t="s">
        <v>3648</v>
      </c>
      <c r="C4074" s="49" t="s">
        <v>8595</v>
      </c>
      <c r="D4074" s="49" t="s">
        <v>3983</v>
      </c>
      <c r="E4074" s="49">
        <v>9050</v>
      </c>
      <c r="F4074" s="49" t="s">
        <v>4031</v>
      </c>
      <c r="G4074" s="49">
        <v>10</v>
      </c>
      <c r="H4074" s="49" t="s">
        <v>3993</v>
      </c>
      <c r="I4074" s="49" t="s">
        <v>3975</v>
      </c>
      <c r="J4074" s="49" t="s">
        <v>3975</v>
      </c>
      <c r="K4074" s="47" t="str">
        <f>_xlfn.XLOOKUP($B4074,ウォッチリスト!$C$3:$C$10000,ウォッチリスト!$C$3:$C$10000,"未反映",0,1)</f>
        <v>9253</v>
      </c>
    </row>
    <row r="4075" spans="1:11">
      <c r="A4075" s="49">
        <v>20250228</v>
      </c>
      <c r="B4075" s="50" t="s">
        <v>3649</v>
      </c>
      <c r="C4075" s="49" t="s">
        <v>8596</v>
      </c>
      <c r="D4075" s="49" t="s">
        <v>3983</v>
      </c>
      <c r="E4075" s="49">
        <v>9050</v>
      </c>
      <c r="F4075" s="49" t="s">
        <v>4031</v>
      </c>
      <c r="G4075" s="49">
        <v>10</v>
      </c>
      <c r="H4075" s="49" t="s">
        <v>3993</v>
      </c>
      <c r="I4075" s="49" t="s">
        <v>3975</v>
      </c>
      <c r="J4075" s="49" t="s">
        <v>3975</v>
      </c>
      <c r="K4075" s="47" t="str">
        <f>_xlfn.XLOOKUP($B4075,ウォッチリスト!$C$3:$C$10000,ウォッチリスト!$C$3:$C$10000,"未反映",0,1)</f>
        <v>9254</v>
      </c>
    </row>
    <row r="4076" spans="1:11">
      <c r="A4076" s="49">
        <v>20250228</v>
      </c>
      <c r="B4076" s="50" t="s">
        <v>3650</v>
      </c>
      <c r="C4076" s="49" t="s">
        <v>8597</v>
      </c>
      <c r="D4076" s="49" t="s">
        <v>3983</v>
      </c>
      <c r="E4076" s="49">
        <v>9050</v>
      </c>
      <c r="F4076" s="49" t="s">
        <v>4031</v>
      </c>
      <c r="G4076" s="49">
        <v>10</v>
      </c>
      <c r="H4076" s="49" t="s">
        <v>3993</v>
      </c>
      <c r="I4076" s="49" t="s">
        <v>3975</v>
      </c>
      <c r="J4076" s="49" t="s">
        <v>3975</v>
      </c>
      <c r="K4076" s="47" t="str">
        <f>_xlfn.XLOOKUP($B4076,ウォッチリスト!$C$3:$C$10000,ウォッチリスト!$C$3:$C$10000,"未反映",0,1)</f>
        <v>9256</v>
      </c>
    </row>
    <row r="4077" spans="1:11">
      <c r="A4077" s="49">
        <v>20250228</v>
      </c>
      <c r="B4077" s="50" t="s">
        <v>3651</v>
      </c>
      <c r="C4077" s="49" t="s">
        <v>8598</v>
      </c>
      <c r="D4077" s="49" t="s">
        <v>7351</v>
      </c>
      <c r="E4077" s="49">
        <v>9050</v>
      </c>
      <c r="F4077" s="49" t="s">
        <v>4031</v>
      </c>
      <c r="G4077" s="49">
        <v>10</v>
      </c>
      <c r="H4077" s="49" t="s">
        <v>3993</v>
      </c>
      <c r="I4077" s="49" t="s">
        <v>3975</v>
      </c>
      <c r="J4077" s="49" t="s">
        <v>3975</v>
      </c>
      <c r="K4077" s="47" t="str">
        <f>_xlfn.XLOOKUP($B4077,ウォッチリスト!$C$3:$C$10000,ウォッチリスト!$C$3:$C$10000,"未反映",0,1)</f>
        <v>9257</v>
      </c>
    </row>
    <row r="4078" spans="1:11">
      <c r="A4078" s="49">
        <v>20250228</v>
      </c>
      <c r="B4078" s="50" t="s">
        <v>3652</v>
      </c>
      <c r="C4078" s="49" t="s">
        <v>8599</v>
      </c>
      <c r="D4078" s="49" t="s">
        <v>3983</v>
      </c>
      <c r="E4078" s="49">
        <v>9050</v>
      </c>
      <c r="F4078" s="49" t="s">
        <v>4031</v>
      </c>
      <c r="G4078" s="49">
        <v>10</v>
      </c>
      <c r="H4078" s="49" t="s">
        <v>3993</v>
      </c>
      <c r="I4078" s="49" t="s">
        <v>3975</v>
      </c>
      <c r="J4078" s="49" t="s">
        <v>3975</v>
      </c>
      <c r="K4078" s="47" t="str">
        <f>_xlfn.XLOOKUP($B4078,ウォッチリスト!$C$3:$C$10000,ウォッチリスト!$C$3:$C$10000,"未反映",0,1)</f>
        <v>9258</v>
      </c>
    </row>
    <row r="4079" spans="1:11">
      <c r="A4079" s="49">
        <v>20250228</v>
      </c>
      <c r="B4079" s="50" t="s">
        <v>3653</v>
      </c>
      <c r="C4079" s="49" t="s">
        <v>8600</v>
      </c>
      <c r="D4079" s="49" t="s">
        <v>3983</v>
      </c>
      <c r="E4079" s="49">
        <v>9050</v>
      </c>
      <c r="F4079" s="49" t="s">
        <v>4031</v>
      </c>
      <c r="G4079" s="49">
        <v>10</v>
      </c>
      <c r="H4079" s="49" t="s">
        <v>3993</v>
      </c>
      <c r="I4079" s="49" t="s">
        <v>3975</v>
      </c>
      <c r="J4079" s="49" t="s">
        <v>3975</v>
      </c>
      <c r="K4079" s="47" t="str">
        <f>_xlfn.XLOOKUP($B4079,ウォッチリスト!$C$3:$C$10000,ウォッチリスト!$C$3:$C$10000,"未反映",0,1)</f>
        <v>9259</v>
      </c>
    </row>
    <row r="4080" spans="1:11">
      <c r="A4080" s="49">
        <v>20250228</v>
      </c>
      <c r="B4080" s="50" t="s">
        <v>3654</v>
      </c>
      <c r="C4080" s="49" t="s">
        <v>8601</v>
      </c>
      <c r="D4080" s="49" t="s">
        <v>3968</v>
      </c>
      <c r="E4080" s="49">
        <v>6050</v>
      </c>
      <c r="F4080" s="49" t="s">
        <v>4196</v>
      </c>
      <c r="G4080" s="49">
        <v>13</v>
      </c>
      <c r="H4080" s="49" t="s">
        <v>4197</v>
      </c>
      <c r="I4080" s="49">
        <v>7</v>
      </c>
      <c r="J4080" s="49" t="s">
        <v>3971</v>
      </c>
      <c r="K4080" s="47" t="str">
        <f>_xlfn.XLOOKUP($B4080,ウォッチリスト!$C$3:$C$10000,ウォッチリスト!$C$3:$C$10000,"未反映",0,1)</f>
        <v>9260</v>
      </c>
    </row>
    <row r="4081" spans="1:11">
      <c r="A4081" s="49">
        <v>20250228</v>
      </c>
      <c r="B4081" s="50" t="s">
        <v>3655</v>
      </c>
      <c r="C4081" s="49" t="s">
        <v>8602</v>
      </c>
      <c r="D4081" s="49" t="s">
        <v>4059</v>
      </c>
      <c r="E4081" s="49">
        <v>6100</v>
      </c>
      <c r="F4081" s="49" t="s">
        <v>4070</v>
      </c>
      <c r="G4081" s="49">
        <v>14</v>
      </c>
      <c r="H4081" s="49" t="s">
        <v>4071</v>
      </c>
      <c r="I4081" s="49">
        <v>7</v>
      </c>
      <c r="J4081" s="49" t="s">
        <v>3971</v>
      </c>
      <c r="K4081" s="47" t="str">
        <f>_xlfn.XLOOKUP($B4081,ウォッチリスト!$C$3:$C$10000,ウォッチリスト!$C$3:$C$10000,"未反映",0,1)</f>
        <v>9262</v>
      </c>
    </row>
    <row r="4082" spans="1:11">
      <c r="A4082" s="49">
        <v>20250228</v>
      </c>
      <c r="B4082" s="50" t="s">
        <v>3656</v>
      </c>
      <c r="C4082" s="49" t="s">
        <v>8603</v>
      </c>
      <c r="D4082" s="49" t="s">
        <v>4059</v>
      </c>
      <c r="E4082" s="49">
        <v>6050</v>
      </c>
      <c r="F4082" s="49" t="s">
        <v>4196</v>
      </c>
      <c r="G4082" s="49">
        <v>13</v>
      </c>
      <c r="H4082" s="49" t="s">
        <v>4197</v>
      </c>
      <c r="I4082" s="49" t="s">
        <v>3975</v>
      </c>
      <c r="J4082" s="49" t="s">
        <v>3975</v>
      </c>
      <c r="K4082" s="47" t="str">
        <f>_xlfn.XLOOKUP($B4082,ウォッチリスト!$C$3:$C$10000,ウォッチリスト!$C$3:$C$10000,"未反映",0,1)</f>
        <v>9264</v>
      </c>
    </row>
    <row r="4083" spans="1:11">
      <c r="A4083" s="49">
        <v>20250228</v>
      </c>
      <c r="B4083" s="50" t="s">
        <v>3657</v>
      </c>
      <c r="C4083" s="49" t="s">
        <v>8604</v>
      </c>
      <c r="D4083" s="49" t="s">
        <v>4059</v>
      </c>
      <c r="E4083" s="49">
        <v>6050</v>
      </c>
      <c r="F4083" s="49" t="s">
        <v>4196</v>
      </c>
      <c r="G4083" s="49">
        <v>13</v>
      </c>
      <c r="H4083" s="49" t="s">
        <v>4197</v>
      </c>
      <c r="I4083" s="49" t="s">
        <v>3975</v>
      </c>
      <c r="J4083" s="49" t="s">
        <v>3975</v>
      </c>
      <c r="K4083" s="47" t="str">
        <f>_xlfn.XLOOKUP($B4083,ウォッチリスト!$C$3:$C$10000,ウォッチリスト!$C$3:$C$10000,"未反映",0,1)</f>
        <v>9265</v>
      </c>
    </row>
    <row r="4084" spans="1:11">
      <c r="A4084" s="49">
        <v>20250228</v>
      </c>
      <c r="B4084" s="50" t="s">
        <v>3658</v>
      </c>
      <c r="C4084" s="49" t="s">
        <v>8605</v>
      </c>
      <c r="D4084" s="49" t="s">
        <v>3968</v>
      </c>
      <c r="E4084" s="49">
        <v>6100</v>
      </c>
      <c r="F4084" s="49" t="s">
        <v>4070</v>
      </c>
      <c r="G4084" s="49">
        <v>14</v>
      </c>
      <c r="H4084" s="49" t="s">
        <v>4071</v>
      </c>
      <c r="I4084" s="49">
        <v>6</v>
      </c>
      <c r="J4084" s="49" t="s">
        <v>4061</v>
      </c>
      <c r="K4084" s="47" t="str">
        <f>_xlfn.XLOOKUP($B4084,ウォッチリスト!$C$3:$C$10000,ウォッチリスト!$C$3:$C$10000,"未反映",0,1)</f>
        <v>9267</v>
      </c>
    </row>
    <row r="4085" spans="1:11">
      <c r="A4085" s="49">
        <v>20250228</v>
      </c>
      <c r="B4085" s="50" t="s">
        <v>3659</v>
      </c>
      <c r="C4085" s="49" t="s">
        <v>8606</v>
      </c>
      <c r="D4085" s="49" t="s">
        <v>4059</v>
      </c>
      <c r="E4085" s="49">
        <v>6050</v>
      </c>
      <c r="F4085" s="49" t="s">
        <v>4196</v>
      </c>
      <c r="G4085" s="49">
        <v>13</v>
      </c>
      <c r="H4085" s="49" t="s">
        <v>4197</v>
      </c>
      <c r="I4085" s="49" t="s">
        <v>3975</v>
      </c>
      <c r="J4085" s="49" t="s">
        <v>3975</v>
      </c>
      <c r="K4085" s="47" t="str">
        <f>_xlfn.XLOOKUP($B4085,ウォッチリスト!$C$3:$C$10000,ウォッチリスト!$C$3:$C$10000,"未反映",0,1)</f>
        <v>9268</v>
      </c>
    </row>
    <row r="4086" spans="1:11">
      <c r="A4086" s="49">
        <v>20250228</v>
      </c>
      <c r="B4086" s="50" t="s">
        <v>3660</v>
      </c>
      <c r="C4086" s="49" t="s">
        <v>8607</v>
      </c>
      <c r="D4086" s="49" t="s">
        <v>3983</v>
      </c>
      <c r="E4086" s="49">
        <v>6050</v>
      </c>
      <c r="F4086" s="49" t="s">
        <v>4196</v>
      </c>
      <c r="G4086" s="49">
        <v>13</v>
      </c>
      <c r="H4086" s="49" t="s">
        <v>4197</v>
      </c>
      <c r="I4086" s="49" t="s">
        <v>3975</v>
      </c>
      <c r="J4086" s="49" t="s">
        <v>3975</v>
      </c>
      <c r="K4086" s="47" t="str">
        <f>_xlfn.XLOOKUP($B4086,ウォッチリスト!$C$3:$C$10000,ウォッチリスト!$C$3:$C$10000,"未反映",0,1)</f>
        <v>9270</v>
      </c>
    </row>
    <row r="4087" spans="1:11">
      <c r="A4087" s="49">
        <v>20250228</v>
      </c>
      <c r="B4087" s="50" t="s">
        <v>3661</v>
      </c>
      <c r="C4087" s="49" t="s">
        <v>8608</v>
      </c>
      <c r="D4087" s="49" t="s">
        <v>3983</v>
      </c>
      <c r="E4087" s="49">
        <v>6100</v>
      </c>
      <c r="F4087" s="49" t="s">
        <v>4070</v>
      </c>
      <c r="G4087" s="49">
        <v>14</v>
      </c>
      <c r="H4087" s="49" t="s">
        <v>4071</v>
      </c>
      <c r="I4087" s="49" t="s">
        <v>3975</v>
      </c>
      <c r="J4087" s="49" t="s">
        <v>3975</v>
      </c>
      <c r="K4087" s="47" t="str">
        <f>_xlfn.XLOOKUP($B4087,ウォッチリスト!$C$3:$C$10000,ウォッチリスト!$C$3:$C$10000,"未反映",0,1)</f>
        <v>9271</v>
      </c>
    </row>
    <row r="4088" spans="1:11">
      <c r="A4088" s="49">
        <v>20250228</v>
      </c>
      <c r="B4088" s="50" t="s">
        <v>3662</v>
      </c>
      <c r="C4088" s="49" t="s">
        <v>8609</v>
      </c>
      <c r="D4088" s="49" t="s">
        <v>3983</v>
      </c>
      <c r="E4088" s="49">
        <v>9050</v>
      </c>
      <c r="F4088" s="49" t="s">
        <v>4031</v>
      </c>
      <c r="G4088" s="49">
        <v>10</v>
      </c>
      <c r="H4088" s="49" t="s">
        <v>3993</v>
      </c>
      <c r="I4088" s="49" t="s">
        <v>3975</v>
      </c>
      <c r="J4088" s="49" t="s">
        <v>3975</v>
      </c>
      <c r="K4088" s="47" t="str">
        <f>_xlfn.XLOOKUP($B4088,ウォッチリスト!$C$3:$C$10000,ウォッチリスト!$C$3:$C$10000,"未反映",0,1)</f>
        <v>9272</v>
      </c>
    </row>
    <row r="4089" spans="1:11">
      <c r="A4089" s="49">
        <v>20250228</v>
      </c>
      <c r="B4089" s="50" t="s">
        <v>3663</v>
      </c>
      <c r="C4089" s="49" t="s">
        <v>8610</v>
      </c>
      <c r="D4089" s="49" t="s">
        <v>3968</v>
      </c>
      <c r="E4089" s="49">
        <v>6050</v>
      </c>
      <c r="F4089" s="49" t="s">
        <v>4196</v>
      </c>
      <c r="G4089" s="49">
        <v>13</v>
      </c>
      <c r="H4089" s="49" t="s">
        <v>4197</v>
      </c>
      <c r="I4089" s="49">
        <v>7</v>
      </c>
      <c r="J4089" s="49" t="s">
        <v>3971</v>
      </c>
      <c r="K4089" s="47" t="str">
        <f>_xlfn.XLOOKUP($B4089,ウォッチリスト!$C$3:$C$10000,ウォッチリスト!$C$3:$C$10000,"未反映",0,1)</f>
        <v>9273</v>
      </c>
    </row>
    <row r="4090" spans="1:11">
      <c r="A4090" s="49">
        <v>20250228</v>
      </c>
      <c r="B4090" s="50" t="s">
        <v>3664</v>
      </c>
      <c r="C4090" s="49" t="s">
        <v>8611</v>
      </c>
      <c r="D4090" s="49" t="s">
        <v>3968</v>
      </c>
      <c r="E4090" s="49">
        <v>6050</v>
      </c>
      <c r="F4090" s="49" t="s">
        <v>4196</v>
      </c>
      <c r="G4090" s="49">
        <v>13</v>
      </c>
      <c r="H4090" s="49" t="s">
        <v>4197</v>
      </c>
      <c r="I4090" s="49">
        <v>6</v>
      </c>
      <c r="J4090" s="49" t="s">
        <v>4061</v>
      </c>
      <c r="K4090" s="47" t="str">
        <f>_xlfn.XLOOKUP($B4090,ウォッチリスト!$C$3:$C$10000,ウォッチリスト!$C$3:$C$10000,"未反映",0,1)</f>
        <v>9274</v>
      </c>
    </row>
    <row r="4091" spans="1:11">
      <c r="A4091" s="49">
        <v>20250228</v>
      </c>
      <c r="B4091" s="50" t="s">
        <v>3665</v>
      </c>
      <c r="C4091" s="49" t="s">
        <v>8612</v>
      </c>
      <c r="D4091" s="49" t="s">
        <v>4059</v>
      </c>
      <c r="E4091" s="49">
        <v>6100</v>
      </c>
      <c r="F4091" s="49" t="s">
        <v>4070</v>
      </c>
      <c r="G4091" s="49">
        <v>14</v>
      </c>
      <c r="H4091" s="49" t="s">
        <v>4071</v>
      </c>
      <c r="I4091" s="49" t="s">
        <v>3975</v>
      </c>
      <c r="J4091" s="49" t="s">
        <v>3975</v>
      </c>
      <c r="K4091" s="47" t="str">
        <f>_xlfn.XLOOKUP($B4091,ウォッチリスト!$C$3:$C$10000,ウォッチリスト!$C$3:$C$10000,"未反映",0,1)</f>
        <v>9275</v>
      </c>
    </row>
    <row r="4092" spans="1:11">
      <c r="A4092" s="49">
        <v>20250228</v>
      </c>
      <c r="B4092" s="50" t="s">
        <v>3666</v>
      </c>
      <c r="C4092" s="49" t="s">
        <v>8613</v>
      </c>
      <c r="D4092" s="49" t="s">
        <v>3968</v>
      </c>
      <c r="E4092" s="49">
        <v>6100</v>
      </c>
      <c r="F4092" s="49" t="s">
        <v>4070</v>
      </c>
      <c r="G4092" s="49">
        <v>14</v>
      </c>
      <c r="H4092" s="49" t="s">
        <v>4071</v>
      </c>
      <c r="I4092" s="49">
        <v>7</v>
      </c>
      <c r="J4092" s="49" t="s">
        <v>3971</v>
      </c>
      <c r="K4092" s="47" t="str">
        <f>_xlfn.XLOOKUP($B4092,ウォッチリスト!$C$3:$C$10000,ウォッチリスト!$C$3:$C$10000,"未反映",0,1)</f>
        <v>9278</v>
      </c>
    </row>
    <row r="4093" spans="1:11">
      <c r="A4093" s="49">
        <v>20250228</v>
      </c>
      <c r="B4093" s="50" t="s">
        <v>3667</v>
      </c>
      <c r="C4093" s="49" t="s">
        <v>8614</v>
      </c>
      <c r="D4093" s="49" t="s">
        <v>3968</v>
      </c>
      <c r="E4093" s="49">
        <v>6100</v>
      </c>
      <c r="F4093" s="49" t="s">
        <v>4070</v>
      </c>
      <c r="G4093" s="49">
        <v>14</v>
      </c>
      <c r="H4093" s="49" t="s">
        <v>4071</v>
      </c>
      <c r="I4093" s="49">
        <v>7</v>
      </c>
      <c r="J4093" s="49" t="s">
        <v>3971</v>
      </c>
      <c r="K4093" s="47" t="str">
        <f>_xlfn.XLOOKUP($B4093,ウォッチリスト!$C$3:$C$10000,ウォッチリスト!$C$3:$C$10000,"未反映",0,1)</f>
        <v>9279</v>
      </c>
    </row>
    <row r="4094" spans="1:11">
      <c r="A4094" s="49">
        <v>20250228</v>
      </c>
      <c r="B4094" s="50" t="s">
        <v>8615</v>
      </c>
      <c r="C4094" s="49" t="s">
        <v>8616</v>
      </c>
      <c r="D4094" s="49" t="s">
        <v>5395</v>
      </c>
      <c r="E4094" s="49" t="s">
        <v>3975</v>
      </c>
      <c r="F4094" s="49" t="s">
        <v>3975</v>
      </c>
      <c r="G4094" s="49" t="s">
        <v>3975</v>
      </c>
      <c r="H4094" s="49" t="s">
        <v>3975</v>
      </c>
      <c r="I4094" s="49" t="s">
        <v>3975</v>
      </c>
      <c r="J4094" s="49" t="s">
        <v>3975</v>
      </c>
      <c r="K4094" s="47" t="str">
        <f>_xlfn.XLOOKUP($B4094,ウォッチリスト!$C$3:$C$10000,ウォッチリスト!$C$3:$C$10000,"未反映",0,1)</f>
        <v>未反映</v>
      </c>
    </row>
    <row r="4095" spans="1:11">
      <c r="A4095" s="49">
        <v>20250228</v>
      </c>
      <c r="B4095" s="50" t="s">
        <v>8617</v>
      </c>
      <c r="C4095" s="49" t="s">
        <v>8618</v>
      </c>
      <c r="D4095" s="49" t="s">
        <v>5395</v>
      </c>
      <c r="E4095" s="49" t="s">
        <v>3975</v>
      </c>
      <c r="F4095" s="49" t="s">
        <v>3975</v>
      </c>
      <c r="G4095" s="49" t="s">
        <v>3975</v>
      </c>
      <c r="H4095" s="49" t="s">
        <v>3975</v>
      </c>
      <c r="I4095" s="49" t="s">
        <v>3975</v>
      </c>
      <c r="J4095" s="49" t="s">
        <v>3975</v>
      </c>
      <c r="K4095" s="47" t="str">
        <f>_xlfn.XLOOKUP($B4095,ウォッチリスト!$C$3:$C$10000,ウォッチリスト!$C$3:$C$10000,"未反映",0,1)</f>
        <v>未反映</v>
      </c>
    </row>
    <row r="4096" spans="1:11">
      <c r="A4096" s="49">
        <v>20250228</v>
      </c>
      <c r="B4096" s="50" t="s">
        <v>8619</v>
      </c>
      <c r="C4096" s="49" t="s">
        <v>8620</v>
      </c>
      <c r="D4096" s="49" t="s">
        <v>5395</v>
      </c>
      <c r="E4096" s="49" t="s">
        <v>3975</v>
      </c>
      <c r="F4096" s="49" t="s">
        <v>3975</v>
      </c>
      <c r="G4096" s="49" t="s">
        <v>3975</v>
      </c>
      <c r="H4096" s="49" t="s">
        <v>3975</v>
      </c>
      <c r="I4096" s="49" t="s">
        <v>3975</v>
      </c>
      <c r="J4096" s="49" t="s">
        <v>3975</v>
      </c>
      <c r="K4096" s="47" t="str">
        <f>_xlfn.XLOOKUP($B4096,ウォッチリスト!$C$3:$C$10000,ウォッチリスト!$C$3:$C$10000,"未反映",0,1)</f>
        <v>未反映</v>
      </c>
    </row>
    <row r="4097" spans="1:11">
      <c r="A4097" s="49">
        <v>20250228</v>
      </c>
      <c r="B4097" s="50" t="s">
        <v>8621</v>
      </c>
      <c r="C4097" s="49" t="s">
        <v>8622</v>
      </c>
      <c r="D4097" s="49" t="s">
        <v>5395</v>
      </c>
      <c r="E4097" s="49" t="s">
        <v>3975</v>
      </c>
      <c r="F4097" s="49" t="s">
        <v>3975</v>
      </c>
      <c r="G4097" s="49" t="s">
        <v>3975</v>
      </c>
      <c r="H4097" s="49" t="s">
        <v>3975</v>
      </c>
      <c r="I4097" s="49" t="s">
        <v>3975</v>
      </c>
      <c r="J4097" s="49" t="s">
        <v>3975</v>
      </c>
      <c r="K4097" s="47" t="str">
        <f>_xlfn.XLOOKUP($B4097,ウォッチリスト!$C$3:$C$10000,ウォッチリスト!$C$3:$C$10000,"未反映",0,1)</f>
        <v>未反映</v>
      </c>
    </row>
    <row r="4098" spans="1:11">
      <c r="A4098" s="49">
        <v>20250228</v>
      </c>
      <c r="B4098" s="50" t="s">
        <v>8623</v>
      </c>
      <c r="C4098" s="49" t="s">
        <v>8624</v>
      </c>
      <c r="D4098" s="49" t="s">
        <v>5395</v>
      </c>
      <c r="E4098" s="49" t="s">
        <v>3975</v>
      </c>
      <c r="F4098" s="49" t="s">
        <v>3975</v>
      </c>
      <c r="G4098" s="49" t="s">
        <v>3975</v>
      </c>
      <c r="H4098" s="49" t="s">
        <v>3975</v>
      </c>
      <c r="I4098" s="49" t="s">
        <v>3975</v>
      </c>
      <c r="J4098" s="49" t="s">
        <v>3975</v>
      </c>
      <c r="K4098" s="47" t="str">
        <f>_xlfn.XLOOKUP($B4098,ウォッチリスト!$C$3:$C$10000,ウォッチリスト!$C$3:$C$10000,"未反映",0,1)</f>
        <v>未反映</v>
      </c>
    </row>
    <row r="4099" spans="1:11">
      <c r="A4099" s="49">
        <v>20250228</v>
      </c>
      <c r="B4099" s="50" t="s">
        <v>3669</v>
      </c>
      <c r="C4099" s="49" t="s">
        <v>8625</v>
      </c>
      <c r="D4099" s="49" t="s">
        <v>3968</v>
      </c>
      <c r="E4099" s="49">
        <v>5200</v>
      </c>
      <c r="F4099" s="49" t="s">
        <v>8493</v>
      </c>
      <c r="G4099" s="49">
        <v>12</v>
      </c>
      <c r="H4099" s="49" t="s">
        <v>4011</v>
      </c>
      <c r="I4099" s="49">
        <v>4</v>
      </c>
      <c r="J4099" s="49" t="s">
        <v>4015</v>
      </c>
      <c r="K4099" s="47" t="str">
        <f>_xlfn.XLOOKUP($B4099,ウォッチリスト!$C$3:$C$10000,ウォッチリスト!$C$3:$C$10000,"未反映",0,1)</f>
        <v>9301</v>
      </c>
    </row>
    <row r="4100" spans="1:11">
      <c r="A4100" s="49">
        <v>20250228</v>
      </c>
      <c r="B4100" s="50" t="s">
        <v>3670</v>
      </c>
      <c r="C4100" s="49" t="s">
        <v>8626</v>
      </c>
      <c r="D4100" s="49" t="s">
        <v>3968</v>
      </c>
      <c r="E4100" s="49">
        <v>5200</v>
      </c>
      <c r="F4100" s="49" t="s">
        <v>8493</v>
      </c>
      <c r="G4100" s="49">
        <v>12</v>
      </c>
      <c r="H4100" s="49" t="s">
        <v>4011</v>
      </c>
      <c r="I4100" s="49">
        <v>6</v>
      </c>
      <c r="J4100" s="49" t="s">
        <v>4061</v>
      </c>
      <c r="K4100" s="47" t="str">
        <f>_xlfn.XLOOKUP($B4100,ウォッチリスト!$C$3:$C$10000,ウォッチリスト!$C$3:$C$10000,"未反映",0,1)</f>
        <v>9302</v>
      </c>
    </row>
    <row r="4101" spans="1:11">
      <c r="A4101" s="49">
        <v>20250228</v>
      </c>
      <c r="B4101" s="50" t="s">
        <v>3671</v>
      </c>
      <c r="C4101" s="49" t="s">
        <v>8627</v>
      </c>
      <c r="D4101" s="49" t="s">
        <v>3968</v>
      </c>
      <c r="E4101" s="49">
        <v>5200</v>
      </c>
      <c r="F4101" s="49" t="s">
        <v>8493</v>
      </c>
      <c r="G4101" s="49">
        <v>12</v>
      </c>
      <c r="H4101" s="49" t="s">
        <v>4011</v>
      </c>
      <c r="I4101" s="49">
        <v>6</v>
      </c>
      <c r="J4101" s="49" t="s">
        <v>4061</v>
      </c>
      <c r="K4101" s="47" t="str">
        <f>_xlfn.XLOOKUP($B4101,ウォッチリスト!$C$3:$C$10000,ウォッチリスト!$C$3:$C$10000,"未反映",0,1)</f>
        <v>9303</v>
      </c>
    </row>
    <row r="4102" spans="1:11">
      <c r="A4102" s="49">
        <v>20250228</v>
      </c>
      <c r="B4102" s="50" t="s">
        <v>3672</v>
      </c>
      <c r="C4102" s="49" t="s">
        <v>8628</v>
      </c>
      <c r="D4102" s="49" t="s">
        <v>3968</v>
      </c>
      <c r="E4102" s="49">
        <v>5200</v>
      </c>
      <c r="F4102" s="49" t="s">
        <v>8493</v>
      </c>
      <c r="G4102" s="49">
        <v>12</v>
      </c>
      <c r="H4102" s="49" t="s">
        <v>4011</v>
      </c>
      <c r="I4102" s="49">
        <v>7</v>
      </c>
      <c r="J4102" s="49" t="s">
        <v>3971</v>
      </c>
      <c r="K4102" s="47" t="str">
        <f>_xlfn.XLOOKUP($B4102,ウォッチリスト!$C$3:$C$10000,ウォッチリスト!$C$3:$C$10000,"未反映",0,1)</f>
        <v>9304</v>
      </c>
    </row>
    <row r="4103" spans="1:11">
      <c r="A4103" s="49">
        <v>20250228</v>
      </c>
      <c r="B4103" s="50" t="s">
        <v>3673</v>
      </c>
      <c r="C4103" s="49" t="s">
        <v>8629</v>
      </c>
      <c r="D4103" s="49" t="s">
        <v>3968</v>
      </c>
      <c r="E4103" s="49">
        <v>6050</v>
      </c>
      <c r="F4103" s="49" t="s">
        <v>4196</v>
      </c>
      <c r="G4103" s="49">
        <v>13</v>
      </c>
      <c r="H4103" s="49" t="s">
        <v>4197</v>
      </c>
      <c r="I4103" s="49">
        <v>7</v>
      </c>
      <c r="J4103" s="49" t="s">
        <v>3971</v>
      </c>
      <c r="K4103" s="47" t="str">
        <f>_xlfn.XLOOKUP($B4103,ウォッチリスト!$C$3:$C$10000,ウォッチリスト!$C$3:$C$10000,"未反映",0,1)</f>
        <v>9305</v>
      </c>
    </row>
    <row r="4104" spans="1:11">
      <c r="A4104" s="49">
        <v>20250228</v>
      </c>
      <c r="B4104" s="50" t="s">
        <v>3674</v>
      </c>
      <c r="C4104" s="49" t="s">
        <v>8630</v>
      </c>
      <c r="D4104" s="49" t="s">
        <v>4059</v>
      </c>
      <c r="E4104" s="49">
        <v>5200</v>
      </c>
      <c r="F4104" s="49" t="s">
        <v>8493</v>
      </c>
      <c r="G4104" s="49">
        <v>12</v>
      </c>
      <c r="H4104" s="49" t="s">
        <v>4011</v>
      </c>
      <c r="I4104" s="49" t="s">
        <v>3975</v>
      </c>
      <c r="J4104" s="49" t="s">
        <v>3975</v>
      </c>
      <c r="K4104" s="47" t="str">
        <f>_xlfn.XLOOKUP($B4104,ウォッチリスト!$C$3:$C$10000,ウォッチリスト!$C$3:$C$10000,"未反映",0,1)</f>
        <v>9306</v>
      </c>
    </row>
    <row r="4105" spans="1:11">
      <c r="A4105" s="49">
        <v>20250228</v>
      </c>
      <c r="B4105" s="50" t="s">
        <v>3675</v>
      </c>
      <c r="C4105" s="49" t="s">
        <v>8631</v>
      </c>
      <c r="D4105" s="49" t="s">
        <v>4059</v>
      </c>
      <c r="E4105" s="49">
        <v>5200</v>
      </c>
      <c r="F4105" s="49" t="s">
        <v>8493</v>
      </c>
      <c r="G4105" s="49">
        <v>12</v>
      </c>
      <c r="H4105" s="49" t="s">
        <v>4011</v>
      </c>
      <c r="I4105" s="49" t="s">
        <v>3975</v>
      </c>
      <c r="J4105" s="49" t="s">
        <v>3975</v>
      </c>
      <c r="K4105" s="47" t="str">
        <f>_xlfn.XLOOKUP($B4105,ウォッチリスト!$C$3:$C$10000,ウォッチリスト!$C$3:$C$10000,"未反映",0,1)</f>
        <v>9307</v>
      </c>
    </row>
    <row r="4106" spans="1:11">
      <c r="A4106" s="49">
        <v>20250228</v>
      </c>
      <c r="B4106" s="50" t="s">
        <v>240</v>
      </c>
      <c r="C4106" s="49" t="s">
        <v>8632</v>
      </c>
      <c r="D4106" s="49" t="s">
        <v>4059</v>
      </c>
      <c r="E4106" s="49">
        <v>5100</v>
      </c>
      <c r="F4106" s="49" t="s">
        <v>8515</v>
      </c>
      <c r="G4106" s="49">
        <v>12</v>
      </c>
      <c r="H4106" s="49" t="s">
        <v>4011</v>
      </c>
      <c r="I4106" s="49">
        <v>7</v>
      </c>
      <c r="J4106" s="49" t="s">
        <v>3971</v>
      </c>
      <c r="K4106" s="47" t="str">
        <f>_xlfn.XLOOKUP($B4106,ウォッチリスト!$C$3:$C$10000,ウォッチリスト!$C$3:$C$10000,"未反映",0,1)</f>
        <v>9308</v>
      </c>
    </row>
    <row r="4107" spans="1:11">
      <c r="A4107" s="49">
        <v>20250228</v>
      </c>
      <c r="B4107" s="50" t="s">
        <v>239</v>
      </c>
      <c r="C4107" s="49" t="s">
        <v>8633</v>
      </c>
      <c r="D4107" s="49" t="s">
        <v>3968</v>
      </c>
      <c r="E4107" s="49">
        <v>5200</v>
      </c>
      <c r="F4107" s="49" t="s">
        <v>8493</v>
      </c>
      <c r="G4107" s="49">
        <v>12</v>
      </c>
      <c r="H4107" s="49" t="s">
        <v>4011</v>
      </c>
      <c r="I4107" s="49">
        <v>7</v>
      </c>
      <c r="J4107" s="49" t="s">
        <v>3971</v>
      </c>
      <c r="K4107" s="47" t="str">
        <f>_xlfn.XLOOKUP($B4107,ウォッチリスト!$C$3:$C$10000,ウォッチリスト!$C$3:$C$10000,"未反映",0,1)</f>
        <v>9310</v>
      </c>
    </row>
    <row r="4108" spans="1:11">
      <c r="A4108" s="49">
        <v>20250228</v>
      </c>
      <c r="B4108" s="50" t="s">
        <v>3676</v>
      </c>
      <c r="C4108" s="49" t="s">
        <v>8634</v>
      </c>
      <c r="D4108" s="49" t="s">
        <v>4059</v>
      </c>
      <c r="E4108" s="49">
        <v>5200</v>
      </c>
      <c r="F4108" s="49" t="s">
        <v>8493</v>
      </c>
      <c r="G4108" s="49">
        <v>12</v>
      </c>
      <c r="H4108" s="49" t="s">
        <v>4011</v>
      </c>
      <c r="I4108" s="49" t="s">
        <v>3975</v>
      </c>
      <c r="J4108" s="49" t="s">
        <v>3975</v>
      </c>
      <c r="K4108" s="47" t="str">
        <f>_xlfn.XLOOKUP($B4108,ウォッチリスト!$C$3:$C$10000,ウォッチリスト!$C$3:$C$10000,"未反映",0,1)</f>
        <v>9311</v>
      </c>
    </row>
    <row r="4109" spans="1:11">
      <c r="A4109" s="49">
        <v>20250228</v>
      </c>
      <c r="B4109" s="50" t="s">
        <v>3677</v>
      </c>
      <c r="C4109" s="49" t="s">
        <v>8635</v>
      </c>
      <c r="D4109" s="49" t="s">
        <v>4059</v>
      </c>
      <c r="E4109" s="49">
        <v>5200</v>
      </c>
      <c r="F4109" s="49" t="s">
        <v>8493</v>
      </c>
      <c r="G4109" s="49">
        <v>12</v>
      </c>
      <c r="H4109" s="49" t="s">
        <v>4011</v>
      </c>
      <c r="I4109" s="49" t="s">
        <v>3975</v>
      </c>
      <c r="J4109" s="49" t="s">
        <v>3975</v>
      </c>
      <c r="K4109" s="47" t="str">
        <f>_xlfn.XLOOKUP($B4109,ウォッチリスト!$C$3:$C$10000,ウォッチリスト!$C$3:$C$10000,"未反映",0,1)</f>
        <v>9312</v>
      </c>
    </row>
    <row r="4110" spans="1:11">
      <c r="A4110" s="49">
        <v>20250228</v>
      </c>
      <c r="B4110" s="50" t="s">
        <v>3678</v>
      </c>
      <c r="C4110" s="49" t="s">
        <v>8636</v>
      </c>
      <c r="D4110" s="49" t="s">
        <v>4059</v>
      </c>
      <c r="E4110" s="49">
        <v>5200</v>
      </c>
      <c r="F4110" s="49" t="s">
        <v>8493</v>
      </c>
      <c r="G4110" s="49">
        <v>12</v>
      </c>
      <c r="H4110" s="49" t="s">
        <v>4011</v>
      </c>
      <c r="I4110" s="49" t="s">
        <v>3975</v>
      </c>
      <c r="J4110" s="49" t="s">
        <v>3975</v>
      </c>
      <c r="K4110" s="47" t="str">
        <f>_xlfn.XLOOKUP($B4110,ウォッチリスト!$C$3:$C$10000,ウォッチリスト!$C$3:$C$10000,"未反映",0,1)</f>
        <v>9313</v>
      </c>
    </row>
    <row r="4111" spans="1:11">
      <c r="A4111" s="49">
        <v>20250228</v>
      </c>
      <c r="B4111" s="50" t="s">
        <v>3679</v>
      </c>
      <c r="C4111" s="49" t="s">
        <v>8637</v>
      </c>
      <c r="D4111" s="49" t="s">
        <v>3968</v>
      </c>
      <c r="E4111" s="49">
        <v>5200</v>
      </c>
      <c r="F4111" s="49" t="s">
        <v>8493</v>
      </c>
      <c r="G4111" s="49">
        <v>12</v>
      </c>
      <c r="H4111" s="49" t="s">
        <v>4011</v>
      </c>
      <c r="I4111" s="49">
        <v>7</v>
      </c>
      <c r="J4111" s="49" t="s">
        <v>3971</v>
      </c>
      <c r="K4111" s="47" t="str">
        <f>_xlfn.XLOOKUP($B4111,ウォッチリスト!$C$3:$C$10000,ウォッチリスト!$C$3:$C$10000,"未反映",0,1)</f>
        <v>9319</v>
      </c>
    </row>
    <row r="4112" spans="1:11">
      <c r="A4112" s="49">
        <v>20250228</v>
      </c>
      <c r="B4112" s="50" t="s">
        <v>3680</v>
      </c>
      <c r="C4112" s="49" t="s">
        <v>8638</v>
      </c>
      <c r="D4112" s="49" t="s">
        <v>4059</v>
      </c>
      <c r="E4112" s="49">
        <v>5200</v>
      </c>
      <c r="F4112" s="49" t="s">
        <v>8493</v>
      </c>
      <c r="G4112" s="49">
        <v>12</v>
      </c>
      <c r="H4112" s="49" t="s">
        <v>4011</v>
      </c>
      <c r="I4112" s="49" t="s">
        <v>3975</v>
      </c>
      <c r="J4112" s="49" t="s">
        <v>3975</v>
      </c>
      <c r="K4112" s="47" t="str">
        <f>_xlfn.XLOOKUP($B4112,ウォッチリスト!$C$3:$C$10000,ウォッチリスト!$C$3:$C$10000,"未反映",0,1)</f>
        <v>9322</v>
      </c>
    </row>
    <row r="4113" spans="1:11">
      <c r="A4113" s="49">
        <v>20250228</v>
      </c>
      <c r="B4113" s="50" t="s">
        <v>3681</v>
      </c>
      <c r="C4113" s="49" t="s">
        <v>8639</v>
      </c>
      <c r="D4113" s="49" t="s">
        <v>3968</v>
      </c>
      <c r="E4113" s="49">
        <v>5200</v>
      </c>
      <c r="F4113" s="49" t="s">
        <v>8493</v>
      </c>
      <c r="G4113" s="49">
        <v>12</v>
      </c>
      <c r="H4113" s="49" t="s">
        <v>4011</v>
      </c>
      <c r="I4113" s="49">
        <v>7</v>
      </c>
      <c r="J4113" s="49" t="s">
        <v>3971</v>
      </c>
      <c r="K4113" s="47" t="str">
        <f>_xlfn.XLOOKUP($B4113,ウォッチリスト!$C$3:$C$10000,ウォッチリスト!$C$3:$C$10000,"未反映",0,1)</f>
        <v>9324</v>
      </c>
    </row>
    <row r="4114" spans="1:11">
      <c r="A4114" s="49">
        <v>20250228</v>
      </c>
      <c r="B4114" s="50" t="s">
        <v>3682</v>
      </c>
      <c r="C4114" s="49" t="s">
        <v>8640</v>
      </c>
      <c r="D4114" s="49" t="s">
        <v>4059</v>
      </c>
      <c r="E4114" s="49">
        <v>5200</v>
      </c>
      <c r="F4114" s="49" t="s">
        <v>8493</v>
      </c>
      <c r="G4114" s="49">
        <v>12</v>
      </c>
      <c r="H4114" s="49" t="s">
        <v>4011</v>
      </c>
      <c r="I4114" s="49" t="s">
        <v>3975</v>
      </c>
      <c r="J4114" s="49" t="s">
        <v>3975</v>
      </c>
      <c r="K4114" s="47" t="str">
        <f>_xlfn.XLOOKUP($B4114,ウォッチリスト!$C$3:$C$10000,ウォッチリスト!$C$3:$C$10000,"未反映",0,1)</f>
        <v>9325</v>
      </c>
    </row>
    <row r="4115" spans="1:11">
      <c r="A4115" s="49">
        <v>20250228</v>
      </c>
      <c r="B4115" s="50" t="s">
        <v>3683</v>
      </c>
      <c r="C4115" s="49" t="s">
        <v>8641</v>
      </c>
      <c r="D4115" s="49" t="s">
        <v>3983</v>
      </c>
      <c r="E4115" s="49">
        <v>5200</v>
      </c>
      <c r="F4115" s="49" t="s">
        <v>8493</v>
      </c>
      <c r="G4115" s="49">
        <v>12</v>
      </c>
      <c r="H4115" s="49" t="s">
        <v>4011</v>
      </c>
      <c r="I4115" s="49" t="s">
        <v>3975</v>
      </c>
      <c r="J4115" s="49" t="s">
        <v>3975</v>
      </c>
      <c r="K4115" s="47" t="str">
        <f>_xlfn.XLOOKUP($B4115,ウォッチリスト!$C$3:$C$10000,ウォッチリスト!$C$3:$C$10000,"未反映",0,1)</f>
        <v>9326</v>
      </c>
    </row>
    <row r="4116" spans="1:11">
      <c r="A4116" s="49">
        <v>20250228</v>
      </c>
      <c r="B4116" s="50" t="s">
        <v>3684</v>
      </c>
      <c r="C4116" s="49" t="s">
        <v>8642</v>
      </c>
      <c r="D4116" s="49" t="s">
        <v>4059</v>
      </c>
      <c r="E4116" s="49">
        <v>5200</v>
      </c>
      <c r="F4116" s="49" t="s">
        <v>8493</v>
      </c>
      <c r="G4116" s="49">
        <v>12</v>
      </c>
      <c r="H4116" s="49" t="s">
        <v>4011</v>
      </c>
      <c r="I4116" s="49" t="s">
        <v>3975</v>
      </c>
      <c r="J4116" s="49" t="s">
        <v>3975</v>
      </c>
      <c r="K4116" s="47" t="str">
        <f>_xlfn.XLOOKUP($B4116,ウォッチリスト!$C$3:$C$10000,ウォッチリスト!$C$3:$C$10000,"未反映",0,1)</f>
        <v>9327</v>
      </c>
    </row>
    <row r="4117" spans="1:11">
      <c r="A4117" s="49">
        <v>20250228</v>
      </c>
      <c r="B4117" s="50" t="s">
        <v>3685</v>
      </c>
      <c r="C4117" s="49" t="s">
        <v>8643</v>
      </c>
      <c r="D4117" s="49" t="s">
        <v>3983</v>
      </c>
      <c r="E4117" s="49">
        <v>9050</v>
      </c>
      <c r="F4117" s="49" t="s">
        <v>4031</v>
      </c>
      <c r="G4117" s="49">
        <v>10</v>
      </c>
      <c r="H4117" s="49" t="s">
        <v>3993</v>
      </c>
      <c r="I4117" s="49" t="s">
        <v>3975</v>
      </c>
      <c r="J4117" s="49" t="s">
        <v>3975</v>
      </c>
      <c r="K4117" s="47" t="str">
        <f>_xlfn.XLOOKUP($B4117,ウォッチリスト!$C$3:$C$10000,ウォッチリスト!$C$3:$C$10000,"未反映",0,1)</f>
        <v>9330</v>
      </c>
    </row>
    <row r="4118" spans="1:11">
      <c r="A4118" s="49">
        <v>20250228</v>
      </c>
      <c r="B4118" s="50" t="s">
        <v>3687</v>
      </c>
      <c r="C4118" s="49" t="s">
        <v>8644</v>
      </c>
      <c r="D4118" s="49" t="s">
        <v>3983</v>
      </c>
      <c r="E4118" s="49">
        <v>9050</v>
      </c>
      <c r="F4118" s="49" t="s">
        <v>4031</v>
      </c>
      <c r="G4118" s="49">
        <v>10</v>
      </c>
      <c r="H4118" s="49" t="s">
        <v>3993</v>
      </c>
      <c r="I4118" s="49" t="s">
        <v>3975</v>
      </c>
      <c r="J4118" s="49" t="s">
        <v>3975</v>
      </c>
      <c r="K4118" s="47" t="str">
        <f>_xlfn.XLOOKUP($B4118,ウォッチリスト!$C$3:$C$10000,ウォッチリスト!$C$3:$C$10000,"未反映",0,1)</f>
        <v>9331</v>
      </c>
    </row>
    <row r="4119" spans="1:11">
      <c r="A4119" s="49">
        <v>20250228</v>
      </c>
      <c r="B4119" s="50" t="s">
        <v>3688</v>
      </c>
      <c r="C4119" s="49" t="s">
        <v>8645</v>
      </c>
      <c r="D4119" s="49" t="s">
        <v>3968</v>
      </c>
      <c r="E4119" s="49">
        <v>9050</v>
      </c>
      <c r="F4119" s="49" t="s">
        <v>4031</v>
      </c>
      <c r="G4119" s="49">
        <v>10</v>
      </c>
      <c r="H4119" s="49" t="s">
        <v>3993</v>
      </c>
      <c r="I4119" s="49">
        <v>7</v>
      </c>
      <c r="J4119" s="49" t="s">
        <v>3971</v>
      </c>
      <c r="K4119" s="47" t="str">
        <f>_xlfn.XLOOKUP($B4119,ウォッチリスト!$C$3:$C$10000,ウォッチリスト!$C$3:$C$10000,"未反映",0,1)</f>
        <v>9332</v>
      </c>
    </row>
    <row r="4120" spans="1:11">
      <c r="A4120" s="49">
        <v>20250228</v>
      </c>
      <c r="B4120" s="50" t="s">
        <v>8646</v>
      </c>
      <c r="C4120" s="49" t="s">
        <v>8647</v>
      </c>
      <c r="D4120" s="49" t="s">
        <v>3991</v>
      </c>
      <c r="E4120" s="49">
        <v>9050</v>
      </c>
      <c r="F4120" s="49" t="s">
        <v>4031</v>
      </c>
      <c r="G4120" s="49">
        <v>10</v>
      </c>
      <c r="H4120" s="49" t="s">
        <v>3993</v>
      </c>
      <c r="I4120" s="49" t="s">
        <v>3975</v>
      </c>
      <c r="J4120" s="49" t="s">
        <v>3975</v>
      </c>
      <c r="K4120" s="47" t="str">
        <f>_xlfn.XLOOKUP($B4120,ウォッチリスト!$C$3:$C$10000,ウォッチリスト!$C$3:$C$10000,"未反映",0,1)</f>
        <v>未反映</v>
      </c>
    </row>
    <row r="4121" spans="1:11">
      <c r="A4121" s="49">
        <v>20250228</v>
      </c>
      <c r="B4121" s="50" t="s">
        <v>8648</v>
      </c>
      <c r="C4121" s="49" t="s">
        <v>8649</v>
      </c>
      <c r="D4121" s="49" t="s">
        <v>3991</v>
      </c>
      <c r="E4121" s="49">
        <v>9050</v>
      </c>
      <c r="F4121" s="49" t="s">
        <v>4031</v>
      </c>
      <c r="G4121" s="49">
        <v>10</v>
      </c>
      <c r="H4121" s="49" t="s">
        <v>3993</v>
      </c>
      <c r="I4121" s="49" t="s">
        <v>3975</v>
      </c>
      <c r="J4121" s="49" t="s">
        <v>3975</v>
      </c>
      <c r="K4121" s="47" t="str">
        <f>_xlfn.XLOOKUP($B4121,ウォッチリスト!$C$3:$C$10000,ウォッチリスト!$C$3:$C$10000,"未反映",0,1)</f>
        <v>未反映</v>
      </c>
    </row>
    <row r="4122" spans="1:11">
      <c r="A4122" s="49">
        <v>20250228</v>
      </c>
      <c r="B4122" s="50" t="s">
        <v>3689</v>
      </c>
      <c r="C4122" s="49" t="s">
        <v>8650</v>
      </c>
      <c r="D4122" s="49" t="s">
        <v>3968</v>
      </c>
      <c r="E4122" s="49">
        <v>9050</v>
      </c>
      <c r="F4122" s="49" t="s">
        <v>4031</v>
      </c>
      <c r="G4122" s="49">
        <v>10</v>
      </c>
      <c r="H4122" s="49" t="s">
        <v>3993</v>
      </c>
      <c r="I4122" s="49">
        <v>6</v>
      </c>
      <c r="J4122" s="49" t="s">
        <v>4061</v>
      </c>
      <c r="K4122" s="47" t="str">
        <f>_xlfn.XLOOKUP($B4122,ウォッチリスト!$C$3:$C$10000,ウォッチリスト!$C$3:$C$10000,"未反映",0,1)</f>
        <v>9336</v>
      </c>
    </row>
    <row r="4123" spans="1:11">
      <c r="A4123" s="49">
        <v>20250228</v>
      </c>
      <c r="B4123" s="50" t="s">
        <v>3690</v>
      </c>
      <c r="C4123" s="49" t="s">
        <v>8651</v>
      </c>
      <c r="D4123" s="49" t="s">
        <v>3983</v>
      </c>
      <c r="E4123" s="49">
        <v>9050</v>
      </c>
      <c r="F4123" s="49" t="s">
        <v>4031</v>
      </c>
      <c r="G4123" s="49">
        <v>10</v>
      </c>
      <c r="H4123" s="49" t="s">
        <v>3993</v>
      </c>
      <c r="I4123" s="49" t="s">
        <v>3975</v>
      </c>
      <c r="J4123" s="49" t="s">
        <v>3975</v>
      </c>
      <c r="K4123" s="47" t="str">
        <f>_xlfn.XLOOKUP($B4123,ウォッチリスト!$C$3:$C$10000,ウォッチリスト!$C$3:$C$10000,"未反映",0,1)</f>
        <v>9337</v>
      </c>
    </row>
    <row r="4124" spans="1:11">
      <c r="A4124" s="49">
        <v>20250228</v>
      </c>
      <c r="B4124" s="50" t="s">
        <v>3691</v>
      </c>
      <c r="C4124" s="49" t="s">
        <v>8652</v>
      </c>
      <c r="D4124" s="49" t="s">
        <v>3983</v>
      </c>
      <c r="E4124" s="49">
        <v>9050</v>
      </c>
      <c r="F4124" s="49" t="s">
        <v>4031</v>
      </c>
      <c r="G4124" s="49">
        <v>10</v>
      </c>
      <c r="H4124" s="49" t="s">
        <v>3993</v>
      </c>
      <c r="I4124" s="49" t="s">
        <v>3975</v>
      </c>
      <c r="J4124" s="49" t="s">
        <v>3975</v>
      </c>
      <c r="K4124" s="47" t="str">
        <f>_xlfn.XLOOKUP($B4124,ウォッチリスト!$C$3:$C$10000,ウォッチリスト!$C$3:$C$10000,"未反映",0,1)</f>
        <v>9338</v>
      </c>
    </row>
    <row r="4125" spans="1:11">
      <c r="A4125" s="49">
        <v>20250228</v>
      </c>
      <c r="B4125" s="50" t="s">
        <v>3692</v>
      </c>
      <c r="C4125" s="49" t="s">
        <v>8653</v>
      </c>
      <c r="D4125" s="49" t="s">
        <v>4059</v>
      </c>
      <c r="E4125" s="49">
        <v>9050</v>
      </c>
      <c r="F4125" s="49" t="s">
        <v>4031</v>
      </c>
      <c r="G4125" s="49">
        <v>10</v>
      </c>
      <c r="H4125" s="49" t="s">
        <v>3993</v>
      </c>
      <c r="I4125" s="49" t="s">
        <v>3975</v>
      </c>
      <c r="J4125" s="49" t="s">
        <v>3975</v>
      </c>
      <c r="K4125" s="47" t="str">
        <f>_xlfn.XLOOKUP($B4125,ウォッチリスト!$C$3:$C$10000,ウォッチリスト!$C$3:$C$10000,"未反映",0,1)</f>
        <v>9339</v>
      </c>
    </row>
    <row r="4126" spans="1:11">
      <c r="A4126" s="49">
        <v>20250228</v>
      </c>
      <c r="B4126" s="50" t="s">
        <v>3693</v>
      </c>
      <c r="C4126" s="49" t="s">
        <v>8654</v>
      </c>
      <c r="D4126" s="49" t="s">
        <v>4059</v>
      </c>
      <c r="E4126" s="49">
        <v>9050</v>
      </c>
      <c r="F4126" s="49" t="s">
        <v>4031</v>
      </c>
      <c r="G4126" s="49">
        <v>10</v>
      </c>
      <c r="H4126" s="49" t="s">
        <v>3993</v>
      </c>
      <c r="I4126" s="49" t="s">
        <v>3975</v>
      </c>
      <c r="J4126" s="49" t="s">
        <v>3975</v>
      </c>
      <c r="K4126" s="47" t="str">
        <f>_xlfn.XLOOKUP($B4126,ウォッチリスト!$C$3:$C$10000,ウォッチリスト!$C$3:$C$10000,"未反映",0,1)</f>
        <v>9340</v>
      </c>
    </row>
    <row r="4127" spans="1:11">
      <c r="A4127" s="49">
        <v>20250228</v>
      </c>
      <c r="B4127" s="50" t="s">
        <v>3694</v>
      </c>
      <c r="C4127" s="49" t="s">
        <v>8655</v>
      </c>
      <c r="D4127" s="49" t="s">
        <v>3968</v>
      </c>
      <c r="E4127" s="49">
        <v>9050</v>
      </c>
      <c r="F4127" s="49" t="s">
        <v>4031</v>
      </c>
      <c r="G4127" s="49">
        <v>10</v>
      </c>
      <c r="H4127" s="49" t="s">
        <v>3993</v>
      </c>
      <c r="I4127" s="49">
        <v>7</v>
      </c>
      <c r="J4127" s="49" t="s">
        <v>3971</v>
      </c>
      <c r="K4127" s="47" t="str">
        <f>_xlfn.XLOOKUP($B4127,ウォッチリスト!$C$3:$C$10000,ウォッチリスト!$C$3:$C$10000,"未反映",0,1)</f>
        <v>9341</v>
      </c>
    </row>
    <row r="4128" spans="1:11">
      <c r="A4128" s="49">
        <v>20250228</v>
      </c>
      <c r="B4128" s="50" t="s">
        <v>3695</v>
      </c>
      <c r="C4128" s="49" t="s">
        <v>8656</v>
      </c>
      <c r="D4128" s="49" t="s">
        <v>3983</v>
      </c>
      <c r="E4128" s="49">
        <v>9050</v>
      </c>
      <c r="F4128" s="49" t="s">
        <v>4031</v>
      </c>
      <c r="G4128" s="49">
        <v>10</v>
      </c>
      <c r="H4128" s="49" t="s">
        <v>3993</v>
      </c>
      <c r="I4128" s="49" t="s">
        <v>3975</v>
      </c>
      <c r="J4128" s="49" t="s">
        <v>3975</v>
      </c>
      <c r="K4128" s="47" t="str">
        <f>_xlfn.XLOOKUP($B4128,ウォッチリスト!$C$3:$C$10000,ウォッチリスト!$C$3:$C$10000,"未反映",0,1)</f>
        <v>9342</v>
      </c>
    </row>
    <row r="4129" spans="1:11">
      <c r="A4129" s="49">
        <v>20250228</v>
      </c>
      <c r="B4129" s="50" t="s">
        <v>3696</v>
      </c>
      <c r="C4129" s="49" t="s">
        <v>8657</v>
      </c>
      <c r="D4129" s="49" t="s">
        <v>3983</v>
      </c>
      <c r="E4129" s="49">
        <v>9050</v>
      </c>
      <c r="F4129" s="49" t="s">
        <v>4031</v>
      </c>
      <c r="G4129" s="49">
        <v>10</v>
      </c>
      <c r="H4129" s="49" t="s">
        <v>3993</v>
      </c>
      <c r="I4129" s="49" t="s">
        <v>3975</v>
      </c>
      <c r="J4129" s="49" t="s">
        <v>3975</v>
      </c>
      <c r="K4129" s="47" t="str">
        <f>_xlfn.XLOOKUP($B4129,ウォッチリスト!$C$3:$C$10000,ウォッチリスト!$C$3:$C$10000,"未反映",0,1)</f>
        <v>9343</v>
      </c>
    </row>
    <row r="4130" spans="1:11">
      <c r="A4130" s="49">
        <v>20250228</v>
      </c>
      <c r="B4130" s="50" t="s">
        <v>3697</v>
      </c>
      <c r="C4130" s="49" t="s">
        <v>8658</v>
      </c>
      <c r="D4130" s="49" t="s">
        <v>3983</v>
      </c>
      <c r="E4130" s="49">
        <v>9050</v>
      </c>
      <c r="F4130" s="49" t="s">
        <v>4031</v>
      </c>
      <c r="G4130" s="49">
        <v>10</v>
      </c>
      <c r="H4130" s="49" t="s">
        <v>3993</v>
      </c>
      <c r="I4130" s="49" t="s">
        <v>3975</v>
      </c>
      <c r="J4130" s="49" t="s">
        <v>3975</v>
      </c>
      <c r="K4130" s="47" t="str">
        <f>_xlfn.XLOOKUP($B4130,ウォッチリスト!$C$3:$C$10000,ウォッチリスト!$C$3:$C$10000,"未反映",0,1)</f>
        <v>9344</v>
      </c>
    </row>
    <row r="4131" spans="1:11">
      <c r="A4131" s="49">
        <v>20250228</v>
      </c>
      <c r="B4131" s="50" t="s">
        <v>3698</v>
      </c>
      <c r="C4131" s="49" t="s">
        <v>8659</v>
      </c>
      <c r="D4131" s="49" t="s">
        <v>3983</v>
      </c>
      <c r="E4131" s="49">
        <v>9050</v>
      </c>
      <c r="F4131" s="49" t="s">
        <v>4031</v>
      </c>
      <c r="G4131" s="49">
        <v>10</v>
      </c>
      <c r="H4131" s="49" t="s">
        <v>3993</v>
      </c>
      <c r="I4131" s="49" t="s">
        <v>3975</v>
      </c>
      <c r="J4131" s="49" t="s">
        <v>3975</v>
      </c>
      <c r="K4131" s="47" t="str">
        <f>_xlfn.XLOOKUP($B4131,ウォッチリスト!$C$3:$C$10000,ウォッチリスト!$C$3:$C$10000,"未反映",0,1)</f>
        <v>9345</v>
      </c>
    </row>
    <row r="4132" spans="1:11">
      <c r="A4132" s="49">
        <v>20250228</v>
      </c>
      <c r="B4132" s="50" t="s">
        <v>3699</v>
      </c>
      <c r="C4132" s="49" t="s">
        <v>8660</v>
      </c>
      <c r="D4132" s="49" t="s">
        <v>3983</v>
      </c>
      <c r="E4132" s="49">
        <v>9050</v>
      </c>
      <c r="F4132" s="49" t="s">
        <v>4031</v>
      </c>
      <c r="G4132" s="49">
        <v>10</v>
      </c>
      <c r="H4132" s="49" t="s">
        <v>3993</v>
      </c>
      <c r="I4132" s="49" t="s">
        <v>3975</v>
      </c>
      <c r="J4132" s="49" t="s">
        <v>3975</v>
      </c>
      <c r="K4132" s="47" t="str">
        <f>_xlfn.XLOOKUP($B4132,ウォッチリスト!$C$3:$C$10000,ウォッチリスト!$C$3:$C$10000,"未反映",0,1)</f>
        <v>9346</v>
      </c>
    </row>
    <row r="4133" spans="1:11">
      <c r="A4133" s="49">
        <v>20250228</v>
      </c>
      <c r="B4133" s="50" t="s">
        <v>3700</v>
      </c>
      <c r="C4133" s="49" t="s">
        <v>8661</v>
      </c>
      <c r="D4133" s="49" t="s">
        <v>3968</v>
      </c>
      <c r="E4133" s="49">
        <v>9050</v>
      </c>
      <c r="F4133" s="49" t="s">
        <v>4031</v>
      </c>
      <c r="G4133" s="49">
        <v>10</v>
      </c>
      <c r="H4133" s="49" t="s">
        <v>3993</v>
      </c>
      <c r="I4133" s="49">
        <v>7</v>
      </c>
      <c r="J4133" s="49" t="s">
        <v>3971</v>
      </c>
      <c r="K4133" s="47" t="str">
        <f>_xlfn.XLOOKUP($B4133,ウォッチリスト!$C$3:$C$10000,ウォッチリスト!$C$3:$C$10000,"未反映",0,1)</f>
        <v>9347</v>
      </c>
    </row>
    <row r="4134" spans="1:11">
      <c r="A4134" s="49">
        <v>20250228</v>
      </c>
      <c r="B4134" s="50" t="s">
        <v>3701</v>
      </c>
      <c r="C4134" s="49" t="s">
        <v>8662</v>
      </c>
      <c r="D4134" s="49" t="s">
        <v>3983</v>
      </c>
      <c r="E4134" s="49">
        <v>9050</v>
      </c>
      <c r="F4134" s="49" t="s">
        <v>4031</v>
      </c>
      <c r="G4134" s="49">
        <v>10</v>
      </c>
      <c r="H4134" s="49" t="s">
        <v>3993</v>
      </c>
      <c r="I4134" s="49" t="s">
        <v>3975</v>
      </c>
      <c r="J4134" s="49" t="s">
        <v>3975</v>
      </c>
      <c r="K4134" s="47" t="str">
        <f>_xlfn.XLOOKUP($B4134,ウォッチリスト!$C$3:$C$10000,ウォッチリスト!$C$3:$C$10000,"未反映",0,1)</f>
        <v>9348</v>
      </c>
    </row>
    <row r="4135" spans="1:11">
      <c r="A4135" s="49">
        <v>20250228</v>
      </c>
      <c r="B4135" s="50" t="s">
        <v>3702</v>
      </c>
      <c r="C4135" s="49" t="s">
        <v>8663</v>
      </c>
      <c r="D4135" s="49" t="s">
        <v>4059</v>
      </c>
      <c r="E4135" s="49">
        <v>5200</v>
      </c>
      <c r="F4135" s="49" t="s">
        <v>8493</v>
      </c>
      <c r="G4135" s="49">
        <v>12</v>
      </c>
      <c r="H4135" s="49" t="s">
        <v>4011</v>
      </c>
      <c r="I4135" s="49" t="s">
        <v>3975</v>
      </c>
      <c r="J4135" s="49" t="s">
        <v>3975</v>
      </c>
      <c r="K4135" s="47" t="str">
        <f>_xlfn.XLOOKUP($B4135,ウォッチリスト!$C$3:$C$10000,ウォッチリスト!$C$3:$C$10000,"未反映",0,1)</f>
        <v>9351</v>
      </c>
    </row>
    <row r="4136" spans="1:11">
      <c r="A4136" s="49">
        <v>20250228</v>
      </c>
      <c r="B4136" s="50" t="s">
        <v>3703</v>
      </c>
      <c r="C4136" s="49" t="s">
        <v>8664</v>
      </c>
      <c r="D4136" s="49" t="s">
        <v>4059</v>
      </c>
      <c r="E4136" s="49">
        <v>5200</v>
      </c>
      <c r="F4136" s="49" t="s">
        <v>8493</v>
      </c>
      <c r="G4136" s="49">
        <v>12</v>
      </c>
      <c r="H4136" s="49" t="s">
        <v>4011</v>
      </c>
      <c r="I4136" s="49" t="s">
        <v>3975</v>
      </c>
      <c r="J4136" s="49" t="s">
        <v>3975</v>
      </c>
      <c r="K4136" s="47" t="str">
        <f>_xlfn.XLOOKUP($B4136,ウォッチリスト!$C$3:$C$10000,ウォッチリスト!$C$3:$C$10000,"未反映",0,1)</f>
        <v>9353</v>
      </c>
    </row>
    <row r="4137" spans="1:11">
      <c r="A4137" s="49">
        <v>20250228</v>
      </c>
      <c r="B4137" s="50" t="s">
        <v>3704</v>
      </c>
      <c r="C4137" s="49" t="s">
        <v>8665</v>
      </c>
      <c r="D4137" s="49" t="s">
        <v>4059</v>
      </c>
      <c r="E4137" s="49">
        <v>5200</v>
      </c>
      <c r="F4137" s="49" t="s">
        <v>8493</v>
      </c>
      <c r="G4137" s="49">
        <v>12</v>
      </c>
      <c r="H4137" s="49" t="s">
        <v>4011</v>
      </c>
      <c r="I4137" s="49" t="s">
        <v>3975</v>
      </c>
      <c r="J4137" s="49" t="s">
        <v>3975</v>
      </c>
      <c r="K4137" s="47" t="str">
        <f>_xlfn.XLOOKUP($B4137,ウォッチリスト!$C$3:$C$10000,ウォッチリスト!$C$3:$C$10000,"未反映",0,1)</f>
        <v>9355</v>
      </c>
    </row>
    <row r="4138" spans="1:11">
      <c r="A4138" s="49">
        <v>20250228</v>
      </c>
      <c r="B4138" s="50" t="s">
        <v>3705</v>
      </c>
      <c r="C4138" s="49" t="s">
        <v>8666</v>
      </c>
      <c r="D4138" s="49" t="s">
        <v>4059</v>
      </c>
      <c r="E4138" s="49">
        <v>5250</v>
      </c>
      <c r="F4138" s="49" t="s">
        <v>3992</v>
      </c>
      <c r="G4138" s="49">
        <v>10</v>
      </c>
      <c r="H4138" s="49" t="s">
        <v>3993</v>
      </c>
      <c r="I4138" s="49" t="s">
        <v>3975</v>
      </c>
      <c r="J4138" s="49" t="s">
        <v>3975</v>
      </c>
      <c r="K4138" s="47" t="str">
        <f>_xlfn.XLOOKUP($B4138,ウォッチリスト!$C$3:$C$10000,ウォッチリスト!$C$3:$C$10000,"未反映",0,1)</f>
        <v>9360</v>
      </c>
    </row>
    <row r="4139" spans="1:11">
      <c r="A4139" s="49">
        <v>20250228</v>
      </c>
      <c r="B4139" s="50" t="s">
        <v>3706</v>
      </c>
      <c r="C4139" s="49" t="s">
        <v>8667</v>
      </c>
      <c r="D4139" s="49" t="s">
        <v>4059</v>
      </c>
      <c r="E4139" s="49">
        <v>5200</v>
      </c>
      <c r="F4139" s="49" t="s">
        <v>8493</v>
      </c>
      <c r="G4139" s="49">
        <v>12</v>
      </c>
      <c r="H4139" s="49" t="s">
        <v>4011</v>
      </c>
      <c r="I4139" s="49" t="s">
        <v>3975</v>
      </c>
      <c r="J4139" s="49" t="s">
        <v>3975</v>
      </c>
      <c r="K4139" s="47" t="str">
        <f>_xlfn.XLOOKUP($B4139,ウォッチリスト!$C$3:$C$10000,ウォッチリスト!$C$3:$C$10000,"未反映",0,1)</f>
        <v>9361</v>
      </c>
    </row>
    <row r="4140" spans="1:11">
      <c r="A4140" s="49">
        <v>20250228</v>
      </c>
      <c r="B4140" s="50" t="s">
        <v>204</v>
      </c>
      <c r="C4140" s="49" t="s">
        <v>8668</v>
      </c>
      <c r="D4140" s="49" t="s">
        <v>4059</v>
      </c>
      <c r="E4140" s="49">
        <v>5200</v>
      </c>
      <c r="F4140" s="49" t="s">
        <v>8493</v>
      </c>
      <c r="G4140" s="49">
        <v>12</v>
      </c>
      <c r="H4140" s="49" t="s">
        <v>4011</v>
      </c>
      <c r="I4140" s="49" t="s">
        <v>3975</v>
      </c>
      <c r="J4140" s="49" t="s">
        <v>3975</v>
      </c>
      <c r="K4140" s="47" t="str">
        <f>_xlfn.XLOOKUP($B4140,ウォッチリスト!$C$3:$C$10000,ウォッチリスト!$C$3:$C$10000,"未反映",0,1)</f>
        <v>9362</v>
      </c>
    </row>
    <row r="4141" spans="1:11">
      <c r="A4141" s="49">
        <v>20250228</v>
      </c>
      <c r="B4141" s="50" t="s">
        <v>3707</v>
      </c>
      <c r="C4141" s="49" t="s">
        <v>8669</v>
      </c>
      <c r="D4141" s="49" t="s">
        <v>4059</v>
      </c>
      <c r="E4141" s="49">
        <v>5200</v>
      </c>
      <c r="F4141" s="49" t="s">
        <v>8493</v>
      </c>
      <c r="G4141" s="49">
        <v>12</v>
      </c>
      <c r="H4141" s="49" t="s">
        <v>4011</v>
      </c>
      <c r="I4141" s="49" t="s">
        <v>3975</v>
      </c>
      <c r="J4141" s="49" t="s">
        <v>3975</v>
      </c>
      <c r="K4141" s="47" t="str">
        <f>_xlfn.XLOOKUP($B4141,ウォッチリスト!$C$3:$C$10000,ウォッチリスト!$C$3:$C$10000,"未反映",0,1)</f>
        <v>9363</v>
      </c>
    </row>
    <row r="4142" spans="1:11">
      <c r="A4142" s="49">
        <v>20250228</v>
      </c>
      <c r="B4142" s="50" t="s">
        <v>3708</v>
      </c>
      <c r="C4142" s="49" t="s">
        <v>8670</v>
      </c>
      <c r="D4142" s="49" t="s">
        <v>3968</v>
      </c>
      <c r="E4142" s="49">
        <v>5200</v>
      </c>
      <c r="F4142" s="49" t="s">
        <v>8493</v>
      </c>
      <c r="G4142" s="49">
        <v>12</v>
      </c>
      <c r="H4142" s="49" t="s">
        <v>4011</v>
      </c>
      <c r="I4142" s="49">
        <v>4</v>
      </c>
      <c r="J4142" s="49" t="s">
        <v>4015</v>
      </c>
      <c r="K4142" s="47" t="str">
        <f>_xlfn.XLOOKUP($B4142,ウォッチリスト!$C$3:$C$10000,ウォッチリスト!$C$3:$C$10000,"未反映",0,1)</f>
        <v>9364</v>
      </c>
    </row>
    <row r="4143" spans="1:11">
      <c r="A4143" s="49">
        <v>20250228</v>
      </c>
      <c r="B4143" s="50" t="s">
        <v>3709</v>
      </c>
      <c r="C4143" s="49" t="s">
        <v>8671</v>
      </c>
      <c r="D4143" s="49" t="s">
        <v>4059</v>
      </c>
      <c r="E4143" s="49">
        <v>5200</v>
      </c>
      <c r="F4143" s="49" t="s">
        <v>8493</v>
      </c>
      <c r="G4143" s="49">
        <v>12</v>
      </c>
      <c r="H4143" s="49" t="s">
        <v>4011</v>
      </c>
      <c r="I4143" s="49" t="s">
        <v>3975</v>
      </c>
      <c r="J4143" s="49" t="s">
        <v>3975</v>
      </c>
      <c r="K4143" s="47" t="str">
        <f>_xlfn.XLOOKUP($B4143,ウォッチリスト!$C$3:$C$10000,ウォッチリスト!$C$3:$C$10000,"未反映",0,1)</f>
        <v>9365</v>
      </c>
    </row>
    <row r="4144" spans="1:11">
      <c r="A4144" s="49">
        <v>20250228</v>
      </c>
      <c r="B4144" s="50" t="s">
        <v>3710</v>
      </c>
      <c r="C4144" s="49" t="s">
        <v>8672</v>
      </c>
      <c r="D4144" s="49" t="s">
        <v>4059</v>
      </c>
      <c r="E4144" s="49">
        <v>5200</v>
      </c>
      <c r="F4144" s="49" t="s">
        <v>8493</v>
      </c>
      <c r="G4144" s="49">
        <v>12</v>
      </c>
      <c r="H4144" s="49" t="s">
        <v>4011</v>
      </c>
      <c r="I4144" s="49" t="s">
        <v>3975</v>
      </c>
      <c r="J4144" s="49" t="s">
        <v>3975</v>
      </c>
      <c r="K4144" s="47" t="str">
        <f>_xlfn.XLOOKUP($B4144,ウォッチリスト!$C$3:$C$10000,ウォッチリスト!$C$3:$C$10000,"未反映",0,1)</f>
        <v>9366</v>
      </c>
    </row>
    <row r="4145" spans="1:11">
      <c r="A4145" s="49">
        <v>20250228</v>
      </c>
      <c r="B4145" s="50" t="s">
        <v>3711</v>
      </c>
      <c r="C4145" s="49" t="s">
        <v>8673</v>
      </c>
      <c r="D4145" s="49" t="s">
        <v>4059</v>
      </c>
      <c r="E4145" s="49">
        <v>5200</v>
      </c>
      <c r="F4145" s="49" t="s">
        <v>8493</v>
      </c>
      <c r="G4145" s="49">
        <v>12</v>
      </c>
      <c r="H4145" s="49" t="s">
        <v>4011</v>
      </c>
      <c r="I4145" s="49" t="s">
        <v>3975</v>
      </c>
      <c r="J4145" s="49" t="s">
        <v>3975</v>
      </c>
      <c r="K4145" s="47" t="str">
        <f>_xlfn.XLOOKUP($B4145,ウォッチリスト!$C$3:$C$10000,ウォッチリスト!$C$3:$C$10000,"未反映",0,1)</f>
        <v>9367</v>
      </c>
    </row>
    <row r="4146" spans="1:11">
      <c r="A4146" s="49">
        <v>20250228</v>
      </c>
      <c r="B4146" s="50" t="s">
        <v>3712</v>
      </c>
      <c r="C4146" s="49" t="s">
        <v>8674</v>
      </c>
      <c r="D4146" s="49" t="s">
        <v>4059</v>
      </c>
      <c r="E4146" s="49">
        <v>5200</v>
      </c>
      <c r="F4146" s="49" t="s">
        <v>8493</v>
      </c>
      <c r="G4146" s="49">
        <v>12</v>
      </c>
      <c r="H4146" s="49" t="s">
        <v>4011</v>
      </c>
      <c r="I4146" s="49" t="s">
        <v>3975</v>
      </c>
      <c r="J4146" s="49" t="s">
        <v>3975</v>
      </c>
      <c r="K4146" s="47" t="str">
        <f>_xlfn.XLOOKUP($B4146,ウォッチリスト!$C$3:$C$10000,ウォッチリスト!$C$3:$C$10000,"未反映",0,1)</f>
        <v>9368</v>
      </c>
    </row>
    <row r="4147" spans="1:11">
      <c r="A4147" s="49">
        <v>20250228</v>
      </c>
      <c r="B4147" s="50" t="s">
        <v>3713</v>
      </c>
      <c r="C4147" s="49" t="s">
        <v>8675</v>
      </c>
      <c r="D4147" s="49" t="s">
        <v>4059</v>
      </c>
      <c r="E4147" s="49">
        <v>5200</v>
      </c>
      <c r="F4147" s="49" t="s">
        <v>8493</v>
      </c>
      <c r="G4147" s="49">
        <v>12</v>
      </c>
      <c r="H4147" s="49" t="s">
        <v>4011</v>
      </c>
      <c r="I4147" s="49">
        <v>7</v>
      </c>
      <c r="J4147" s="49" t="s">
        <v>3971</v>
      </c>
      <c r="K4147" s="47" t="str">
        <f>_xlfn.XLOOKUP($B4147,ウォッチリスト!$C$3:$C$10000,ウォッチリスト!$C$3:$C$10000,"未反映",0,1)</f>
        <v>9369</v>
      </c>
    </row>
    <row r="4148" spans="1:11">
      <c r="A4148" s="49">
        <v>20250228</v>
      </c>
      <c r="B4148" s="50" t="s">
        <v>3714</v>
      </c>
      <c r="C4148" s="49" t="s">
        <v>8676</v>
      </c>
      <c r="D4148" s="49" t="s">
        <v>4059</v>
      </c>
      <c r="E4148" s="49">
        <v>9050</v>
      </c>
      <c r="F4148" s="49" t="s">
        <v>4031</v>
      </c>
      <c r="G4148" s="49">
        <v>10</v>
      </c>
      <c r="H4148" s="49" t="s">
        <v>3993</v>
      </c>
      <c r="I4148" s="49" t="s">
        <v>3975</v>
      </c>
      <c r="J4148" s="49" t="s">
        <v>3975</v>
      </c>
      <c r="K4148" s="47" t="str">
        <f>_xlfn.XLOOKUP($B4148,ウォッチリスト!$C$3:$C$10000,ウォッチリスト!$C$3:$C$10000,"未反映",0,1)</f>
        <v>9376</v>
      </c>
    </row>
    <row r="4149" spans="1:11">
      <c r="A4149" s="49">
        <v>20250228</v>
      </c>
      <c r="B4149" s="50" t="s">
        <v>3715</v>
      </c>
      <c r="C4149" s="49" t="s">
        <v>8677</v>
      </c>
      <c r="D4149" s="49" t="s">
        <v>4059</v>
      </c>
      <c r="E4149" s="49">
        <v>5200</v>
      </c>
      <c r="F4149" s="49" t="s">
        <v>8493</v>
      </c>
      <c r="G4149" s="49">
        <v>12</v>
      </c>
      <c r="H4149" s="49" t="s">
        <v>4011</v>
      </c>
      <c r="I4149" s="49" t="s">
        <v>3975</v>
      </c>
      <c r="J4149" s="49" t="s">
        <v>3975</v>
      </c>
      <c r="K4149" s="47" t="str">
        <f>_xlfn.XLOOKUP($B4149,ウォッチリスト!$C$3:$C$10000,ウォッチリスト!$C$3:$C$10000,"未反映",0,1)</f>
        <v>9377</v>
      </c>
    </row>
    <row r="4150" spans="1:11">
      <c r="A4150" s="49">
        <v>20250228</v>
      </c>
      <c r="B4150" s="50" t="s">
        <v>318</v>
      </c>
      <c r="C4150" s="49" t="s">
        <v>8678</v>
      </c>
      <c r="D4150" s="49" t="s">
        <v>4059</v>
      </c>
      <c r="E4150" s="49">
        <v>5200</v>
      </c>
      <c r="F4150" s="49" t="s">
        <v>8493</v>
      </c>
      <c r="G4150" s="49">
        <v>12</v>
      </c>
      <c r="H4150" s="49" t="s">
        <v>4011</v>
      </c>
      <c r="I4150" s="49" t="s">
        <v>3975</v>
      </c>
      <c r="J4150" s="49" t="s">
        <v>3975</v>
      </c>
      <c r="K4150" s="47" t="str">
        <f>_xlfn.XLOOKUP($B4150,ウォッチリスト!$C$3:$C$10000,ウォッチリスト!$C$3:$C$10000,"未反映",0,1)</f>
        <v>9380</v>
      </c>
    </row>
    <row r="4151" spans="1:11">
      <c r="A4151" s="49">
        <v>20250228</v>
      </c>
      <c r="B4151" s="50" t="s">
        <v>3716</v>
      </c>
      <c r="C4151" s="49" t="s">
        <v>8679</v>
      </c>
      <c r="D4151" s="49" t="s">
        <v>3968</v>
      </c>
      <c r="E4151" s="49">
        <v>5200</v>
      </c>
      <c r="F4151" s="49" t="s">
        <v>8493</v>
      </c>
      <c r="G4151" s="49">
        <v>12</v>
      </c>
      <c r="H4151" s="49" t="s">
        <v>4011</v>
      </c>
      <c r="I4151" s="49">
        <v>7</v>
      </c>
      <c r="J4151" s="49" t="s">
        <v>3971</v>
      </c>
      <c r="K4151" s="47" t="str">
        <f>_xlfn.XLOOKUP($B4151,ウォッチリスト!$C$3:$C$10000,ウォッチリスト!$C$3:$C$10000,"未反映",0,1)</f>
        <v>9381</v>
      </c>
    </row>
    <row r="4152" spans="1:11">
      <c r="A4152" s="49">
        <v>20250228</v>
      </c>
      <c r="B4152" s="50" t="s">
        <v>332</v>
      </c>
      <c r="C4152" s="49" t="s">
        <v>8680</v>
      </c>
      <c r="D4152" s="49" t="s">
        <v>3968</v>
      </c>
      <c r="E4152" s="49">
        <v>5200</v>
      </c>
      <c r="F4152" s="49" t="s">
        <v>8493</v>
      </c>
      <c r="G4152" s="49">
        <v>12</v>
      </c>
      <c r="H4152" s="49" t="s">
        <v>4011</v>
      </c>
      <c r="I4152" s="49">
        <v>7</v>
      </c>
      <c r="J4152" s="49" t="s">
        <v>3971</v>
      </c>
      <c r="K4152" s="47" t="str">
        <f>_xlfn.XLOOKUP($B4152,ウォッチリスト!$C$3:$C$10000,ウォッチリスト!$C$3:$C$10000,"未反映",0,1)</f>
        <v>9384</v>
      </c>
    </row>
    <row r="4153" spans="1:11">
      <c r="A4153" s="49">
        <v>20250228</v>
      </c>
      <c r="B4153" s="50" t="s">
        <v>3717</v>
      </c>
      <c r="C4153" s="49" t="s">
        <v>8681</v>
      </c>
      <c r="D4153" s="49" t="s">
        <v>4059</v>
      </c>
      <c r="E4153" s="49">
        <v>3200</v>
      </c>
      <c r="F4153" s="49" t="s">
        <v>4445</v>
      </c>
      <c r="G4153" s="49">
        <v>4</v>
      </c>
      <c r="H4153" s="49" t="s">
        <v>4446</v>
      </c>
      <c r="I4153" s="49" t="s">
        <v>3975</v>
      </c>
      <c r="J4153" s="49" t="s">
        <v>3975</v>
      </c>
      <c r="K4153" s="47" t="str">
        <f>_xlfn.XLOOKUP($B4153,ウォッチリスト!$C$3:$C$10000,ウォッチリスト!$C$3:$C$10000,"未反映",0,1)</f>
        <v>9385</v>
      </c>
    </row>
    <row r="4154" spans="1:11">
      <c r="A4154" s="49">
        <v>20250228</v>
      </c>
      <c r="B4154" s="50" t="s">
        <v>3718</v>
      </c>
      <c r="C4154" s="49" t="s">
        <v>8682</v>
      </c>
      <c r="D4154" s="49" t="s">
        <v>3968</v>
      </c>
      <c r="E4154" s="49">
        <v>5200</v>
      </c>
      <c r="F4154" s="49" t="s">
        <v>8493</v>
      </c>
      <c r="G4154" s="49">
        <v>12</v>
      </c>
      <c r="H4154" s="49" t="s">
        <v>4011</v>
      </c>
      <c r="I4154" s="49">
        <v>7</v>
      </c>
      <c r="J4154" s="49" t="s">
        <v>3971</v>
      </c>
      <c r="K4154" s="47" t="str">
        <f>_xlfn.XLOOKUP($B4154,ウォッチリスト!$C$3:$C$10000,ウォッチリスト!$C$3:$C$10000,"未反映",0,1)</f>
        <v>9386</v>
      </c>
    </row>
    <row r="4155" spans="1:11">
      <c r="A4155" s="49">
        <v>20250228</v>
      </c>
      <c r="B4155" s="50" t="s">
        <v>8683</v>
      </c>
      <c r="C4155" s="49" t="s">
        <v>8684</v>
      </c>
      <c r="D4155" s="49" t="s">
        <v>3991</v>
      </c>
      <c r="E4155" s="49">
        <v>5200</v>
      </c>
      <c r="F4155" s="49" t="s">
        <v>8493</v>
      </c>
      <c r="G4155" s="49">
        <v>12</v>
      </c>
      <c r="H4155" s="49" t="s">
        <v>4011</v>
      </c>
      <c r="I4155" s="49" t="s">
        <v>3975</v>
      </c>
      <c r="J4155" s="49" t="s">
        <v>3975</v>
      </c>
      <c r="K4155" s="47" t="str">
        <f>_xlfn.XLOOKUP($B4155,ウォッチリスト!$C$3:$C$10000,ウォッチリスト!$C$3:$C$10000,"未反映",0,1)</f>
        <v>未反映</v>
      </c>
    </row>
    <row r="4156" spans="1:11">
      <c r="A4156" s="49">
        <v>20250228</v>
      </c>
      <c r="B4156" s="50" t="s">
        <v>3719</v>
      </c>
      <c r="C4156" s="49" t="s">
        <v>8685</v>
      </c>
      <c r="D4156" s="49" t="s">
        <v>6482</v>
      </c>
      <c r="E4156" s="49">
        <v>5250</v>
      </c>
      <c r="F4156" s="49" t="s">
        <v>3992</v>
      </c>
      <c r="G4156" s="49">
        <v>10</v>
      </c>
      <c r="H4156" s="49" t="s">
        <v>3993</v>
      </c>
      <c r="I4156" s="49" t="s">
        <v>3975</v>
      </c>
      <c r="J4156" s="49" t="s">
        <v>3975</v>
      </c>
      <c r="K4156" s="47" t="str">
        <f>_xlfn.XLOOKUP($B4156,ウォッチリスト!$C$3:$C$10000,ウォッチリスト!$C$3:$C$10000,"未反映",0,1)</f>
        <v>9399</v>
      </c>
    </row>
    <row r="4157" spans="1:11">
      <c r="A4157" s="49">
        <v>20250228</v>
      </c>
      <c r="B4157" s="50" t="s">
        <v>3720</v>
      </c>
      <c r="C4157" s="49" t="s">
        <v>8686</v>
      </c>
      <c r="D4157" s="49" t="s">
        <v>3968</v>
      </c>
      <c r="E4157" s="49">
        <v>5250</v>
      </c>
      <c r="F4157" s="49" t="s">
        <v>3992</v>
      </c>
      <c r="G4157" s="49">
        <v>10</v>
      </c>
      <c r="H4157" s="49" t="s">
        <v>3993</v>
      </c>
      <c r="I4157" s="49">
        <v>4</v>
      </c>
      <c r="J4157" s="49" t="s">
        <v>4015</v>
      </c>
      <c r="K4157" s="47" t="str">
        <f>_xlfn.XLOOKUP($B4157,ウォッチリスト!$C$3:$C$10000,ウォッチリスト!$C$3:$C$10000,"未反映",0,1)</f>
        <v>9401</v>
      </c>
    </row>
    <row r="4158" spans="1:11">
      <c r="A4158" s="49">
        <v>20250228</v>
      </c>
      <c r="B4158" s="50" t="s">
        <v>3721</v>
      </c>
      <c r="C4158" s="49" t="s">
        <v>8687</v>
      </c>
      <c r="D4158" s="49" t="s">
        <v>3968</v>
      </c>
      <c r="E4158" s="49">
        <v>5250</v>
      </c>
      <c r="F4158" s="49" t="s">
        <v>3992</v>
      </c>
      <c r="G4158" s="49">
        <v>10</v>
      </c>
      <c r="H4158" s="49" t="s">
        <v>3993</v>
      </c>
      <c r="I4158" s="49">
        <v>4</v>
      </c>
      <c r="J4158" s="49" t="s">
        <v>4015</v>
      </c>
      <c r="K4158" s="47" t="str">
        <f>_xlfn.XLOOKUP($B4158,ウォッチリスト!$C$3:$C$10000,ウォッチリスト!$C$3:$C$10000,"未反映",0,1)</f>
        <v>9404</v>
      </c>
    </row>
    <row r="4159" spans="1:11">
      <c r="A4159" s="49">
        <v>20250228</v>
      </c>
      <c r="B4159" s="50" t="s">
        <v>3722</v>
      </c>
      <c r="C4159" s="49" t="s">
        <v>8688</v>
      </c>
      <c r="D4159" s="49" t="s">
        <v>3968</v>
      </c>
      <c r="E4159" s="49">
        <v>5250</v>
      </c>
      <c r="F4159" s="49" t="s">
        <v>3992</v>
      </c>
      <c r="G4159" s="49">
        <v>10</v>
      </c>
      <c r="H4159" s="49" t="s">
        <v>3993</v>
      </c>
      <c r="I4159" s="49">
        <v>7</v>
      </c>
      <c r="J4159" s="49" t="s">
        <v>3971</v>
      </c>
      <c r="K4159" s="47" t="str">
        <f>_xlfn.XLOOKUP($B4159,ウォッチリスト!$C$3:$C$10000,ウォッチリスト!$C$3:$C$10000,"未反映",0,1)</f>
        <v>9405</v>
      </c>
    </row>
    <row r="4160" spans="1:11">
      <c r="A4160" s="49">
        <v>20250228</v>
      </c>
      <c r="B4160" s="50" t="s">
        <v>3723</v>
      </c>
      <c r="C4160" s="49" t="s">
        <v>8689</v>
      </c>
      <c r="D4160" s="49" t="s">
        <v>4059</v>
      </c>
      <c r="E4160" s="49">
        <v>5250</v>
      </c>
      <c r="F4160" s="49" t="s">
        <v>3992</v>
      </c>
      <c r="G4160" s="49">
        <v>10</v>
      </c>
      <c r="H4160" s="49" t="s">
        <v>3993</v>
      </c>
      <c r="I4160" s="49" t="s">
        <v>3975</v>
      </c>
      <c r="J4160" s="49" t="s">
        <v>3975</v>
      </c>
      <c r="K4160" s="47" t="str">
        <f>_xlfn.XLOOKUP($B4160,ウォッチリスト!$C$3:$C$10000,ウォッチリスト!$C$3:$C$10000,"未反映",0,1)</f>
        <v>9408</v>
      </c>
    </row>
    <row r="4161" spans="1:11">
      <c r="A4161" s="49">
        <v>20250228</v>
      </c>
      <c r="B4161" s="50" t="s">
        <v>3724</v>
      </c>
      <c r="C4161" s="49" t="s">
        <v>8690</v>
      </c>
      <c r="D4161" s="49" t="s">
        <v>3968</v>
      </c>
      <c r="E4161" s="49">
        <v>5250</v>
      </c>
      <c r="F4161" s="49" t="s">
        <v>3992</v>
      </c>
      <c r="G4161" s="49">
        <v>10</v>
      </c>
      <c r="H4161" s="49" t="s">
        <v>3993</v>
      </c>
      <c r="I4161" s="49">
        <v>6</v>
      </c>
      <c r="J4161" s="49" t="s">
        <v>4061</v>
      </c>
      <c r="K4161" s="47" t="str">
        <f>_xlfn.XLOOKUP($B4161,ウォッチリスト!$C$3:$C$10000,ウォッチリスト!$C$3:$C$10000,"未反映",0,1)</f>
        <v>9409</v>
      </c>
    </row>
    <row r="4162" spans="1:11">
      <c r="A4162" s="49">
        <v>20250228</v>
      </c>
      <c r="B4162" s="50" t="s">
        <v>3725</v>
      </c>
      <c r="C4162" s="49" t="s">
        <v>8691</v>
      </c>
      <c r="D4162" s="49" t="s">
        <v>3968</v>
      </c>
      <c r="E4162" s="49">
        <v>5250</v>
      </c>
      <c r="F4162" s="49" t="s">
        <v>3992</v>
      </c>
      <c r="G4162" s="49">
        <v>10</v>
      </c>
      <c r="H4162" s="49" t="s">
        <v>3993</v>
      </c>
      <c r="I4162" s="49">
        <v>6</v>
      </c>
      <c r="J4162" s="49" t="s">
        <v>4061</v>
      </c>
      <c r="K4162" s="47" t="str">
        <f>_xlfn.XLOOKUP($B4162,ウォッチリスト!$C$3:$C$10000,ウォッチリスト!$C$3:$C$10000,"未反映",0,1)</f>
        <v>9412</v>
      </c>
    </row>
    <row r="4163" spans="1:11">
      <c r="A4163" s="49">
        <v>20250228</v>
      </c>
      <c r="B4163" s="50" t="s">
        <v>3726</v>
      </c>
      <c r="C4163" s="49" t="s">
        <v>8692</v>
      </c>
      <c r="D4163" s="49" t="s">
        <v>3968</v>
      </c>
      <c r="E4163" s="49">
        <v>5250</v>
      </c>
      <c r="F4163" s="49" t="s">
        <v>3992</v>
      </c>
      <c r="G4163" s="49">
        <v>10</v>
      </c>
      <c r="H4163" s="49" t="s">
        <v>3993</v>
      </c>
      <c r="I4163" s="49">
        <v>6</v>
      </c>
      <c r="J4163" s="49" t="s">
        <v>4061</v>
      </c>
      <c r="K4163" s="47" t="str">
        <f>_xlfn.XLOOKUP($B4163,ウォッチリスト!$C$3:$C$10000,ウォッチリスト!$C$3:$C$10000,"未反映",0,1)</f>
        <v>9413</v>
      </c>
    </row>
    <row r="4164" spans="1:11">
      <c r="A4164" s="49">
        <v>20250228</v>
      </c>
      <c r="B4164" s="50" t="s">
        <v>3727</v>
      </c>
      <c r="C4164" s="49" t="s">
        <v>8693</v>
      </c>
      <c r="D4164" s="49" t="s">
        <v>4059</v>
      </c>
      <c r="E4164" s="49">
        <v>5250</v>
      </c>
      <c r="F4164" s="49" t="s">
        <v>3992</v>
      </c>
      <c r="G4164" s="49">
        <v>10</v>
      </c>
      <c r="H4164" s="49" t="s">
        <v>3993</v>
      </c>
      <c r="I4164" s="49" t="s">
        <v>3975</v>
      </c>
      <c r="J4164" s="49" t="s">
        <v>3975</v>
      </c>
      <c r="K4164" s="47" t="str">
        <f>_xlfn.XLOOKUP($B4164,ウォッチリスト!$C$3:$C$10000,ウォッチリスト!$C$3:$C$10000,"未反映",0,1)</f>
        <v>9414</v>
      </c>
    </row>
    <row r="4165" spans="1:11">
      <c r="A4165" s="49">
        <v>20250228</v>
      </c>
      <c r="B4165" s="50" t="s">
        <v>3728</v>
      </c>
      <c r="C4165" s="49" t="s">
        <v>8694</v>
      </c>
      <c r="D4165" s="49" t="s">
        <v>3968</v>
      </c>
      <c r="E4165" s="49">
        <v>5250</v>
      </c>
      <c r="F4165" s="49" t="s">
        <v>3992</v>
      </c>
      <c r="G4165" s="49">
        <v>10</v>
      </c>
      <c r="H4165" s="49" t="s">
        <v>3993</v>
      </c>
      <c r="I4165" s="49">
        <v>6</v>
      </c>
      <c r="J4165" s="49" t="s">
        <v>4061</v>
      </c>
      <c r="K4165" s="47" t="str">
        <f>_xlfn.XLOOKUP($B4165,ウォッチリスト!$C$3:$C$10000,ウォッチリスト!$C$3:$C$10000,"未反映",0,1)</f>
        <v>9416</v>
      </c>
    </row>
    <row r="4166" spans="1:11">
      <c r="A4166" s="49">
        <v>20250228</v>
      </c>
      <c r="B4166" s="50" t="s">
        <v>3729</v>
      </c>
      <c r="C4166" s="49" t="s">
        <v>8695</v>
      </c>
      <c r="D4166" s="49" t="s">
        <v>4059</v>
      </c>
      <c r="E4166" s="49">
        <v>5250</v>
      </c>
      <c r="F4166" s="49" t="s">
        <v>3992</v>
      </c>
      <c r="G4166" s="49">
        <v>10</v>
      </c>
      <c r="H4166" s="49" t="s">
        <v>3993</v>
      </c>
      <c r="I4166" s="49" t="s">
        <v>3975</v>
      </c>
      <c r="J4166" s="49" t="s">
        <v>3975</v>
      </c>
      <c r="K4166" s="47" t="str">
        <f>_xlfn.XLOOKUP($B4166,ウォッチリスト!$C$3:$C$10000,ウォッチリスト!$C$3:$C$10000,"未反映",0,1)</f>
        <v>9417</v>
      </c>
    </row>
    <row r="4167" spans="1:11">
      <c r="A4167" s="49">
        <v>20250228</v>
      </c>
      <c r="B4167" s="50" t="s">
        <v>3730</v>
      </c>
      <c r="C4167" s="49" t="s">
        <v>8696</v>
      </c>
      <c r="D4167" s="49" t="s">
        <v>3968</v>
      </c>
      <c r="E4167" s="49">
        <v>5250</v>
      </c>
      <c r="F4167" s="49" t="s">
        <v>3992</v>
      </c>
      <c r="G4167" s="49">
        <v>10</v>
      </c>
      <c r="H4167" s="49" t="s">
        <v>3993</v>
      </c>
      <c r="I4167" s="49">
        <v>6</v>
      </c>
      <c r="J4167" s="49" t="s">
        <v>4061</v>
      </c>
      <c r="K4167" s="47" t="str">
        <f>_xlfn.XLOOKUP($B4167,ウォッチリスト!$C$3:$C$10000,ウォッチリスト!$C$3:$C$10000,"未反映",0,1)</f>
        <v>9418</v>
      </c>
    </row>
    <row r="4168" spans="1:11">
      <c r="A4168" s="49">
        <v>20250228</v>
      </c>
      <c r="B4168" s="50" t="s">
        <v>3731</v>
      </c>
      <c r="C4168" s="49" t="s">
        <v>8697</v>
      </c>
      <c r="D4168" s="49" t="s">
        <v>4059</v>
      </c>
      <c r="E4168" s="49">
        <v>5250</v>
      </c>
      <c r="F4168" s="49" t="s">
        <v>3992</v>
      </c>
      <c r="G4168" s="49">
        <v>10</v>
      </c>
      <c r="H4168" s="49" t="s">
        <v>3993</v>
      </c>
      <c r="I4168" s="49" t="s">
        <v>3975</v>
      </c>
      <c r="J4168" s="49" t="s">
        <v>3975</v>
      </c>
      <c r="K4168" s="47" t="str">
        <f>_xlfn.XLOOKUP($B4168,ウォッチリスト!$C$3:$C$10000,ウォッチリスト!$C$3:$C$10000,"未反映",0,1)</f>
        <v>9419</v>
      </c>
    </row>
    <row r="4169" spans="1:11">
      <c r="A4169" s="49">
        <v>20250228</v>
      </c>
      <c r="B4169" s="50" t="s">
        <v>3732</v>
      </c>
      <c r="C4169" s="49" t="s">
        <v>8698</v>
      </c>
      <c r="D4169" s="49" t="s">
        <v>4059</v>
      </c>
      <c r="E4169" s="49">
        <v>5250</v>
      </c>
      <c r="F4169" s="49" t="s">
        <v>3992</v>
      </c>
      <c r="G4169" s="49">
        <v>10</v>
      </c>
      <c r="H4169" s="49" t="s">
        <v>3993</v>
      </c>
      <c r="I4169" s="49" t="s">
        <v>3975</v>
      </c>
      <c r="J4169" s="49" t="s">
        <v>3975</v>
      </c>
      <c r="K4169" s="47" t="str">
        <f>_xlfn.XLOOKUP($B4169,ウォッチリスト!$C$3:$C$10000,ウォッチリスト!$C$3:$C$10000,"未反映",0,1)</f>
        <v>9421</v>
      </c>
    </row>
    <row r="4170" spans="1:11">
      <c r="A4170" s="49">
        <v>20250228</v>
      </c>
      <c r="B4170" s="50" t="s">
        <v>3733</v>
      </c>
      <c r="C4170" s="49" t="s">
        <v>8699</v>
      </c>
      <c r="D4170" s="49" t="s">
        <v>4059</v>
      </c>
      <c r="E4170" s="49">
        <v>5250</v>
      </c>
      <c r="F4170" s="49" t="s">
        <v>3992</v>
      </c>
      <c r="G4170" s="49">
        <v>10</v>
      </c>
      <c r="H4170" s="49" t="s">
        <v>3993</v>
      </c>
      <c r="I4170" s="49" t="s">
        <v>3975</v>
      </c>
      <c r="J4170" s="49" t="s">
        <v>3975</v>
      </c>
      <c r="K4170" s="47" t="str">
        <f>_xlfn.XLOOKUP($B4170,ウォッチリスト!$C$3:$C$10000,ウォッチリスト!$C$3:$C$10000,"未反映",0,1)</f>
        <v>9423</v>
      </c>
    </row>
    <row r="4171" spans="1:11">
      <c r="A4171" s="49">
        <v>20250228</v>
      </c>
      <c r="B4171" s="50" t="s">
        <v>3734</v>
      </c>
      <c r="C4171" s="49" t="s">
        <v>8700</v>
      </c>
      <c r="D4171" s="49" t="s">
        <v>3968</v>
      </c>
      <c r="E4171" s="49">
        <v>5250</v>
      </c>
      <c r="F4171" s="49" t="s">
        <v>3992</v>
      </c>
      <c r="G4171" s="49">
        <v>10</v>
      </c>
      <c r="H4171" s="49" t="s">
        <v>3993</v>
      </c>
      <c r="I4171" s="49">
        <v>6</v>
      </c>
      <c r="J4171" s="49" t="s">
        <v>4061</v>
      </c>
      <c r="K4171" s="47" t="str">
        <f>_xlfn.XLOOKUP($B4171,ウォッチリスト!$C$3:$C$10000,ウォッチリスト!$C$3:$C$10000,"未反映",0,1)</f>
        <v>9424</v>
      </c>
    </row>
    <row r="4172" spans="1:11">
      <c r="A4172" s="49">
        <v>20250228</v>
      </c>
      <c r="B4172" s="50" t="s">
        <v>3735</v>
      </c>
      <c r="C4172" s="49" t="s">
        <v>8701</v>
      </c>
      <c r="D4172" s="49" t="s">
        <v>4059</v>
      </c>
      <c r="E4172" s="49">
        <v>5250</v>
      </c>
      <c r="F4172" s="49" t="s">
        <v>3992</v>
      </c>
      <c r="G4172" s="49">
        <v>10</v>
      </c>
      <c r="H4172" s="49" t="s">
        <v>3993</v>
      </c>
      <c r="I4172" s="49" t="s">
        <v>3975</v>
      </c>
      <c r="J4172" s="49" t="s">
        <v>3975</v>
      </c>
      <c r="K4172" s="47" t="str">
        <f>_xlfn.XLOOKUP($B4172,ウォッチリスト!$C$3:$C$10000,ウォッチリスト!$C$3:$C$10000,"未反映",0,1)</f>
        <v>9425</v>
      </c>
    </row>
    <row r="4173" spans="1:11">
      <c r="A4173" s="49">
        <v>20250228</v>
      </c>
      <c r="B4173" s="50" t="s">
        <v>3736</v>
      </c>
      <c r="C4173" s="49" t="s">
        <v>8702</v>
      </c>
      <c r="D4173" s="49" t="s">
        <v>4059</v>
      </c>
      <c r="E4173" s="49">
        <v>5250</v>
      </c>
      <c r="F4173" s="49" t="s">
        <v>3992</v>
      </c>
      <c r="G4173" s="49">
        <v>10</v>
      </c>
      <c r="H4173" s="49" t="s">
        <v>3993</v>
      </c>
      <c r="I4173" s="49" t="s">
        <v>3975</v>
      </c>
      <c r="J4173" s="49" t="s">
        <v>3975</v>
      </c>
      <c r="K4173" s="47" t="str">
        <f>_xlfn.XLOOKUP($B4173,ウォッチリスト!$C$3:$C$10000,ウォッチリスト!$C$3:$C$10000,"未反映",0,1)</f>
        <v>9428</v>
      </c>
    </row>
    <row r="4174" spans="1:11">
      <c r="A4174" s="49">
        <v>20250228</v>
      </c>
      <c r="B4174" s="50" t="s">
        <v>81</v>
      </c>
      <c r="C4174" s="49" t="s">
        <v>8703</v>
      </c>
      <c r="D4174" s="49" t="s">
        <v>3968</v>
      </c>
      <c r="E4174" s="49">
        <v>5250</v>
      </c>
      <c r="F4174" s="49" t="s">
        <v>3992</v>
      </c>
      <c r="G4174" s="49">
        <v>10</v>
      </c>
      <c r="H4174" s="49" t="s">
        <v>3993</v>
      </c>
      <c r="I4174" s="49">
        <v>1</v>
      </c>
      <c r="J4174" s="49" t="s">
        <v>5369</v>
      </c>
      <c r="K4174" s="47" t="str">
        <f>_xlfn.XLOOKUP($B4174,ウォッチリスト!$C$3:$C$10000,ウォッチリスト!$C$3:$C$10000,"未反映",0,1)</f>
        <v>9432</v>
      </c>
    </row>
    <row r="4175" spans="1:11">
      <c r="A4175" s="49">
        <v>20250228</v>
      </c>
      <c r="B4175" s="50" t="s">
        <v>3737</v>
      </c>
      <c r="C4175" s="49" t="s">
        <v>8704</v>
      </c>
      <c r="D4175" s="49" t="s">
        <v>3968</v>
      </c>
      <c r="E4175" s="49">
        <v>5250</v>
      </c>
      <c r="F4175" s="49" t="s">
        <v>3992</v>
      </c>
      <c r="G4175" s="49">
        <v>10</v>
      </c>
      <c r="H4175" s="49" t="s">
        <v>3993</v>
      </c>
      <c r="I4175" s="49">
        <v>1</v>
      </c>
      <c r="J4175" s="49" t="s">
        <v>5369</v>
      </c>
      <c r="K4175" s="47" t="str">
        <f>_xlfn.XLOOKUP($B4175,ウォッチリスト!$C$3:$C$10000,ウォッチリスト!$C$3:$C$10000,"未反映",0,1)</f>
        <v>9433</v>
      </c>
    </row>
    <row r="4176" spans="1:11">
      <c r="A4176" s="49">
        <v>20250228</v>
      </c>
      <c r="B4176" s="50" t="s">
        <v>258</v>
      </c>
      <c r="C4176" s="49" t="s">
        <v>8705</v>
      </c>
      <c r="D4176" s="49" t="s">
        <v>3968</v>
      </c>
      <c r="E4176" s="49">
        <v>5250</v>
      </c>
      <c r="F4176" s="49" t="s">
        <v>3992</v>
      </c>
      <c r="G4176" s="49">
        <v>10</v>
      </c>
      <c r="H4176" s="49" t="s">
        <v>3993</v>
      </c>
      <c r="I4176" s="49">
        <v>1</v>
      </c>
      <c r="J4176" s="49" t="s">
        <v>5369</v>
      </c>
      <c r="K4176" s="47" t="str">
        <f>_xlfn.XLOOKUP($B4176,ウォッチリスト!$C$3:$C$10000,ウォッチリスト!$C$3:$C$10000,"未反映",0,1)</f>
        <v>9434</v>
      </c>
    </row>
    <row r="4177" spans="1:11">
      <c r="A4177" s="49">
        <v>20250228</v>
      </c>
      <c r="B4177" s="50" t="s">
        <v>3738</v>
      </c>
      <c r="C4177" s="49" t="s">
        <v>8706</v>
      </c>
      <c r="D4177" s="49" t="s">
        <v>3968</v>
      </c>
      <c r="E4177" s="49">
        <v>5250</v>
      </c>
      <c r="F4177" s="49" t="s">
        <v>3992</v>
      </c>
      <c r="G4177" s="49">
        <v>10</v>
      </c>
      <c r="H4177" s="49" t="s">
        <v>3993</v>
      </c>
      <c r="I4177" s="49" t="s">
        <v>3975</v>
      </c>
      <c r="J4177" s="49" t="s">
        <v>3975</v>
      </c>
      <c r="K4177" s="47" t="str">
        <f>_xlfn.XLOOKUP($B4177,ウォッチリスト!$C$3:$C$10000,ウォッチリスト!$C$3:$C$10000,"未反映",0,1)</f>
        <v>94345</v>
      </c>
    </row>
    <row r="4178" spans="1:11">
      <c r="A4178" s="49">
        <v>20250228</v>
      </c>
      <c r="B4178" s="50" t="s">
        <v>3739</v>
      </c>
      <c r="C4178" s="49" t="s">
        <v>8707</v>
      </c>
      <c r="D4178" s="49" t="s">
        <v>3968</v>
      </c>
      <c r="E4178" s="49">
        <v>5250</v>
      </c>
      <c r="F4178" s="49" t="s">
        <v>3992</v>
      </c>
      <c r="G4178" s="49">
        <v>10</v>
      </c>
      <c r="H4178" s="49" t="s">
        <v>3993</v>
      </c>
      <c r="I4178" s="49" t="s">
        <v>3975</v>
      </c>
      <c r="J4178" s="49" t="s">
        <v>3975</v>
      </c>
      <c r="K4178" s="47" t="str">
        <f>_xlfn.XLOOKUP($B4178,ウォッチリスト!$C$3:$C$10000,ウォッチリスト!$C$3:$C$10000,"未反映",0,1)</f>
        <v>94346</v>
      </c>
    </row>
    <row r="4179" spans="1:11">
      <c r="A4179" s="49">
        <v>20250228</v>
      </c>
      <c r="B4179" s="50" t="s">
        <v>3740</v>
      </c>
      <c r="C4179" s="49" t="s">
        <v>8708</v>
      </c>
      <c r="D4179" s="49" t="s">
        <v>3968</v>
      </c>
      <c r="E4179" s="49">
        <v>5250</v>
      </c>
      <c r="F4179" s="49" t="s">
        <v>3992</v>
      </c>
      <c r="G4179" s="49">
        <v>10</v>
      </c>
      <c r="H4179" s="49" t="s">
        <v>3993</v>
      </c>
      <c r="I4179" s="49">
        <v>4</v>
      </c>
      <c r="J4179" s="49" t="s">
        <v>4015</v>
      </c>
      <c r="K4179" s="47" t="str">
        <f>_xlfn.XLOOKUP($B4179,ウォッチリスト!$C$3:$C$10000,ウォッチリスト!$C$3:$C$10000,"未反映",0,1)</f>
        <v>9435</v>
      </c>
    </row>
    <row r="4180" spans="1:11">
      <c r="A4180" s="49">
        <v>20250228</v>
      </c>
      <c r="B4180" s="50" t="s">
        <v>3741</v>
      </c>
      <c r="C4180" s="49" t="s">
        <v>8709</v>
      </c>
      <c r="D4180" s="49" t="s">
        <v>4059</v>
      </c>
      <c r="E4180" s="49">
        <v>5250</v>
      </c>
      <c r="F4180" s="49" t="s">
        <v>3992</v>
      </c>
      <c r="G4180" s="49">
        <v>10</v>
      </c>
      <c r="H4180" s="49" t="s">
        <v>3993</v>
      </c>
      <c r="I4180" s="49" t="s">
        <v>3975</v>
      </c>
      <c r="J4180" s="49" t="s">
        <v>3975</v>
      </c>
      <c r="K4180" s="47" t="str">
        <f>_xlfn.XLOOKUP($B4180,ウォッチリスト!$C$3:$C$10000,ウォッチリスト!$C$3:$C$10000,"未反映",0,1)</f>
        <v>9436</v>
      </c>
    </row>
    <row r="4181" spans="1:11">
      <c r="A4181" s="49">
        <v>20250228</v>
      </c>
      <c r="B4181" s="50" t="s">
        <v>3742</v>
      </c>
      <c r="C4181" s="49" t="s">
        <v>8710</v>
      </c>
      <c r="D4181" s="49" t="s">
        <v>3968</v>
      </c>
      <c r="E4181" s="49">
        <v>5250</v>
      </c>
      <c r="F4181" s="49" t="s">
        <v>3992</v>
      </c>
      <c r="G4181" s="49">
        <v>10</v>
      </c>
      <c r="H4181" s="49" t="s">
        <v>3993</v>
      </c>
      <c r="I4181" s="49">
        <v>7</v>
      </c>
      <c r="J4181" s="49" t="s">
        <v>3971</v>
      </c>
      <c r="K4181" s="47" t="str">
        <f>_xlfn.XLOOKUP($B4181,ウォッチリスト!$C$3:$C$10000,ウォッチリスト!$C$3:$C$10000,"未反映",0,1)</f>
        <v>9438</v>
      </c>
    </row>
    <row r="4182" spans="1:11">
      <c r="A4182" s="49">
        <v>20250228</v>
      </c>
      <c r="B4182" s="50" t="s">
        <v>3743</v>
      </c>
      <c r="C4182" s="49" t="s">
        <v>8711</v>
      </c>
      <c r="D4182" s="49" t="s">
        <v>4059</v>
      </c>
      <c r="E4182" s="49">
        <v>9050</v>
      </c>
      <c r="F4182" s="49" t="s">
        <v>4031</v>
      </c>
      <c r="G4182" s="49">
        <v>10</v>
      </c>
      <c r="H4182" s="49" t="s">
        <v>3993</v>
      </c>
      <c r="I4182" s="49" t="s">
        <v>3975</v>
      </c>
      <c r="J4182" s="49" t="s">
        <v>3975</v>
      </c>
      <c r="K4182" s="47" t="str">
        <f>_xlfn.XLOOKUP($B4182,ウォッチリスト!$C$3:$C$10000,ウォッチリスト!$C$3:$C$10000,"未反映",0,1)</f>
        <v>9439</v>
      </c>
    </row>
    <row r="4183" spans="1:11">
      <c r="A4183" s="49">
        <v>20250228</v>
      </c>
      <c r="B4183" s="50" t="s">
        <v>3744</v>
      </c>
      <c r="C4183" s="49" t="s">
        <v>8712</v>
      </c>
      <c r="D4183" s="49" t="s">
        <v>4059</v>
      </c>
      <c r="E4183" s="49">
        <v>5250</v>
      </c>
      <c r="F4183" s="49" t="s">
        <v>3992</v>
      </c>
      <c r="G4183" s="49">
        <v>10</v>
      </c>
      <c r="H4183" s="49" t="s">
        <v>3993</v>
      </c>
      <c r="I4183" s="49" t="s">
        <v>3975</v>
      </c>
      <c r="J4183" s="49" t="s">
        <v>3975</v>
      </c>
      <c r="K4183" s="47" t="str">
        <f>_xlfn.XLOOKUP($B4183,ウォッチリスト!$C$3:$C$10000,ウォッチリスト!$C$3:$C$10000,"未反映",0,1)</f>
        <v>9441</v>
      </c>
    </row>
    <row r="4184" spans="1:11">
      <c r="A4184" s="49">
        <v>20250228</v>
      </c>
      <c r="B4184" s="50" t="s">
        <v>3745</v>
      </c>
      <c r="C4184" s="49" t="s">
        <v>8713</v>
      </c>
      <c r="D4184" s="49" t="s">
        <v>4059</v>
      </c>
      <c r="E4184" s="49">
        <v>5250</v>
      </c>
      <c r="F4184" s="49" t="s">
        <v>3992</v>
      </c>
      <c r="G4184" s="49">
        <v>10</v>
      </c>
      <c r="H4184" s="49" t="s">
        <v>3993</v>
      </c>
      <c r="I4184" s="49" t="s">
        <v>3975</v>
      </c>
      <c r="J4184" s="49" t="s">
        <v>3975</v>
      </c>
      <c r="K4184" s="47" t="str">
        <f>_xlfn.XLOOKUP($B4184,ウォッチリスト!$C$3:$C$10000,ウォッチリスト!$C$3:$C$10000,"未反映",0,1)</f>
        <v>9444</v>
      </c>
    </row>
    <row r="4185" spans="1:11">
      <c r="A4185" s="49">
        <v>20250228</v>
      </c>
      <c r="B4185" s="50" t="s">
        <v>3746</v>
      </c>
      <c r="C4185" s="49" t="s">
        <v>8714</v>
      </c>
      <c r="D4185" s="49" t="s">
        <v>4059</v>
      </c>
      <c r="E4185" s="49">
        <v>5250</v>
      </c>
      <c r="F4185" s="49" t="s">
        <v>3992</v>
      </c>
      <c r="G4185" s="49">
        <v>10</v>
      </c>
      <c r="H4185" s="49" t="s">
        <v>3993</v>
      </c>
      <c r="I4185" s="49" t="s">
        <v>3975</v>
      </c>
      <c r="J4185" s="49" t="s">
        <v>3975</v>
      </c>
      <c r="K4185" s="47" t="str">
        <f>_xlfn.XLOOKUP($B4185,ウォッチリスト!$C$3:$C$10000,ウォッチリスト!$C$3:$C$10000,"未反映",0,1)</f>
        <v>9445</v>
      </c>
    </row>
    <row r="4186" spans="1:11">
      <c r="A4186" s="49">
        <v>20250228</v>
      </c>
      <c r="B4186" s="50" t="s">
        <v>3747</v>
      </c>
      <c r="C4186" s="49" t="s">
        <v>8715</v>
      </c>
      <c r="D4186" s="49" t="s">
        <v>4059</v>
      </c>
      <c r="E4186" s="49">
        <v>5250</v>
      </c>
      <c r="F4186" s="49" t="s">
        <v>3992</v>
      </c>
      <c r="G4186" s="49">
        <v>10</v>
      </c>
      <c r="H4186" s="49" t="s">
        <v>3993</v>
      </c>
      <c r="I4186" s="49" t="s">
        <v>3975</v>
      </c>
      <c r="J4186" s="49" t="s">
        <v>3975</v>
      </c>
      <c r="K4186" s="47" t="str">
        <f>_xlfn.XLOOKUP($B4186,ウォッチリスト!$C$3:$C$10000,ウォッチリスト!$C$3:$C$10000,"未反映",0,1)</f>
        <v>9446</v>
      </c>
    </row>
    <row r="4187" spans="1:11">
      <c r="A4187" s="49">
        <v>20250228</v>
      </c>
      <c r="B4187" s="50" t="s">
        <v>3748</v>
      </c>
      <c r="C4187" s="49" t="s">
        <v>8716</v>
      </c>
      <c r="D4187" s="49" t="s">
        <v>3968</v>
      </c>
      <c r="E4187" s="49">
        <v>5250</v>
      </c>
      <c r="F4187" s="49" t="s">
        <v>3992</v>
      </c>
      <c r="G4187" s="49">
        <v>10</v>
      </c>
      <c r="H4187" s="49" t="s">
        <v>3993</v>
      </c>
      <c r="I4187" s="49">
        <v>4</v>
      </c>
      <c r="J4187" s="49" t="s">
        <v>4015</v>
      </c>
      <c r="K4187" s="47" t="str">
        <f>_xlfn.XLOOKUP($B4187,ウォッチリスト!$C$3:$C$10000,ウォッチリスト!$C$3:$C$10000,"未反映",0,1)</f>
        <v>9449</v>
      </c>
    </row>
    <row r="4188" spans="1:11">
      <c r="A4188" s="49">
        <v>20250228</v>
      </c>
      <c r="B4188" s="50" t="s">
        <v>3749</v>
      </c>
      <c r="C4188" s="49" t="s">
        <v>8717</v>
      </c>
      <c r="D4188" s="49" t="s">
        <v>3968</v>
      </c>
      <c r="E4188" s="49">
        <v>5250</v>
      </c>
      <c r="F4188" s="49" t="s">
        <v>3992</v>
      </c>
      <c r="G4188" s="49">
        <v>10</v>
      </c>
      <c r="H4188" s="49" t="s">
        <v>3993</v>
      </c>
      <c r="I4188" s="49">
        <v>7</v>
      </c>
      <c r="J4188" s="49" t="s">
        <v>3971</v>
      </c>
      <c r="K4188" s="47" t="str">
        <f>_xlfn.XLOOKUP($B4188,ウォッチリスト!$C$3:$C$10000,ウォッチリスト!$C$3:$C$10000,"未反映",0,1)</f>
        <v>9450</v>
      </c>
    </row>
    <row r="4189" spans="1:11">
      <c r="A4189" s="49">
        <v>20250228</v>
      </c>
      <c r="B4189" s="50" t="s">
        <v>3750</v>
      </c>
      <c r="C4189" s="49" t="s">
        <v>8718</v>
      </c>
      <c r="D4189" s="49" t="s">
        <v>4059</v>
      </c>
      <c r="E4189" s="49">
        <v>5250</v>
      </c>
      <c r="F4189" s="49" t="s">
        <v>3992</v>
      </c>
      <c r="G4189" s="49">
        <v>10</v>
      </c>
      <c r="H4189" s="49" t="s">
        <v>3993</v>
      </c>
      <c r="I4189" s="49" t="s">
        <v>3975</v>
      </c>
      <c r="J4189" s="49" t="s">
        <v>3975</v>
      </c>
      <c r="K4189" s="47" t="str">
        <f>_xlfn.XLOOKUP($B4189,ウォッチリスト!$C$3:$C$10000,ウォッチリスト!$C$3:$C$10000,"未反映",0,1)</f>
        <v>9466</v>
      </c>
    </row>
    <row r="4190" spans="1:11">
      <c r="A4190" s="49">
        <v>20250228</v>
      </c>
      <c r="B4190" s="50" t="s">
        <v>3751</v>
      </c>
      <c r="C4190" s="49" t="s">
        <v>8719</v>
      </c>
      <c r="D4190" s="49" t="s">
        <v>3983</v>
      </c>
      <c r="E4190" s="49">
        <v>5250</v>
      </c>
      <c r="F4190" s="49" t="s">
        <v>3992</v>
      </c>
      <c r="G4190" s="49">
        <v>10</v>
      </c>
      <c r="H4190" s="49" t="s">
        <v>3993</v>
      </c>
      <c r="I4190" s="49" t="s">
        <v>3975</v>
      </c>
      <c r="J4190" s="49" t="s">
        <v>3975</v>
      </c>
      <c r="K4190" s="47" t="str">
        <f>_xlfn.XLOOKUP($B4190,ウォッチリスト!$C$3:$C$10000,ウォッチリスト!$C$3:$C$10000,"未反映",0,1)</f>
        <v>9467</v>
      </c>
    </row>
    <row r="4191" spans="1:11">
      <c r="A4191" s="49">
        <v>20250228</v>
      </c>
      <c r="B4191" s="50" t="s">
        <v>3752</v>
      </c>
      <c r="C4191" s="49" t="s">
        <v>8720</v>
      </c>
      <c r="D4191" s="49" t="s">
        <v>3968</v>
      </c>
      <c r="E4191" s="49">
        <v>5250</v>
      </c>
      <c r="F4191" s="49" t="s">
        <v>3992</v>
      </c>
      <c r="G4191" s="49">
        <v>10</v>
      </c>
      <c r="H4191" s="49" t="s">
        <v>3993</v>
      </c>
      <c r="I4191" s="49">
        <v>4</v>
      </c>
      <c r="J4191" s="49" t="s">
        <v>4015</v>
      </c>
      <c r="K4191" s="47" t="str">
        <f>_xlfn.XLOOKUP($B4191,ウォッチリスト!$C$3:$C$10000,ウォッチリスト!$C$3:$C$10000,"未反映",0,1)</f>
        <v>9468</v>
      </c>
    </row>
    <row r="4192" spans="1:11">
      <c r="A4192" s="49">
        <v>20250228</v>
      </c>
      <c r="B4192" s="50" t="s">
        <v>3753</v>
      </c>
      <c r="C4192" s="49" t="s">
        <v>8721</v>
      </c>
      <c r="D4192" s="49" t="s">
        <v>3968</v>
      </c>
      <c r="E4192" s="49">
        <v>5250</v>
      </c>
      <c r="F4192" s="49" t="s">
        <v>3992</v>
      </c>
      <c r="G4192" s="49">
        <v>10</v>
      </c>
      <c r="H4192" s="49" t="s">
        <v>3993</v>
      </c>
      <c r="I4192" s="49">
        <v>6</v>
      </c>
      <c r="J4192" s="49" t="s">
        <v>4061</v>
      </c>
      <c r="K4192" s="47" t="str">
        <f>_xlfn.XLOOKUP($B4192,ウォッチリスト!$C$3:$C$10000,ウォッチリスト!$C$3:$C$10000,"未反映",0,1)</f>
        <v>9470</v>
      </c>
    </row>
    <row r="4193" spans="1:11">
      <c r="A4193" s="49">
        <v>20250228</v>
      </c>
      <c r="B4193" s="50" t="s">
        <v>3754</v>
      </c>
      <c r="C4193" s="49" t="s">
        <v>8722</v>
      </c>
      <c r="D4193" s="49" t="s">
        <v>3968</v>
      </c>
      <c r="E4193" s="49">
        <v>5250</v>
      </c>
      <c r="F4193" s="49" t="s">
        <v>3992</v>
      </c>
      <c r="G4193" s="49">
        <v>10</v>
      </c>
      <c r="H4193" s="49" t="s">
        <v>3993</v>
      </c>
      <c r="I4193" s="49">
        <v>7</v>
      </c>
      <c r="J4193" s="49" t="s">
        <v>3971</v>
      </c>
      <c r="K4193" s="47" t="str">
        <f>_xlfn.XLOOKUP($B4193,ウォッチリスト!$C$3:$C$10000,ウォッチリスト!$C$3:$C$10000,"未反映",0,1)</f>
        <v>9474</v>
      </c>
    </row>
    <row r="4194" spans="1:11">
      <c r="A4194" s="49">
        <v>20250228</v>
      </c>
      <c r="B4194" s="50" t="s">
        <v>3755</v>
      </c>
      <c r="C4194" s="49" t="s">
        <v>8723</v>
      </c>
      <c r="D4194" s="49" t="s">
        <v>4059</v>
      </c>
      <c r="E4194" s="49">
        <v>5250</v>
      </c>
      <c r="F4194" s="49" t="s">
        <v>3992</v>
      </c>
      <c r="G4194" s="49">
        <v>10</v>
      </c>
      <c r="H4194" s="49" t="s">
        <v>3993</v>
      </c>
      <c r="I4194" s="49" t="s">
        <v>3975</v>
      </c>
      <c r="J4194" s="49" t="s">
        <v>3975</v>
      </c>
      <c r="K4194" s="47" t="str">
        <f>_xlfn.XLOOKUP($B4194,ウォッチリスト!$C$3:$C$10000,ウォッチリスト!$C$3:$C$10000,"未反映",0,1)</f>
        <v>9475</v>
      </c>
    </row>
    <row r="4195" spans="1:11">
      <c r="A4195" s="49">
        <v>20250228</v>
      </c>
      <c r="B4195" s="50" t="s">
        <v>3756</v>
      </c>
      <c r="C4195" s="49" t="s">
        <v>8724</v>
      </c>
      <c r="D4195" s="49" t="s">
        <v>4059</v>
      </c>
      <c r="E4195" s="49">
        <v>5250</v>
      </c>
      <c r="F4195" s="49" t="s">
        <v>3992</v>
      </c>
      <c r="G4195" s="49">
        <v>10</v>
      </c>
      <c r="H4195" s="49" t="s">
        <v>3993</v>
      </c>
      <c r="I4195" s="49" t="s">
        <v>3975</v>
      </c>
      <c r="J4195" s="49" t="s">
        <v>3975</v>
      </c>
      <c r="K4195" s="47" t="str">
        <f>_xlfn.XLOOKUP($B4195,ウォッチリスト!$C$3:$C$10000,ウォッチリスト!$C$3:$C$10000,"未反映",0,1)</f>
        <v>9476</v>
      </c>
    </row>
    <row r="4196" spans="1:11">
      <c r="A4196" s="49">
        <v>20250228</v>
      </c>
      <c r="B4196" s="50" t="s">
        <v>3757</v>
      </c>
      <c r="C4196" s="49" t="s">
        <v>8725</v>
      </c>
      <c r="D4196" s="49" t="s">
        <v>4059</v>
      </c>
      <c r="E4196" s="49">
        <v>5250</v>
      </c>
      <c r="F4196" s="49" t="s">
        <v>3992</v>
      </c>
      <c r="G4196" s="49">
        <v>10</v>
      </c>
      <c r="H4196" s="49" t="s">
        <v>3993</v>
      </c>
      <c r="I4196" s="49" t="s">
        <v>3975</v>
      </c>
      <c r="J4196" s="49" t="s">
        <v>3975</v>
      </c>
      <c r="K4196" s="47" t="str">
        <f>_xlfn.XLOOKUP($B4196,ウォッチリスト!$C$3:$C$10000,ウォッチリスト!$C$3:$C$10000,"未反映",0,1)</f>
        <v>9478</v>
      </c>
    </row>
    <row r="4197" spans="1:11">
      <c r="A4197" s="49">
        <v>20250228</v>
      </c>
      <c r="B4197" s="50" t="s">
        <v>3758</v>
      </c>
      <c r="C4197" s="49" t="s">
        <v>8726</v>
      </c>
      <c r="D4197" s="49" t="s">
        <v>4059</v>
      </c>
      <c r="E4197" s="49">
        <v>5250</v>
      </c>
      <c r="F4197" s="49" t="s">
        <v>3992</v>
      </c>
      <c r="G4197" s="49">
        <v>10</v>
      </c>
      <c r="H4197" s="49" t="s">
        <v>3993</v>
      </c>
      <c r="I4197" s="49" t="s">
        <v>3975</v>
      </c>
      <c r="J4197" s="49" t="s">
        <v>3975</v>
      </c>
      <c r="K4197" s="47" t="str">
        <f>_xlfn.XLOOKUP($B4197,ウォッチリスト!$C$3:$C$10000,ウォッチリスト!$C$3:$C$10000,"未反映",0,1)</f>
        <v>9479</v>
      </c>
    </row>
    <row r="4198" spans="1:11">
      <c r="A4198" s="49">
        <v>20250228</v>
      </c>
      <c r="B4198" s="50" t="s">
        <v>3759</v>
      </c>
      <c r="C4198" s="49" t="s">
        <v>8727</v>
      </c>
      <c r="D4198" s="49" t="s">
        <v>3968</v>
      </c>
      <c r="E4198" s="49">
        <v>4050</v>
      </c>
      <c r="F4198" s="49" t="s">
        <v>4438</v>
      </c>
      <c r="G4198" s="49">
        <v>11</v>
      </c>
      <c r="H4198" s="49" t="s">
        <v>4439</v>
      </c>
      <c r="I4198" s="49">
        <v>4</v>
      </c>
      <c r="J4198" s="49" t="s">
        <v>4015</v>
      </c>
      <c r="K4198" s="47" t="str">
        <f>_xlfn.XLOOKUP($B4198,ウォッチリスト!$C$3:$C$10000,ウォッチリスト!$C$3:$C$10000,"未反映",0,1)</f>
        <v>9501</v>
      </c>
    </row>
    <row r="4199" spans="1:11">
      <c r="A4199" s="49">
        <v>20250228</v>
      </c>
      <c r="B4199" s="50" t="s">
        <v>3760</v>
      </c>
      <c r="C4199" s="49" t="s">
        <v>8728</v>
      </c>
      <c r="D4199" s="49" t="s">
        <v>3968</v>
      </c>
      <c r="E4199" s="49">
        <v>4050</v>
      </c>
      <c r="F4199" s="49" t="s">
        <v>4438</v>
      </c>
      <c r="G4199" s="49">
        <v>11</v>
      </c>
      <c r="H4199" s="49" t="s">
        <v>4439</v>
      </c>
      <c r="I4199" s="49">
        <v>4</v>
      </c>
      <c r="J4199" s="49" t="s">
        <v>4015</v>
      </c>
      <c r="K4199" s="47" t="str">
        <f>_xlfn.XLOOKUP($B4199,ウォッチリスト!$C$3:$C$10000,ウォッチリスト!$C$3:$C$10000,"未反映",0,1)</f>
        <v>9502</v>
      </c>
    </row>
    <row r="4200" spans="1:11">
      <c r="A4200" s="49">
        <v>20250228</v>
      </c>
      <c r="B4200" s="50" t="s">
        <v>128</v>
      </c>
      <c r="C4200" s="49" t="s">
        <v>8729</v>
      </c>
      <c r="D4200" s="49" t="s">
        <v>3968</v>
      </c>
      <c r="E4200" s="49">
        <v>4050</v>
      </c>
      <c r="F4200" s="49" t="s">
        <v>4438</v>
      </c>
      <c r="G4200" s="49">
        <v>11</v>
      </c>
      <c r="H4200" s="49" t="s">
        <v>4439</v>
      </c>
      <c r="I4200" s="49">
        <v>4</v>
      </c>
      <c r="J4200" s="49" t="s">
        <v>4015</v>
      </c>
      <c r="K4200" s="47" t="str">
        <f>_xlfn.XLOOKUP($B4200,ウォッチリスト!$C$3:$C$10000,ウォッチリスト!$C$3:$C$10000,"未反映",0,1)</f>
        <v>9503</v>
      </c>
    </row>
    <row r="4201" spans="1:11">
      <c r="A4201" s="49">
        <v>20250228</v>
      </c>
      <c r="B4201" s="50" t="s">
        <v>3761</v>
      </c>
      <c r="C4201" s="49" t="s">
        <v>8730</v>
      </c>
      <c r="D4201" s="49" t="s">
        <v>3968</v>
      </c>
      <c r="E4201" s="49">
        <v>4050</v>
      </c>
      <c r="F4201" s="49" t="s">
        <v>4438</v>
      </c>
      <c r="G4201" s="49">
        <v>11</v>
      </c>
      <c r="H4201" s="49" t="s">
        <v>4439</v>
      </c>
      <c r="I4201" s="49">
        <v>4</v>
      </c>
      <c r="J4201" s="49" t="s">
        <v>4015</v>
      </c>
      <c r="K4201" s="47" t="str">
        <f>_xlfn.XLOOKUP($B4201,ウォッチリスト!$C$3:$C$10000,ウォッチリスト!$C$3:$C$10000,"未反映",0,1)</f>
        <v>9504</v>
      </c>
    </row>
    <row r="4202" spans="1:11">
      <c r="A4202" s="49">
        <v>20250228</v>
      </c>
      <c r="B4202" s="50" t="s">
        <v>3762</v>
      </c>
      <c r="C4202" s="49" t="s">
        <v>8731</v>
      </c>
      <c r="D4202" s="49" t="s">
        <v>3968</v>
      </c>
      <c r="E4202" s="49">
        <v>4050</v>
      </c>
      <c r="F4202" s="49" t="s">
        <v>4438</v>
      </c>
      <c r="G4202" s="49">
        <v>11</v>
      </c>
      <c r="H4202" s="49" t="s">
        <v>4439</v>
      </c>
      <c r="I4202" s="49">
        <v>4</v>
      </c>
      <c r="J4202" s="49" t="s">
        <v>4015</v>
      </c>
      <c r="K4202" s="47" t="str">
        <f>_xlfn.XLOOKUP($B4202,ウォッチリスト!$C$3:$C$10000,ウォッチリスト!$C$3:$C$10000,"未反映",0,1)</f>
        <v>9505</v>
      </c>
    </row>
    <row r="4203" spans="1:11">
      <c r="A4203" s="49">
        <v>20250228</v>
      </c>
      <c r="B4203" s="50" t="s">
        <v>3763</v>
      </c>
      <c r="C4203" s="49" t="s">
        <v>8732</v>
      </c>
      <c r="D4203" s="49" t="s">
        <v>3968</v>
      </c>
      <c r="E4203" s="49">
        <v>4050</v>
      </c>
      <c r="F4203" s="49" t="s">
        <v>4438</v>
      </c>
      <c r="G4203" s="49">
        <v>11</v>
      </c>
      <c r="H4203" s="49" t="s">
        <v>4439</v>
      </c>
      <c r="I4203" s="49">
        <v>4</v>
      </c>
      <c r="J4203" s="49" t="s">
        <v>4015</v>
      </c>
      <c r="K4203" s="47" t="str">
        <f>_xlfn.XLOOKUP($B4203,ウォッチリスト!$C$3:$C$10000,ウォッチリスト!$C$3:$C$10000,"未反映",0,1)</f>
        <v>9506</v>
      </c>
    </row>
    <row r="4204" spans="1:11">
      <c r="A4204" s="49">
        <v>20250228</v>
      </c>
      <c r="B4204" s="50" t="s">
        <v>139</v>
      </c>
      <c r="C4204" s="49" t="s">
        <v>8733</v>
      </c>
      <c r="D4204" s="49" t="s">
        <v>3968</v>
      </c>
      <c r="E4204" s="49">
        <v>4050</v>
      </c>
      <c r="F4204" s="49" t="s">
        <v>4438</v>
      </c>
      <c r="G4204" s="49">
        <v>11</v>
      </c>
      <c r="H4204" s="49" t="s">
        <v>4439</v>
      </c>
      <c r="I4204" s="49">
        <v>4</v>
      </c>
      <c r="J4204" s="49" t="s">
        <v>4015</v>
      </c>
      <c r="K4204" s="47" t="str">
        <f>_xlfn.XLOOKUP($B4204,ウォッチリスト!$C$3:$C$10000,ウォッチリスト!$C$3:$C$10000,"未反映",0,1)</f>
        <v>9507</v>
      </c>
    </row>
    <row r="4205" spans="1:11">
      <c r="A4205" s="49">
        <v>20250228</v>
      </c>
      <c r="B4205" s="50" t="s">
        <v>129</v>
      </c>
      <c r="C4205" s="49" t="s">
        <v>8734</v>
      </c>
      <c r="D4205" s="49" t="s">
        <v>3968</v>
      </c>
      <c r="E4205" s="49">
        <v>4050</v>
      </c>
      <c r="F4205" s="49" t="s">
        <v>4438</v>
      </c>
      <c r="G4205" s="49">
        <v>11</v>
      </c>
      <c r="H4205" s="49" t="s">
        <v>4439</v>
      </c>
      <c r="I4205" s="49">
        <v>4</v>
      </c>
      <c r="J4205" s="49" t="s">
        <v>4015</v>
      </c>
      <c r="K4205" s="47" t="str">
        <f>_xlfn.XLOOKUP($B4205,ウォッチリスト!$C$3:$C$10000,ウォッチリスト!$C$3:$C$10000,"未反映",0,1)</f>
        <v>9508</v>
      </c>
    </row>
    <row r="4206" spans="1:11">
      <c r="A4206" s="49">
        <v>20250228</v>
      </c>
      <c r="B4206" s="50" t="s">
        <v>3764</v>
      </c>
      <c r="C4206" s="49" t="s">
        <v>8735</v>
      </c>
      <c r="D4206" s="49" t="s">
        <v>3968</v>
      </c>
      <c r="E4206" s="49">
        <v>4050</v>
      </c>
      <c r="F4206" s="49" t="s">
        <v>4438</v>
      </c>
      <c r="G4206" s="49">
        <v>11</v>
      </c>
      <c r="H4206" s="49" t="s">
        <v>4439</v>
      </c>
      <c r="I4206" s="49">
        <v>4</v>
      </c>
      <c r="J4206" s="49" t="s">
        <v>4015</v>
      </c>
      <c r="K4206" s="47" t="str">
        <f>_xlfn.XLOOKUP($B4206,ウォッチリスト!$C$3:$C$10000,ウォッチリスト!$C$3:$C$10000,"未反映",0,1)</f>
        <v>9509</v>
      </c>
    </row>
    <row r="4207" spans="1:11">
      <c r="A4207" s="49">
        <v>20250228</v>
      </c>
      <c r="B4207" s="50" t="s">
        <v>3765</v>
      </c>
      <c r="C4207" s="49" t="s">
        <v>8736</v>
      </c>
      <c r="D4207" s="49" t="s">
        <v>3968</v>
      </c>
      <c r="E4207" s="49">
        <v>4050</v>
      </c>
      <c r="F4207" s="49" t="s">
        <v>4438</v>
      </c>
      <c r="G4207" s="49">
        <v>11</v>
      </c>
      <c r="H4207" s="49" t="s">
        <v>4439</v>
      </c>
      <c r="I4207" s="49">
        <v>6</v>
      </c>
      <c r="J4207" s="49" t="s">
        <v>4061</v>
      </c>
      <c r="K4207" s="47" t="str">
        <f>_xlfn.XLOOKUP($B4207,ウォッチリスト!$C$3:$C$10000,ウォッチリスト!$C$3:$C$10000,"未反映",0,1)</f>
        <v>9511</v>
      </c>
    </row>
    <row r="4208" spans="1:11">
      <c r="A4208" s="49">
        <v>20250228</v>
      </c>
      <c r="B4208" s="50" t="s">
        <v>3766</v>
      </c>
      <c r="C4208" s="49" t="s">
        <v>8737</v>
      </c>
      <c r="D4208" s="49" t="s">
        <v>3968</v>
      </c>
      <c r="E4208" s="49">
        <v>4050</v>
      </c>
      <c r="F4208" s="49" t="s">
        <v>4438</v>
      </c>
      <c r="G4208" s="49">
        <v>11</v>
      </c>
      <c r="H4208" s="49" t="s">
        <v>4439</v>
      </c>
      <c r="I4208" s="49">
        <v>4</v>
      </c>
      <c r="J4208" s="49" t="s">
        <v>4015</v>
      </c>
      <c r="K4208" s="47" t="str">
        <f>_xlfn.XLOOKUP($B4208,ウォッチリスト!$C$3:$C$10000,ウォッチリスト!$C$3:$C$10000,"未反映",0,1)</f>
        <v>9513</v>
      </c>
    </row>
    <row r="4209" spans="1:11">
      <c r="A4209" s="49">
        <v>20250228</v>
      </c>
      <c r="B4209" s="50" t="s">
        <v>3767</v>
      </c>
      <c r="C4209" s="49" t="s">
        <v>8738</v>
      </c>
      <c r="D4209" s="49" t="s">
        <v>4059</v>
      </c>
      <c r="E4209" s="49">
        <v>4050</v>
      </c>
      <c r="F4209" s="49" t="s">
        <v>4438</v>
      </c>
      <c r="G4209" s="49">
        <v>11</v>
      </c>
      <c r="H4209" s="49" t="s">
        <v>4439</v>
      </c>
      <c r="I4209" s="49">
        <v>7</v>
      </c>
      <c r="J4209" s="49" t="s">
        <v>3971</v>
      </c>
      <c r="K4209" s="47" t="str">
        <f>_xlfn.XLOOKUP($B4209,ウォッチリスト!$C$3:$C$10000,ウォッチリスト!$C$3:$C$10000,"未反映",0,1)</f>
        <v>9514</v>
      </c>
    </row>
    <row r="4210" spans="1:11">
      <c r="A4210" s="49">
        <v>20250228</v>
      </c>
      <c r="B4210" s="50" t="s">
        <v>3768</v>
      </c>
      <c r="C4210" s="49" t="s">
        <v>8739</v>
      </c>
      <c r="D4210" s="49" t="s">
        <v>3968</v>
      </c>
      <c r="E4210" s="49">
        <v>4050</v>
      </c>
      <c r="F4210" s="49" t="s">
        <v>4438</v>
      </c>
      <c r="G4210" s="49">
        <v>11</v>
      </c>
      <c r="H4210" s="49" t="s">
        <v>4439</v>
      </c>
      <c r="I4210" s="49">
        <v>7</v>
      </c>
      <c r="J4210" s="49" t="s">
        <v>3971</v>
      </c>
      <c r="K4210" s="47" t="str">
        <f>_xlfn.XLOOKUP($B4210,ウォッチリスト!$C$3:$C$10000,ウォッチリスト!$C$3:$C$10000,"未反映",0,1)</f>
        <v>9517</v>
      </c>
    </row>
    <row r="4211" spans="1:11">
      <c r="A4211" s="49">
        <v>20250228</v>
      </c>
      <c r="B4211" s="50" t="s">
        <v>3769</v>
      </c>
      <c r="C4211" s="49" t="s">
        <v>8740</v>
      </c>
      <c r="D4211" s="49" t="s">
        <v>3968</v>
      </c>
      <c r="E4211" s="49">
        <v>4050</v>
      </c>
      <c r="F4211" s="49" t="s">
        <v>4438</v>
      </c>
      <c r="G4211" s="49">
        <v>11</v>
      </c>
      <c r="H4211" s="49" t="s">
        <v>4439</v>
      </c>
      <c r="I4211" s="49">
        <v>6</v>
      </c>
      <c r="J4211" s="49" t="s">
        <v>4061</v>
      </c>
      <c r="K4211" s="47" t="str">
        <f>_xlfn.XLOOKUP($B4211,ウォッチリスト!$C$3:$C$10000,ウォッチリスト!$C$3:$C$10000,"未反映",0,1)</f>
        <v>9519</v>
      </c>
    </row>
    <row r="4212" spans="1:11">
      <c r="A4212" s="49">
        <v>20250228</v>
      </c>
      <c r="B4212" s="50" t="s">
        <v>3770</v>
      </c>
      <c r="C4212" s="49" t="s">
        <v>8741</v>
      </c>
      <c r="D4212" s="49" t="s">
        <v>3983</v>
      </c>
      <c r="E4212" s="49">
        <v>4050</v>
      </c>
      <c r="F4212" s="49" t="s">
        <v>4438</v>
      </c>
      <c r="G4212" s="49">
        <v>11</v>
      </c>
      <c r="H4212" s="49" t="s">
        <v>4439</v>
      </c>
      <c r="I4212" s="49" t="s">
        <v>3975</v>
      </c>
      <c r="J4212" s="49" t="s">
        <v>3975</v>
      </c>
      <c r="K4212" s="47" t="str">
        <f>_xlfn.XLOOKUP($B4212,ウォッチリスト!$C$3:$C$10000,ウォッチリスト!$C$3:$C$10000,"未反映",0,1)</f>
        <v>9522</v>
      </c>
    </row>
    <row r="4213" spans="1:11">
      <c r="A4213" s="49">
        <v>20250228</v>
      </c>
      <c r="B4213" s="50" t="s">
        <v>3771</v>
      </c>
      <c r="C4213" s="49" t="s">
        <v>8742</v>
      </c>
      <c r="D4213" s="49" t="s">
        <v>3968</v>
      </c>
      <c r="E4213" s="49">
        <v>4050</v>
      </c>
      <c r="F4213" s="49" t="s">
        <v>4438</v>
      </c>
      <c r="G4213" s="49">
        <v>11</v>
      </c>
      <c r="H4213" s="49" t="s">
        <v>4439</v>
      </c>
      <c r="I4213" s="49">
        <v>4</v>
      </c>
      <c r="J4213" s="49" t="s">
        <v>4015</v>
      </c>
      <c r="K4213" s="47" t="str">
        <f>_xlfn.XLOOKUP($B4213,ウォッチリスト!$C$3:$C$10000,ウォッチリスト!$C$3:$C$10000,"未反映",0,1)</f>
        <v>9531</v>
      </c>
    </row>
    <row r="4214" spans="1:11">
      <c r="A4214" s="49">
        <v>20250228</v>
      </c>
      <c r="B4214" s="50" t="s">
        <v>3772</v>
      </c>
      <c r="C4214" s="49" t="s">
        <v>8743</v>
      </c>
      <c r="D4214" s="49" t="s">
        <v>3968</v>
      </c>
      <c r="E4214" s="49">
        <v>4050</v>
      </c>
      <c r="F4214" s="49" t="s">
        <v>4438</v>
      </c>
      <c r="G4214" s="49">
        <v>11</v>
      </c>
      <c r="H4214" s="49" t="s">
        <v>4439</v>
      </c>
      <c r="I4214" s="49">
        <v>4</v>
      </c>
      <c r="J4214" s="49" t="s">
        <v>4015</v>
      </c>
      <c r="K4214" s="47" t="str">
        <f>_xlfn.XLOOKUP($B4214,ウォッチリスト!$C$3:$C$10000,ウォッチリスト!$C$3:$C$10000,"未反映",0,1)</f>
        <v>9532</v>
      </c>
    </row>
    <row r="4215" spans="1:11">
      <c r="A4215" s="49">
        <v>20250228</v>
      </c>
      <c r="B4215" s="50" t="s">
        <v>60</v>
      </c>
      <c r="C4215" s="49" t="s">
        <v>8744</v>
      </c>
      <c r="D4215" s="49" t="s">
        <v>3968</v>
      </c>
      <c r="E4215" s="49">
        <v>4050</v>
      </c>
      <c r="F4215" s="49" t="s">
        <v>4438</v>
      </c>
      <c r="G4215" s="49">
        <v>11</v>
      </c>
      <c r="H4215" s="49" t="s">
        <v>4439</v>
      </c>
      <c r="I4215" s="49">
        <v>4</v>
      </c>
      <c r="J4215" s="49" t="s">
        <v>4015</v>
      </c>
      <c r="K4215" s="47" t="str">
        <f>_xlfn.XLOOKUP($B4215,ウォッチリスト!$C$3:$C$10000,ウォッチリスト!$C$3:$C$10000,"未反映",0,1)</f>
        <v>9533</v>
      </c>
    </row>
    <row r="4216" spans="1:11">
      <c r="A4216" s="49">
        <v>20250228</v>
      </c>
      <c r="B4216" s="50" t="s">
        <v>3773</v>
      </c>
      <c r="C4216" s="49" t="s">
        <v>8745</v>
      </c>
      <c r="D4216" s="49" t="s">
        <v>3968</v>
      </c>
      <c r="E4216" s="49">
        <v>4050</v>
      </c>
      <c r="F4216" s="49" t="s">
        <v>4438</v>
      </c>
      <c r="G4216" s="49">
        <v>11</v>
      </c>
      <c r="H4216" s="49" t="s">
        <v>4439</v>
      </c>
      <c r="I4216" s="49">
        <v>7</v>
      </c>
      <c r="J4216" s="49" t="s">
        <v>3971</v>
      </c>
      <c r="K4216" s="47" t="str">
        <f>_xlfn.XLOOKUP($B4216,ウォッチリスト!$C$3:$C$10000,ウォッチリスト!$C$3:$C$10000,"未反映",0,1)</f>
        <v>9534</v>
      </c>
    </row>
    <row r="4217" spans="1:11">
      <c r="A4217" s="49">
        <v>20250228</v>
      </c>
      <c r="B4217" s="50" t="s">
        <v>3774</v>
      </c>
      <c r="C4217" s="49" t="s">
        <v>8746</v>
      </c>
      <c r="D4217" s="49" t="s">
        <v>3968</v>
      </c>
      <c r="E4217" s="49">
        <v>4050</v>
      </c>
      <c r="F4217" s="49" t="s">
        <v>4438</v>
      </c>
      <c r="G4217" s="49">
        <v>11</v>
      </c>
      <c r="H4217" s="49" t="s">
        <v>4439</v>
      </c>
      <c r="I4217" s="49">
        <v>7</v>
      </c>
      <c r="J4217" s="49" t="s">
        <v>3971</v>
      </c>
      <c r="K4217" s="47" t="str">
        <f>_xlfn.XLOOKUP($B4217,ウォッチリスト!$C$3:$C$10000,ウォッチリスト!$C$3:$C$10000,"未反映",0,1)</f>
        <v>9535</v>
      </c>
    </row>
    <row r="4218" spans="1:11">
      <c r="A4218" s="49">
        <v>20250228</v>
      </c>
      <c r="B4218" s="50" t="s">
        <v>3775</v>
      </c>
      <c r="C4218" s="49" t="s">
        <v>8747</v>
      </c>
      <c r="D4218" s="49" t="s">
        <v>3968</v>
      </c>
      <c r="E4218" s="49">
        <v>4050</v>
      </c>
      <c r="F4218" s="49" t="s">
        <v>4438</v>
      </c>
      <c r="G4218" s="49">
        <v>11</v>
      </c>
      <c r="H4218" s="49" t="s">
        <v>4439</v>
      </c>
      <c r="I4218" s="49">
        <v>7</v>
      </c>
      <c r="J4218" s="49" t="s">
        <v>3971</v>
      </c>
      <c r="K4218" s="47" t="str">
        <f>_xlfn.XLOOKUP($B4218,ウォッチリスト!$C$3:$C$10000,ウォッチリスト!$C$3:$C$10000,"未反映",0,1)</f>
        <v>9536</v>
      </c>
    </row>
    <row r="4219" spans="1:11">
      <c r="A4219" s="49">
        <v>20250228</v>
      </c>
      <c r="B4219" s="50" t="s">
        <v>3776</v>
      </c>
      <c r="C4219" s="49" t="s">
        <v>8748</v>
      </c>
      <c r="D4219" s="49" t="s">
        <v>4059</v>
      </c>
      <c r="E4219" s="49">
        <v>4050</v>
      </c>
      <c r="F4219" s="49" t="s">
        <v>4438</v>
      </c>
      <c r="G4219" s="49">
        <v>11</v>
      </c>
      <c r="H4219" s="49" t="s">
        <v>4439</v>
      </c>
      <c r="I4219" s="49" t="s">
        <v>3975</v>
      </c>
      <c r="J4219" s="49" t="s">
        <v>3975</v>
      </c>
      <c r="K4219" s="47" t="str">
        <f>_xlfn.XLOOKUP($B4219,ウォッチリスト!$C$3:$C$10000,ウォッチリスト!$C$3:$C$10000,"未反映",0,1)</f>
        <v>9537</v>
      </c>
    </row>
    <row r="4220" spans="1:11">
      <c r="A4220" s="49">
        <v>20250228</v>
      </c>
      <c r="B4220" s="50" t="s">
        <v>3777</v>
      </c>
      <c r="C4220" s="49" t="s">
        <v>8749</v>
      </c>
      <c r="D4220" s="49" t="s">
        <v>4059</v>
      </c>
      <c r="E4220" s="49">
        <v>4050</v>
      </c>
      <c r="F4220" s="49" t="s">
        <v>4438</v>
      </c>
      <c r="G4220" s="49">
        <v>11</v>
      </c>
      <c r="H4220" s="49" t="s">
        <v>4439</v>
      </c>
      <c r="I4220" s="49" t="s">
        <v>3975</v>
      </c>
      <c r="J4220" s="49" t="s">
        <v>3975</v>
      </c>
      <c r="K4220" s="47" t="str">
        <f>_xlfn.XLOOKUP($B4220,ウォッチリスト!$C$3:$C$10000,ウォッチリスト!$C$3:$C$10000,"未反映",0,1)</f>
        <v>9539</v>
      </c>
    </row>
    <row r="4221" spans="1:11">
      <c r="A4221" s="49">
        <v>20250228</v>
      </c>
      <c r="B4221" s="50" t="s">
        <v>3778</v>
      </c>
      <c r="C4221" s="49" t="s">
        <v>8750</v>
      </c>
      <c r="D4221" s="49" t="s">
        <v>3968</v>
      </c>
      <c r="E4221" s="49">
        <v>4050</v>
      </c>
      <c r="F4221" s="49" t="s">
        <v>4438</v>
      </c>
      <c r="G4221" s="49">
        <v>11</v>
      </c>
      <c r="H4221" s="49" t="s">
        <v>4439</v>
      </c>
      <c r="I4221" s="49">
        <v>6</v>
      </c>
      <c r="J4221" s="49" t="s">
        <v>4061</v>
      </c>
      <c r="K4221" s="47" t="str">
        <f>_xlfn.XLOOKUP($B4221,ウォッチリスト!$C$3:$C$10000,ウォッチリスト!$C$3:$C$10000,"未反映",0,1)</f>
        <v>9543</v>
      </c>
    </row>
    <row r="4222" spans="1:11">
      <c r="A4222" s="49">
        <v>20250228</v>
      </c>
      <c r="B4222" s="50" t="s">
        <v>3779</v>
      </c>
      <c r="C4222" s="49" t="s">
        <v>8751</v>
      </c>
      <c r="D4222" s="49" t="s">
        <v>3968</v>
      </c>
      <c r="E4222" s="49">
        <v>4050</v>
      </c>
      <c r="F4222" s="49" t="s">
        <v>4438</v>
      </c>
      <c r="G4222" s="49">
        <v>11</v>
      </c>
      <c r="H4222" s="49" t="s">
        <v>4439</v>
      </c>
      <c r="I4222" s="49">
        <v>6</v>
      </c>
      <c r="J4222" s="49" t="s">
        <v>4061</v>
      </c>
      <c r="K4222" s="47" t="str">
        <f>_xlfn.XLOOKUP($B4222,ウォッチリスト!$C$3:$C$10000,ウォッチリスト!$C$3:$C$10000,"未反映",0,1)</f>
        <v>9551</v>
      </c>
    </row>
    <row r="4223" spans="1:11">
      <c r="A4223" s="49">
        <v>20250228</v>
      </c>
      <c r="B4223" s="50" t="s">
        <v>3780</v>
      </c>
      <c r="C4223" s="49" t="s">
        <v>8752</v>
      </c>
      <c r="D4223" s="49" t="s">
        <v>3968</v>
      </c>
      <c r="E4223" s="49">
        <v>9050</v>
      </c>
      <c r="F4223" s="49" t="s">
        <v>4031</v>
      </c>
      <c r="G4223" s="49">
        <v>10</v>
      </c>
      <c r="H4223" s="49" t="s">
        <v>3993</v>
      </c>
      <c r="I4223" s="49">
        <v>6</v>
      </c>
      <c r="J4223" s="49" t="s">
        <v>4061</v>
      </c>
      <c r="K4223" s="47" t="str">
        <f>_xlfn.XLOOKUP($B4223,ウォッチリスト!$C$3:$C$10000,ウォッチリスト!$C$3:$C$10000,"未反映",0,1)</f>
        <v>9552</v>
      </c>
    </row>
    <row r="4224" spans="1:11">
      <c r="A4224" s="49">
        <v>20250228</v>
      </c>
      <c r="B4224" s="50" t="s">
        <v>3781</v>
      </c>
      <c r="C4224" s="49" t="s">
        <v>8753</v>
      </c>
      <c r="D4224" s="49" t="s">
        <v>3983</v>
      </c>
      <c r="E4224" s="49">
        <v>9050</v>
      </c>
      <c r="F4224" s="49" t="s">
        <v>4031</v>
      </c>
      <c r="G4224" s="49">
        <v>10</v>
      </c>
      <c r="H4224" s="49" t="s">
        <v>3993</v>
      </c>
      <c r="I4224" s="49" t="s">
        <v>3975</v>
      </c>
      <c r="J4224" s="49" t="s">
        <v>3975</v>
      </c>
      <c r="K4224" s="47" t="str">
        <f>_xlfn.XLOOKUP($B4224,ウォッチリスト!$C$3:$C$10000,ウォッチリスト!$C$3:$C$10000,"未反映",0,1)</f>
        <v>9553</v>
      </c>
    </row>
    <row r="4225" spans="1:11">
      <c r="A4225" s="49">
        <v>20250228</v>
      </c>
      <c r="B4225" s="50" t="s">
        <v>3782</v>
      </c>
      <c r="C4225" s="49" t="s">
        <v>8754</v>
      </c>
      <c r="D4225" s="49" t="s">
        <v>3983</v>
      </c>
      <c r="E4225" s="49">
        <v>9050</v>
      </c>
      <c r="F4225" s="49" t="s">
        <v>4031</v>
      </c>
      <c r="G4225" s="49">
        <v>10</v>
      </c>
      <c r="H4225" s="49" t="s">
        <v>3993</v>
      </c>
      <c r="I4225" s="49" t="s">
        <v>3975</v>
      </c>
      <c r="J4225" s="49" t="s">
        <v>3975</v>
      </c>
      <c r="K4225" s="47" t="str">
        <f>_xlfn.XLOOKUP($B4225,ウォッチリスト!$C$3:$C$10000,ウォッチリスト!$C$3:$C$10000,"未反映",0,1)</f>
        <v>9554</v>
      </c>
    </row>
    <row r="4226" spans="1:11">
      <c r="A4226" s="49">
        <v>20250228</v>
      </c>
      <c r="B4226" s="50" t="s">
        <v>3783</v>
      </c>
      <c r="C4226" s="49" t="s">
        <v>8755</v>
      </c>
      <c r="D4226" s="49" t="s">
        <v>3983</v>
      </c>
      <c r="E4226" s="49">
        <v>9050</v>
      </c>
      <c r="F4226" s="49" t="s">
        <v>4031</v>
      </c>
      <c r="G4226" s="49">
        <v>10</v>
      </c>
      <c r="H4226" s="49" t="s">
        <v>3993</v>
      </c>
      <c r="I4226" s="49" t="s">
        <v>3975</v>
      </c>
      <c r="J4226" s="49" t="s">
        <v>3975</v>
      </c>
      <c r="K4226" s="47" t="str">
        <f>_xlfn.XLOOKUP($B4226,ウォッチリスト!$C$3:$C$10000,ウォッチリスト!$C$3:$C$10000,"未反映",0,1)</f>
        <v>9556</v>
      </c>
    </row>
    <row r="4227" spans="1:11">
      <c r="A4227" s="49">
        <v>20250228</v>
      </c>
      <c r="B4227" s="50" t="s">
        <v>3784</v>
      </c>
      <c r="C4227" s="49" t="s">
        <v>8756</v>
      </c>
      <c r="D4227" s="49" t="s">
        <v>3983</v>
      </c>
      <c r="E4227" s="49">
        <v>9050</v>
      </c>
      <c r="F4227" s="49" t="s">
        <v>4031</v>
      </c>
      <c r="G4227" s="49">
        <v>10</v>
      </c>
      <c r="H4227" s="49" t="s">
        <v>3993</v>
      </c>
      <c r="I4227" s="49" t="s">
        <v>3975</v>
      </c>
      <c r="J4227" s="49" t="s">
        <v>3975</v>
      </c>
      <c r="K4227" s="47" t="str">
        <f>_xlfn.XLOOKUP($B4227,ウォッチリスト!$C$3:$C$10000,ウォッチリスト!$C$3:$C$10000,"未反映",0,1)</f>
        <v>9557</v>
      </c>
    </row>
    <row r="4228" spans="1:11">
      <c r="A4228" s="49">
        <v>20250228</v>
      </c>
      <c r="B4228" s="50" t="s">
        <v>3785</v>
      </c>
      <c r="C4228" s="49" t="s">
        <v>8757</v>
      </c>
      <c r="D4228" s="49" t="s">
        <v>3983</v>
      </c>
      <c r="E4228" s="49">
        <v>9050</v>
      </c>
      <c r="F4228" s="49" t="s">
        <v>4031</v>
      </c>
      <c r="G4228" s="49">
        <v>10</v>
      </c>
      <c r="H4228" s="49" t="s">
        <v>3993</v>
      </c>
      <c r="I4228" s="49" t="s">
        <v>3975</v>
      </c>
      <c r="J4228" s="49" t="s">
        <v>3975</v>
      </c>
      <c r="K4228" s="47" t="str">
        <f>_xlfn.XLOOKUP($B4228,ウォッチリスト!$C$3:$C$10000,ウォッチリスト!$C$3:$C$10000,"未反映",0,1)</f>
        <v>9558</v>
      </c>
    </row>
    <row r="4229" spans="1:11">
      <c r="A4229" s="49">
        <v>20250228</v>
      </c>
      <c r="B4229" s="50" t="s">
        <v>3786</v>
      </c>
      <c r="C4229" s="49" t="s">
        <v>8758</v>
      </c>
      <c r="D4229" s="49" t="s">
        <v>3983</v>
      </c>
      <c r="E4229" s="49">
        <v>9050</v>
      </c>
      <c r="F4229" s="49" t="s">
        <v>4031</v>
      </c>
      <c r="G4229" s="49">
        <v>10</v>
      </c>
      <c r="H4229" s="49" t="s">
        <v>3993</v>
      </c>
      <c r="I4229" s="49" t="s">
        <v>3975</v>
      </c>
      <c r="J4229" s="49" t="s">
        <v>3975</v>
      </c>
      <c r="K4229" s="47" t="str">
        <f>_xlfn.XLOOKUP($B4229,ウォッチリスト!$C$3:$C$10000,ウォッチリスト!$C$3:$C$10000,"未反映",0,1)</f>
        <v>9560</v>
      </c>
    </row>
    <row r="4230" spans="1:11">
      <c r="A4230" s="49">
        <v>20250228</v>
      </c>
      <c r="B4230" s="50" t="s">
        <v>3787</v>
      </c>
      <c r="C4230" s="49" t="s">
        <v>8759</v>
      </c>
      <c r="D4230" s="49" t="s">
        <v>3983</v>
      </c>
      <c r="E4230" s="49">
        <v>9050</v>
      </c>
      <c r="F4230" s="49" t="s">
        <v>4031</v>
      </c>
      <c r="G4230" s="49">
        <v>10</v>
      </c>
      <c r="H4230" s="49" t="s">
        <v>3993</v>
      </c>
      <c r="I4230" s="49" t="s">
        <v>3975</v>
      </c>
      <c r="J4230" s="49" t="s">
        <v>3975</v>
      </c>
      <c r="K4230" s="47" t="str">
        <f>_xlfn.XLOOKUP($B4230,ウォッチリスト!$C$3:$C$10000,ウォッチリスト!$C$3:$C$10000,"未反映",0,1)</f>
        <v>9561</v>
      </c>
    </row>
    <row r="4231" spans="1:11">
      <c r="A4231" s="49">
        <v>20250228</v>
      </c>
      <c r="B4231" s="50" t="s">
        <v>3788</v>
      </c>
      <c r="C4231" s="49" t="s">
        <v>8760</v>
      </c>
      <c r="D4231" s="49" t="s">
        <v>3983</v>
      </c>
      <c r="E4231" s="49">
        <v>9050</v>
      </c>
      <c r="F4231" s="49" t="s">
        <v>4031</v>
      </c>
      <c r="G4231" s="49">
        <v>10</v>
      </c>
      <c r="H4231" s="49" t="s">
        <v>3993</v>
      </c>
      <c r="I4231" s="49" t="s">
        <v>3975</v>
      </c>
      <c r="J4231" s="49" t="s">
        <v>3975</v>
      </c>
      <c r="K4231" s="47" t="str">
        <f>_xlfn.XLOOKUP($B4231,ウォッチリスト!$C$3:$C$10000,ウォッチリスト!$C$3:$C$10000,"未反映",0,1)</f>
        <v>9562</v>
      </c>
    </row>
    <row r="4232" spans="1:11">
      <c r="A4232" s="49">
        <v>20250228</v>
      </c>
      <c r="B4232" s="50" t="s">
        <v>3789</v>
      </c>
      <c r="C4232" s="49" t="s">
        <v>8761</v>
      </c>
      <c r="D4232" s="49" t="s">
        <v>3983</v>
      </c>
      <c r="E4232" s="49">
        <v>9050</v>
      </c>
      <c r="F4232" s="49" t="s">
        <v>4031</v>
      </c>
      <c r="G4232" s="49">
        <v>10</v>
      </c>
      <c r="H4232" s="49" t="s">
        <v>3993</v>
      </c>
      <c r="I4232" s="49" t="s">
        <v>3975</v>
      </c>
      <c r="J4232" s="49" t="s">
        <v>3975</v>
      </c>
      <c r="K4232" s="47" t="str">
        <f>_xlfn.XLOOKUP($B4232,ウォッチリスト!$C$3:$C$10000,ウォッチリスト!$C$3:$C$10000,"未反映",0,1)</f>
        <v>9563</v>
      </c>
    </row>
    <row r="4233" spans="1:11">
      <c r="A4233" s="49">
        <v>20250228</v>
      </c>
      <c r="B4233" s="50" t="s">
        <v>3790</v>
      </c>
      <c r="C4233" s="49" t="s">
        <v>8762</v>
      </c>
      <c r="D4233" s="49" t="s">
        <v>4059</v>
      </c>
      <c r="E4233" s="49">
        <v>9050</v>
      </c>
      <c r="F4233" s="49" t="s">
        <v>4031</v>
      </c>
      <c r="G4233" s="49">
        <v>10</v>
      </c>
      <c r="H4233" s="49" t="s">
        <v>3993</v>
      </c>
      <c r="I4233" s="49" t="s">
        <v>3975</v>
      </c>
      <c r="J4233" s="49" t="s">
        <v>3975</v>
      </c>
      <c r="K4233" s="47" t="str">
        <f>_xlfn.XLOOKUP($B4233,ウォッチリスト!$C$3:$C$10000,ウォッチリスト!$C$3:$C$10000,"未反映",0,1)</f>
        <v>9564</v>
      </c>
    </row>
    <row r="4234" spans="1:11">
      <c r="A4234" s="49">
        <v>20250228</v>
      </c>
      <c r="B4234" s="50" t="s">
        <v>3791</v>
      </c>
      <c r="C4234" s="49" t="s">
        <v>8763</v>
      </c>
      <c r="D4234" s="49" t="s">
        <v>3983</v>
      </c>
      <c r="E4234" s="49">
        <v>9050</v>
      </c>
      <c r="F4234" s="49" t="s">
        <v>4031</v>
      </c>
      <c r="G4234" s="49">
        <v>10</v>
      </c>
      <c r="H4234" s="49" t="s">
        <v>3993</v>
      </c>
      <c r="I4234" s="49" t="s">
        <v>3975</v>
      </c>
      <c r="J4234" s="49" t="s">
        <v>3975</v>
      </c>
      <c r="K4234" s="47" t="str">
        <f>_xlfn.XLOOKUP($B4234,ウォッチリスト!$C$3:$C$10000,ウォッチリスト!$C$3:$C$10000,"未反映",0,1)</f>
        <v>9565</v>
      </c>
    </row>
    <row r="4235" spans="1:11">
      <c r="A4235" s="49">
        <v>20250228</v>
      </c>
      <c r="B4235" s="50" t="s">
        <v>3792</v>
      </c>
      <c r="C4235" s="49" t="s">
        <v>8764</v>
      </c>
      <c r="D4235" s="49" t="s">
        <v>3968</v>
      </c>
      <c r="E4235" s="49">
        <v>5250</v>
      </c>
      <c r="F4235" s="49" t="s">
        <v>3992</v>
      </c>
      <c r="G4235" s="49">
        <v>10</v>
      </c>
      <c r="H4235" s="49" t="s">
        <v>3993</v>
      </c>
      <c r="I4235" s="49">
        <v>7</v>
      </c>
      <c r="J4235" s="49" t="s">
        <v>3971</v>
      </c>
      <c r="K4235" s="47" t="str">
        <f>_xlfn.XLOOKUP($B4235,ウォッチリスト!$C$3:$C$10000,ウォッチリスト!$C$3:$C$10000,"未反映",0,1)</f>
        <v>9600</v>
      </c>
    </row>
    <row r="4236" spans="1:11">
      <c r="A4236" s="49">
        <v>20250228</v>
      </c>
      <c r="B4236" s="50" t="s">
        <v>3793</v>
      </c>
      <c r="C4236" s="49" t="s">
        <v>8765</v>
      </c>
      <c r="D4236" s="49" t="s">
        <v>3968</v>
      </c>
      <c r="E4236" s="49">
        <v>5250</v>
      </c>
      <c r="F4236" s="49" t="s">
        <v>3992</v>
      </c>
      <c r="G4236" s="49">
        <v>10</v>
      </c>
      <c r="H4236" s="49" t="s">
        <v>3993</v>
      </c>
      <c r="I4236" s="49">
        <v>6</v>
      </c>
      <c r="J4236" s="49" t="s">
        <v>4061</v>
      </c>
      <c r="K4236" s="47" t="str">
        <f>_xlfn.XLOOKUP($B4236,ウォッチリスト!$C$3:$C$10000,ウォッチリスト!$C$3:$C$10000,"未反映",0,1)</f>
        <v>9601</v>
      </c>
    </row>
    <row r="4237" spans="1:11">
      <c r="A4237" s="49">
        <v>20250228</v>
      </c>
      <c r="B4237" s="50" t="s">
        <v>3794</v>
      </c>
      <c r="C4237" s="49" t="s">
        <v>8766</v>
      </c>
      <c r="D4237" s="49" t="s">
        <v>3968</v>
      </c>
      <c r="E4237" s="49">
        <v>5250</v>
      </c>
      <c r="F4237" s="49" t="s">
        <v>3992</v>
      </c>
      <c r="G4237" s="49">
        <v>10</v>
      </c>
      <c r="H4237" s="49" t="s">
        <v>3993</v>
      </c>
      <c r="I4237" s="49">
        <v>4</v>
      </c>
      <c r="J4237" s="49" t="s">
        <v>4015</v>
      </c>
      <c r="K4237" s="47" t="str">
        <f>_xlfn.XLOOKUP($B4237,ウォッチリスト!$C$3:$C$10000,ウォッチリスト!$C$3:$C$10000,"未反映",0,1)</f>
        <v>9602</v>
      </c>
    </row>
    <row r="4238" spans="1:11">
      <c r="A4238" s="49">
        <v>20250228</v>
      </c>
      <c r="B4238" s="50" t="s">
        <v>18</v>
      </c>
      <c r="C4238" s="49" t="s">
        <v>8767</v>
      </c>
      <c r="D4238" s="49" t="s">
        <v>3968</v>
      </c>
      <c r="E4238" s="49">
        <v>9050</v>
      </c>
      <c r="F4238" s="49" t="s">
        <v>4031</v>
      </c>
      <c r="G4238" s="49">
        <v>10</v>
      </c>
      <c r="H4238" s="49" t="s">
        <v>3993</v>
      </c>
      <c r="I4238" s="49">
        <v>6</v>
      </c>
      <c r="J4238" s="49" t="s">
        <v>4061</v>
      </c>
      <c r="K4238" s="47" t="str">
        <f>_xlfn.XLOOKUP($B4238,ウォッチリスト!$C$3:$C$10000,ウォッチリスト!$C$3:$C$10000,"未反映",0,1)</f>
        <v>9603</v>
      </c>
    </row>
    <row r="4239" spans="1:11">
      <c r="A4239" s="49">
        <v>20250228</v>
      </c>
      <c r="B4239" s="50" t="s">
        <v>3796</v>
      </c>
      <c r="C4239" s="49" t="s">
        <v>8768</v>
      </c>
      <c r="D4239" s="49" t="s">
        <v>3968</v>
      </c>
      <c r="E4239" s="49">
        <v>5250</v>
      </c>
      <c r="F4239" s="49" t="s">
        <v>3992</v>
      </c>
      <c r="G4239" s="49">
        <v>10</v>
      </c>
      <c r="H4239" s="49" t="s">
        <v>3993</v>
      </c>
      <c r="I4239" s="49">
        <v>6</v>
      </c>
      <c r="J4239" s="49" t="s">
        <v>4061</v>
      </c>
      <c r="K4239" s="47" t="str">
        <f>_xlfn.XLOOKUP($B4239,ウォッチリスト!$C$3:$C$10000,ウォッチリスト!$C$3:$C$10000,"未反映",0,1)</f>
        <v>9605</v>
      </c>
    </row>
    <row r="4240" spans="1:11">
      <c r="A4240" s="49">
        <v>20250228</v>
      </c>
      <c r="B4240" s="50" t="s">
        <v>3797</v>
      </c>
      <c r="C4240" s="49" t="s">
        <v>8769</v>
      </c>
      <c r="D4240" s="49" t="s">
        <v>4059</v>
      </c>
      <c r="E4240" s="49">
        <v>9050</v>
      </c>
      <c r="F4240" s="49" t="s">
        <v>4031</v>
      </c>
      <c r="G4240" s="49">
        <v>10</v>
      </c>
      <c r="H4240" s="49" t="s">
        <v>3993</v>
      </c>
      <c r="I4240" s="49" t="s">
        <v>3975</v>
      </c>
      <c r="J4240" s="49" t="s">
        <v>3975</v>
      </c>
      <c r="K4240" s="47" t="str">
        <f>_xlfn.XLOOKUP($B4240,ウォッチリスト!$C$3:$C$10000,ウォッチリスト!$C$3:$C$10000,"未反映",0,1)</f>
        <v>9610</v>
      </c>
    </row>
    <row r="4241" spans="1:11">
      <c r="A4241" s="49">
        <v>20250228</v>
      </c>
      <c r="B4241" s="50" t="s">
        <v>3798</v>
      </c>
      <c r="C4241" s="49" t="s">
        <v>8770</v>
      </c>
      <c r="D4241" s="49" t="s">
        <v>3968</v>
      </c>
      <c r="E4241" s="49">
        <v>9050</v>
      </c>
      <c r="F4241" s="49" t="s">
        <v>4031</v>
      </c>
      <c r="G4241" s="49">
        <v>10</v>
      </c>
      <c r="H4241" s="49" t="s">
        <v>3993</v>
      </c>
      <c r="I4241" s="49">
        <v>7</v>
      </c>
      <c r="J4241" s="49" t="s">
        <v>3971</v>
      </c>
      <c r="K4241" s="47" t="str">
        <f>_xlfn.XLOOKUP($B4241,ウォッチリスト!$C$3:$C$10000,ウォッチリスト!$C$3:$C$10000,"未反映",0,1)</f>
        <v>9612</v>
      </c>
    </row>
    <row r="4242" spans="1:11">
      <c r="A4242" s="49">
        <v>20250228</v>
      </c>
      <c r="B4242" s="50" t="s">
        <v>3799</v>
      </c>
      <c r="C4242" s="49" t="s">
        <v>8771</v>
      </c>
      <c r="D4242" s="49" t="s">
        <v>3968</v>
      </c>
      <c r="E4242" s="49">
        <v>5250</v>
      </c>
      <c r="F4242" s="49" t="s">
        <v>3992</v>
      </c>
      <c r="G4242" s="49">
        <v>10</v>
      </c>
      <c r="H4242" s="49" t="s">
        <v>3993</v>
      </c>
      <c r="I4242" s="49">
        <v>4</v>
      </c>
      <c r="J4242" s="49" t="s">
        <v>4015</v>
      </c>
      <c r="K4242" s="47" t="str">
        <f>_xlfn.XLOOKUP($B4242,ウォッチリスト!$C$3:$C$10000,ウォッチリスト!$C$3:$C$10000,"未反映",0,1)</f>
        <v>9613</v>
      </c>
    </row>
    <row r="4243" spans="1:11">
      <c r="A4243" s="49">
        <v>20250228</v>
      </c>
      <c r="B4243" s="50" t="s">
        <v>3800</v>
      </c>
      <c r="C4243" s="49" t="s">
        <v>8772</v>
      </c>
      <c r="D4243" s="49" t="s">
        <v>3968</v>
      </c>
      <c r="E4243" s="49">
        <v>9050</v>
      </c>
      <c r="F4243" s="49" t="s">
        <v>4031</v>
      </c>
      <c r="G4243" s="49">
        <v>10</v>
      </c>
      <c r="H4243" s="49" t="s">
        <v>3993</v>
      </c>
      <c r="I4243" s="49">
        <v>4</v>
      </c>
      <c r="J4243" s="49" t="s">
        <v>4015</v>
      </c>
      <c r="K4243" s="47" t="str">
        <f>_xlfn.XLOOKUP($B4243,ウォッチリスト!$C$3:$C$10000,ウォッチリスト!$C$3:$C$10000,"未反映",0,1)</f>
        <v>9616</v>
      </c>
    </row>
    <row r="4244" spans="1:11">
      <c r="A4244" s="49">
        <v>20250228</v>
      </c>
      <c r="B4244" s="50" t="s">
        <v>3801</v>
      </c>
      <c r="C4244" s="49" t="s">
        <v>8773</v>
      </c>
      <c r="D4244" s="49" t="s">
        <v>3968</v>
      </c>
      <c r="E4244" s="49">
        <v>9050</v>
      </c>
      <c r="F4244" s="49" t="s">
        <v>4031</v>
      </c>
      <c r="G4244" s="49">
        <v>10</v>
      </c>
      <c r="H4244" s="49" t="s">
        <v>3993</v>
      </c>
      <c r="I4244" s="49">
        <v>7</v>
      </c>
      <c r="J4244" s="49" t="s">
        <v>3971</v>
      </c>
      <c r="K4244" s="47" t="str">
        <f>_xlfn.XLOOKUP($B4244,ウォッチリスト!$C$3:$C$10000,ウォッチリスト!$C$3:$C$10000,"未反映",0,1)</f>
        <v>9619</v>
      </c>
    </row>
    <row r="4245" spans="1:11">
      <c r="A4245" s="49">
        <v>20250228</v>
      </c>
      <c r="B4245" s="50" t="s">
        <v>3802</v>
      </c>
      <c r="C4245" s="49" t="s">
        <v>8774</v>
      </c>
      <c r="D4245" s="49" t="s">
        <v>3968</v>
      </c>
      <c r="E4245" s="49">
        <v>9050</v>
      </c>
      <c r="F4245" s="49" t="s">
        <v>4031</v>
      </c>
      <c r="G4245" s="49">
        <v>10</v>
      </c>
      <c r="H4245" s="49" t="s">
        <v>3993</v>
      </c>
      <c r="I4245" s="49">
        <v>7</v>
      </c>
      <c r="J4245" s="49" t="s">
        <v>3971</v>
      </c>
      <c r="K4245" s="47" t="str">
        <f>_xlfn.XLOOKUP($B4245,ウォッチリスト!$C$3:$C$10000,ウォッチリスト!$C$3:$C$10000,"未反映",0,1)</f>
        <v>9621</v>
      </c>
    </row>
    <row r="4246" spans="1:11">
      <c r="A4246" s="49">
        <v>20250228</v>
      </c>
      <c r="B4246" s="50" t="s">
        <v>3803</v>
      </c>
      <c r="C4246" s="49" t="s">
        <v>8775</v>
      </c>
      <c r="D4246" s="49" t="s">
        <v>3968</v>
      </c>
      <c r="E4246" s="49">
        <v>9050</v>
      </c>
      <c r="F4246" s="49" t="s">
        <v>4031</v>
      </c>
      <c r="G4246" s="49">
        <v>10</v>
      </c>
      <c r="H4246" s="49" t="s">
        <v>3993</v>
      </c>
      <c r="I4246" s="49">
        <v>7</v>
      </c>
      <c r="J4246" s="49" t="s">
        <v>3971</v>
      </c>
      <c r="K4246" s="47" t="str">
        <f>_xlfn.XLOOKUP($B4246,ウォッチリスト!$C$3:$C$10000,ウォッチリスト!$C$3:$C$10000,"未反映",0,1)</f>
        <v>9622</v>
      </c>
    </row>
    <row r="4247" spans="1:11">
      <c r="A4247" s="49">
        <v>20250228</v>
      </c>
      <c r="B4247" s="50" t="s">
        <v>3804</v>
      </c>
      <c r="C4247" s="49" t="s">
        <v>8776</v>
      </c>
      <c r="D4247" s="49" t="s">
        <v>4059</v>
      </c>
      <c r="E4247" s="49">
        <v>9050</v>
      </c>
      <c r="F4247" s="49" t="s">
        <v>4031</v>
      </c>
      <c r="G4247" s="49">
        <v>10</v>
      </c>
      <c r="H4247" s="49" t="s">
        <v>3993</v>
      </c>
      <c r="I4247" s="49" t="s">
        <v>3975</v>
      </c>
      <c r="J4247" s="49" t="s">
        <v>3975</v>
      </c>
      <c r="K4247" s="47" t="str">
        <f>_xlfn.XLOOKUP($B4247,ウォッチリスト!$C$3:$C$10000,ウォッチリスト!$C$3:$C$10000,"未反映",0,1)</f>
        <v>9625</v>
      </c>
    </row>
    <row r="4248" spans="1:11">
      <c r="A4248" s="49">
        <v>20250228</v>
      </c>
      <c r="B4248" s="50" t="s">
        <v>3805</v>
      </c>
      <c r="C4248" s="49" t="s">
        <v>8777</v>
      </c>
      <c r="D4248" s="49" t="s">
        <v>3968</v>
      </c>
      <c r="E4248" s="49">
        <v>6100</v>
      </c>
      <c r="F4248" s="49" t="s">
        <v>4070</v>
      </c>
      <c r="G4248" s="49">
        <v>14</v>
      </c>
      <c r="H4248" s="49" t="s">
        <v>4071</v>
      </c>
      <c r="I4248" s="49">
        <v>4</v>
      </c>
      <c r="J4248" s="49" t="s">
        <v>4015</v>
      </c>
      <c r="K4248" s="47" t="str">
        <f>_xlfn.XLOOKUP($B4248,ウォッチリスト!$C$3:$C$10000,ウォッチリスト!$C$3:$C$10000,"未反映",0,1)</f>
        <v>9627</v>
      </c>
    </row>
    <row r="4249" spans="1:11">
      <c r="A4249" s="49">
        <v>20250228</v>
      </c>
      <c r="B4249" s="50" t="s">
        <v>3806</v>
      </c>
      <c r="C4249" s="49" t="s">
        <v>8778</v>
      </c>
      <c r="D4249" s="49" t="s">
        <v>3968</v>
      </c>
      <c r="E4249" s="49">
        <v>9050</v>
      </c>
      <c r="F4249" s="49" t="s">
        <v>4031</v>
      </c>
      <c r="G4249" s="49">
        <v>10</v>
      </c>
      <c r="H4249" s="49" t="s">
        <v>3993</v>
      </c>
      <c r="I4249" s="49">
        <v>7</v>
      </c>
      <c r="J4249" s="49" t="s">
        <v>3971</v>
      </c>
      <c r="K4249" s="47" t="str">
        <f>_xlfn.XLOOKUP($B4249,ウォッチリスト!$C$3:$C$10000,ウォッチリスト!$C$3:$C$10000,"未反映",0,1)</f>
        <v>9628</v>
      </c>
    </row>
    <row r="4250" spans="1:11">
      <c r="A4250" s="49">
        <v>20250228</v>
      </c>
      <c r="B4250" s="50" t="s">
        <v>3807</v>
      </c>
      <c r="C4250" s="49" t="s">
        <v>8779</v>
      </c>
      <c r="D4250" s="49" t="s">
        <v>3968</v>
      </c>
      <c r="E4250" s="49">
        <v>5250</v>
      </c>
      <c r="F4250" s="49" t="s">
        <v>3992</v>
      </c>
      <c r="G4250" s="49">
        <v>10</v>
      </c>
      <c r="H4250" s="49" t="s">
        <v>3993</v>
      </c>
      <c r="I4250" s="49">
        <v>7</v>
      </c>
      <c r="J4250" s="49" t="s">
        <v>3971</v>
      </c>
      <c r="K4250" s="47" t="str">
        <f>_xlfn.XLOOKUP($B4250,ウォッチリスト!$C$3:$C$10000,ウォッチリスト!$C$3:$C$10000,"未反映",0,1)</f>
        <v>9629</v>
      </c>
    </row>
    <row r="4251" spans="1:11">
      <c r="A4251" s="49">
        <v>20250228</v>
      </c>
      <c r="B4251" s="50" t="s">
        <v>3808</v>
      </c>
      <c r="C4251" s="49" t="s">
        <v>8780</v>
      </c>
      <c r="D4251" s="49" t="s">
        <v>4059</v>
      </c>
      <c r="E4251" s="49">
        <v>9050</v>
      </c>
      <c r="F4251" s="49" t="s">
        <v>4031</v>
      </c>
      <c r="G4251" s="49">
        <v>10</v>
      </c>
      <c r="H4251" s="49" t="s">
        <v>3993</v>
      </c>
      <c r="I4251" s="49">
        <v>7</v>
      </c>
      <c r="J4251" s="49" t="s">
        <v>3971</v>
      </c>
      <c r="K4251" s="47" t="str">
        <f>_xlfn.XLOOKUP($B4251,ウォッチリスト!$C$3:$C$10000,ウォッチリスト!$C$3:$C$10000,"未反映",0,1)</f>
        <v>9632</v>
      </c>
    </row>
    <row r="4252" spans="1:11">
      <c r="A4252" s="49">
        <v>20250228</v>
      </c>
      <c r="B4252" s="50" t="s">
        <v>3809</v>
      </c>
      <c r="C4252" s="49" t="s">
        <v>8781</v>
      </c>
      <c r="D4252" s="49" t="s">
        <v>4059</v>
      </c>
      <c r="E4252" s="49">
        <v>9050</v>
      </c>
      <c r="F4252" s="49" t="s">
        <v>4031</v>
      </c>
      <c r="G4252" s="49">
        <v>10</v>
      </c>
      <c r="H4252" s="49" t="s">
        <v>3993</v>
      </c>
      <c r="I4252" s="49" t="s">
        <v>3975</v>
      </c>
      <c r="J4252" s="49" t="s">
        <v>3975</v>
      </c>
      <c r="K4252" s="47" t="str">
        <f>_xlfn.XLOOKUP($B4252,ウォッチリスト!$C$3:$C$10000,ウォッチリスト!$C$3:$C$10000,"未反映",0,1)</f>
        <v>9633</v>
      </c>
    </row>
    <row r="4253" spans="1:11">
      <c r="A4253" s="49">
        <v>20250228</v>
      </c>
      <c r="B4253" s="50" t="s">
        <v>3810</v>
      </c>
      <c r="C4253" s="49" t="s">
        <v>8782</v>
      </c>
      <c r="D4253" s="49" t="s">
        <v>4059</v>
      </c>
      <c r="E4253" s="49">
        <v>9050</v>
      </c>
      <c r="F4253" s="49" t="s">
        <v>4031</v>
      </c>
      <c r="G4253" s="49">
        <v>10</v>
      </c>
      <c r="H4253" s="49" t="s">
        <v>3993</v>
      </c>
      <c r="I4253" s="49" t="s">
        <v>3975</v>
      </c>
      <c r="J4253" s="49" t="s">
        <v>3975</v>
      </c>
      <c r="K4253" s="47" t="str">
        <f>_xlfn.XLOOKUP($B4253,ウォッチリスト!$C$3:$C$10000,ウォッチリスト!$C$3:$C$10000,"未反映",0,1)</f>
        <v>9635</v>
      </c>
    </row>
    <row r="4254" spans="1:11">
      <c r="A4254" s="49">
        <v>20250228</v>
      </c>
      <c r="B4254" s="50" t="s">
        <v>3811</v>
      </c>
      <c r="C4254" s="49" t="s">
        <v>8783</v>
      </c>
      <c r="D4254" s="49" t="s">
        <v>4059</v>
      </c>
      <c r="E4254" s="49">
        <v>9050</v>
      </c>
      <c r="F4254" s="49" t="s">
        <v>4031</v>
      </c>
      <c r="G4254" s="49">
        <v>10</v>
      </c>
      <c r="H4254" s="49" t="s">
        <v>3993</v>
      </c>
      <c r="I4254" s="49" t="s">
        <v>3975</v>
      </c>
      <c r="J4254" s="49" t="s">
        <v>3975</v>
      </c>
      <c r="K4254" s="47" t="str">
        <f>_xlfn.XLOOKUP($B4254,ウォッチリスト!$C$3:$C$10000,ウォッチリスト!$C$3:$C$10000,"未反映",0,1)</f>
        <v>9636</v>
      </c>
    </row>
    <row r="4255" spans="1:11">
      <c r="A4255" s="49">
        <v>20250228</v>
      </c>
      <c r="B4255" s="50" t="s">
        <v>3812</v>
      </c>
      <c r="C4255" s="49" t="s">
        <v>8784</v>
      </c>
      <c r="D4255" s="49" t="s">
        <v>4059</v>
      </c>
      <c r="E4255" s="49">
        <v>9050</v>
      </c>
      <c r="F4255" s="49" t="s">
        <v>4031</v>
      </c>
      <c r="G4255" s="49">
        <v>10</v>
      </c>
      <c r="H4255" s="49" t="s">
        <v>3993</v>
      </c>
      <c r="I4255" s="49" t="s">
        <v>3975</v>
      </c>
      <c r="J4255" s="49" t="s">
        <v>3975</v>
      </c>
      <c r="K4255" s="47" t="str">
        <f>_xlfn.XLOOKUP($B4255,ウォッチリスト!$C$3:$C$10000,ウォッチリスト!$C$3:$C$10000,"未反映",0,1)</f>
        <v>9639</v>
      </c>
    </row>
    <row r="4256" spans="1:11">
      <c r="A4256" s="49">
        <v>20250228</v>
      </c>
      <c r="B4256" s="50" t="s">
        <v>3813</v>
      </c>
      <c r="C4256" s="49" t="s">
        <v>8785</v>
      </c>
      <c r="D4256" s="49" t="s">
        <v>4059</v>
      </c>
      <c r="E4256" s="49">
        <v>5250</v>
      </c>
      <c r="F4256" s="49" t="s">
        <v>3992</v>
      </c>
      <c r="G4256" s="49">
        <v>10</v>
      </c>
      <c r="H4256" s="49" t="s">
        <v>3993</v>
      </c>
      <c r="I4256" s="49" t="s">
        <v>3975</v>
      </c>
      <c r="J4256" s="49" t="s">
        <v>3975</v>
      </c>
      <c r="K4256" s="47" t="str">
        <f>_xlfn.XLOOKUP($B4256,ウォッチリスト!$C$3:$C$10000,ウォッチリスト!$C$3:$C$10000,"未反映",0,1)</f>
        <v>9640</v>
      </c>
    </row>
    <row r="4257" spans="1:11">
      <c r="A4257" s="49">
        <v>20250228</v>
      </c>
      <c r="B4257" s="50" t="s">
        <v>3814</v>
      </c>
      <c r="C4257" s="49" t="s">
        <v>8786</v>
      </c>
      <c r="D4257" s="49" t="s">
        <v>3968</v>
      </c>
      <c r="E4257" s="49">
        <v>9050</v>
      </c>
      <c r="F4257" s="49" t="s">
        <v>4031</v>
      </c>
      <c r="G4257" s="49">
        <v>10</v>
      </c>
      <c r="H4257" s="49" t="s">
        <v>3993</v>
      </c>
      <c r="I4257" s="49">
        <v>7</v>
      </c>
      <c r="J4257" s="49" t="s">
        <v>3971</v>
      </c>
      <c r="K4257" s="47" t="str">
        <f>_xlfn.XLOOKUP($B4257,ウォッチリスト!$C$3:$C$10000,ウォッチリスト!$C$3:$C$10000,"未反映",0,1)</f>
        <v>9644</v>
      </c>
    </row>
    <row r="4258" spans="1:11">
      <c r="A4258" s="49">
        <v>20250228</v>
      </c>
      <c r="B4258" s="50" t="s">
        <v>3815</v>
      </c>
      <c r="C4258" s="49" t="s">
        <v>8787</v>
      </c>
      <c r="D4258" s="49" t="s">
        <v>4059</v>
      </c>
      <c r="E4258" s="49">
        <v>9050</v>
      </c>
      <c r="F4258" s="49" t="s">
        <v>4031</v>
      </c>
      <c r="G4258" s="49">
        <v>10</v>
      </c>
      <c r="H4258" s="49" t="s">
        <v>3993</v>
      </c>
      <c r="I4258" s="49" t="s">
        <v>3975</v>
      </c>
      <c r="J4258" s="49" t="s">
        <v>3975</v>
      </c>
      <c r="K4258" s="47" t="str">
        <f>_xlfn.XLOOKUP($B4258,ウォッチリスト!$C$3:$C$10000,ウォッチリスト!$C$3:$C$10000,"未反映",0,1)</f>
        <v>9647</v>
      </c>
    </row>
    <row r="4259" spans="1:11">
      <c r="A4259" s="49">
        <v>20250228</v>
      </c>
      <c r="B4259" s="50" t="s">
        <v>3816</v>
      </c>
      <c r="C4259" s="49" t="s">
        <v>8788</v>
      </c>
      <c r="D4259" s="49" t="s">
        <v>4059</v>
      </c>
      <c r="E4259" s="49">
        <v>5250</v>
      </c>
      <c r="F4259" s="49" t="s">
        <v>3992</v>
      </c>
      <c r="G4259" s="49">
        <v>10</v>
      </c>
      <c r="H4259" s="49" t="s">
        <v>3993</v>
      </c>
      <c r="I4259" s="49" t="s">
        <v>3975</v>
      </c>
      <c r="J4259" s="49" t="s">
        <v>3975</v>
      </c>
      <c r="K4259" s="47" t="str">
        <f>_xlfn.XLOOKUP($B4259,ウォッチリスト!$C$3:$C$10000,ウォッチリスト!$C$3:$C$10000,"未反映",0,1)</f>
        <v>9651</v>
      </c>
    </row>
    <row r="4260" spans="1:11">
      <c r="A4260" s="49">
        <v>20250228</v>
      </c>
      <c r="B4260" s="50" t="s">
        <v>3817</v>
      </c>
      <c r="C4260" s="49" t="s">
        <v>8789</v>
      </c>
      <c r="D4260" s="49" t="s">
        <v>4059</v>
      </c>
      <c r="E4260" s="49">
        <v>9050</v>
      </c>
      <c r="F4260" s="49" t="s">
        <v>4031</v>
      </c>
      <c r="G4260" s="49">
        <v>10</v>
      </c>
      <c r="H4260" s="49" t="s">
        <v>3993</v>
      </c>
      <c r="I4260" s="49" t="s">
        <v>3975</v>
      </c>
      <c r="J4260" s="49" t="s">
        <v>3975</v>
      </c>
      <c r="K4260" s="47" t="str">
        <f>_xlfn.XLOOKUP($B4260,ウォッチリスト!$C$3:$C$10000,ウォッチリスト!$C$3:$C$10000,"未反映",0,1)</f>
        <v>9656</v>
      </c>
    </row>
    <row r="4261" spans="1:11">
      <c r="A4261" s="49">
        <v>20250228</v>
      </c>
      <c r="B4261" s="50" t="s">
        <v>3818</v>
      </c>
      <c r="C4261" s="49" t="s">
        <v>8790</v>
      </c>
      <c r="D4261" s="49" t="s">
        <v>3968</v>
      </c>
      <c r="E4261" s="49">
        <v>5250</v>
      </c>
      <c r="F4261" s="49" t="s">
        <v>3992</v>
      </c>
      <c r="G4261" s="49">
        <v>10</v>
      </c>
      <c r="H4261" s="49" t="s">
        <v>3993</v>
      </c>
      <c r="I4261" s="49">
        <v>7</v>
      </c>
      <c r="J4261" s="49" t="s">
        <v>3971</v>
      </c>
      <c r="K4261" s="47" t="str">
        <f>_xlfn.XLOOKUP($B4261,ウォッチリスト!$C$3:$C$10000,ウォッチリスト!$C$3:$C$10000,"未反映",0,1)</f>
        <v>9658</v>
      </c>
    </row>
    <row r="4262" spans="1:11">
      <c r="A4262" s="49">
        <v>20250228</v>
      </c>
      <c r="B4262" s="50" t="s">
        <v>3819</v>
      </c>
      <c r="C4262" s="49" t="s">
        <v>8791</v>
      </c>
      <c r="D4262" s="49" t="s">
        <v>4059</v>
      </c>
      <c r="E4262" s="49">
        <v>9050</v>
      </c>
      <c r="F4262" s="49" t="s">
        <v>4031</v>
      </c>
      <c r="G4262" s="49">
        <v>10</v>
      </c>
      <c r="H4262" s="49" t="s">
        <v>3993</v>
      </c>
      <c r="I4262" s="49" t="s">
        <v>3975</v>
      </c>
      <c r="J4262" s="49" t="s">
        <v>3975</v>
      </c>
      <c r="K4262" s="47" t="str">
        <f>_xlfn.XLOOKUP($B4262,ウォッチリスト!$C$3:$C$10000,ウォッチリスト!$C$3:$C$10000,"未反映",0,1)</f>
        <v>9661</v>
      </c>
    </row>
    <row r="4263" spans="1:11">
      <c r="A4263" s="49">
        <v>20250228</v>
      </c>
      <c r="B4263" s="50" t="s">
        <v>3820</v>
      </c>
      <c r="C4263" s="49" t="s">
        <v>8792</v>
      </c>
      <c r="D4263" s="49" t="s">
        <v>3968</v>
      </c>
      <c r="E4263" s="49">
        <v>9050</v>
      </c>
      <c r="F4263" s="49" t="s">
        <v>4031</v>
      </c>
      <c r="G4263" s="49">
        <v>10</v>
      </c>
      <c r="H4263" s="49" t="s">
        <v>3993</v>
      </c>
      <c r="I4263" s="49">
        <v>6</v>
      </c>
      <c r="J4263" s="49" t="s">
        <v>4061</v>
      </c>
      <c r="K4263" s="47" t="str">
        <f>_xlfn.XLOOKUP($B4263,ウォッチリスト!$C$3:$C$10000,ウォッチリスト!$C$3:$C$10000,"未反映",0,1)</f>
        <v>9663</v>
      </c>
    </row>
    <row r="4264" spans="1:11">
      <c r="A4264" s="49">
        <v>20250228</v>
      </c>
      <c r="B4264" s="50" t="s">
        <v>3821</v>
      </c>
      <c r="C4264" s="49" t="s">
        <v>8793</v>
      </c>
      <c r="D4264" s="49" t="s">
        <v>3968</v>
      </c>
      <c r="E4264" s="49">
        <v>9050</v>
      </c>
      <c r="F4264" s="49" t="s">
        <v>4031</v>
      </c>
      <c r="G4264" s="49">
        <v>10</v>
      </c>
      <c r="H4264" s="49" t="s">
        <v>3993</v>
      </c>
      <c r="I4264" s="49">
        <v>6</v>
      </c>
      <c r="J4264" s="49" t="s">
        <v>4061</v>
      </c>
      <c r="K4264" s="47" t="str">
        <f>_xlfn.XLOOKUP($B4264,ウォッチリスト!$C$3:$C$10000,ウォッチリスト!$C$3:$C$10000,"未反映",0,1)</f>
        <v>9672</v>
      </c>
    </row>
    <row r="4265" spans="1:11">
      <c r="A4265" s="49">
        <v>20250228</v>
      </c>
      <c r="B4265" s="50" t="s">
        <v>3823</v>
      </c>
      <c r="C4265" s="49" t="s">
        <v>8794</v>
      </c>
      <c r="D4265" s="49" t="s">
        <v>3968</v>
      </c>
      <c r="E4265" s="49">
        <v>9050</v>
      </c>
      <c r="F4265" s="49" t="s">
        <v>4031</v>
      </c>
      <c r="G4265" s="49">
        <v>10</v>
      </c>
      <c r="H4265" s="49" t="s">
        <v>3993</v>
      </c>
      <c r="I4265" s="49">
        <v>6</v>
      </c>
      <c r="J4265" s="49" t="s">
        <v>4061</v>
      </c>
      <c r="K4265" s="47" t="str">
        <f>_xlfn.XLOOKUP($B4265,ウォッチリスト!$C$3:$C$10000,ウォッチリスト!$C$3:$C$10000,"未反映",0,1)</f>
        <v>9678</v>
      </c>
    </row>
    <row r="4266" spans="1:11">
      <c r="A4266" s="49">
        <v>20250228</v>
      </c>
      <c r="B4266" s="50" t="s">
        <v>3824</v>
      </c>
      <c r="C4266" s="49" t="s">
        <v>8795</v>
      </c>
      <c r="D4266" s="49" t="s">
        <v>4059</v>
      </c>
      <c r="E4266" s="49">
        <v>9050</v>
      </c>
      <c r="F4266" s="49" t="s">
        <v>4031</v>
      </c>
      <c r="G4266" s="49">
        <v>10</v>
      </c>
      <c r="H4266" s="49" t="s">
        <v>3993</v>
      </c>
      <c r="I4266" s="49" t="s">
        <v>3975</v>
      </c>
      <c r="J4266" s="49" t="s">
        <v>3975</v>
      </c>
      <c r="K4266" s="47" t="str">
        <f>_xlfn.XLOOKUP($B4266,ウォッチリスト!$C$3:$C$10000,ウォッチリスト!$C$3:$C$10000,"未反映",0,1)</f>
        <v>9679</v>
      </c>
    </row>
    <row r="4267" spans="1:11">
      <c r="A4267" s="49">
        <v>20250228</v>
      </c>
      <c r="B4267" s="50" t="s">
        <v>3825</v>
      </c>
      <c r="C4267" s="49" t="s">
        <v>8796</v>
      </c>
      <c r="D4267" s="49" t="s">
        <v>3968</v>
      </c>
      <c r="E4267" s="49">
        <v>5250</v>
      </c>
      <c r="F4267" s="49" t="s">
        <v>3992</v>
      </c>
      <c r="G4267" s="49">
        <v>10</v>
      </c>
      <c r="H4267" s="49" t="s">
        <v>3993</v>
      </c>
      <c r="I4267" s="49">
        <v>6</v>
      </c>
      <c r="J4267" s="49" t="s">
        <v>4061</v>
      </c>
      <c r="K4267" s="47" t="str">
        <f>_xlfn.XLOOKUP($B4267,ウォッチリスト!$C$3:$C$10000,ウォッチリスト!$C$3:$C$10000,"未反映",0,1)</f>
        <v>9682</v>
      </c>
    </row>
    <row r="4268" spans="1:11">
      <c r="A4268" s="49">
        <v>20250228</v>
      </c>
      <c r="B4268" s="50" t="s">
        <v>63</v>
      </c>
      <c r="C4268" s="49" t="s">
        <v>8797</v>
      </c>
      <c r="D4268" s="49" t="s">
        <v>3968</v>
      </c>
      <c r="E4268" s="49">
        <v>5250</v>
      </c>
      <c r="F4268" s="49" t="s">
        <v>3992</v>
      </c>
      <c r="G4268" s="49">
        <v>10</v>
      </c>
      <c r="H4268" s="49" t="s">
        <v>3993</v>
      </c>
      <c r="I4268" s="49">
        <v>4</v>
      </c>
      <c r="J4268" s="49" t="s">
        <v>4015</v>
      </c>
      <c r="K4268" s="47" t="str">
        <f>_xlfn.XLOOKUP($B4268,ウォッチリスト!$C$3:$C$10000,ウォッチリスト!$C$3:$C$10000,"未反映",0,1)</f>
        <v>9684</v>
      </c>
    </row>
    <row r="4269" spans="1:11">
      <c r="A4269" s="49">
        <v>20250228</v>
      </c>
      <c r="B4269" s="50" t="s">
        <v>3826</v>
      </c>
      <c r="C4269" s="49" t="s">
        <v>8798</v>
      </c>
      <c r="D4269" s="49" t="s">
        <v>4059</v>
      </c>
      <c r="E4269" s="49">
        <v>5250</v>
      </c>
      <c r="F4269" s="49" t="s">
        <v>3992</v>
      </c>
      <c r="G4269" s="49">
        <v>10</v>
      </c>
      <c r="H4269" s="49" t="s">
        <v>3993</v>
      </c>
      <c r="I4269" s="49" t="s">
        <v>3975</v>
      </c>
      <c r="J4269" s="49" t="s">
        <v>3975</v>
      </c>
      <c r="K4269" s="47" t="str">
        <f>_xlfn.XLOOKUP($B4269,ウォッチリスト!$C$3:$C$10000,ウォッチリスト!$C$3:$C$10000,"未反映",0,1)</f>
        <v>9685</v>
      </c>
    </row>
    <row r="4270" spans="1:11">
      <c r="A4270" s="49">
        <v>20250228</v>
      </c>
      <c r="B4270" s="50" t="s">
        <v>3827</v>
      </c>
      <c r="C4270" s="49" t="s">
        <v>8799</v>
      </c>
      <c r="D4270" s="49" t="s">
        <v>4059</v>
      </c>
      <c r="E4270" s="49">
        <v>9050</v>
      </c>
      <c r="F4270" s="49" t="s">
        <v>4031</v>
      </c>
      <c r="G4270" s="49">
        <v>10</v>
      </c>
      <c r="H4270" s="49" t="s">
        <v>3993</v>
      </c>
      <c r="I4270" s="49" t="s">
        <v>3975</v>
      </c>
      <c r="J4270" s="49" t="s">
        <v>3975</v>
      </c>
      <c r="K4270" s="47" t="str">
        <f>_xlfn.XLOOKUP($B4270,ウォッチリスト!$C$3:$C$10000,ウォッチリスト!$C$3:$C$10000,"未反映",0,1)</f>
        <v>9686</v>
      </c>
    </row>
    <row r="4271" spans="1:11">
      <c r="A4271" s="49">
        <v>20250228</v>
      </c>
      <c r="B4271" s="50" t="s">
        <v>3828</v>
      </c>
      <c r="C4271" s="49" t="s">
        <v>8800</v>
      </c>
      <c r="D4271" s="49" t="s">
        <v>4059</v>
      </c>
      <c r="E4271" s="49">
        <v>5250</v>
      </c>
      <c r="F4271" s="49" t="s">
        <v>3992</v>
      </c>
      <c r="G4271" s="49">
        <v>10</v>
      </c>
      <c r="H4271" s="49" t="s">
        <v>3993</v>
      </c>
      <c r="I4271" s="49" t="s">
        <v>3975</v>
      </c>
      <c r="J4271" s="49" t="s">
        <v>3975</v>
      </c>
      <c r="K4271" s="47" t="str">
        <f>_xlfn.XLOOKUP($B4271,ウォッチリスト!$C$3:$C$10000,ウォッチリスト!$C$3:$C$10000,"未反映",0,1)</f>
        <v>9687</v>
      </c>
    </row>
    <row r="4272" spans="1:11">
      <c r="A4272" s="49">
        <v>20250228</v>
      </c>
      <c r="B4272" s="50" t="s">
        <v>3829</v>
      </c>
      <c r="C4272" s="49" t="s">
        <v>8801</v>
      </c>
      <c r="D4272" s="49" t="s">
        <v>4059</v>
      </c>
      <c r="E4272" s="49">
        <v>5250</v>
      </c>
      <c r="F4272" s="49" t="s">
        <v>3992</v>
      </c>
      <c r="G4272" s="49">
        <v>10</v>
      </c>
      <c r="H4272" s="49" t="s">
        <v>3993</v>
      </c>
      <c r="I4272" s="49" t="s">
        <v>3975</v>
      </c>
      <c r="J4272" s="49" t="s">
        <v>3975</v>
      </c>
      <c r="K4272" s="47" t="str">
        <f>_xlfn.XLOOKUP($B4272,ウォッチリスト!$C$3:$C$10000,ウォッチリスト!$C$3:$C$10000,"未反映",0,1)</f>
        <v>9691</v>
      </c>
    </row>
    <row r="4273" spans="1:11">
      <c r="A4273" s="49">
        <v>20250228</v>
      </c>
      <c r="B4273" s="50" t="s">
        <v>3830</v>
      </c>
      <c r="C4273" s="49" t="s">
        <v>8802</v>
      </c>
      <c r="D4273" s="49" t="s">
        <v>3968</v>
      </c>
      <c r="E4273" s="49">
        <v>5250</v>
      </c>
      <c r="F4273" s="49" t="s">
        <v>3992</v>
      </c>
      <c r="G4273" s="49">
        <v>10</v>
      </c>
      <c r="H4273" s="49" t="s">
        <v>3993</v>
      </c>
      <c r="I4273" s="49">
        <v>6</v>
      </c>
      <c r="J4273" s="49" t="s">
        <v>4061</v>
      </c>
      <c r="K4273" s="47" t="str">
        <f>_xlfn.XLOOKUP($B4273,ウォッチリスト!$C$3:$C$10000,ウォッチリスト!$C$3:$C$10000,"未反映",0,1)</f>
        <v>9692</v>
      </c>
    </row>
    <row r="4274" spans="1:11">
      <c r="A4274" s="49">
        <v>20250228</v>
      </c>
      <c r="B4274" s="50" t="s">
        <v>3831</v>
      </c>
      <c r="C4274" s="49" t="s">
        <v>8803</v>
      </c>
      <c r="D4274" s="49" t="s">
        <v>4059</v>
      </c>
      <c r="E4274" s="49">
        <v>9050</v>
      </c>
      <c r="F4274" s="49" t="s">
        <v>4031</v>
      </c>
      <c r="G4274" s="49">
        <v>10</v>
      </c>
      <c r="H4274" s="49" t="s">
        <v>3993</v>
      </c>
      <c r="I4274" s="49" t="s">
        <v>3975</v>
      </c>
      <c r="J4274" s="49" t="s">
        <v>3975</v>
      </c>
      <c r="K4274" s="47" t="str">
        <f>_xlfn.XLOOKUP($B4274,ウォッチリスト!$C$3:$C$10000,ウォッチリスト!$C$3:$C$10000,"未反映",0,1)</f>
        <v>9696</v>
      </c>
    </row>
    <row r="4275" spans="1:11">
      <c r="A4275" s="49">
        <v>20250228</v>
      </c>
      <c r="B4275" s="50" t="s">
        <v>3832</v>
      </c>
      <c r="C4275" s="49" t="s">
        <v>8804</v>
      </c>
      <c r="D4275" s="49" t="s">
        <v>3968</v>
      </c>
      <c r="E4275" s="49">
        <v>5250</v>
      </c>
      <c r="F4275" s="49" t="s">
        <v>3992</v>
      </c>
      <c r="G4275" s="49">
        <v>10</v>
      </c>
      <c r="H4275" s="49" t="s">
        <v>3993</v>
      </c>
      <c r="I4275" s="49">
        <v>4</v>
      </c>
      <c r="J4275" s="49" t="s">
        <v>4015</v>
      </c>
      <c r="K4275" s="47" t="str">
        <f>_xlfn.XLOOKUP($B4275,ウォッチリスト!$C$3:$C$10000,ウォッチリスト!$C$3:$C$10000,"未反映",0,1)</f>
        <v>9697</v>
      </c>
    </row>
    <row r="4276" spans="1:11">
      <c r="A4276" s="49">
        <v>20250228</v>
      </c>
      <c r="B4276" s="50" t="s">
        <v>3833</v>
      </c>
      <c r="C4276" s="49" t="s">
        <v>8805</v>
      </c>
      <c r="D4276" s="49" t="s">
        <v>4059</v>
      </c>
      <c r="E4276" s="49">
        <v>5250</v>
      </c>
      <c r="F4276" s="49" t="s">
        <v>3992</v>
      </c>
      <c r="G4276" s="49">
        <v>10</v>
      </c>
      <c r="H4276" s="49" t="s">
        <v>3993</v>
      </c>
      <c r="I4276" s="49" t="s">
        <v>3975</v>
      </c>
      <c r="J4276" s="49" t="s">
        <v>3975</v>
      </c>
      <c r="K4276" s="47" t="str">
        <f>_xlfn.XLOOKUP($B4276,ウォッチリスト!$C$3:$C$10000,ウォッチリスト!$C$3:$C$10000,"未反映",0,1)</f>
        <v>9698</v>
      </c>
    </row>
    <row r="4277" spans="1:11">
      <c r="A4277" s="49">
        <v>20250228</v>
      </c>
      <c r="B4277" s="50" t="s">
        <v>3834</v>
      </c>
      <c r="C4277" s="49" t="s">
        <v>8806</v>
      </c>
      <c r="D4277" s="49" t="s">
        <v>3968</v>
      </c>
      <c r="E4277" s="49">
        <v>9050</v>
      </c>
      <c r="F4277" s="49" t="s">
        <v>4031</v>
      </c>
      <c r="G4277" s="49">
        <v>10</v>
      </c>
      <c r="H4277" s="49" t="s">
        <v>3993</v>
      </c>
      <c r="I4277" s="49">
        <v>6</v>
      </c>
      <c r="J4277" s="49" t="s">
        <v>4061</v>
      </c>
      <c r="K4277" s="47" t="str">
        <f>_xlfn.XLOOKUP($B4277,ウォッチリスト!$C$3:$C$10000,ウォッチリスト!$C$3:$C$10000,"未反映",0,1)</f>
        <v>9699</v>
      </c>
    </row>
    <row r="4278" spans="1:11">
      <c r="A4278" s="49">
        <v>20250228</v>
      </c>
      <c r="B4278" s="50" t="s">
        <v>3835</v>
      </c>
      <c r="C4278" s="49" t="s">
        <v>8807</v>
      </c>
      <c r="D4278" s="49" t="s">
        <v>4059</v>
      </c>
      <c r="E4278" s="49">
        <v>9050</v>
      </c>
      <c r="F4278" s="49" t="s">
        <v>4031</v>
      </c>
      <c r="G4278" s="49">
        <v>10</v>
      </c>
      <c r="H4278" s="49" t="s">
        <v>3993</v>
      </c>
      <c r="I4278" s="49" t="s">
        <v>3975</v>
      </c>
      <c r="J4278" s="49" t="s">
        <v>3975</v>
      </c>
      <c r="K4278" s="47" t="str">
        <f>_xlfn.XLOOKUP($B4278,ウォッチリスト!$C$3:$C$10000,ウォッチリスト!$C$3:$C$10000,"未反映",0,1)</f>
        <v>9701</v>
      </c>
    </row>
    <row r="4279" spans="1:11">
      <c r="A4279" s="49">
        <v>20250228</v>
      </c>
      <c r="B4279" s="50" t="s">
        <v>3836</v>
      </c>
      <c r="C4279" s="49" t="s">
        <v>8808</v>
      </c>
      <c r="D4279" s="49" t="s">
        <v>3968</v>
      </c>
      <c r="E4279" s="49">
        <v>5250</v>
      </c>
      <c r="F4279" s="49" t="s">
        <v>3992</v>
      </c>
      <c r="G4279" s="49">
        <v>10</v>
      </c>
      <c r="H4279" s="49" t="s">
        <v>3993</v>
      </c>
      <c r="I4279" s="49">
        <v>7</v>
      </c>
      <c r="J4279" s="49" t="s">
        <v>3971</v>
      </c>
      <c r="K4279" s="47" t="str">
        <f>_xlfn.XLOOKUP($B4279,ウォッチリスト!$C$3:$C$10000,ウォッチリスト!$C$3:$C$10000,"未反映",0,1)</f>
        <v>9702</v>
      </c>
    </row>
    <row r="4280" spans="1:11">
      <c r="A4280" s="49">
        <v>20250228</v>
      </c>
      <c r="B4280" s="50" t="s">
        <v>3837</v>
      </c>
      <c r="C4280" s="49" t="s">
        <v>8809</v>
      </c>
      <c r="D4280" s="49" t="s">
        <v>4059</v>
      </c>
      <c r="E4280" s="49">
        <v>9050</v>
      </c>
      <c r="F4280" s="49" t="s">
        <v>4031</v>
      </c>
      <c r="G4280" s="49">
        <v>10</v>
      </c>
      <c r="H4280" s="49" t="s">
        <v>3993</v>
      </c>
      <c r="I4280" s="49" t="s">
        <v>3975</v>
      </c>
      <c r="J4280" s="49" t="s">
        <v>3975</v>
      </c>
      <c r="K4280" s="47" t="str">
        <f>_xlfn.XLOOKUP($B4280,ウォッチリスト!$C$3:$C$10000,ウォッチリスト!$C$3:$C$10000,"未反映",0,1)</f>
        <v>9704</v>
      </c>
    </row>
    <row r="4281" spans="1:11">
      <c r="A4281" s="49">
        <v>20250228</v>
      </c>
      <c r="B4281" s="50" t="s">
        <v>3838</v>
      </c>
      <c r="C4281" s="49" t="s">
        <v>8810</v>
      </c>
      <c r="D4281" s="49" t="s">
        <v>3968</v>
      </c>
      <c r="E4281" s="49">
        <v>8050</v>
      </c>
      <c r="F4281" s="49" t="s">
        <v>4080</v>
      </c>
      <c r="G4281" s="49">
        <v>17</v>
      </c>
      <c r="H4281" s="49" t="s">
        <v>4081</v>
      </c>
      <c r="I4281" s="49">
        <v>4</v>
      </c>
      <c r="J4281" s="49" t="s">
        <v>4015</v>
      </c>
      <c r="K4281" s="47" t="str">
        <f>_xlfn.XLOOKUP($B4281,ウォッチリスト!$C$3:$C$10000,ウォッチリスト!$C$3:$C$10000,"未反映",0,1)</f>
        <v>9706</v>
      </c>
    </row>
    <row r="4282" spans="1:11">
      <c r="A4282" s="49">
        <v>20250228</v>
      </c>
      <c r="B4282" s="50" t="s">
        <v>3839</v>
      </c>
      <c r="C4282" s="49" t="s">
        <v>8811</v>
      </c>
      <c r="D4282" s="49" t="s">
        <v>4059</v>
      </c>
      <c r="E4282" s="49">
        <v>9050</v>
      </c>
      <c r="F4282" s="49" t="s">
        <v>4031</v>
      </c>
      <c r="G4282" s="49">
        <v>10</v>
      </c>
      <c r="H4282" s="49" t="s">
        <v>3993</v>
      </c>
      <c r="I4282" s="49" t="s">
        <v>3975</v>
      </c>
      <c r="J4282" s="49" t="s">
        <v>3975</v>
      </c>
      <c r="K4282" s="47" t="str">
        <f>_xlfn.XLOOKUP($B4282,ウォッチリスト!$C$3:$C$10000,ウォッチリスト!$C$3:$C$10000,"未反映",0,1)</f>
        <v>9708</v>
      </c>
    </row>
    <row r="4283" spans="1:11">
      <c r="A4283" s="49">
        <v>20250228</v>
      </c>
      <c r="B4283" s="50" t="s">
        <v>3840</v>
      </c>
      <c r="C4283" s="49" t="s">
        <v>8812</v>
      </c>
      <c r="D4283" s="49" t="s">
        <v>4059</v>
      </c>
      <c r="E4283" s="49">
        <v>5250</v>
      </c>
      <c r="F4283" s="49" t="s">
        <v>3992</v>
      </c>
      <c r="G4283" s="49">
        <v>10</v>
      </c>
      <c r="H4283" s="49" t="s">
        <v>3993</v>
      </c>
      <c r="I4283" s="49" t="s">
        <v>3975</v>
      </c>
      <c r="J4283" s="49" t="s">
        <v>3975</v>
      </c>
      <c r="K4283" s="47" t="str">
        <f>_xlfn.XLOOKUP($B4283,ウォッチリスト!$C$3:$C$10000,ウォッチリスト!$C$3:$C$10000,"未反映",0,1)</f>
        <v>9709</v>
      </c>
    </row>
    <row r="4284" spans="1:11">
      <c r="A4284" s="49">
        <v>20250228</v>
      </c>
      <c r="B4284" s="50" t="s">
        <v>3841</v>
      </c>
      <c r="C4284" s="49" t="s">
        <v>8813</v>
      </c>
      <c r="D4284" s="49" t="s">
        <v>4059</v>
      </c>
      <c r="E4284" s="49">
        <v>9050</v>
      </c>
      <c r="F4284" s="49" t="s">
        <v>4031</v>
      </c>
      <c r="G4284" s="49">
        <v>10</v>
      </c>
      <c r="H4284" s="49" t="s">
        <v>3993</v>
      </c>
      <c r="I4284" s="49" t="s">
        <v>3975</v>
      </c>
      <c r="J4284" s="49" t="s">
        <v>3975</v>
      </c>
      <c r="K4284" s="47" t="str">
        <f>_xlfn.XLOOKUP($B4284,ウォッチリスト!$C$3:$C$10000,ウォッチリスト!$C$3:$C$10000,"未反映",0,1)</f>
        <v>9713</v>
      </c>
    </row>
    <row r="4285" spans="1:11">
      <c r="A4285" s="49">
        <v>20250228</v>
      </c>
      <c r="B4285" s="50" t="s">
        <v>3842</v>
      </c>
      <c r="C4285" s="49" t="s">
        <v>8814</v>
      </c>
      <c r="D4285" s="49" t="s">
        <v>3968</v>
      </c>
      <c r="E4285" s="49">
        <v>9050</v>
      </c>
      <c r="F4285" s="49" t="s">
        <v>4031</v>
      </c>
      <c r="G4285" s="49">
        <v>10</v>
      </c>
      <c r="H4285" s="49" t="s">
        <v>3993</v>
      </c>
      <c r="I4285" s="49">
        <v>6</v>
      </c>
      <c r="J4285" s="49" t="s">
        <v>4061</v>
      </c>
      <c r="K4285" s="47" t="str">
        <f>_xlfn.XLOOKUP($B4285,ウォッチリスト!$C$3:$C$10000,ウォッチリスト!$C$3:$C$10000,"未反映",0,1)</f>
        <v>9715</v>
      </c>
    </row>
    <row r="4286" spans="1:11">
      <c r="A4286" s="49">
        <v>20250228</v>
      </c>
      <c r="B4286" s="50" t="s">
        <v>3843</v>
      </c>
      <c r="C4286" s="49" t="s">
        <v>8815</v>
      </c>
      <c r="D4286" s="49" t="s">
        <v>3968</v>
      </c>
      <c r="E4286" s="49">
        <v>9050</v>
      </c>
      <c r="F4286" s="49" t="s">
        <v>4031</v>
      </c>
      <c r="G4286" s="49">
        <v>10</v>
      </c>
      <c r="H4286" s="49" t="s">
        <v>3993</v>
      </c>
      <c r="I4286" s="49">
        <v>6</v>
      </c>
      <c r="J4286" s="49" t="s">
        <v>4061</v>
      </c>
      <c r="K4286" s="47" t="str">
        <f>_xlfn.XLOOKUP($B4286,ウォッチリスト!$C$3:$C$10000,ウォッチリスト!$C$3:$C$10000,"未反映",0,1)</f>
        <v>9716</v>
      </c>
    </row>
    <row r="4287" spans="1:11">
      <c r="A4287" s="49">
        <v>20250228</v>
      </c>
      <c r="B4287" s="50" t="s">
        <v>3844</v>
      </c>
      <c r="C4287" s="49" t="s">
        <v>8816</v>
      </c>
      <c r="D4287" s="49" t="s">
        <v>3968</v>
      </c>
      <c r="E4287" s="49">
        <v>5250</v>
      </c>
      <c r="F4287" s="49" t="s">
        <v>3992</v>
      </c>
      <c r="G4287" s="49">
        <v>10</v>
      </c>
      <c r="H4287" s="49" t="s">
        <v>3993</v>
      </c>
      <c r="I4287" s="49">
        <v>4</v>
      </c>
      <c r="J4287" s="49" t="s">
        <v>4015</v>
      </c>
      <c r="K4287" s="47" t="str">
        <f>_xlfn.XLOOKUP($B4287,ウォッチリスト!$C$3:$C$10000,ウォッチリスト!$C$3:$C$10000,"未反映",0,1)</f>
        <v>9719</v>
      </c>
    </row>
    <row r="4288" spans="1:11">
      <c r="A4288" s="49">
        <v>20250228</v>
      </c>
      <c r="B4288" s="50" t="s">
        <v>3845</v>
      </c>
      <c r="C4288" s="49" t="s">
        <v>8817</v>
      </c>
      <c r="D4288" s="49" t="s">
        <v>4059</v>
      </c>
      <c r="E4288" s="49">
        <v>9050</v>
      </c>
      <c r="F4288" s="49" t="s">
        <v>4031</v>
      </c>
      <c r="G4288" s="49">
        <v>10</v>
      </c>
      <c r="H4288" s="49" t="s">
        <v>3993</v>
      </c>
      <c r="I4288" s="49" t="s">
        <v>3975</v>
      </c>
      <c r="J4288" s="49" t="s">
        <v>3975</v>
      </c>
      <c r="K4288" s="47" t="str">
        <f>_xlfn.XLOOKUP($B4288,ウォッチリスト!$C$3:$C$10000,ウォッチリスト!$C$3:$C$10000,"未反映",0,1)</f>
        <v>9720</v>
      </c>
    </row>
    <row r="4289" spans="1:11">
      <c r="A4289" s="49">
        <v>20250228</v>
      </c>
      <c r="B4289" s="50" t="s">
        <v>3846</v>
      </c>
      <c r="C4289" s="49" t="s">
        <v>8818</v>
      </c>
      <c r="D4289" s="49" t="s">
        <v>3968</v>
      </c>
      <c r="E4289" s="49">
        <v>9050</v>
      </c>
      <c r="F4289" s="49" t="s">
        <v>4031</v>
      </c>
      <c r="G4289" s="49">
        <v>10</v>
      </c>
      <c r="H4289" s="49" t="s">
        <v>3993</v>
      </c>
      <c r="I4289" s="49">
        <v>6</v>
      </c>
      <c r="J4289" s="49" t="s">
        <v>4061</v>
      </c>
      <c r="K4289" s="47" t="str">
        <f>_xlfn.XLOOKUP($B4289,ウォッチリスト!$C$3:$C$10000,ウォッチリスト!$C$3:$C$10000,"未反映",0,1)</f>
        <v>9722</v>
      </c>
    </row>
    <row r="4290" spans="1:11">
      <c r="A4290" s="49">
        <v>20250228</v>
      </c>
      <c r="B4290" s="50" t="s">
        <v>3847</v>
      </c>
      <c r="C4290" s="49" t="s">
        <v>8819</v>
      </c>
      <c r="D4290" s="49" t="s">
        <v>4059</v>
      </c>
      <c r="E4290" s="49">
        <v>9050</v>
      </c>
      <c r="F4290" s="49" t="s">
        <v>4031</v>
      </c>
      <c r="G4290" s="49">
        <v>10</v>
      </c>
      <c r="H4290" s="49" t="s">
        <v>3993</v>
      </c>
      <c r="I4290" s="49" t="s">
        <v>3975</v>
      </c>
      <c r="J4290" s="49" t="s">
        <v>3975</v>
      </c>
      <c r="K4290" s="47" t="str">
        <f>_xlfn.XLOOKUP($B4290,ウォッチリスト!$C$3:$C$10000,ウォッチリスト!$C$3:$C$10000,"未反映",0,1)</f>
        <v>9723</v>
      </c>
    </row>
    <row r="4291" spans="1:11">
      <c r="A4291" s="49">
        <v>20250228</v>
      </c>
      <c r="B4291" s="50" t="s">
        <v>3848</v>
      </c>
      <c r="C4291" s="49" t="s">
        <v>8820</v>
      </c>
      <c r="D4291" s="49" t="s">
        <v>4059</v>
      </c>
      <c r="E4291" s="49">
        <v>9050</v>
      </c>
      <c r="F4291" s="49" t="s">
        <v>4031</v>
      </c>
      <c r="G4291" s="49">
        <v>10</v>
      </c>
      <c r="H4291" s="49" t="s">
        <v>3993</v>
      </c>
      <c r="I4291" s="49">
        <v>7</v>
      </c>
      <c r="J4291" s="49" t="s">
        <v>3971</v>
      </c>
      <c r="K4291" s="47" t="str">
        <f>_xlfn.XLOOKUP($B4291,ウォッチリスト!$C$3:$C$10000,ウォッチリスト!$C$3:$C$10000,"未反映",0,1)</f>
        <v>9726</v>
      </c>
    </row>
    <row r="4292" spans="1:11">
      <c r="A4292" s="49">
        <v>20250228</v>
      </c>
      <c r="B4292" s="50" t="s">
        <v>3849</v>
      </c>
      <c r="C4292" s="49" t="s">
        <v>8821</v>
      </c>
      <c r="D4292" s="49" t="s">
        <v>3968</v>
      </c>
      <c r="E4292" s="49">
        <v>9050</v>
      </c>
      <c r="F4292" s="49" t="s">
        <v>4031</v>
      </c>
      <c r="G4292" s="49">
        <v>10</v>
      </c>
      <c r="H4292" s="49" t="s">
        <v>3993</v>
      </c>
      <c r="I4292" s="49">
        <v>7</v>
      </c>
      <c r="J4292" s="49" t="s">
        <v>3971</v>
      </c>
      <c r="K4292" s="47" t="str">
        <f>_xlfn.XLOOKUP($B4292,ウォッチリスト!$C$3:$C$10000,ウォッチリスト!$C$3:$C$10000,"未反映",0,1)</f>
        <v>9729</v>
      </c>
    </row>
    <row r="4293" spans="1:11">
      <c r="A4293" s="49">
        <v>20250228</v>
      </c>
      <c r="B4293" s="50" t="s">
        <v>3850</v>
      </c>
      <c r="C4293" s="49" t="s">
        <v>8822</v>
      </c>
      <c r="D4293" s="49" t="s">
        <v>4059</v>
      </c>
      <c r="E4293" s="49">
        <v>9050</v>
      </c>
      <c r="F4293" s="49" t="s">
        <v>4031</v>
      </c>
      <c r="G4293" s="49">
        <v>10</v>
      </c>
      <c r="H4293" s="49" t="s">
        <v>3993</v>
      </c>
      <c r="I4293" s="49" t="s">
        <v>3975</v>
      </c>
      <c r="J4293" s="49" t="s">
        <v>3975</v>
      </c>
      <c r="K4293" s="47" t="str">
        <f>_xlfn.XLOOKUP($B4293,ウォッチリスト!$C$3:$C$10000,ウォッチリスト!$C$3:$C$10000,"未反映",0,1)</f>
        <v>9731</v>
      </c>
    </row>
    <row r="4294" spans="1:11">
      <c r="A4294" s="49">
        <v>20250228</v>
      </c>
      <c r="B4294" s="50" t="s">
        <v>3851</v>
      </c>
      <c r="C4294" s="49" t="s">
        <v>8823</v>
      </c>
      <c r="D4294" s="49" t="s">
        <v>4059</v>
      </c>
      <c r="E4294" s="49">
        <v>9050</v>
      </c>
      <c r="F4294" s="49" t="s">
        <v>4031</v>
      </c>
      <c r="G4294" s="49">
        <v>10</v>
      </c>
      <c r="H4294" s="49" t="s">
        <v>3993</v>
      </c>
      <c r="I4294" s="49" t="s">
        <v>3975</v>
      </c>
      <c r="J4294" s="49" t="s">
        <v>3975</v>
      </c>
      <c r="K4294" s="47" t="str">
        <f>_xlfn.XLOOKUP($B4294,ウォッチリスト!$C$3:$C$10000,ウォッチリスト!$C$3:$C$10000,"未反映",0,1)</f>
        <v>9733</v>
      </c>
    </row>
    <row r="4295" spans="1:11">
      <c r="A4295" s="49">
        <v>20250228</v>
      </c>
      <c r="B4295" s="50" t="s">
        <v>3852</v>
      </c>
      <c r="C4295" s="49" t="s">
        <v>8824</v>
      </c>
      <c r="D4295" s="49" t="s">
        <v>3968</v>
      </c>
      <c r="E4295" s="49">
        <v>9050</v>
      </c>
      <c r="F4295" s="49" t="s">
        <v>4031</v>
      </c>
      <c r="G4295" s="49">
        <v>10</v>
      </c>
      <c r="H4295" s="49" t="s">
        <v>3993</v>
      </c>
      <c r="I4295" s="49">
        <v>2</v>
      </c>
      <c r="J4295" s="49" t="s">
        <v>4532</v>
      </c>
      <c r="K4295" s="47" t="str">
        <f>_xlfn.XLOOKUP($B4295,ウォッチリスト!$C$3:$C$10000,ウォッチリスト!$C$3:$C$10000,"未反映",0,1)</f>
        <v>9735</v>
      </c>
    </row>
    <row r="4296" spans="1:11">
      <c r="A4296" s="49">
        <v>20250228</v>
      </c>
      <c r="B4296" s="50" t="s">
        <v>3853</v>
      </c>
      <c r="C4296" s="49" t="s">
        <v>8825</v>
      </c>
      <c r="D4296" s="49" t="s">
        <v>3968</v>
      </c>
      <c r="E4296" s="49">
        <v>5250</v>
      </c>
      <c r="F4296" s="49" t="s">
        <v>3992</v>
      </c>
      <c r="G4296" s="49">
        <v>10</v>
      </c>
      <c r="H4296" s="49" t="s">
        <v>3993</v>
      </c>
      <c r="I4296" s="49">
        <v>7</v>
      </c>
      <c r="J4296" s="49" t="s">
        <v>3971</v>
      </c>
      <c r="K4296" s="47" t="str">
        <f>_xlfn.XLOOKUP($B4296,ウォッチリスト!$C$3:$C$10000,ウォッチリスト!$C$3:$C$10000,"未反映",0,1)</f>
        <v>9739</v>
      </c>
    </row>
    <row r="4297" spans="1:11">
      <c r="A4297" s="49">
        <v>20250228</v>
      </c>
      <c r="B4297" s="50" t="s">
        <v>3854</v>
      </c>
      <c r="C4297" s="49" t="s">
        <v>8826</v>
      </c>
      <c r="D4297" s="49" t="s">
        <v>3968</v>
      </c>
      <c r="E4297" s="49">
        <v>9050</v>
      </c>
      <c r="F4297" s="49" t="s">
        <v>4031</v>
      </c>
      <c r="G4297" s="49">
        <v>10</v>
      </c>
      <c r="H4297" s="49" t="s">
        <v>3993</v>
      </c>
      <c r="I4297" s="49">
        <v>7</v>
      </c>
      <c r="J4297" s="49" t="s">
        <v>3971</v>
      </c>
      <c r="K4297" s="47" t="str">
        <f>_xlfn.XLOOKUP($B4297,ウォッチリスト!$C$3:$C$10000,ウォッチリスト!$C$3:$C$10000,"未反映",0,1)</f>
        <v>9740</v>
      </c>
    </row>
    <row r="4298" spans="1:11">
      <c r="A4298" s="49">
        <v>20250228</v>
      </c>
      <c r="B4298" s="50" t="s">
        <v>3855</v>
      </c>
      <c r="C4298" s="49" t="s">
        <v>8827</v>
      </c>
      <c r="D4298" s="49" t="s">
        <v>3968</v>
      </c>
      <c r="E4298" s="49">
        <v>5250</v>
      </c>
      <c r="F4298" s="49" t="s">
        <v>3992</v>
      </c>
      <c r="G4298" s="49">
        <v>10</v>
      </c>
      <c r="H4298" s="49" t="s">
        <v>3993</v>
      </c>
      <c r="I4298" s="49">
        <v>7</v>
      </c>
      <c r="J4298" s="49" t="s">
        <v>3971</v>
      </c>
      <c r="K4298" s="47" t="str">
        <f>_xlfn.XLOOKUP($B4298,ウォッチリスト!$C$3:$C$10000,ウォッチリスト!$C$3:$C$10000,"未反映",0,1)</f>
        <v>9742</v>
      </c>
    </row>
    <row r="4299" spans="1:11">
      <c r="A4299" s="49">
        <v>20250228</v>
      </c>
      <c r="B4299" s="50" t="s">
        <v>178</v>
      </c>
      <c r="C4299" s="49" t="s">
        <v>8828</v>
      </c>
      <c r="D4299" s="49" t="s">
        <v>3968</v>
      </c>
      <c r="E4299" s="49">
        <v>9050</v>
      </c>
      <c r="F4299" s="49" t="s">
        <v>4031</v>
      </c>
      <c r="G4299" s="49">
        <v>10</v>
      </c>
      <c r="H4299" s="49" t="s">
        <v>3993</v>
      </c>
      <c r="I4299" s="49">
        <v>6</v>
      </c>
      <c r="J4299" s="49" t="s">
        <v>4061</v>
      </c>
      <c r="K4299" s="47" t="str">
        <f>_xlfn.XLOOKUP($B4299,ウォッチリスト!$C$3:$C$10000,ウォッチリスト!$C$3:$C$10000,"未反映",0,1)</f>
        <v>9743</v>
      </c>
    </row>
    <row r="4300" spans="1:11">
      <c r="A4300" s="49">
        <v>20250228</v>
      </c>
      <c r="B4300" s="50" t="s">
        <v>3856</v>
      </c>
      <c r="C4300" s="49" t="s">
        <v>8829</v>
      </c>
      <c r="D4300" s="49" t="s">
        <v>3968</v>
      </c>
      <c r="E4300" s="49">
        <v>9050</v>
      </c>
      <c r="F4300" s="49" t="s">
        <v>4031</v>
      </c>
      <c r="G4300" s="49">
        <v>10</v>
      </c>
      <c r="H4300" s="49" t="s">
        <v>3993</v>
      </c>
      <c r="I4300" s="49">
        <v>4</v>
      </c>
      <c r="J4300" s="49" t="s">
        <v>4015</v>
      </c>
      <c r="K4300" s="47" t="str">
        <f>_xlfn.XLOOKUP($B4300,ウォッチリスト!$C$3:$C$10000,ウォッチリスト!$C$3:$C$10000,"未反映",0,1)</f>
        <v>9744</v>
      </c>
    </row>
    <row r="4301" spans="1:11">
      <c r="A4301" s="49">
        <v>20250228</v>
      </c>
      <c r="B4301" s="50" t="s">
        <v>3857</v>
      </c>
      <c r="C4301" s="49" t="s">
        <v>8830</v>
      </c>
      <c r="D4301" s="49" t="s">
        <v>3968</v>
      </c>
      <c r="E4301" s="49">
        <v>5250</v>
      </c>
      <c r="F4301" s="49" t="s">
        <v>3992</v>
      </c>
      <c r="G4301" s="49">
        <v>10</v>
      </c>
      <c r="H4301" s="49" t="s">
        <v>3993</v>
      </c>
      <c r="I4301" s="49">
        <v>6</v>
      </c>
      <c r="J4301" s="49" t="s">
        <v>4061</v>
      </c>
      <c r="K4301" s="47" t="str">
        <f>_xlfn.XLOOKUP($B4301,ウォッチリスト!$C$3:$C$10000,ウォッチリスト!$C$3:$C$10000,"未反映",0,1)</f>
        <v>9746</v>
      </c>
    </row>
    <row r="4302" spans="1:11">
      <c r="A4302" s="49">
        <v>20250228</v>
      </c>
      <c r="B4302" s="50" t="s">
        <v>3858</v>
      </c>
      <c r="C4302" s="49" t="s">
        <v>8831</v>
      </c>
      <c r="D4302" s="49" t="s">
        <v>3968</v>
      </c>
      <c r="E4302" s="49">
        <v>5250</v>
      </c>
      <c r="F4302" s="49" t="s">
        <v>3992</v>
      </c>
      <c r="G4302" s="49">
        <v>10</v>
      </c>
      <c r="H4302" s="49" t="s">
        <v>3993</v>
      </c>
      <c r="I4302" s="49">
        <v>4</v>
      </c>
      <c r="J4302" s="49" t="s">
        <v>4015</v>
      </c>
      <c r="K4302" s="47" t="str">
        <f>_xlfn.XLOOKUP($B4302,ウォッチリスト!$C$3:$C$10000,ウォッチリスト!$C$3:$C$10000,"未反映",0,1)</f>
        <v>9749</v>
      </c>
    </row>
    <row r="4303" spans="1:11">
      <c r="A4303" s="49">
        <v>20250228</v>
      </c>
      <c r="B4303" s="50" t="s">
        <v>3859</v>
      </c>
      <c r="C4303" s="49" t="s">
        <v>8832</v>
      </c>
      <c r="D4303" s="49" t="s">
        <v>4059</v>
      </c>
      <c r="E4303" s="49">
        <v>5250</v>
      </c>
      <c r="F4303" s="49" t="s">
        <v>3992</v>
      </c>
      <c r="G4303" s="49">
        <v>10</v>
      </c>
      <c r="H4303" s="49" t="s">
        <v>3993</v>
      </c>
      <c r="I4303" s="49" t="s">
        <v>3975</v>
      </c>
      <c r="J4303" s="49" t="s">
        <v>3975</v>
      </c>
      <c r="K4303" s="47" t="str">
        <f>_xlfn.XLOOKUP($B4303,ウォッチリスト!$C$3:$C$10000,ウォッチリスト!$C$3:$C$10000,"未反映",0,1)</f>
        <v>9753</v>
      </c>
    </row>
    <row r="4304" spans="1:11">
      <c r="A4304" s="49">
        <v>20250228</v>
      </c>
      <c r="B4304" s="50" t="s">
        <v>3860</v>
      </c>
      <c r="C4304" s="49" t="s">
        <v>8833</v>
      </c>
      <c r="D4304" s="49" t="s">
        <v>3968</v>
      </c>
      <c r="E4304" s="49">
        <v>9050</v>
      </c>
      <c r="F4304" s="49" t="s">
        <v>4031</v>
      </c>
      <c r="G4304" s="49">
        <v>10</v>
      </c>
      <c r="H4304" s="49" t="s">
        <v>3993</v>
      </c>
      <c r="I4304" s="49">
        <v>7</v>
      </c>
      <c r="J4304" s="49" t="s">
        <v>3971</v>
      </c>
      <c r="K4304" s="47" t="str">
        <f>_xlfn.XLOOKUP($B4304,ウォッチリスト!$C$3:$C$10000,ウォッチリスト!$C$3:$C$10000,"未反映",0,1)</f>
        <v>9755</v>
      </c>
    </row>
    <row r="4305" spans="1:11">
      <c r="A4305" s="49">
        <v>20250228</v>
      </c>
      <c r="B4305" s="50" t="s">
        <v>3861</v>
      </c>
      <c r="C4305" s="49" t="s">
        <v>8834</v>
      </c>
      <c r="D4305" s="49" t="s">
        <v>3968</v>
      </c>
      <c r="E4305" s="49">
        <v>9050</v>
      </c>
      <c r="F4305" s="49" t="s">
        <v>4031</v>
      </c>
      <c r="G4305" s="49">
        <v>10</v>
      </c>
      <c r="H4305" s="49" t="s">
        <v>3993</v>
      </c>
      <c r="I4305" s="49">
        <v>6</v>
      </c>
      <c r="J4305" s="49" t="s">
        <v>4061</v>
      </c>
      <c r="K4305" s="47" t="str">
        <f>_xlfn.XLOOKUP($B4305,ウォッチリスト!$C$3:$C$10000,ウォッチリスト!$C$3:$C$10000,"未反映",0,1)</f>
        <v>9757</v>
      </c>
    </row>
    <row r="4306" spans="1:11">
      <c r="A4306" s="49">
        <v>20250228</v>
      </c>
      <c r="B4306" s="50" t="s">
        <v>3862</v>
      </c>
      <c r="C4306" s="49" t="s">
        <v>8835</v>
      </c>
      <c r="D4306" s="49" t="s">
        <v>3968</v>
      </c>
      <c r="E4306" s="49">
        <v>5250</v>
      </c>
      <c r="F4306" s="49" t="s">
        <v>3992</v>
      </c>
      <c r="G4306" s="49">
        <v>10</v>
      </c>
      <c r="H4306" s="49" t="s">
        <v>3993</v>
      </c>
      <c r="I4306" s="49">
        <v>4</v>
      </c>
      <c r="J4306" s="49" t="s">
        <v>4015</v>
      </c>
      <c r="K4306" s="47" t="str">
        <f>_xlfn.XLOOKUP($B4306,ウォッチリスト!$C$3:$C$10000,ウォッチリスト!$C$3:$C$10000,"未反映",0,1)</f>
        <v>9759</v>
      </c>
    </row>
    <row r="4307" spans="1:11">
      <c r="A4307" s="49">
        <v>20250228</v>
      </c>
      <c r="B4307" s="50" t="s">
        <v>3863</v>
      </c>
      <c r="C4307" s="49" t="s">
        <v>8836</v>
      </c>
      <c r="D4307" s="49" t="s">
        <v>4059</v>
      </c>
      <c r="E4307" s="49">
        <v>9050</v>
      </c>
      <c r="F4307" s="49" t="s">
        <v>4031</v>
      </c>
      <c r="G4307" s="49">
        <v>10</v>
      </c>
      <c r="H4307" s="49" t="s">
        <v>3993</v>
      </c>
      <c r="I4307" s="49" t="s">
        <v>3975</v>
      </c>
      <c r="J4307" s="49" t="s">
        <v>3975</v>
      </c>
      <c r="K4307" s="47" t="str">
        <f>_xlfn.XLOOKUP($B4307,ウォッチリスト!$C$3:$C$10000,ウォッチリスト!$C$3:$C$10000,"未反映",0,1)</f>
        <v>9760</v>
      </c>
    </row>
    <row r="4308" spans="1:11">
      <c r="A4308" s="49">
        <v>20250228</v>
      </c>
      <c r="B4308" s="50" t="s">
        <v>3864</v>
      </c>
      <c r="C4308" s="49" t="s">
        <v>8837</v>
      </c>
      <c r="D4308" s="49" t="s">
        <v>4059</v>
      </c>
      <c r="E4308" s="49">
        <v>9050</v>
      </c>
      <c r="F4308" s="49" t="s">
        <v>4031</v>
      </c>
      <c r="G4308" s="49">
        <v>10</v>
      </c>
      <c r="H4308" s="49" t="s">
        <v>3993</v>
      </c>
      <c r="I4308" s="49" t="s">
        <v>3975</v>
      </c>
      <c r="J4308" s="49" t="s">
        <v>3975</v>
      </c>
      <c r="K4308" s="47" t="str">
        <f>_xlfn.XLOOKUP($B4308,ウォッチリスト!$C$3:$C$10000,ウォッチリスト!$C$3:$C$10000,"未反映",0,1)</f>
        <v>9761</v>
      </c>
    </row>
    <row r="4309" spans="1:11">
      <c r="A4309" s="49">
        <v>20250228</v>
      </c>
      <c r="B4309" s="50" t="s">
        <v>3865</v>
      </c>
      <c r="C4309" s="49" t="s">
        <v>8838</v>
      </c>
      <c r="D4309" s="49" t="s">
        <v>4059</v>
      </c>
      <c r="E4309" s="49">
        <v>6050</v>
      </c>
      <c r="F4309" s="49" t="s">
        <v>4196</v>
      </c>
      <c r="G4309" s="49">
        <v>13</v>
      </c>
      <c r="H4309" s="49" t="s">
        <v>4197</v>
      </c>
      <c r="I4309" s="49" t="s">
        <v>3975</v>
      </c>
      <c r="J4309" s="49" t="s">
        <v>3975</v>
      </c>
      <c r="K4309" s="47" t="str">
        <f>_xlfn.XLOOKUP($B4309,ウォッチリスト!$C$3:$C$10000,ウォッチリスト!$C$3:$C$10000,"未反映",0,1)</f>
        <v>9763</v>
      </c>
    </row>
    <row r="4310" spans="1:11">
      <c r="A4310" s="49">
        <v>20250228</v>
      </c>
      <c r="B4310" s="50" t="s">
        <v>3866</v>
      </c>
      <c r="C4310" s="49" t="s">
        <v>8839</v>
      </c>
      <c r="D4310" s="49" t="s">
        <v>3968</v>
      </c>
      <c r="E4310" s="49">
        <v>9050</v>
      </c>
      <c r="F4310" s="49" t="s">
        <v>4031</v>
      </c>
      <c r="G4310" s="49">
        <v>10</v>
      </c>
      <c r="H4310" s="49" t="s">
        <v>3993</v>
      </c>
      <c r="I4310" s="49" t="s">
        <v>3975</v>
      </c>
      <c r="J4310" s="49" t="s">
        <v>3975</v>
      </c>
      <c r="K4310" s="47" t="str">
        <f>_xlfn.XLOOKUP($B4310,ウォッチリスト!$C$3:$C$10000,ウォッチリスト!$C$3:$C$10000,"未反映",0,1)</f>
        <v>9765</v>
      </c>
    </row>
    <row r="4311" spans="1:11">
      <c r="A4311" s="49">
        <v>20250228</v>
      </c>
      <c r="B4311" s="50" t="s">
        <v>3867</v>
      </c>
      <c r="C4311" s="49" t="s">
        <v>8840</v>
      </c>
      <c r="D4311" s="49" t="s">
        <v>3968</v>
      </c>
      <c r="E4311" s="49">
        <v>5250</v>
      </c>
      <c r="F4311" s="49" t="s">
        <v>3992</v>
      </c>
      <c r="G4311" s="49">
        <v>10</v>
      </c>
      <c r="H4311" s="49" t="s">
        <v>3993</v>
      </c>
      <c r="I4311" s="49">
        <v>4</v>
      </c>
      <c r="J4311" s="49" t="s">
        <v>4015</v>
      </c>
      <c r="K4311" s="47" t="str">
        <f>_xlfn.XLOOKUP($B4311,ウォッチリスト!$C$3:$C$10000,ウォッチリスト!$C$3:$C$10000,"未反映",0,1)</f>
        <v>9766</v>
      </c>
    </row>
    <row r="4312" spans="1:11">
      <c r="A4312" s="49">
        <v>20250228</v>
      </c>
      <c r="B4312" s="50" t="s">
        <v>3868</v>
      </c>
      <c r="C4312" s="49" t="s">
        <v>8841</v>
      </c>
      <c r="D4312" s="49" t="s">
        <v>4059</v>
      </c>
      <c r="E4312" s="49">
        <v>9050</v>
      </c>
      <c r="F4312" s="49" t="s">
        <v>4031</v>
      </c>
      <c r="G4312" s="49">
        <v>10</v>
      </c>
      <c r="H4312" s="49" t="s">
        <v>3993</v>
      </c>
      <c r="I4312" s="49" t="s">
        <v>3975</v>
      </c>
      <c r="J4312" s="49" t="s">
        <v>3975</v>
      </c>
      <c r="K4312" s="47" t="str">
        <f>_xlfn.XLOOKUP($B4312,ウォッチリスト!$C$3:$C$10000,ウォッチリスト!$C$3:$C$10000,"未反映",0,1)</f>
        <v>9767</v>
      </c>
    </row>
    <row r="4313" spans="1:11">
      <c r="A4313" s="49">
        <v>20250228</v>
      </c>
      <c r="B4313" s="50" t="s">
        <v>3869</v>
      </c>
      <c r="C4313" s="49" t="s">
        <v>8842</v>
      </c>
      <c r="D4313" s="49" t="s">
        <v>4059</v>
      </c>
      <c r="E4313" s="49">
        <v>9050</v>
      </c>
      <c r="F4313" s="49" t="s">
        <v>4031</v>
      </c>
      <c r="G4313" s="49">
        <v>10</v>
      </c>
      <c r="H4313" s="49" t="s">
        <v>3993</v>
      </c>
      <c r="I4313" s="49" t="s">
        <v>3975</v>
      </c>
      <c r="J4313" s="49" t="s">
        <v>3975</v>
      </c>
      <c r="K4313" s="47" t="str">
        <f>_xlfn.XLOOKUP($B4313,ウォッチリスト!$C$3:$C$10000,ウォッチリスト!$C$3:$C$10000,"未反映",0,1)</f>
        <v>9768</v>
      </c>
    </row>
    <row r="4314" spans="1:11">
      <c r="A4314" s="49">
        <v>20250228</v>
      </c>
      <c r="B4314" s="50" t="s">
        <v>3870</v>
      </c>
      <c r="C4314" s="49" t="s">
        <v>8843</v>
      </c>
      <c r="D4314" s="49" t="s">
        <v>3968</v>
      </c>
      <c r="E4314" s="49">
        <v>9050</v>
      </c>
      <c r="F4314" s="49" t="s">
        <v>4031</v>
      </c>
      <c r="G4314" s="49">
        <v>10</v>
      </c>
      <c r="H4314" s="49" t="s">
        <v>3993</v>
      </c>
      <c r="I4314" s="49">
        <v>7</v>
      </c>
      <c r="J4314" s="49" t="s">
        <v>3971</v>
      </c>
      <c r="K4314" s="47" t="str">
        <f>_xlfn.XLOOKUP($B4314,ウォッチリスト!$C$3:$C$10000,ウォッチリスト!$C$3:$C$10000,"未反映",0,1)</f>
        <v>9769</v>
      </c>
    </row>
    <row r="4315" spans="1:11">
      <c r="A4315" s="49">
        <v>20250228</v>
      </c>
      <c r="B4315" s="50" t="s">
        <v>3871</v>
      </c>
      <c r="C4315" s="49" t="s">
        <v>8844</v>
      </c>
      <c r="D4315" s="49" t="s">
        <v>4059</v>
      </c>
      <c r="E4315" s="49">
        <v>9050</v>
      </c>
      <c r="F4315" s="49" t="s">
        <v>4031</v>
      </c>
      <c r="G4315" s="49">
        <v>10</v>
      </c>
      <c r="H4315" s="49" t="s">
        <v>3993</v>
      </c>
      <c r="I4315" s="49" t="s">
        <v>3975</v>
      </c>
      <c r="J4315" s="49" t="s">
        <v>3975</v>
      </c>
      <c r="K4315" s="47" t="str">
        <f>_xlfn.XLOOKUP($B4315,ウォッチリスト!$C$3:$C$10000,ウォッチリスト!$C$3:$C$10000,"未反映",0,1)</f>
        <v>9776</v>
      </c>
    </row>
    <row r="4316" spans="1:11">
      <c r="A4316" s="49">
        <v>20250228</v>
      </c>
      <c r="B4316" s="50" t="s">
        <v>3872</v>
      </c>
      <c r="C4316" s="49" t="s">
        <v>8845</v>
      </c>
      <c r="D4316" s="49" t="s">
        <v>4059</v>
      </c>
      <c r="E4316" s="49">
        <v>9050</v>
      </c>
      <c r="F4316" s="49" t="s">
        <v>4031</v>
      </c>
      <c r="G4316" s="49">
        <v>10</v>
      </c>
      <c r="H4316" s="49" t="s">
        <v>3993</v>
      </c>
      <c r="I4316" s="49" t="s">
        <v>3975</v>
      </c>
      <c r="J4316" s="49" t="s">
        <v>3975</v>
      </c>
      <c r="K4316" s="47" t="str">
        <f>_xlfn.XLOOKUP($B4316,ウォッチリスト!$C$3:$C$10000,ウォッチリスト!$C$3:$C$10000,"未反映",0,1)</f>
        <v>9778</v>
      </c>
    </row>
    <row r="4317" spans="1:11">
      <c r="A4317" s="49">
        <v>20250228</v>
      </c>
      <c r="B4317" s="50" t="s">
        <v>3873</v>
      </c>
      <c r="C4317" s="49" t="s">
        <v>8846</v>
      </c>
      <c r="D4317" s="49" t="s">
        <v>4059</v>
      </c>
      <c r="E4317" s="49">
        <v>9050</v>
      </c>
      <c r="F4317" s="49" t="s">
        <v>4031</v>
      </c>
      <c r="G4317" s="49">
        <v>10</v>
      </c>
      <c r="H4317" s="49" t="s">
        <v>3993</v>
      </c>
      <c r="I4317" s="49" t="s">
        <v>3975</v>
      </c>
      <c r="J4317" s="49" t="s">
        <v>3975</v>
      </c>
      <c r="K4317" s="47" t="str">
        <f>_xlfn.XLOOKUP($B4317,ウォッチリスト!$C$3:$C$10000,ウォッチリスト!$C$3:$C$10000,"未反映",0,1)</f>
        <v>9780</v>
      </c>
    </row>
    <row r="4318" spans="1:11">
      <c r="A4318" s="49">
        <v>20250228</v>
      </c>
      <c r="B4318" s="50" t="s">
        <v>3874</v>
      </c>
      <c r="C4318" s="49" t="s">
        <v>8847</v>
      </c>
      <c r="D4318" s="49" t="s">
        <v>4059</v>
      </c>
      <c r="E4318" s="49">
        <v>9050</v>
      </c>
      <c r="F4318" s="49" t="s">
        <v>4031</v>
      </c>
      <c r="G4318" s="49">
        <v>10</v>
      </c>
      <c r="H4318" s="49" t="s">
        <v>3993</v>
      </c>
      <c r="I4318" s="49" t="s">
        <v>3975</v>
      </c>
      <c r="J4318" s="49" t="s">
        <v>3975</v>
      </c>
      <c r="K4318" s="47" t="str">
        <f>_xlfn.XLOOKUP($B4318,ウォッチリスト!$C$3:$C$10000,ウォッチリスト!$C$3:$C$10000,"未反映",0,1)</f>
        <v>9782</v>
      </c>
    </row>
    <row r="4319" spans="1:11">
      <c r="A4319" s="49">
        <v>20250228</v>
      </c>
      <c r="B4319" s="50" t="s">
        <v>3875</v>
      </c>
      <c r="C4319" s="49" t="s">
        <v>8848</v>
      </c>
      <c r="D4319" s="49" t="s">
        <v>3968</v>
      </c>
      <c r="E4319" s="49">
        <v>9050</v>
      </c>
      <c r="F4319" s="49" t="s">
        <v>4031</v>
      </c>
      <c r="G4319" s="49">
        <v>10</v>
      </c>
      <c r="H4319" s="49" t="s">
        <v>3993</v>
      </c>
      <c r="I4319" s="49">
        <v>6</v>
      </c>
      <c r="J4319" s="49" t="s">
        <v>4061</v>
      </c>
      <c r="K4319" s="47" t="str">
        <f>_xlfn.XLOOKUP($B4319,ウォッチリスト!$C$3:$C$10000,ウォッチリスト!$C$3:$C$10000,"未反映",0,1)</f>
        <v>9787</v>
      </c>
    </row>
    <row r="4320" spans="1:11">
      <c r="A4320" s="49">
        <v>20250228</v>
      </c>
      <c r="B4320" s="50" t="s">
        <v>3876</v>
      </c>
      <c r="C4320" s="49" t="s">
        <v>8849</v>
      </c>
      <c r="D4320" s="49" t="s">
        <v>3968</v>
      </c>
      <c r="E4320" s="49">
        <v>9050</v>
      </c>
      <c r="F4320" s="49" t="s">
        <v>4031</v>
      </c>
      <c r="G4320" s="49">
        <v>10</v>
      </c>
      <c r="H4320" s="49" t="s">
        <v>3993</v>
      </c>
      <c r="I4320" s="49">
        <v>7</v>
      </c>
      <c r="J4320" s="49" t="s">
        <v>3971</v>
      </c>
      <c r="K4320" s="47" t="str">
        <f>_xlfn.XLOOKUP($B4320,ウォッチリスト!$C$3:$C$10000,ウォッチリスト!$C$3:$C$10000,"未反映",0,1)</f>
        <v>9788</v>
      </c>
    </row>
    <row r="4321" spans="1:11">
      <c r="A4321" s="49">
        <v>20250228</v>
      </c>
      <c r="B4321" s="50" t="s">
        <v>3877</v>
      </c>
      <c r="C4321" s="49" t="s">
        <v>8850</v>
      </c>
      <c r="D4321" s="49" t="s">
        <v>3968</v>
      </c>
      <c r="E4321" s="49">
        <v>5250</v>
      </c>
      <c r="F4321" s="49" t="s">
        <v>3992</v>
      </c>
      <c r="G4321" s="49">
        <v>10</v>
      </c>
      <c r="H4321" s="49" t="s">
        <v>3993</v>
      </c>
      <c r="I4321" s="49">
        <v>6</v>
      </c>
      <c r="J4321" s="49" t="s">
        <v>4061</v>
      </c>
      <c r="K4321" s="47" t="str">
        <f>_xlfn.XLOOKUP($B4321,ウォッチリスト!$C$3:$C$10000,ウォッチリスト!$C$3:$C$10000,"未反映",0,1)</f>
        <v>9790</v>
      </c>
    </row>
    <row r="4322" spans="1:11">
      <c r="A4322" s="49">
        <v>20250228</v>
      </c>
      <c r="B4322" s="50" t="s">
        <v>3878</v>
      </c>
      <c r="C4322" s="49" t="s">
        <v>8851</v>
      </c>
      <c r="D4322" s="49" t="s">
        <v>4059</v>
      </c>
      <c r="E4322" s="49">
        <v>9050</v>
      </c>
      <c r="F4322" s="49" t="s">
        <v>4031</v>
      </c>
      <c r="G4322" s="49">
        <v>10</v>
      </c>
      <c r="H4322" s="49" t="s">
        <v>3993</v>
      </c>
      <c r="I4322" s="49" t="s">
        <v>3975</v>
      </c>
      <c r="J4322" s="49" t="s">
        <v>3975</v>
      </c>
      <c r="K4322" s="47" t="str">
        <f>_xlfn.XLOOKUP($B4322,ウォッチリスト!$C$3:$C$10000,ウォッチリスト!$C$3:$C$10000,"未反映",0,1)</f>
        <v>9791</v>
      </c>
    </row>
    <row r="4323" spans="1:11">
      <c r="A4323" s="49">
        <v>20250228</v>
      </c>
      <c r="B4323" s="50" t="s">
        <v>3879</v>
      </c>
      <c r="C4323" s="49" t="s">
        <v>8852</v>
      </c>
      <c r="D4323" s="49" t="s">
        <v>3968</v>
      </c>
      <c r="E4323" s="49">
        <v>9050</v>
      </c>
      <c r="F4323" s="49" t="s">
        <v>4031</v>
      </c>
      <c r="G4323" s="49">
        <v>10</v>
      </c>
      <c r="H4323" s="49" t="s">
        <v>3993</v>
      </c>
      <c r="I4323" s="49">
        <v>6</v>
      </c>
      <c r="J4323" s="49" t="s">
        <v>4061</v>
      </c>
      <c r="K4323" s="47" t="str">
        <f>_xlfn.XLOOKUP($B4323,ウォッチリスト!$C$3:$C$10000,ウォッチリスト!$C$3:$C$10000,"未反映",0,1)</f>
        <v>9793</v>
      </c>
    </row>
    <row r="4324" spans="1:11">
      <c r="A4324" s="49">
        <v>20250228</v>
      </c>
      <c r="B4324" s="50" t="s">
        <v>3880</v>
      </c>
      <c r="C4324" s="49" t="s">
        <v>8853</v>
      </c>
      <c r="D4324" s="49" t="s">
        <v>3968</v>
      </c>
      <c r="E4324" s="49">
        <v>9050</v>
      </c>
      <c r="F4324" s="49" t="s">
        <v>4031</v>
      </c>
      <c r="G4324" s="49">
        <v>10</v>
      </c>
      <c r="H4324" s="49" t="s">
        <v>3993</v>
      </c>
      <c r="I4324" s="49">
        <v>7</v>
      </c>
      <c r="J4324" s="49" t="s">
        <v>3971</v>
      </c>
      <c r="K4324" s="47" t="str">
        <f>_xlfn.XLOOKUP($B4324,ウォッチリスト!$C$3:$C$10000,ウォッチリスト!$C$3:$C$10000,"未反映",0,1)</f>
        <v>9795</v>
      </c>
    </row>
    <row r="4325" spans="1:11">
      <c r="A4325" s="49">
        <v>20250228</v>
      </c>
      <c r="B4325" s="50" t="s">
        <v>3881</v>
      </c>
      <c r="C4325" s="49" t="s">
        <v>8854</v>
      </c>
      <c r="D4325" s="49" t="s">
        <v>4059</v>
      </c>
      <c r="E4325" s="49">
        <v>5250</v>
      </c>
      <c r="F4325" s="49" t="s">
        <v>3992</v>
      </c>
      <c r="G4325" s="49">
        <v>10</v>
      </c>
      <c r="H4325" s="49" t="s">
        <v>3993</v>
      </c>
      <c r="I4325" s="49" t="s">
        <v>3975</v>
      </c>
      <c r="J4325" s="49" t="s">
        <v>3975</v>
      </c>
      <c r="K4325" s="47" t="str">
        <f>_xlfn.XLOOKUP($B4325,ウォッチリスト!$C$3:$C$10000,ウォッチリスト!$C$3:$C$10000,"未反映",0,1)</f>
        <v>9799</v>
      </c>
    </row>
    <row r="4326" spans="1:11">
      <c r="A4326" s="49">
        <v>20250228</v>
      </c>
      <c r="B4326" s="50" t="s">
        <v>3882</v>
      </c>
      <c r="C4326" s="49" t="s">
        <v>8855</v>
      </c>
      <c r="D4326" s="49" t="s">
        <v>4059</v>
      </c>
      <c r="E4326" s="49">
        <v>6050</v>
      </c>
      <c r="F4326" s="49" t="s">
        <v>4196</v>
      </c>
      <c r="G4326" s="49">
        <v>13</v>
      </c>
      <c r="H4326" s="49" t="s">
        <v>4197</v>
      </c>
      <c r="I4326" s="49" t="s">
        <v>3975</v>
      </c>
      <c r="J4326" s="49" t="s">
        <v>3975</v>
      </c>
      <c r="K4326" s="47" t="str">
        <f>_xlfn.XLOOKUP($B4326,ウォッチリスト!$C$3:$C$10000,ウォッチリスト!$C$3:$C$10000,"未反映",0,1)</f>
        <v>9812</v>
      </c>
    </row>
    <row r="4327" spans="1:11">
      <c r="A4327" s="49">
        <v>20250228</v>
      </c>
      <c r="B4327" s="50" t="s">
        <v>3883</v>
      </c>
      <c r="C4327" s="49" t="s">
        <v>8856</v>
      </c>
      <c r="D4327" s="49" t="s">
        <v>4059</v>
      </c>
      <c r="E4327" s="49">
        <v>8050</v>
      </c>
      <c r="F4327" s="49" t="s">
        <v>4080</v>
      </c>
      <c r="G4327" s="49">
        <v>17</v>
      </c>
      <c r="H4327" s="49" t="s">
        <v>4081</v>
      </c>
      <c r="I4327" s="49" t="s">
        <v>3975</v>
      </c>
      <c r="J4327" s="49" t="s">
        <v>3975</v>
      </c>
      <c r="K4327" s="47" t="str">
        <f>_xlfn.XLOOKUP($B4327,ウォッチリスト!$C$3:$C$10000,ウォッチリスト!$C$3:$C$10000,"未反映",0,1)</f>
        <v>9816</v>
      </c>
    </row>
    <row r="4328" spans="1:11">
      <c r="A4328" s="49">
        <v>20250228</v>
      </c>
      <c r="B4328" s="50" t="s">
        <v>3884</v>
      </c>
      <c r="C4328" s="49" t="s">
        <v>8857</v>
      </c>
      <c r="D4328" s="49" t="s">
        <v>4059</v>
      </c>
      <c r="E4328" s="49">
        <v>6050</v>
      </c>
      <c r="F4328" s="49" t="s">
        <v>4196</v>
      </c>
      <c r="G4328" s="49">
        <v>13</v>
      </c>
      <c r="H4328" s="49" t="s">
        <v>4197</v>
      </c>
      <c r="I4328" s="49" t="s">
        <v>3975</v>
      </c>
      <c r="J4328" s="49" t="s">
        <v>3975</v>
      </c>
      <c r="K4328" s="47" t="str">
        <f>_xlfn.XLOOKUP($B4328,ウォッチリスト!$C$3:$C$10000,ウォッチリスト!$C$3:$C$10000,"未反映",0,1)</f>
        <v>9818</v>
      </c>
    </row>
    <row r="4329" spans="1:11">
      <c r="A4329" s="49">
        <v>20250228</v>
      </c>
      <c r="B4329" s="50" t="s">
        <v>3885</v>
      </c>
      <c r="C4329" s="49" t="s">
        <v>8858</v>
      </c>
      <c r="D4329" s="49" t="s">
        <v>4059</v>
      </c>
      <c r="E4329" s="49">
        <v>8050</v>
      </c>
      <c r="F4329" s="49" t="s">
        <v>4080</v>
      </c>
      <c r="G4329" s="49">
        <v>17</v>
      </c>
      <c r="H4329" s="49" t="s">
        <v>4081</v>
      </c>
      <c r="I4329" s="49" t="s">
        <v>3975</v>
      </c>
      <c r="J4329" s="49" t="s">
        <v>3975</v>
      </c>
      <c r="K4329" s="47" t="str">
        <f>_xlfn.XLOOKUP($B4329,ウォッチリスト!$C$3:$C$10000,ウォッチリスト!$C$3:$C$10000,"未反映",0,1)</f>
        <v>9820</v>
      </c>
    </row>
    <row r="4330" spans="1:11">
      <c r="A4330" s="49">
        <v>20250228</v>
      </c>
      <c r="B4330" s="50" t="s">
        <v>3886</v>
      </c>
      <c r="C4330" s="49" t="s">
        <v>8859</v>
      </c>
      <c r="D4330" s="49" t="s">
        <v>4059</v>
      </c>
      <c r="E4330" s="49">
        <v>6100</v>
      </c>
      <c r="F4330" s="49" t="s">
        <v>4070</v>
      </c>
      <c r="G4330" s="49">
        <v>14</v>
      </c>
      <c r="H4330" s="49" t="s">
        <v>4071</v>
      </c>
      <c r="I4330" s="49" t="s">
        <v>3975</v>
      </c>
      <c r="J4330" s="49" t="s">
        <v>3975</v>
      </c>
      <c r="K4330" s="47" t="str">
        <f>_xlfn.XLOOKUP($B4330,ウォッチリスト!$C$3:$C$10000,ウォッチリスト!$C$3:$C$10000,"未反映",0,1)</f>
        <v>9823</v>
      </c>
    </row>
    <row r="4331" spans="1:11">
      <c r="A4331" s="49">
        <v>20250228</v>
      </c>
      <c r="B4331" s="50" t="s">
        <v>3887</v>
      </c>
      <c r="C4331" s="49" t="s">
        <v>8860</v>
      </c>
      <c r="D4331" s="49" t="s">
        <v>3968</v>
      </c>
      <c r="E4331" s="49">
        <v>6050</v>
      </c>
      <c r="F4331" s="49" t="s">
        <v>4196</v>
      </c>
      <c r="G4331" s="49">
        <v>13</v>
      </c>
      <c r="H4331" s="49" t="s">
        <v>4197</v>
      </c>
      <c r="I4331" s="49">
        <v>6</v>
      </c>
      <c r="J4331" s="49" t="s">
        <v>4061</v>
      </c>
      <c r="K4331" s="47" t="str">
        <f>_xlfn.XLOOKUP($B4331,ウォッチリスト!$C$3:$C$10000,ウォッチリスト!$C$3:$C$10000,"未反映",0,1)</f>
        <v>9824</v>
      </c>
    </row>
    <row r="4332" spans="1:11">
      <c r="A4332" s="49">
        <v>20250228</v>
      </c>
      <c r="B4332" s="50" t="s">
        <v>3888</v>
      </c>
      <c r="C4332" s="49" t="s">
        <v>8861</v>
      </c>
      <c r="D4332" s="49" t="s">
        <v>4059</v>
      </c>
      <c r="E4332" s="49">
        <v>6050</v>
      </c>
      <c r="F4332" s="49" t="s">
        <v>4196</v>
      </c>
      <c r="G4332" s="49">
        <v>13</v>
      </c>
      <c r="H4332" s="49" t="s">
        <v>4197</v>
      </c>
      <c r="I4332" s="49" t="s">
        <v>3975</v>
      </c>
      <c r="J4332" s="49" t="s">
        <v>3975</v>
      </c>
      <c r="K4332" s="47" t="str">
        <f>_xlfn.XLOOKUP($B4332,ウォッチリスト!$C$3:$C$10000,ウォッチリスト!$C$3:$C$10000,"未反映",0,1)</f>
        <v>9827</v>
      </c>
    </row>
    <row r="4333" spans="1:11">
      <c r="A4333" s="49">
        <v>20250228</v>
      </c>
      <c r="B4333" s="50" t="s">
        <v>3889</v>
      </c>
      <c r="C4333" s="49" t="s">
        <v>8862</v>
      </c>
      <c r="D4333" s="49" t="s">
        <v>4059</v>
      </c>
      <c r="E4333" s="49">
        <v>6100</v>
      </c>
      <c r="F4333" s="49" t="s">
        <v>4070</v>
      </c>
      <c r="G4333" s="49">
        <v>14</v>
      </c>
      <c r="H4333" s="49" t="s">
        <v>4071</v>
      </c>
      <c r="I4333" s="49">
        <v>6</v>
      </c>
      <c r="J4333" s="49" t="s">
        <v>4061</v>
      </c>
      <c r="K4333" s="47" t="str">
        <f>_xlfn.XLOOKUP($B4333,ウォッチリスト!$C$3:$C$10000,ウォッチリスト!$C$3:$C$10000,"未反映",0,1)</f>
        <v>9828</v>
      </c>
    </row>
    <row r="4334" spans="1:11">
      <c r="A4334" s="49">
        <v>20250228</v>
      </c>
      <c r="B4334" s="50" t="s">
        <v>3890</v>
      </c>
      <c r="C4334" s="49" t="s">
        <v>8863</v>
      </c>
      <c r="D4334" s="49" t="s">
        <v>3968</v>
      </c>
      <c r="E4334" s="49">
        <v>6050</v>
      </c>
      <c r="F4334" s="49" t="s">
        <v>4196</v>
      </c>
      <c r="G4334" s="49">
        <v>13</v>
      </c>
      <c r="H4334" s="49" t="s">
        <v>4197</v>
      </c>
      <c r="I4334" s="49">
        <v>6</v>
      </c>
      <c r="J4334" s="49" t="s">
        <v>4061</v>
      </c>
      <c r="K4334" s="47" t="str">
        <f>_xlfn.XLOOKUP($B4334,ウォッチリスト!$C$3:$C$10000,ウォッチリスト!$C$3:$C$10000,"未反映",0,1)</f>
        <v>9830</v>
      </c>
    </row>
    <row r="4335" spans="1:11">
      <c r="A4335" s="49">
        <v>20250228</v>
      </c>
      <c r="B4335" s="50" t="s">
        <v>340</v>
      </c>
      <c r="C4335" s="49" t="s">
        <v>8864</v>
      </c>
      <c r="D4335" s="49" t="s">
        <v>3968</v>
      </c>
      <c r="E4335" s="49">
        <v>6100</v>
      </c>
      <c r="F4335" s="49" t="s">
        <v>4070</v>
      </c>
      <c r="G4335" s="49">
        <v>14</v>
      </c>
      <c r="H4335" s="49" t="s">
        <v>4071</v>
      </c>
      <c r="I4335" s="49">
        <v>4</v>
      </c>
      <c r="J4335" s="49" t="s">
        <v>4015</v>
      </c>
      <c r="K4335" s="47" t="str">
        <f>_xlfn.XLOOKUP($B4335,ウォッチリスト!$C$3:$C$10000,ウォッチリスト!$C$3:$C$10000,"未反映",0,1)</f>
        <v>9831</v>
      </c>
    </row>
    <row r="4336" spans="1:11">
      <c r="A4336" s="49">
        <v>20250228</v>
      </c>
      <c r="B4336" s="50" t="s">
        <v>3891</v>
      </c>
      <c r="C4336" s="49" t="s">
        <v>8865</v>
      </c>
      <c r="D4336" s="49" t="s">
        <v>3968</v>
      </c>
      <c r="E4336" s="49">
        <v>6050</v>
      </c>
      <c r="F4336" s="49" t="s">
        <v>4196</v>
      </c>
      <c r="G4336" s="49">
        <v>13</v>
      </c>
      <c r="H4336" s="49" t="s">
        <v>4197</v>
      </c>
      <c r="I4336" s="49">
        <v>6</v>
      </c>
      <c r="J4336" s="49" t="s">
        <v>4061</v>
      </c>
      <c r="K4336" s="47" t="str">
        <f>_xlfn.XLOOKUP($B4336,ウォッチリスト!$C$3:$C$10000,ウォッチリスト!$C$3:$C$10000,"未反映",0,1)</f>
        <v>9832</v>
      </c>
    </row>
    <row r="4337" spans="1:11">
      <c r="A4337" s="49">
        <v>20250228</v>
      </c>
      <c r="B4337" s="50" t="s">
        <v>3892</v>
      </c>
      <c r="C4337" s="49" t="s">
        <v>8866</v>
      </c>
      <c r="D4337" s="49" t="s">
        <v>4059</v>
      </c>
      <c r="E4337" s="49">
        <v>6100</v>
      </c>
      <c r="F4337" s="49" t="s">
        <v>4070</v>
      </c>
      <c r="G4337" s="49">
        <v>14</v>
      </c>
      <c r="H4337" s="49" t="s">
        <v>4071</v>
      </c>
      <c r="I4337" s="49" t="s">
        <v>3975</v>
      </c>
      <c r="J4337" s="49" t="s">
        <v>3975</v>
      </c>
      <c r="K4337" s="47" t="str">
        <f>_xlfn.XLOOKUP($B4337,ウォッチリスト!$C$3:$C$10000,ウォッチリスト!$C$3:$C$10000,"未反映",0,1)</f>
        <v>9835</v>
      </c>
    </row>
    <row r="4338" spans="1:11">
      <c r="A4338" s="49">
        <v>20250228</v>
      </c>
      <c r="B4338" s="50" t="s">
        <v>3893</v>
      </c>
      <c r="C4338" s="49" t="s">
        <v>8867</v>
      </c>
      <c r="D4338" s="49" t="s">
        <v>3968</v>
      </c>
      <c r="E4338" s="49">
        <v>6050</v>
      </c>
      <c r="F4338" s="49" t="s">
        <v>4196</v>
      </c>
      <c r="G4338" s="49">
        <v>13</v>
      </c>
      <c r="H4338" s="49" t="s">
        <v>4197</v>
      </c>
      <c r="I4338" s="49">
        <v>7</v>
      </c>
      <c r="J4338" s="49" t="s">
        <v>3971</v>
      </c>
      <c r="K4338" s="47" t="str">
        <f>_xlfn.XLOOKUP($B4338,ウォッチリスト!$C$3:$C$10000,ウォッチリスト!$C$3:$C$10000,"未反映",0,1)</f>
        <v>9837</v>
      </c>
    </row>
    <row r="4339" spans="1:11">
      <c r="A4339" s="49">
        <v>20250228</v>
      </c>
      <c r="B4339" s="50" t="s">
        <v>183</v>
      </c>
      <c r="C4339" s="49" t="s">
        <v>8868</v>
      </c>
      <c r="D4339" s="49" t="s">
        <v>3968</v>
      </c>
      <c r="E4339" s="49">
        <v>6100</v>
      </c>
      <c r="F4339" s="49" t="s">
        <v>4070</v>
      </c>
      <c r="G4339" s="49">
        <v>14</v>
      </c>
      <c r="H4339" s="49" t="s">
        <v>4071</v>
      </c>
      <c r="I4339" s="49">
        <v>6</v>
      </c>
      <c r="J4339" s="49" t="s">
        <v>4061</v>
      </c>
      <c r="K4339" s="47" t="str">
        <f>_xlfn.XLOOKUP($B4339,ウォッチリスト!$C$3:$C$10000,ウォッチリスト!$C$3:$C$10000,"未反映",0,1)</f>
        <v>9842</v>
      </c>
    </row>
    <row r="4340" spans="1:11">
      <c r="A4340" s="49">
        <v>20250228</v>
      </c>
      <c r="B4340" s="50" t="s">
        <v>3894</v>
      </c>
      <c r="C4340" s="49" t="s">
        <v>8869</v>
      </c>
      <c r="D4340" s="49" t="s">
        <v>3968</v>
      </c>
      <c r="E4340" s="49">
        <v>6100</v>
      </c>
      <c r="F4340" s="49" t="s">
        <v>4070</v>
      </c>
      <c r="G4340" s="49">
        <v>14</v>
      </c>
      <c r="H4340" s="49" t="s">
        <v>4071</v>
      </c>
      <c r="I4340" s="49">
        <v>2</v>
      </c>
      <c r="J4340" s="49" t="s">
        <v>4532</v>
      </c>
      <c r="K4340" s="47" t="str">
        <f>_xlfn.XLOOKUP($B4340,ウォッチリスト!$C$3:$C$10000,ウォッチリスト!$C$3:$C$10000,"未反映",0,1)</f>
        <v>9843</v>
      </c>
    </row>
    <row r="4341" spans="1:11">
      <c r="A4341" s="49">
        <v>20250228</v>
      </c>
      <c r="B4341" s="50" t="s">
        <v>3895</v>
      </c>
      <c r="C4341" s="49" t="s">
        <v>8870</v>
      </c>
      <c r="D4341" s="49" t="s">
        <v>4059</v>
      </c>
      <c r="E4341" s="49">
        <v>3200</v>
      </c>
      <c r="F4341" s="49" t="s">
        <v>4445</v>
      </c>
      <c r="G4341" s="49">
        <v>4</v>
      </c>
      <c r="H4341" s="49" t="s">
        <v>4446</v>
      </c>
      <c r="I4341" s="49" t="s">
        <v>3975</v>
      </c>
      <c r="J4341" s="49" t="s">
        <v>3975</v>
      </c>
      <c r="K4341" s="47" t="str">
        <f>_xlfn.XLOOKUP($B4341,ウォッチリスト!$C$3:$C$10000,ウォッチリスト!$C$3:$C$10000,"未反映",0,1)</f>
        <v>9845</v>
      </c>
    </row>
    <row r="4342" spans="1:11">
      <c r="A4342" s="49">
        <v>20250228</v>
      </c>
      <c r="B4342" s="50" t="s">
        <v>193</v>
      </c>
      <c r="C4342" s="49" t="s">
        <v>8871</v>
      </c>
      <c r="D4342" s="49" t="s">
        <v>4059</v>
      </c>
      <c r="E4342" s="49">
        <v>6100</v>
      </c>
      <c r="F4342" s="49" t="s">
        <v>4070</v>
      </c>
      <c r="G4342" s="49">
        <v>14</v>
      </c>
      <c r="H4342" s="49" t="s">
        <v>4071</v>
      </c>
      <c r="I4342" s="49" t="s">
        <v>3975</v>
      </c>
      <c r="J4342" s="49" t="s">
        <v>3975</v>
      </c>
      <c r="K4342" s="47" t="str">
        <f>_xlfn.XLOOKUP($B4342,ウォッチリスト!$C$3:$C$10000,ウォッチリスト!$C$3:$C$10000,"未反映",0,1)</f>
        <v>9846</v>
      </c>
    </row>
    <row r="4343" spans="1:11">
      <c r="A4343" s="49">
        <v>20250228</v>
      </c>
      <c r="B4343" s="50" t="s">
        <v>3896</v>
      </c>
      <c r="C4343" s="49" t="s">
        <v>8872</v>
      </c>
      <c r="D4343" s="49" t="s">
        <v>4059</v>
      </c>
      <c r="E4343" s="49">
        <v>6050</v>
      </c>
      <c r="F4343" s="49" t="s">
        <v>4196</v>
      </c>
      <c r="G4343" s="49">
        <v>13</v>
      </c>
      <c r="H4343" s="49" t="s">
        <v>4197</v>
      </c>
      <c r="I4343" s="49" t="s">
        <v>3975</v>
      </c>
      <c r="J4343" s="49" t="s">
        <v>3975</v>
      </c>
      <c r="K4343" s="47" t="str">
        <f>_xlfn.XLOOKUP($B4343,ウォッチリスト!$C$3:$C$10000,ウォッチリスト!$C$3:$C$10000,"未反映",0,1)</f>
        <v>9849</v>
      </c>
    </row>
    <row r="4344" spans="1:11">
      <c r="A4344" s="49">
        <v>20250228</v>
      </c>
      <c r="B4344" s="50" t="s">
        <v>3897</v>
      </c>
      <c r="C4344" s="49" t="s">
        <v>8873</v>
      </c>
      <c r="D4344" s="49" t="s">
        <v>3968</v>
      </c>
      <c r="E4344" s="49">
        <v>6100</v>
      </c>
      <c r="F4344" s="49" t="s">
        <v>4070</v>
      </c>
      <c r="G4344" s="49">
        <v>14</v>
      </c>
      <c r="H4344" s="49" t="s">
        <v>4071</v>
      </c>
      <c r="I4344" s="49">
        <v>7</v>
      </c>
      <c r="J4344" s="49" t="s">
        <v>3971</v>
      </c>
      <c r="K4344" s="47" t="str">
        <f>_xlfn.XLOOKUP($B4344,ウォッチリスト!$C$3:$C$10000,ウォッチリスト!$C$3:$C$10000,"未反映",0,1)</f>
        <v>9850</v>
      </c>
    </row>
    <row r="4345" spans="1:11">
      <c r="A4345" s="49">
        <v>20250228</v>
      </c>
      <c r="B4345" s="50" t="s">
        <v>3898</v>
      </c>
      <c r="C4345" s="49" t="s">
        <v>8874</v>
      </c>
      <c r="D4345" s="49" t="s">
        <v>4059</v>
      </c>
      <c r="E4345" s="49">
        <v>6050</v>
      </c>
      <c r="F4345" s="49" t="s">
        <v>4196</v>
      </c>
      <c r="G4345" s="49">
        <v>13</v>
      </c>
      <c r="H4345" s="49" t="s">
        <v>4197</v>
      </c>
      <c r="I4345" s="49" t="s">
        <v>3975</v>
      </c>
      <c r="J4345" s="49" t="s">
        <v>3975</v>
      </c>
      <c r="K4345" s="47" t="str">
        <f>_xlfn.XLOOKUP($B4345,ウォッチリスト!$C$3:$C$10000,ウォッチリスト!$C$3:$C$10000,"未反映",0,1)</f>
        <v>9852</v>
      </c>
    </row>
    <row r="4346" spans="1:11">
      <c r="A4346" s="49">
        <v>20250228</v>
      </c>
      <c r="B4346" s="50" t="s">
        <v>3899</v>
      </c>
      <c r="C4346" s="49" t="s">
        <v>8875</v>
      </c>
      <c r="D4346" s="49" t="s">
        <v>4059</v>
      </c>
      <c r="E4346" s="49">
        <v>6100</v>
      </c>
      <c r="F4346" s="49" t="s">
        <v>4070</v>
      </c>
      <c r="G4346" s="49">
        <v>14</v>
      </c>
      <c r="H4346" s="49" t="s">
        <v>4071</v>
      </c>
      <c r="I4346" s="49" t="s">
        <v>3975</v>
      </c>
      <c r="J4346" s="49" t="s">
        <v>3975</v>
      </c>
      <c r="K4346" s="47" t="str">
        <f>_xlfn.XLOOKUP($B4346,ウォッチリスト!$C$3:$C$10000,ウォッチリスト!$C$3:$C$10000,"未反映",0,1)</f>
        <v>9853</v>
      </c>
    </row>
    <row r="4347" spans="1:11">
      <c r="A4347" s="49">
        <v>20250228</v>
      </c>
      <c r="B4347" s="50" t="s">
        <v>3900</v>
      </c>
      <c r="C4347" s="49" t="s">
        <v>8876</v>
      </c>
      <c r="D4347" s="49" t="s">
        <v>4059</v>
      </c>
      <c r="E4347" s="49">
        <v>6100</v>
      </c>
      <c r="F4347" s="49" t="s">
        <v>4070</v>
      </c>
      <c r="G4347" s="49">
        <v>14</v>
      </c>
      <c r="H4347" s="49" t="s">
        <v>4071</v>
      </c>
      <c r="I4347" s="49" t="s">
        <v>3975</v>
      </c>
      <c r="J4347" s="49" t="s">
        <v>3975</v>
      </c>
      <c r="K4347" s="47" t="str">
        <f>_xlfn.XLOOKUP($B4347,ウォッチリスト!$C$3:$C$10000,ウォッチリスト!$C$3:$C$10000,"未反映",0,1)</f>
        <v>9854</v>
      </c>
    </row>
    <row r="4348" spans="1:11">
      <c r="A4348" s="49">
        <v>20250228</v>
      </c>
      <c r="B4348" s="50" t="s">
        <v>3901</v>
      </c>
      <c r="C4348" s="49" t="s">
        <v>8877</v>
      </c>
      <c r="D4348" s="49" t="s">
        <v>4059</v>
      </c>
      <c r="E4348" s="49">
        <v>6100</v>
      </c>
      <c r="F4348" s="49" t="s">
        <v>4070</v>
      </c>
      <c r="G4348" s="49">
        <v>14</v>
      </c>
      <c r="H4348" s="49" t="s">
        <v>4071</v>
      </c>
      <c r="I4348" s="49">
        <v>7</v>
      </c>
      <c r="J4348" s="49" t="s">
        <v>3971</v>
      </c>
      <c r="K4348" s="47" t="str">
        <f>_xlfn.XLOOKUP($B4348,ウォッチリスト!$C$3:$C$10000,ウォッチリスト!$C$3:$C$10000,"未反映",0,1)</f>
        <v>9856</v>
      </c>
    </row>
    <row r="4349" spans="1:11">
      <c r="A4349" s="49">
        <v>20250228</v>
      </c>
      <c r="B4349" s="50" t="s">
        <v>3902</v>
      </c>
      <c r="C4349" s="49" t="s">
        <v>8878</v>
      </c>
      <c r="D4349" s="49" t="s">
        <v>4059</v>
      </c>
      <c r="E4349" s="49">
        <v>6050</v>
      </c>
      <c r="F4349" s="49" t="s">
        <v>4196</v>
      </c>
      <c r="G4349" s="49">
        <v>13</v>
      </c>
      <c r="H4349" s="49" t="s">
        <v>4197</v>
      </c>
      <c r="I4349" s="49" t="s">
        <v>3975</v>
      </c>
      <c r="J4349" s="49" t="s">
        <v>3975</v>
      </c>
      <c r="K4349" s="47" t="str">
        <f>_xlfn.XLOOKUP($B4349,ウォッチリスト!$C$3:$C$10000,ウォッチリスト!$C$3:$C$10000,"未反映",0,1)</f>
        <v>9857</v>
      </c>
    </row>
    <row r="4350" spans="1:11">
      <c r="A4350" s="49">
        <v>20250228</v>
      </c>
      <c r="B4350" s="50" t="s">
        <v>78</v>
      </c>
      <c r="C4350" s="49" t="s">
        <v>8879</v>
      </c>
      <c r="D4350" s="49" t="s">
        <v>3968</v>
      </c>
      <c r="E4350" s="49">
        <v>6100</v>
      </c>
      <c r="F4350" s="49" t="s">
        <v>4070</v>
      </c>
      <c r="G4350" s="49">
        <v>14</v>
      </c>
      <c r="H4350" s="49" t="s">
        <v>4071</v>
      </c>
      <c r="I4350" s="49">
        <v>4</v>
      </c>
      <c r="J4350" s="49" t="s">
        <v>4015</v>
      </c>
      <c r="K4350" s="47" t="str">
        <f>_xlfn.XLOOKUP($B4350,ウォッチリスト!$C$3:$C$10000,ウォッチリスト!$C$3:$C$10000,"未反映",0,1)</f>
        <v>9861</v>
      </c>
    </row>
    <row r="4351" spans="1:11">
      <c r="A4351" s="49">
        <v>20250228</v>
      </c>
      <c r="B4351" s="50" t="s">
        <v>3903</v>
      </c>
      <c r="C4351" s="49" t="s">
        <v>8880</v>
      </c>
      <c r="D4351" s="49" t="s">
        <v>4059</v>
      </c>
      <c r="E4351" s="49">
        <v>6050</v>
      </c>
      <c r="F4351" s="49" t="s">
        <v>4196</v>
      </c>
      <c r="G4351" s="49">
        <v>13</v>
      </c>
      <c r="H4351" s="49" t="s">
        <v>4197</v>
      </c>
      <c r="I4351" s="49" t="s">
        <v>3975</v>
      </c>
      <c r="J4351" s="49" t="s">
        <v>3975</v>
      </c>
      <c r="K4351" s="47" t="str">
        <f>_xlfn.XLOOKUP($B4351,ウォッチリスト!$C$3:$C$10000,ウォッチリスト!$C$3:$C$10000,"未反映",0,1)</f>
        <v>9867</v>
      </c>
    </row>
    <row r="4352" spans="1:11">
      <c r="A4352" s="49">
        <v>20250228</v>
      </c>
      <c r="B4352" s="50" t="s">
        <v>3904</v>
      </c>
      <c r="C4352" s="49" t="s">
        <v>8881</v>
      </c>
      <c r="D4352" s="49" t="s">
        <v>3968</v>
      </c>
      <c r="E4352" s="49">
        <v>6050</v>
      </c>
      <c r="F4352" s="49" t="s">
        <v>4196</v>
      </c>
      <c r="G4352" s="49">
        <v>13</v>
      </c>
      <c r="H4352" s="49" t="s">
        <v>4197</v>
      </c>
      <c r="I4352" s="49">
        <v>6</v>
      </c>
      <c r="J4352" s="49" t="s">
        <v>4061</v>
      </c>
      <c r="K4352" s="47" t="str">
        <f>_xlfn.XLOOKUP($B4352,ウォッチリスト!$C$3:$C$10000,ウォッチリスト!$C$3:$C$10000,"未反映",0,1)</f>
        <v>9869</v>
      </c>
    </row>
    <row r="4353" spans="1:11">
      <c r="A4353" s="49">
        <v>20250228</v>
      </c>
      <c r="B4353" s="50" t="s">
        <v>3905</v>
      </c>
      <c r="C4353" s="49" t="s">
        <v>8882</v>
      </c>
      <c r="D4353" s="49" t="s">
        <v>4059</v>
      </c>
      <c r="E4353" s="49">
        <v>6050</v>
      </c>
      <c r="F4353" s="49" t="s">
        <v>4196</v>
      </c>
      <c r="G4353" s="49">
        <v>13</v>
      </c>
      <c r="H4353" s="49" t="s">
        <v>4197</v>
      </c>
      <c r="I4353" s="49" t="s">
        <v>3975</v>
      </c>
      <c r="J4353" s="49" t="s">
        <v>3975</v>
      </c>
      <c r="K4353" s="47" t="str">
        <f>_xlfn.XLOOKUP($B4353,ウォッチリスト!$C$3:$C$10000,ウォッチリスト!$C$3:$C$10000,"未反映",0,1)</f>
        <v>9872</v>
      </c>
    </row>
    <row r="4354" spans="1:11">
      <c r="A4354" s="49">
        <v>20250228</v>
      </c>
      <c r="B4354" s="50" t="s">
        <v>3906</v>
      </c>
      <c r="C4354" s="49" t="s">
        <v>8883</v>
      </c>
      <c r="D4354" s="49" t="s">
        <v>4059</v>
      </c>
      <c r="E4354" s="49">
        <v>6100</v>
      </c>
      <c r="F4354" s="49" t="s">
        <v>4070</v>
      </c>
      <c r="G4354" s="49">
        <v>14</v>
      </c>
      <c r="H4354" s="49" t="s">
        <v>4071</v>
      </c>
      <c r="I4354" s="49" t="s">
        <v>3975</v>
      </c>
      <c r="J4354" s="49" t="s">
        <v>3975</v>
      </c>
      <c r="K4354" s="47" t="str">
        <f>_xlfn.XLOOKUP($B4354,ウォッチリスト!$C$3:$C$10000,ウォッチリスト!$C$3:$C$10000,"未反映",0,1)</f>
        <v>9876</v>
      </c>
    </row>
    <row r="4355" spans="1:11">
      <c r="A4355" s="49">
        <v>20250228</v>
      </c>
      <c r="B4355" s="50" t="s">
        <v>3907</v>
      </c>
      <c r="C4355" s="49" t="s">
        <v>8884</v>
      </c>
      <c r="D4355" s="49" t="s">
        <v>4059</v>
      </c>
      <c r="E4355" s="49">
        <v>6100</v>
      </c>
      <c r="F4355" s="49" t="s">
        <v>4070</v>
      </c>
      <c r="G4355" s="49">
        <v>14</v>
      </c>
      <c r="H4355" s="49" t="s">
        <v>4071</v>
      </c>
      <c r="I4355" s="49" t="s">
        <v>3975</v>
      </c>
      <c r="J4355" s="49" t="s">
        <v>3975</v>
      </c>
      <c r="K4355" s="47" t="str">
        <f>_xlfn.XLOOKUP($B4355,ウォッチリスト!$C$3:$C$10000,ウォッチリスト!$C$3:$C$10000,"未反映",0,1)</f>
        <v>9878</v>
      </c>
    </row>
    <row r="4356" spans="1:11">
      <c r="A4356" s="49">
        <v>20250228</v>
      </c>
      <c r="B4356" s="50" t="s">
        <v>3908</v>
      </c>
      <c r="C4356" s="49" t="s">
        <v>8885</v>
      </c>
      <c r="D4356" s="49" t="s">
        <v>3968</v>
      </c>
      <c r="E4356" s="49">
        <v>3650</v>
      </c>
      <c r="F4356" s="49" t="s">
        <v>5487</v>
      </c>
      <c r="G4356" s="49">
        <v>9</v>
      </c>
      <c r="H4356" s="49" t="s">
        <v>4770</v>
      </c>
      <c r="I4356" s="49">
        <v>7</v>
      </c>
      <c r="J4356" s="49" t="s">
        <v>3971</v>
      </c>
      <c r="K4356" s="47" t="str">
        <f>_xlfn.XLOOKUP($B4356,ウォッチリスト!$C$3:$C$10000,ウォッチリスト!$C$3:$C$10000,"未反映",0,1)</f>
        <v>9880</v>
      </c>
    </row>
    <row r="4357" spans="1:11">
      <c r="A4357" s="49">
        <v>20250228</v>
      </c>
      <c r="B4357" s="50" t="s">
        <v>3909</v>
      </c>
      <c r="C4357" s="49" t="s">
        <v>8886</v>
      </c>
      <c r="D4357" s="49" t="s">
        <v>3968</v>
      </c>
      <c r="E4357" s="49">
        <v>6050</v>
      </c>
      <c r="F4357" s="49" t="s">
        <v>4196</v>
      </c>
      <c r="G4357" s="49">
        <v>13</v>
      </c>
      <c r="H4357" s="49" t="s">
        <v>4197</v>
      </c>
      <c r="I4357" s="49">
        <v>6</v>
      </c>
      <c r="J4357" s="49" t="s">
        <v>4061</v>
      </c>
      <c r="K4357" s="47" t="str">
        <f>_xlfn.XLOOKUP($B4357,ウォッチリスト!$C$3:$C$10000,ウォッチリスト!$C$3:$C$10000,"未反映",0,1)</f>
        <v>9882</v>
      </c>
    </row>
    <row r="4358" spans="1:11">
      <c r="A4358" s="49">
        <v>20250228</v>
      </c>
      <c r="B4358" s="50" t="s">
        <v>3910</v>
      </c>
      <c r="C4358" s="49" t="s">
        <v>8887</v>
      </c>
      <c r="D4358" s="49" t="s">
        <v>4059</v>
      </c>
      <c r="E4358" s="49">
        <v>6050</v>
      </c>
      <c r="F4358" s="49" t="s">
        <v>4196</v>
      </c>
      <c r="G4358" s="49">
        <v>13</v>
      </c>
      <c r="H4358" s="49" t="s">
        <v>4197</v>
      </c>
      <c r="I4358" s="49" t="s">
        <v>3975</v>
      </c>
      <c r="J4358" s="49" t="s">
        <v>3975</v>
      </c>
      <c r="K4358" s="47" t="str">
        <f>_xlfn.XLOOKUP($B4358,ウォッチリスト!$C$3:$C$10000,ウォッチリスト!$C$3:$C$10000,"未反映",0,1)</f>
        <v>9885</v>
      </c>
    </row>
    <row r="4359" spans="1:11">
      <c r="A4359" s="49">
        <v>20250228</v>
      </c>
      <c r="B4359" s="50" t="s">
        <v>3911</v>
      </c>
      <c r="C4359" s="49" t="s">
        <v>8888</v>
      </c>
      <c r="D4359" s="49" t="s">
        <v>3968</v>
      </c>
      <c r="E4359" s="49">
        <v>6100</v>
      </c>
      <c r="F4359" s="49" t="s">
        <v>4070</v>
      </c>
      <c r="G4359" s="49">
        <v>14</v>
      </c>
      <c r="H4359" s="49" t="s">
        <v>4071</v>
      </c>
      <c r="I4359" s="49">
        <v>7</v>
      </c>
      <c r="J4359" s="49" t="s">
        <v>3971</v>
      </c>
      <c r="K4359" s="47" t="str">
        <f>_xlfn.XLOOKUP($B4359,ウォッチリスト!$C$3:$C$10000,ウォッチリスト!$C$3:$C$10000,"未反映",0,1)</f>
        <v>9887</v>
      </c>
    </row>
    <row r="4360" spans="1:11">
      <c r="A4360" s="49">
        <v>20250228</v>
      </c>
      <c r="B4360" s="50" t="s">
        <v>3912</v>
      </c>
      <c r="C4360" s="49" t="s">
        <v>8889</v>
      </c>
      <c r="D4360" s="49" t="s">
        <v>4059</v>
      </c>
      <c r="E4360" s="49">
        <v>6050</v>
      </c>
      <c r="F4360" s="49" t="s">
        <v>4196</v>
      </c>
      <c r="G4360" s="49">
        <v>13</v>
      </c>
      <c r="H4360" s="49" t="s">
        <v>4197</v>
      </c>
      <c r="I4360" s="49" t="s">
        <v>3975</v>
      </c>
      <c r="J4360" s="49" t="s">
        <v>3975</v>
      </c>
      <c r="K4360" s="47" t="str">
        <f>_xlfn.XLOOKUP($B4360,ウォッチリスト!$C$3:$C$10000,ウォッチリスト!$C$3:$C$10000,"未反映",0,1)</f>
        <v>9888</v>
      </c>
    </row>
    <row r="4361" spans="1:11">
      <c r="A4361" s="49">
        <v>20250228</v>
      </c>
      <c r="B4361" s="50" t="s">
        <v>43</v>
      </c>
      <c r="C4361" s="49" t="s">
        <v>8890</v>
      </c>
      <c r="D4361" s="49" t="s">
        <v>3968</v>
      </c>
      <c r="E4361" s="49">
        <v>5250</v>
      </c>
      <c r="F4361" s="49" t="s">
        <v>3992</v>
      </c>
      <c r="G4361" s="49">
        <v>10</v>
      </c>
      <c r="H4361" s="49" t="s">
        <v>3993</v>
      </c>
      <c r="I4361" s="49">
        <v>6</v>
      </c>
      <c r="J4361" s="49" t="s">
        <v>4061</v>
      </c>
      <c r="K4361" s="47" t="str">
        <f>_xlfn.XLOOKUP($B4361,ウォッチリスト!$C$3:$C$10000,ウォッチリスト!$C$3:$C$10000,"未反映",0,1)</f>
        <v>9889</v>
      </c>
    </row>
    <row r="4362" spans="1:11">
      <c r="A4362" s="49">
        <v>20250228</v>
      </c>
      <c r="B4362" s="50" t="s">
        <v>3913</v>
      </c>
      <c r="C4362" s="49" t="s">
        <v>8891</v>
      </c>
      <c r="D4362" s="49" t="s">
        <v>4059</v>
      </c>
      <c r="E4362" s="49">
        <v>6100</v>
      </c>
      <c r="F4362" s="49" t="s">
        <v>4070</v>
      </c>
      <c r="G4362" s="49">
        <v>14</v>
      </c>
      <c r="H4362" s="49" t="s">
        <v>4071</v>
      </c>
      <c r="I4362" s="49" t="s">
        <v>3975</v>
      </c>
      <c r="J4362" s="49" t="s">
        <v>3975</v>
      </c>
      <c r="K4362" s="47" t="str">
        <f>_xlfn.XLOOKUP($B4362,ウォッチリスト!$C$3:$C$10000,ウォッチリスト!$C$3:$C$10000,"未反映",0,1)</f>
        <v>9890</v>
      </c>
    </row>
    <row r="4363" spans="1:11">
      <c r="A4363" s="49">
        <v>20250228</v>
      </c>
      <c r="B4363" s="50" t="s">
        <v>3914</v>
      </c>
      <c r="C4363" s="49" t="s">
        <v>8892</v>
      </c>
      <c r="D4363" s="49" t="s">
        <v>4059</v>
      </c>
      <c r="E4363" s="49">
        <v>6050</v>
      </c>
      <c r="F4363" s="49" t="s">
        <v>4196</v>
      </c>
      <c r="G4363" s="49">
        <v>13</v>
      </c>
      <c r="H4363" s="49" t="s">
        <v>4197</v>
      </c>
      <c r="I4363" s="49" t="s">
        <v>3975</v>
      </c>
      <c r="J4363" s="49" t="s">
        <v>3975</v>
      </c>
      <c r="K4363" s="47" t="str">
        <f>_xlfn.XLOOKUP($B4363,ウォッチリスト!$C$3:$C$10000,ウォッチリスト!$C$3:$C$10000,"未反映",0,1)</f>
        <v>9895</v>
      </c>
    </row>
    <row r="4364" spans="1:11">
      <c r="A4364" s="49">
        <v>20250228</v>
      </c>
      <c r="B4364" s="50" t="s">
        <v>3915</v>
      </c>
      <c r="C4364" s="49" t="s">
        <v>8893</v>
      </c>
      <c r="D4364" s="49" t="s">
        <v>4059</v>
      </c>
      <c r="E4364" s="49">
        <v>6050</v>
      </c>
      <c r="F4364" s="49" t="s">
        <v>4196</v>
      </c>
      <c r="G4364" s="49">
        <v>13</v>
      </c>
      <c r="H4364" s="49" t="s">
        <v>4197</v>
      </c>
      <c r="I4364" s="49">
        <v>7</v>
      </c>
      <c r="J4364" s="49" t="s">
        <v>3971</v>
      </c>
      <c r="K4364" s="47" t="str">
        <f>_xlfn.XLOOKUP($B4364,ウォッチリスト!$C$3:$C$10000,ウォッチリスト!$C$3:$C$10000,"未反映",0,1)</f>
        <v>9896</v>
      </c>
    </row>
    <row r="4365" spans="1:11">
      <c r="A4365" s="49">
        <v>20250228</v>
      </c>
      <c r="B4365" s="50" t="s">
        <v>3916</v>
      </c>
      <c r="C4365" s="49" t="s">
        <v>8894</v>
      </c>
      <c r="D4365" s="49" t="s">
        <v>3968</v>
      </c>
      <c r="E4365" s="49">
        <v>6100</v>
      </c>
      <c r="F4365" s="49" t="s">
        <v>4070</v>
      </c>
      <c r="G4365" s="49">
        <v>14</v>
      </c>
      <c r="H4365" s="49" t="s">
        <v>4071</v>
      </c>
      <c r="I4365" s="49">
        <v>7</v>
      </c>
      <c r="J4365" s="49" t="s">
        <v>3971</v>
      </c>
      <c r="K4365" s="47" t="str">
        <f>_xlfn.XLOOKUP($B4365,ウォッチリスト!$C$3:$C$10000,ウォッチリスト!$C$3:$C$10000,"未反映",0,1)</f>
        <v>9900</v>
      </c>
    </row>
    <row r="4366" spans="1:11">
      <c r="A4366" s="49">
        <v>20250228</v>
      </c>
      <c r="B4366" s="50" t="s">
        <v>3917</v>
      </c>
      <c r="C4366" s="49" t="s">
        <v>8895</v>
      </c>
      <c r="D4366" s="49" t="s">
        <v>3968</v>
      </c>
      <c r="E4366" s="49">
        <v>6050</v>
      </c>
      <c r="F4366" s="49" t="s">
        <v>4196</v>
      </c>
      <c r="G4366" s="49">
        <v>13</v>
      </c>
      <c r="H4366" s="49" t="s">
        <v>4197</v>
      </c>
      <c r="I4366" s="49">
        <v>7</v>
      </c>
      <c r="J4366" s="49" t="s">
        <v>3971</v>
      </c>
      <c r="K4366" s="47" t="str">
        <f>_xlfn.XLOOKUP($B4366,ウォッチリスト!$C$3:$C$10000,ウォッチリスト!$C$3:$C$10000,"未反映",0,1)</f>
        <v>9902</v>
      </c>
    </row>
    <row r="4367" spans="1:11">
      <c r="A4367" s="49">
        <v>20250228</v>
      </c>
      <c r="B4367" s="50" t="s">
        <v>3918</v>
      </c>
      <c r="C4367" s="49" t="s">
        <v>8896</v>
      </c>
      <c r="D4367" s="49" t="s">
        <v>4059</v>
      </c>
      <c r="E4367" s="49">
        <v>6100</v>
      </c>
      <c r="F4367" s="49" t="s">
        <v>4070</v>
      </c>
      <c r="G4367" s="49">
        <v>14</v>
      </c>
      <c r="H4367" s="49" t="s">
        <v>4071</v>
      </c>
      <c r="I4367" s="49" t="s">
        <v>3975</v>
      </c>
      <c r="J4367" s="49" t="s">
        <v>3975</v>
      </c>
      <c r="K4367" s="47" t="str">
        <f>_xlfn.XLOOKUP($B4367,ウォッチリスト!$C$3:$C$10000,ウォッチリスト!$C$3:$C$10000,"未反映",0,1)</f>
        <v>9903</v>
      </c>
    </row>
    <row r="4368" spans="1:11">
      <c r="A4368" s="49">
        <v>20250228</v>
      </c>
      <c r="B4368" s="50" t="s">
        <v>3919</v>
      </c>
      <c r="C4368" s="49" t="s">
        <v>8897</v>
      </c>
      <c r="D4368" s="49" t="s">
        <v>4059</v>
      </c>
      <c r="E4368" s="49">
        <v>6100</v>
      </c>
      <c r="F4368" s="49" t="s">
        <v>4070</v>
      </c>
      <c r="G4368" s="49">
        <v>14</v>
      </c>
      <c r="H4368" s="49" t="s">
        <v>4071</v>
      </c>
      <c r="I4368" s="49" t="s">
        <v>3975</v>
      </c>
      <c r="J4368" s="49" t="s">
        <v>3975</v>
      </c>
      <c r="K4368" s="47" t="str">
        <f>_xlfn.XLOOKUP($B4368,ウォッチリスト!$C$3:$C$10000,ウォッチリスト!$C$3:$C$10000,"未反映",0,1)</f>
        <v>9904</v>
      </c>
    </row>
    <row r="4369" spans="1:11">
      <c r="A4369" s="49">
        <v>20250228</v>
      </c>
      <c r="B4369" s="50" t="s">
        <v>3920</v>
      </c>
      <c r="C4369" s="49" t="s">
        <v>8898</v>
      </c>
      <c r="D4369" s="49" t="s">
        <v>4059</v>
      </c>
      <c r="E4369" s="49">
        <v>6050</v>
      </c>
      <c r="F4369" s="49" t="s">
        <v>4196</v>
      </c>
      <c r="G4369" s="49">
        <v>13</v>
      </c>
      <c r="H4369" s="49" t="s">
        <v>4197</v>
      </c>
      <c r="I4369" s="49" t="s">
        <v>3975</v>
      </c>
      <c r="J4369" s="49" t="s">
        <v>3975</v>
      </c>
      <c r="K4369" s="47" t="str">
        <f>_xlfn.XLOOKUP($B4369,ウォッチリスト!$C$3:$C$10000,ウォッチリスト!$C$3:$C$10000,"未反映",0,1)</f>
        <v>9906</v>
      </c>
    </row>
    <row r="4370" spans="1:11">
      <c r="A4370" s="49">
        <v>20250228</v>
      </c>
      <c r="B4370" s="50" t="s">
        <v>3921</v>
      </c>
      <c r="C4370" s="49" t="s">
        <v>8899</v>
      </c>
      <c r="D4370" s="49" t="s">
        <v>4059</v>
      </c>
      <c r="E4370" s="49">
        <v>6050</v>
      </c>
      <c r="F4370" s="49" t="s">
        <v>4196</v>
      </c>
      <c r="G4370" s="49">
        <v>13</v>
      </c>
      <c r="H4370" s="49" t="s">
        <v>4197</v>
      </c>
      <c r="I4370" s="49" t="s">
        <v>3975</v>
      </c>
      <c r="J4370" s="49" t="s">
        <v>3975</v>
      </c>
      <c r="K4370" s="47" t="str">
        <f>_xlfn.XLOOKUP($B4370,ウォッチリスト!$C$3:$C$10000,ウォッチリスト!$C$3:$C$10000,"未反映",0,1)</f>
        <v>9908</v>
      </c>
    </row>
    <row r="4371" spans="1:11">
      <c r="A4371" s="49">
        <v>20250228</v>
      </c>
      <c r="B4371" s="50" t="s">
        <v>3922</v>
      </c>
      <c r="C4371" s="49" t="s">
        <v>8900</v>
      </c>
      <c r="D4371" s="49" t="s">
        <v>4059</v>
      </c>
      <c r="E4371" s="49">
        <v>6050</v>
      </c>
      <c r="F4371" s="49" t="s">
        <v>4196</v>
      </c>
      <c r="G4371" s="49">
        <v>13</v>
      </c>
      <c r="H4371" s="49" t="s">
        <v>4197</v>
      </c>
      <c r="I4371" s="49" t="s">
        <v>3975</v>
      </c>
      <c r="J4371" s="49" t="s">
        <v>3975</v>
      </c>
      <c r="K4371" s="47" t="str">
        <f>_xlfn.XLOOKUP($B4371,ウォッチリスト!$C$3:$C$10000,ウォッチリスト!$C$3:$C$10000,"未反映",0,1)</f>
        <v>9913</v>
      </c>
    </row>
    <row r="4372" spans="1:11">
      <c r="A4372" s="49">
        <v>20250228</v>
      </c>
      <c r="B4372" s="50" t="s">
        <v>3923</v>
      </c>
      <c r="C4372" s="49" t="s">
        <v>8901</v>
      </c>
      <c r="D4372" s="49" t="s">
        <v>4059</v>
      </c>
      <c r="E4372" s="49">
        <v>6050</v>
      </c>
      <c r="F4372" s="49" t="s">
        <v>4196</v>
      </c>
      <c r="G4372" s="49">
        <v>13</v>
      </c>
      <c r="H4372" s="49" t="s">
        <v>4197</v>
      </c>
      <c r="I4372" s="49" t="s">
        <v>3975</v>
      </c>
      <c r="J4372" s="49" t="s">
        <v>3975</v>
      </c>
      <c r="K4372" s="47" t="str">
        <f>_xlfn.XLOOKUP($B4372,ウォッチリスト!$C$3:$C$10000,ウォッチリスト!$C$3:$C$10000,"未反映",0,1)</f>
        <v>9914</v>
      </c>
    </row>
    <row r="4373" spans="1:11">
      <c r="A4373" s="49">
        <v>20250228</v>
      </c>
      <c r="B4373" s="50" t="s">
        <v>3924</v>
      </c>
      <c r="C4373" s="49" t="s">
        <v>8902</v>
      </c>
      <c r="D4373" s="49" t="s">
        <v>4059</v>
      </c>
      <c r="E4373" s="49">
        <v>6100</v>
      </c>
      <c r="F4373" s="49" t="s">
        <v>4070</v>
      </c>
      <c r="G4373" s="49">
        <v>14</v>
      </c>
      <c r="H4373" s="49" t="s">
        <v>4071</v>
      </c>
      <c r="I4373" s="49" t="s">
        <v>3975</v>
      </c>
      <c r="J4373" s="49" t="s">
        <v>3975</v>
      </c>
      <c r="K4373" s="47" t="str">
        <f>_xlfn.XLOOKUP($B4373,ウォッチリスト!$C$3:$C$10000,ウォッチリスト!$C$3:$C$10000,"未反映",0,1)</f>
        <v>9927</v>
      </c>
    </row>
    <row r="4374" spans="1:11">
      <c r="A4374" s="49">
        <v>20250228</v>
      </c>
      <c r="B4374" s="50" t="s">
        <v>3925</v>
      </c>
      <c r="C4374" s="49" t="s">
        <v>8903</v>
      </c>
      <c r="D4374" s="49" t="s">
        <v>3968</v>
      </c>
      <c r="E4374" s="49">
        <v>5250</v>
      </c>
      <c r="F4374" s="49" t="s">
        <v>3992</v>
      </c>
      <c r="G4374" s="49">
        <v>10</v>
      </c>
      <c r="H4374" s="49" t="s">
        <v>3993</v>
      </c>
      <c r="I4374" s="49">
        <v>7</v>
      </c>
      <c r="J4374" s="49" t="s">
        <v>3971</v>
      </c>
      <c r="K4374" s="47" t="str">
        <f>_xlfn.XLOOKUP($B4374,ウォッチリスト!$C$3:$C$10000,ウォッチリスト!$C$3:$C$10000,"未反映",0,1)</f>
        <v>9928</v>
      </c>
    </row>
    <row r="4375" spans="1:11">
      <c r="A4375" s="49">
        <v>20250228</v>
      </c>
      <c r="B4375" s="50" t="s">
        <v>3926</v>
      </c>
      <c r="C4375" s="49" t="s">
        <v>8904</v>
      </c>
      <c r="D4375" s="49" t="s">
        <v>4059</v>
      </c>
      <c r="E4375" s="49">
        <v>6050</v>
      </c>
      <c r="F4375" s="49" t="s">
        <v>4196</v>
      </c>
      <c r="G4375" s="49">
        <v>13</v>
      </c>
      <c r="H4375" s="49" t="s">
        <v>4197</v>
      </c>
      <c r="I4375" s="49" t="s">
        <v>3975</v>
      </c>
      <c r="J4375" s="49" t="s">
        <v>3975</v>
      </c>
      <c r="K4375" s="47" t="str">
        <f>_xlfn.XLOOKUP($B4375,ウォッチリスト!$C$3:$C$10000,ウォッチリスト!$C$3:$C$10000,"未反映",0,1)</f>
        <v>9929</v>
      </c>
    </row>
    <row r="4376" spans="1:11">
      <c r="A4376" s="49">
        <v>20250228</v>
      </c>
      <c r="B4376" s="50" t="s">
        <v>3927</v>
      </c>
      <c r="C4376" s="49" t="s">
        <v>8905</v>
      </c>
      <c r="D4376" s="49" t="s">
        <v>4059</v>
      </c>
      <c r="E4376" s="49">
        <v>6050</v>
      </c>
      <c r="F4376" s="49" t="s">
        <v>4196</v>
      </c>
      <c r="G4376" s="49">
        <v>13</v>
      </c>
      <c r="H4376" s="49" t="s">
        <v>4197</v>
      </c>
      <c r="I4376" s="49" t="s">
        <v>3975</v>
      </c>
      <c r="J4376" s="49" t="s">
        <v>3975</v>
      </c>
      <c r="K4376" s="47" t="str">
        <f>_xlfn.XLOOKUP($B4376,ウォッチリスト!$C$3:$C$10000,ウォッチリスト!$C$3:$C$10000,"未反映",0,1)</f>
        <v>9930</v>
      </c>
    </row>
    <row r="4377" spans="1:11">
      <c r="A4377" s="49">
        <v>20250228</v>
      </c>
      <c r="B4377" s="50" t="s">
        <v>3928</v>
      </c>
      <c r="C4377" s="49" t="s">
        <v>8906</v>
      </c>
      <c r="D4377" s="49" t="s">
        <v>3968</v>
      </c>
      <c r="E4377" s="49">
        <v>6050</v>
      </c>
      <c r="F4377" s="49" t="s">
        <v>4196</v>
      </c>
      <c r="G4377" s="49">
        <v>13</v>
      </c>
      <c r="H4377" s="49" t="s">
        <v>4197</v>
      </c>
      <c r="I4377" s="49">
        <v>7</v>
      </c>
      <c r="J4377" s="49" t="s">
        <v>3971</v>
      </c>
      <c r="K4377" s="47" t="str">
        <f>_xlfn.XLOOKUP($B4377,ウォッチリスト!$C$3:$C$10000,ウォッチリスト!$C$3:$C$10000,"未反映",0,1)</f>
        <v>9932</v>
      </c>
    </row>
    <row r="4378" spans="1:11">
      <c r="A4378" s="49">
        <v>20250228</v>
      </c>
      <c r="B4378" s="50" t="s">
        <v>3929</v>
      </c>
      <c r="C4378" s="49" t="s">
        <v>8907</v>
      </c>
      <c r="D4378" s="49" t="s">
        <v>3968</v>
      </c>
      <c r="E4378" s="49">
        <v>6050</v>
      </c>
      <c r="F4378" s="49" t="s">
        <v>4196</v>
      </c>
      <c r="G4378" s="49">
        <v>13</v>
      </c>
      <c r="H4378" s="49" t="s">
        <v>4197</v>
      </c>
      <c r="I4378" s="49">
        <v>4</v>
      </c>
      <c r="J4378" s="49" t="s">
        <v>4015</v>
      </c>
      <c r="K4378" s="47" t="str">
        <f>_xlfn.XLOOKUP($B4378,ウォッチリスト!$C$3:$C$10000,ウォッチリスト!$C$3:$C$10000,"未反映",0,1)</f>
        <v>9934</v>
      </c>
    </row>
    <row r="4379" spans="1:11">
      <c r="A4379" s="49">
        <v>20250228</v>
      </c>
      <c r="B4379" s="50" t="s">
        <v>89</v>
      </c>
      <c r="C4379" s="49" t="s">
        <v>8908</v>
      </c>
      <c r="D4379" s="49" t="s">
        <v>3968</v>
      </c>
      <c r="E4379" s="49">
        <v>6100</v>
      </c>
      <c r="F4379" s="49" t="s">
        <v>4070</v>
      </c>
      <c r="G4379" s="49">
        <v>14</v>
      </c>
      <c r="H4379" s="49" t="s">
        <v>4071</v>
      </c>
      <c r="I4379" s="49">
        <v>6</v>
      </c>
      <c r="J4379" s="49" t="s">
        <v>4061</v>
      </c>
      <c r="K4379" s="47" t="str">
        <f>_xlfn.XLOOKUP($B4379,ウォッチリスト!$C$3:$C$10000,ウォッチリスト!$C$3:$C$10000,"未反映",0,1)</f>
        <v>9936</v>
      </c>
    </row>
    <row r="4380" spans="1:11">
      <c r="A4380" s="49">
        <v>20250228</v>
      </c>
      <c r="B4380" s="50" t="s">
        <v>3930</v>
      </c>
      <c r="C4380" s="49" t="s">
        <v>8909</v>
      </c>
      <c r="D4380" s="49" t="s">
        <v>4059</v>
      </c>
      <c r="E4380" s="49">
        <v>6050</v>
      </c>
      <c r="F4380" s="49" t="s">
        <v>4196</v>
      </c>
      <c r="G4380" s="49">
        <v>13</v>
      </c>
      <c r="H4380" s="49" t="s">
        <v>4197</v>
      </c>
      <c r="I4380" s="49" t="s">
        <v>3975</v>
      </c>
      <c r="J4380" s="49" t="s">
        <v>3975</v>
      </c>
      <c r="K4380" s="47" t="str">
        <f>_xlfn.XLOOKUP($B4380,ウォッチリスト!$C$3:$C$10000,ウォッチリスト!$C$3:$C$10000,"未反映",0,1)</f>
        <v>9941</v>
      </c>
    </row>
    <row r="4381" spans="1:11">
      <c r="A4381" s="49">
        <v>20250228</v>
      </c>
      <c r="B4381" s="50" t="s">
        <v>3931</v>
      </c>
      <c r="C4381" s="49" t="s">
        <v>8910</v>
      </c>
      <c r="D4381" s="49" t="s">
        <v>3968</v>
      </c>
      <c r="E4381" s="49">
        <v>6100</v>
      </c>
      <c r="F4381" s="49" t="s">
        <v>4070</v>
      </c>
      <c r="G4381" s="49">
        <v>14</v>
      </c>
      <c r="H4381" s="49" t="s">
        <v>4071</v>
      </c>
      <c r="I4381" s="49">
        <v>7</v>
      </c>
      <c r="J4381" s="49" t="s">
        <v>3971</v>
      </c>
      <c r="K4381" s="47" t="str">
        <f>_xlfn.XLOOKUP($B4381,ウォッチリスト!$C$3:$C$10000,ウォッチリスト!$C$3:$C$10000,"未反映",0,1)</f>
        <v>9946</v>
      </c>
    </row>
    <row r="4382" spans="1:11">
      <c r="A4382" s="49">
        <v>20250228</v>
      </c>
      <c r="B4382" s="50" t="s">
        <v>3932</v>
      </c>
      <c r="C4382" s="49" t="s">
        <v>8911</v>
      </c>
      <c r="D4382" s="49" t="s">
        <v>3968</v>
      </c>
      <c r="E4382" s="49">
        <v>6100</v>
      </c>
      <c r="F4382" s="49" t="s">
        <v>4070</v>
      </c>
      <c r="G4382" s="49">
        <v>14</v>
      </c>
      <c r="H4382" s="49" t="s">
        <v>4071</v>
      </c>
      <c r="I4382" s="49">
        <v>6</v>
      </c>
      <c r="J4382" s="49" t="s">
        <v>4061</v>
      </c>
      <c r="K4382" s="47" t="str">
        <f>_xlfn.XLOOKUP($B4382,ウォッチリスト!$C$3:$C$10000,ウォッチリスト!$C$3:$C$10000,"未反映",0,1)</f>
        <v>9948</v>
      </c>
    </row>
    <row r="4383" spans="1:11">
      <c r="A4383" s="49">
        <v>20250228</v>
      </c>
      <c r="B4383" s="50" t="s">
        <v>3933</v>
      </c>
      <c r="C4383" s="49" t="s">
        <v>8912</v>
      </c>
      <c r="D4383" s="49" t="s">
        <v>4059</v>
      </c>
      <c r="E4383" s="49">
        <v>6100</v>
      </c>
      <c r="F4383" s="49" t="s">
        <v>4070</v>
      </c>
      <c r="G4383" s="49">
        <v>14</v>
      </c>
      <c r="H4383" s="49" t="s">
        <v>4071</v>
      </c>
      <c r="I4383" s="49" t="s">
        <v>3975</v>
      </c>
      <c r="J4383" s="49" t="s">
        <v>3975</v>
      </c>
      <c r="K4383" s="47" t="str">
        <f>_xlfn.XLOOKUP($B4383,ウォッチリスト!$C$3:$C$10000,ウォッチリスト!$C$3:$C$10000,"未反映",0,1)</f>
        <v>9950</v>
      </c>
    </row>
    <row r="4384" spans="1:11">
      <c r="A4384" s="49">
        <v>20250228</v>
      </c>
      <c r="B4384" s="50" t="s">
        <v>3934</v>
      </c>
      <c r="C4384" s="49" t="s">
        <v>8913</v>
      </c>
      <c r="D4384" s="49" t="s">
        <v>4059</v>
      </c>
      <c r="E4384" s="49">
        <v>6050</v>
      </c>
      <c r="F4384" s="49" t="s">
        <v>4196</v>
      </c>
      <c r="G4384" s="49">
        <v>13</v>
      </c>
      <c r="H4384" s="49" t="s">
        <v>4197</v>
      </c>
      <c r="I4384" s="49" t="s">
        <v>3975</v>
      </c>
      <c r="J4384" s="49" t="s">
        <v>3975</v>
      </c>
      <c r="K4384" s="47" t="str">
        <f>_xlfn.XLOOKUP($B4384,ウォッチリスト!$C$3:$C$10000,ウォッチリスト!$C$3:$C$10000,"未反映",0,1)</f>
        <v>9955</v>
      </c>
    </row>
    <row r="4385" spans="1:11">
      <c r="A4385" s="49">
        <v>20250228</v>
      </c>
      <c r="B4385" s="50" t="s">
        <v>104</v>
      </c>
      <c r="C4385" s="49" t="s">
        <v>8914</v>
      </c>
      <c r="D4385" s="49" t="s">
        <v>3968</v>
      </c>
      <c r="E4385" s="49">
        <v>6100</v>
      </c>
      <c r="F4385" s="49" t="s">
        <v>4070</v>
      </c>
      <c r="G4385" s="49">
        <v>14</v>
      </c>
      <c r="H4385" s="49" t="s">
        <v>4071</v>
      </c>
      <c r="I4385" s="49">
        <v>6</v>
      </c>
      <c r="J4385" s="49" t="s">
        <v>4061</v>
      </c>
      <c r="K4385" s="47" t="str">
        <f>_xlfn.XLOOKUP($B4385,ウォッチリスト!$C$3:$C$10000,ウォッチリスト!$C$3:$C$10000,"未反映",0,1)</f>
        <v>9956</v>
      </c>
    </row>
    <row r="4386" spans="1:11">
      <c r="A4386" s="49">
        <v>20250228</v>
      </c>
      <c r="B4386" s="50" t="s">
        <v>3935</v>
      </c>
      <c r="C4386" s="49" t="s">
        <v>8915</v>
      </c>
      <c r="D4386" s="49" t="s">
        <v>4059</v>
      </c>
      <c r="E4386" s="49">
        <v>6100</v>
      </c>
      <c r="F4386" s="49" t="s">
        <v>4070</v>
      </c>
      <c r="G4386" s="49">
        <v>14</v>
      </c>
      <c r="H4386" s="49" t="s">
        <v>4071</v>
      </c>
      <c r="I4386" s="49" t="s">
        <v>3975</v>
      </c>
      <c r="J4386" s="49" t="s">
        <v>3975</v>
      </c>
      <c r="K4386" s="47" t="str">
        <f>_xlfn.XLOOKUP($B4386,ウォッチリスト!$C$3:$C$10000,ウォッチリスト!$C$3:$C$10000,"未反映",0,1)</f>
        <v>9959</v>
      </c>
    </row>
    <row r="4387" spans="1:11">
      <c r="A4387" s="49">
        <v>20250228</v>
      </c>
      <c r="B4387" s="50" t="s">
        <v>3936</v>
      </c>
      <c r="C4387" s="49" t="s">
        <v>8916</v>
      </c>
      <c r="D4387" s="49" t="s">
        <v>3968</v>
      </c>
      <c r="E4387" s="49">
        <v>6050</v>
      </c>
      <c r="F4387" s="49" t="s">
        <v>4196</v>
      </c>
      <c r="G4387" s="49">
        <v>13</v>
      </c>
      <c r="H4387" s="49" t="s">
        <v>4197</v>
      </c>
      <c r="I4387" s="49">
        <v>7</v>
      </c>
      <c r="J4387" s="49" t="s">
        <v>3971</v>
      </c>
      <c r="K4387" s="47" t="str">
        <f>_xlfn.XLOOKUP($B4387,ウォッチリスト!$C$3:$C$10000,ウォッチリスト!$C$3:$C$10000,"未反映",0,1)</f>
        <v>9960</v>
      </c>
    </row>
    <row r="4388" spans="1:11">
      <c r="A4388" s="49">
        <v>20250228</v>
      </c>
      <c r="B4388" s="50" t="s">
        <v>3937</v>
      </c>
      <c r="C4388" s="49" t="s">
        <v>8917</v>
      </c>
      <c r="D4388" s="49" t="s">
        <v>3968</v>
      </c>
      <c r="E4388" s="49">
        <v>6050</v>
      </c>
      <c r="F4388" s="49" t="s">
        <v>4196</v>
      </c>
      <c r="G4388" s="49">
        <v>13</v>
      </c>
      <c r="H4388" s="49" t="s">
        <v>4197</v>
      </c>
      <c r="I4388" s="49">
        <v>4</v>
      </c>
      <c r="J4388" s="49" t="s">
        <v>4015</v>
      </c>
      <c r="K4388" s="47" t="str">
        <f>_xlfn.XLOOKUP($B4388,ウォッチリスト!$C$3:$C$10000,ウォッチリスト!$C$3:$C$10000,"未反映",0,1)</f>
        <v>9962</v>
      </c>
    </row>
    <row r="4389" spans="1:11">
      <c r="A4389" s="49">
        <v>20250228</v>
      </c>
      <c r="B4389" s="50" t="s">
        <v>3938</v>
      </c>
      <c r="C4389" s="49" t="s">
        <v>8918</v>
      </c>
      <c r="D4389" s="49" t="s">
        <v>4059</v>
      </c>
      <c r="E4389" s="49">
        <v>6100</v>
      </c>
      <c r="F4389" s="49" t="s">
        <v>4070</v>
      </c>
      <c r="G4389" s="49">
        <v>14</v>
      </c>
      <c r="H4389" s="49" t="s">
        <v>4071</v>
      </c>
      <c r="I4389" s="49" t="s">
        <v>3975</v>
      </c>
      <c r="J4389" s="49" t="s">
        <v>3975</v>
      </c>
      <c r="K4389" s="47" t="str">
        <f>_xlfn.XLOOKUP($B4389,ウォッチリスト!$C$3:$C$10000,ウォッチリスト!$C$3:$C$10000,"未反映",0,1)</f>
        <v>9969</v>
      </c>
    </row>
    <row r="4390" spans="1:11">
      <c r="A4390" s="49">
        <v>20250228</v>
      </c>
      <c r="B4390" s="50" t="s">
        <v>3939</v>
      </c>
      <c r="C4390" s="49" t="s">
        <v>8919</v>
      </c>
      <c r="D4390" s="49" t="s">
        <v>4059</v>
      </c>
      <c r="E4390" s="49">
        <v>6050</v>
      </c>
      <c r="F4390" s="49" t="s">
        <v>4196</v>
      </c>
      <c r="G4390" s="49">
        <v>13</v>
      </c>
      <c r="H4390" s="49" t="s">
        <v>4197</v>
      </c>
      <c r="I4390" s="49" t="s">
        <v>3975</v>
      </c>
      <c r="J4390" s="49" t="s">
        <v>3975</v>
      </c>
      <c r="K4390" s="47" t="str">
        <f>_xlfn.XLOOKUP($B4390,ウォッチリスト!$C$3:$C$10000,ウォッチリスト!$C$3:$C$10000,"未反映",0,1)</f>
        <v>9972</v>
      </c>
    </row>
    <row r="4391" spans="1:11">
      <c r="A4391" s="49">
        <v>20250228</v>
      </c>
      <c r="B4391" s="50" t="s">
        <v>3940</v>
      </c>
      <c r="C4391" s="49" t="s">
        <v>8920</v>
      </c>
      <c r="D4391" s="49" t="s">
        <v>4059</v>
      </c>
      <c r="E4391" s="49">
        <v>6100</v>
      </c>
      <c r="F4391" s="49" t="s">
        <v>4070</v>
      </c>
      <c r="G4391" s="49">
        <v>14</v>
      </c>
      <c r="H4391" s="49" t="s">
        <v>4071</v>
      </c>
      <c r="I4391" s="49" t="s">
        <v>3975</v>
      </c>
      <c r="J4391" s="49" t="s">
        <v>3975</v>
      </c>
      <c r="K4391" s="47" t="str">
        <f>_xlfn.XLOOKUP($B4391,ウォッチリスト!$C$3:$C$10000,ウォッチリスト!$C$3:$C$10000,"未反映",0,1)</f>
        <v>9973</v>
      </c>
    </row>
    <row r="4392" spans="1:11">
      <c r="A4392" s="49">
        <v>20250228</v>
      </c>
      <c r="B4392" s="50" t="s">
        <v>3941</v>
      </c>
      <c r="C4392" s="49" t="s">
        <v>8921</v>
      </c>
      <c r="D4392" s="49" t="s">
        <v>3968</v>
      </c>
      <c r="E4392" s="49">
        <v>6100</v>
      </c>
      <c r="F4392" s="49" t="s">
        <v>4070</v>
      </c>
      <c r="G4392" s="49">
        <v>14</v>
      </c>
      <c r="H4392" s="49" t="s">
        <v>4071</v>
      </c>
      <c r="I4392" s="49">
        <v>6</v>
      </c>
      <c r="J4392" s="49" t="s">
        <v>4061</v>
      </c>
      <c r="K4392" s="47" t="str">
        <f>_xlfn.XLOOKUP($B4392,ウォッチリスト!$C$3:$C$10000,ウォッチリスト!$C$3:$C$10000,"未反映",0,1)</f>
        <v>9974</v>
      </c>
    </row>
    <row r="4393" spans="1:11">
      <c r="A4393" s="49">
        <v>20250228</v>
      </c>
      <c r="B4393" s="50" t="s">
        <v>3942</v>
      </c>
      <c r="C4393" s="49" t="s">
        <v>8922</v>
      </c>
      <c r="D4393" s="49" t="s">
        <v>4059</v>
      </c>
      <c r="E4393" s="49">
        <v>6100</v>
      </c>
      <c r="F4393" s="49" t="s">
        <v>4070</v>
      </c>
      <c r="G4393" s="49">
        <v>14</v>
      </c>
      <c r="H4393" s="49" t="s">
        <v>4071</v>
      </c>
      <c r="I4393" s="49" t="s">
        <v>3975</v>
      </c>
      <c r="J4393" s="49" t="s">
        <v>3975</v>
      </c>
      <c r="K4393" s="47" t="str">
        <f>_xlfn.XLOOKUP($B4393,ウォッチリスト!$C$3:$C$10000,ウォッチリスト!$C$3:$C$10000,"未反映",0,1)</f>
        <v>9976</v>
      </c>
    </row>
    <row r="4394" spans="1:11">
      <c r="A4394" s="49">
        <v>20250228</v>
      </c>
      <c r="B4394" s="50" t="s">
        <v>3943</v>
      </c>
      <c r="C4394" s="49" t="s">
        <v>8923</v>
      </c>
      <c r="D4394" s="49" t="s">
        <v>4059</v>
      </c>
      <c r="E4394" s="49">
        <v>6100</v>
      </c>
      <c r="F4394" s="49" t="s">
        <v>4070</v>
      </c>
      <c r="G4394" s="49">
        <v>14</v>
      </c>
      <c r="H4394" s="49" t="s">
        <v>4071</v>
      </c>
      <c r="I4394" s="49" t="s">
        <v>3975</v>
      </c>
      <c r="J4394" s="49" t="s">
        <v>3975</v>
      </c>
      <c r="K4394" s="47" t="str">
        <f>_xlfn.XLOOKUP($B4394,ウォッチリスト!$C$3:$C$10000,ウォッチリスト!$C$3:$C$10000,"未反映",0,1)</f>
        <v>9978</v>
      </c>
    </row>
    <row r="4395" spans="1:11">
      <c r="A4395" s="49">
        <v>20250228</v>
      </c>
      <c r="B4395" s="50" t="s">
        <v>3944</v>
      </c>
      <c r="C4395" s="49" t="s">
        <v>8924</v>
      </c>
      <c r="D4395" s="49" t="s">
        <v>4059</v>
      </c>
      <c r="E4395" s="49">
        <v>6100</v>
      </c>
      <c r="F4395" s="49" t="s">
        <v>4070</v>
      </c>
      <c r="G4395" s="49">
        <v>14</v>
      </c>
      <c r="H4395" s="49" t="s">
        <v>4071</v>
      </c>
      <c r="I4395" s="49">
        <v>7</v>
      </c>
      <c r="J4395" s="49" t="s">
        <v>3971</v>
      </c>
      <c r="K4395" s="47" t="str">
        <f>_xlfn.XLOOKUP($B4395,ウォッチリスト!$C$3:$C$10000,ウォッチリスト!$C$3:$C$10000,"未反映",0,1)</f>
        <v>9979</v>
      </c>
    </row>
    <row r="4396" spans="1:11">
      <c r="A4396" s="49">
        <v>20250228</v>
      </c>
      <c r="B4396" s="50" t="s">
        <v>3945</v>
      </c>
      <c r="C4396" s="49" t="s">
        <v>8925</v>
      </c>
      <c r="D4396" s="49" t="s">
        <v>4059</v>
      </c>
      <c r="E4396" s="49">
        <v>6100</v>
      </c>
      <c r="F4396" s="49" t="s">
        <v>4070</v>
      </c>
      <c r="G4396" s="49">
        <v>14</v>
      </c>
      <c r="H4396" s="49" t="s">
        <v>4071</v>
      </c>
      <c r="I4396" s="49" t="s">
        <v>3975</v>
      </c>
      <c r="J4396" s="49" t="s">
        <v>3975</v>
      </c>
      <c r="K4396" s="47" t="str">
        <f>_xlfn.XLOOKUP($B4396,ウォッチリスト!$C$3:$C$10000,ウォッチリスト!$C$3:$C$10000,"未反映",0,1)</f>
        <v>9980</v>
      </c>
    </row>
    <row r="4397" spans="1:11">
      <c r="A4397" s="49">
        <v>20250228</v>
      </c>
      <c r="B4397" s="50" t="s">
        <v>3946</v>
      </c>
      <c r="C4397" s="49" t="s">
        <v>8926</v>
      </c>
      <c r="D4397" s="49" t="s">
        <v>4059</v>
      </c>
      <c r="E4397" s="49">
        <v>6050</v>
      </c>
      <c r="F4397" s="49" t="s">
        <v>4196</v>
      </c>
      <c r="G4397" s="49">
        <v>13</v>
      </c>
      <c r="H4397" s="49" t="s">
        <v>4197</v>
      </c>
      <c r="I4397" s="49" t="s">
        <v>3975</v>
      </c>
      <c r="J4397" s="49" t="s">
        <v>3975</v>
      </c>
      <c r="K4397" s="47" t="str">
        <f>_xlfn.XLOOKUP($B4397,ウォッチリスト!$C$3:$C$10000,ウォッチリスト!$C$3:$C$10000,"未反映",0,1)</f>
        <v>9982</v>
      </c>
    </row>
    <row r="4398" spans="1:11">
      <c r="A4398" s="49">
        <v>20250228</v>
      </c>
      <c r="B4398" s="50" t="s">
        <v>3947</v>
      </c>
      <c r="C4398" s="49" t="s">
        <v>8927</v>
      </c>
      <c r="D4398" s="49" t="s">
        <v>3968</v>
      </c>
      <c r="E4398" s="49">
        <v>6100</v>
      </c>
      <c r="F4398" s="49" t="s">
        <v>4070</v>
      </c>
      <c r="G4398" s="49">
        <v>14</v>
      </c>
      <c r="H4398" s="49" t="s">
        <v>4071</v>
      </c>
      <c r="I4398" s="49">
        <v>1</v>
      </c>
      <c r="J4398" s="49" t="s">
        <v>5369</v>
      </c>
      <c r="K4398" s="47" t="str">
        <f>_xlfn.XLOOKUP($B4398,ウォッチリスト!$C$3:$C$10000,ウォッチリスト!$C$3:$C$10000,"未反映",0,1)</f>
        <v>9983</v>
      </c>
    </row>
    <row r="4399" spans="1:11">
      <c r="A4399" s="49">
        <v>20250228</v>
      </c>
      <c r="B4399" s="50" t="s">
        <v>3948</v>
      </c>
      <c r="C4399" s="49" t="s">
        <v>8928</v>
      </c>
      <c r="D4399" s="49" t="s">
        <v>3968</v>
      </c>
      <c r="E4399" s="49">
        <v>5250</v>
      </c>
      <c r="F4399" s="49" t="s">
        <v>3992</v>
      </c>
      <c r="G4399" s="49">
        <v>10</v>
      </c>
      <c r="H4399" s="49" t="s">
        <v>3993</v>
      </c>
      <c r="I4399" s="49">
        <v>1</v>
      </c>
      <c r="J4399" s="49" t="s">
        <v>5369</v>
      </c>
      <c r="K4399" s="47" t="str">
        <f>_xlfn.XLOOKUP($B4399,ウォッチリスト!$C$3:$C$10000,ウォッチリスト!$C$3:$C$10000,"未反映",0,1)</f>
        <v>9984</v>
      </c>
    </row>
    <row r="4400" spans="1:11">
      <c r="A4400" s="49">
        <v>20250228</v>
      </c>
      <c r="B4400" s="50" t="s">
        <v>3949</v>
      </c>
      <c r="C4400" s="49" t="s">
        <v>8929</v>
      </c>
      <c r="D4400" s="49" t="s">
        <v>4059</v>
      </c>
      <c r="E4400" s="49">
        <v>6050</v>
      </c>
      <c r="F4400" s="49" t="s">
        <v>4196</v>
      </c>
      <c r="G4400" s="49">
        <v>13</v>
      </c>
      <c r="H4400" s="49" t="s">
        <v>4197</v>
      </c>
      <c r="I4400" s="49" t="s">
        <v>3975</v>
      </c>
      <c r="J4400" s="49" t="s">
        <v>3975</v>
      </c>
      <c r="K4400" s="47" t="str">
        <f>_xlfn.XLOOKUP($B4400,ウォッチリスト!$C$3:$C$10000,ウォッチリスト!$C$3:$C$10000,"未反映",0,1)</f>
        <v>9986</v>
      </c>
    </row>
    <row r="4401" spans="1:11">
      <c r="A4401" s="49">
        <v>20250228</v>
      </c>
      <c r="B4401" s="50" t="s">
        <v>3950</v>
      </c>
      <c r="C4401" s="49" t="s">
        <v>8930</v>
      </c>
      <c r="D4401" s="49" t="s">
        <v>3968</v>
      </c>
      <c r="E4401" s="49">
        <v>6050</v>
      </c>
      <c r="F4401" s="49" t="s">
        <v>4196</v>
      </c>
      <c r="G4401" s="49">
        <v>13</v>
      </c>
      <c r="H4401" s="49" t="s">
        <v>4197</v>
      </c>
      <c r="I4401" s="49">
        <v>4</v>
      </c>
      <c r="J4401" s="49" t="s">
        <v>4015</v>
      </c>
      <c r="K4401" s="47" t="str">
        <f>_xlfn.XLOOKUP($B4401,ウォッチリスト!$C$3:$C$10000,ウォッチリスト!$C$3:$C$10000,"未反映",0,1)</f>
        <v>9987</v>
      </c>
    </row>
    <row r="4402" spans="1:11">
      <c r="A4402" s="49">
        <v>20250228</v>
      </c>
      <c r="B4402" s="50" t="s">
        <v>3951</v>
      </c>
      <c r="C4402" s="49" t="s">
        <v>8931</v>
      </c>
      <c r="D4402" s="49" t="s">
        <v>3968</v>
      </c>
      <c r="E4402" s="49">
        <v>6100</v>
      </c>
      <c r="F4402" s="49" t="s">
        <v>4070</v>
      </c>
      <c r="G4402" s="49">
        <v>14</v>
      </c>
      <c r="H4402" s="49" t="s">
        <v>4071</v>
      </c>
      <c r="I4402" s="49">
        <v>4</v>
      </c>
      <c r="J4402" s="49" t="s">
        <v>4015</v>
      </c>
      <c r="K4402" s="47" t="str">
        <f>_xlfn.XLOOKUP($B4402,ウォッチリスト!$C$3:$C$10000,ウォッチリスト!$C$3:$C$10000,"未反映",0,1)</f>
        <v>9989</v>
      </c>
    </row>
    <row r="4403" spans="1:11">
      <c r="A4403" s="49">
        <v>20250228</v>
      </c>
      <c r="B4403" s="50" t="s">
        <v>3952</v>
      </c>
      <c r="C4403" s="49" t="s">
        <v>8932</v>
      </c>
      <c r="D4403" s="49" t="s">
        <v>3968</v>
      </c>
      <c r="E4403" s="49">
        <v>6100</v>
      </c>
      <c r="F4403" s="49" t="s">
        <v>4070</v>
      </c>
      <c r="G4403" s="49">
        <v>14</v>
      </c>
      <c r="H4403" s="49" t="s">
        <v>4071</v>
      </c>
      <c r="I4403" s="49">
        <v>7</v>
      </c>
      <c r="J4403" s="49" t="s">
        <v>3971</v>
      </c>
      <c r="K4403" s="47" t="str">
        <f>_xlfn.XLOOKUP($B4403,ウォッチリスト!$C$3:$C$10000,ウォッチリスト!$C$3:$C$10000,"未反映",0,1)</f>
        <v>9990</v>
      </c>
    </row>
    <row r="4404" spans="1:11">
      <c r="A4404" s="49">
        <v>20250228</v>
      </c>
      <c r="B4404" s="50" t="s">
        <v>3953</v>
      </c>
      <c r="C4404" s="49" t="s">
        <v>8933</v>
      </c>
      <c r="D4404" s="49" t="s">
        <v>3968</v>
      </c>
      <c r="E4404" s="49">
        <v>6050</v>
      </c>
      <c r="F4404" s="49" t="s">
        <v>4196</v>
      </c>
      <c r="G4404" s="49">
        <v>13</v>
      </c>
      <c r="H4404" s="49" t="s">
        <v>4197</v>
      </c>
      <c r="I4404" s="49">
        <v>7</v>
      </c>
      <c r="J4404" s="49" t="s">
        <v>3971</v>
      </c>
      <c r="K4404" s="47" t="str">
        <f>_xlfn.XLOOKUP($B4404,ウォッチリスト!$C$3:$C$10000,ウォッチリスト!$C$3:$C$10000,"未反映",0,1)</f>
        <v>9991</v>
      </c>
    </row>
    <row r="4405" spans="1:11">
      <c r="A4405" s="49">
        <v>20250228</v>
      </c>
      <c r="B4405" s="50" t="s">
        <v>3954</v>
      </c>
      <c r="C4405" s="49" t="s">
        <v>8934</v>
      </c>
      <c r="D4405" s="49" t="s">
        <v>4059</v>
      </c>
      <c r="E4405" s="49">
        <v>6100</v>
      </c>
      <c r="F4405" s="49" t="s">
        <v>4070</v>
      </c>
      <c r="G4405" s="49">
        <v>14</v>
      </c>
      <c r="H4405" s="49" t="s">
        <v>4071</v>
      </c>
      <c r="I4405" s="49" t="s">
        <v>3975</v>
      </c>
      <c r="J4405" s="49" t="s">
        <v>3975</v>
      </c>
      <c r="K4405" s="47" t="str">
        <f>_xlfn.XLOOKUP($B4405,ウォッチリスト!$C$3:$C$10000,ウォッチリスト!$C$3:$C$10000,"未反映",0,1)</f>
        <v>9993</v>
      </c>
    </row>
    <row r="4406" spans="1:11">
      <c r="A4406" s="49">
        <v>20250228</v>
      </c>
      <c r="B4406" s="50" t="s">
        <v>3955</v>
      </c>
      <c r="C4406" s="49" t="s">
        <v>8935</v>
      </c>
      <c r="D4406" s="49" t="s">
        <v>4059</v>
      </c>
      <c r="E4406" s="49">
        <v>6100</v>
      </c>
      <c r="F4406" s="49" t="s">
        <v>4070</v>
      </c>
      <c r="G4406" s="49">
        <v>14</v>
      </c>
      <c r="H4406" s="49" t="s">
        <v>4071</v>
      </c>
      <c r="I4406" s="49" t="s">
        <v>3975</v>
      </c>
      <c r="J4406" s="49" t="s">
        <v>3975</v>
      </c>
      <c r="K4406" s="47" t="str">
        <f>_xlfn.XLOOKUP($B4406,ウォッチリスト!$C$3:$C$10000,ウォッチリスト!$C$3:$C$10000,"未反映",0,1)</f>
        <v>9994</v>
      </c>
    </row>
    <row r="4407" spans="1:11">
      <c r="A4407" s="49">
        <v>20250228</v>
      </c>
      <c r="B4407" s="50" t="s">
        <v>3956</v>
      </c>
      <c r="C4407" s="49" t="s">
        <v>8936</v>
      </c>
      <c r="D4407" s="49" t="s">
        <v>4059</v>
      </c>
      <c r="E4407" s="49">
        <v>6050</v>
      </c>
      <c r="F4407" s="49" t="s">
        <v>4196</v>
      </c>
      <c r="G4407" s="49">
        <v>13</v>
      </c>
      <c r="H4407" s="49" t="s">
        <v>4197</v>
      </c>
      <c r="I4407" s="49" t="s">
        <v>3975</v>
      </c>
      <c r="J4407" s="49" t="s">
        <v>3975</v>
      </c>
      <c r="K4407" s="47" t="str">
        <f>_xlfn.XLOOKUP($B4407,ウォッチリスト!$C$3:$C$10000,ウォッチリスト!$C$3:$C$10000,"未反映",0,1)</f>
        <v>9996</v>
      </c>
    </row>
    <row r="4408" spans="1:11">
      <c r="A4408" s="49">
        <v>20250228</v>
      </c>
      <c r="B4408" s="50" t="s">
        <v>348</v>
      </c>
      <c r="C4408" s="49" t="s">
        <v>8937</v>
      </c>
      <c r="D4408" s="49" t="s">
        <v>3968</v>
      </c>
      <c r="E4408" s="49">
        <v>6100</v>
      </c>
      <c r="F4408" s="49" t="s">
        <v>4070</v>
      </c>
      <c r="G4408" s="49">
        <v>14</v>
      </c>
      <c r="H4408" s="49" t="s">
        <v>4071</v>
      </c>
      <c r="I4408" s="49">
        <v>6</v>
      </c>
      <c r="J4408" s="49" t="s">
        <v>4061</v>
      </c>
      <c r="K4408" s="47" t="str">
        <f>_xlfn.XLOOKUP($B4408,ウォッチリスト!$C$3:$C$10000,ウォッチリスト!$C$3:$C$10000,"未反映",0,1)</f>
        <v>9997</v>
      </c>
    </row>
    <row r="4409" spans="1:11">
      <c r="B4409" s="48" t="s">
        <v>9079</v>
      </c>
      <c r="C4409" s="47" t="s">
        <v>9078</v>
      </c>
    </row>
  </sheetData>
  <autoFilter ref="A1:K4408" xr:uid="{59687481-F80A-4F6E-81D3-DCE3414A1265}"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ウォッチリスト</vt:lpstr>
      <vt:lpstr>約定履歴</vt:lpstr>
      <vt:lpstr>月次サマリ</vt:lpstr>
      <vt:lpstr>サマリ</vt:lpstr>
      <vt:lpstr>銘柄リスト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サトル</dc:creator>
  <cp:lastModifiedBy>Adachi Satoru/足立 理(MELCO/ＦＡ本 ＦＡＤＳ推・ＤＥＶ２)</cp:lastModifiedBy>
  <dcterms:created xsi:type="dcterms:W3CDTF">2014-07-08T14:28:27Z</dcterms:created>
  <dcterms:modified xsi:type="dcterms:W3CDTF">2025-08-08T00:51:31Z</dcterms:modified>
</cp:coreProperties>
</file>