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atch-25\7 to 9\Excel\"/>
    </mc:Choice>
  </mc:AlternateContent>
  <bookViews>
    <workbookView xWindow="0" yWindow="0" windowWidth="11685" windowHeight="7755" activeTab="1"/>
  </bookViews>
  <sheets>
    <sheet name="Sheet1" sheetId="1" r:id="rId1"/>
    <sheet name="MarksShee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11" i="2"/>
  <c r="M12" i="2"/>
  <c r="L6" i="2"/>
  <c r="L11" i="2"/>
  <c r="L12" i="2"/>
  <c r="K6" i="2"/>
  <c r="K11" i="2"/>
  <c r="K12" i="2"/>
  <c r="A13" i="2" l="1"/>
  <c r="H13" i="2"/>
  <c r="I13" i="2" s="1"/>
  <c r="H4" i="2"/>
  <c r="I4" i="2" s="1"/>
  <c r="L4" i="2" s="1"/>
  <c r="H5" i="2"/>
  <c r="I5" i="2" s="1"/>
  <c r="H6" i="2"/>
  <c r="I6" i="2" s="1"/>
  <c r="J6" i="2" s="1"/>
  <c r="H7" i="2"/>
  <c r="I7" i="2" s="1"/>
  <c r="H8" i="2"/>
  <c r="I8" i="2" s="1"/>
  <c r="H9" i="2"/>
  <c r="I9" i="2" s="1"/>
  <c r="H10" i="2"/>
  <c r="I10" i="2" s="1"/>
  <c r="H11" i="2"/>
  <c r="I11" i="2" s="1"/>
  <c r="J11" i="2" s="1"/>
  <c r="H12" i="2"/>
  <c r="I12" i="2" s="1"/>
  <c r="J12" i="2" s="1"/>
  <c r="A5" i="2"/>
  <c r="A6" i="2"/>
  <c r="A7" i="2"/>
  <c r="A8" i="2"/>
  <c r="A9" i="2"/>
  <c r="A10" i="2"/>
  <c r="A11" i="2"/>
  <c r="A12" i="2"/>
  <c r="A4" i="2"/>
  <c r="H29" i="1"/>
  <c r="G29" i="1"/>
  <c r="H27" i="1"/>
  <c r="H28" i="1"/>
  <c r="H26" i="1"/>
  <c r="G27" i="1"/>
  <c r="G28" i="1"/>
  <c r="G26" i="1"/>
  <c r="G18" i="1"/>
  <c r="G17" i="1"/>
  <c r="G16" i="1"/>
  <c r="G15" i="1"/>
  <c r="G14" i="1"/>
  <c r="G13" i="1"/>
  <c r="F12" i="1"/>
  <c r="F11" i="1"/>
  <c r="L9" i="2" l="1"/>
  <c r="M9" i="2"/>
  <c r="L7" i="2"/>
  <c r="M7" i="2"/>
  <c r="L5" i="2"/>
  <c r="M5" i="2"/>
  <c r="L13" i="2"/>
  <c r="M13" i="2"/>
  <c r="L10" i="2"/>
  <c r="M10" i="2"/>
  <c r="L8" i="2"/>
  <c r="M8" i="2"/>
  <c r="M4" i="2"/>
  <c r="J9" i="2"/>
  <c r="K9" i="2"/>
  <c r="J7" i="2"/>
  <c r="K7" i="2"/>
  <c r="J5" i="2"/>
  <c r="K5" i="2"/>
  <c r="J13" i="2"/>
  <c r="K13" i="2"/>
  <c r="J10" i="2"/>
  <c r="K10" i="2"/>
  <c r="J8" i="2"/>
  <c r="K8" i="2"/>
  <c r="J4" i="2"/>
  <c r="K4" i="2"/>
  <c r="J10" i="1"/>
  <c r="J9" i="1"/>
  <c r="J8" i="1"/>
  <c r="J7" i="1"/>
</calcChain>
</file>

<file path=xl/sharedStrings.xml><?xml version="1.0" encoding="utf-8"?>
<sst xmlns="http://schemas.openxmlformats.org/spreadsheetml/2006/main" count="55" uniqueCount="50">
  <si>
    <t>&amp;</t>
  </si>
  <si>
    <t>^</t>
  </si>
  <si>
    <t>&gt;</t>
  </si>
  <si>
    <t>&lt;</t>
  </si>
  <si>
    <t>&gt;=</t>
  </si>
  <si>
    <t>&lt;=</t>
  </si>
  <si>
    <t>=</t>
  </si>
  <si>
    <t>5&gt;3</t>
  </si>
  <si>
    <t>5&lt;3</t>
  </si>
  <si>
    <t>5&gt;5</t>
  </si>
  <si>
    <t>5&gt;=5</t>
  </si>
  <si>
    <t>&lt;&gt;</t>
  </si>
  <si>
    <t>5&lt;&gt;5</t>
  </si>
  <si>
    <t>6&lt;&gt;5</t>
  </si>
  <si>
    <t>Qasim</t>
  </si>
  <si>
    <t>Muhammad Qasim</t>
  </si>
  <si>
    <t>Qasim Ali</t>
  </si>
  <si>
    <t>User</t>
  </si>
  <si>
    <t>pass</t>
  </si>
  <si>
    <t>type</t>
  </si>
  <si>
    <t>Admin</t>
  </si>
  <si>
    <t>Acc</t>
  </si>
  <si>
    <t>Ali</t>
  </si>
  <si>
    <t>AND</t>
  </si>
  <si>
    <t>OR</t>
  </si>
  <si>
    <t>asif</t>
  </si>
  <si>
    <t>ID</t>
  </si>
  <si>
    <t>Name</t>
  </si>
  <si>
    <t>Phy</t>
  </si>
  <si>
    <t>Chem</t>
  </si>
  <si>
    <t>Maths</t>
  </si>
  <si>
    <t>Urdu</t>
  </si>
  <si>
    <t>Eng</t>
  </si>
  <si>
    <t>Obtained
Marks</t>
  </si>
  <si>
    <t>Percentage</t>
  </si>
  <si>
    <t>Grade</t>
  </si>
  <si>
    <t>80%&gt;=A+</t>
  </si>
  <si>
    <t>70%&gt;=A</t>
  </si>
  <si>
    <t>60%&gt;=B</t>
  </si>
  <si>
    <t>50%&gt;=C</t>
  </si>
  <si>
    <t>40%&gt;=D</t>
  </si>
  <si>
    <t>33%&gt;=E</t>
  </si>
  <si>
    <t>33%&lt;Fail</t>
  </si>
  <si>
    <t>Fail</t>
  </si>
  <si>
    <t>A</t>
  </si>
  <si>
    <t>Check Attendance in every Subject "A"</t>
  </si>
  <si>
    <t>Check marks less than 33 in every subjects</t>
  </si>
  <si>
    <t>Grade1</t>
  </si>
  <si>
    <t>Grade2</t>
  </si>
  <si>
    <t>Grade3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</si>
</sst>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10" fontId="0" fillId="0" borderId="1" xfId="0" applyNumberFormat="1" applyBorder="1"/>
    <xf numFmtId="10" fontId="0" fillId="0" borderId="8" xfId="0" applyNumberFormat="1" applyBorder="1"/>
    <xf numFmtId="0" fontId="0" fillId="0" borderId="8" xfId="0" applyNumberFormat="1" applyBorder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M13" totalsRowShown="0" headerRowDxfId="16" headerRowBorderDxfId="15" tableBorderDxfId="14" totalsRowBorderDxfId="13">
  <autoFilter ref="A3:M13"/>
  <tableColumns count="13">
    <tableColumn id="1" name="ID" dataDxfId="12">
      <calculatedColumnFormula>"MITI-"&amp;ROWS($A$1:A1)</calculatedColumnFormula>
    </tableColumn>
    <tableColumn id="2" name="Name" dataDxfId="11"/>
    <tableColumn id="3" name="Phy" dataDxfId="10"/>
    <tableColumn id="4" name="Chem" dataDxfId="9"/>
    <tableColumn id="5" name="Maths" dataDxfId="8"/>
    <tableColumn id="6" name="Urdu" dataDxfId="7"/>
    <tableColumn id="7" name="Eng" dataDxfId="6"/>
    <tableColumn id="8" name="Obtained_x000a_Marks" dataDxfId="5">
      <calculatedColumnFormula>SUM(Table1[[#This Row],[Phy]:[Eng]])</calculatedColumnFormula>
    </tableColumn>
    <tableColumn id="9" name="Percentage" dataDxfId="4">
      <calculatedColumnFormula>Table1[Obtained
Marks]/$H$2</calculatedColumnFormula>
    </tableColumn>
    <tableColumn id="10" name="Grade" dataDxfId="3">
      <calculatedColumnFormula>IF(Table1[Percentage]&gt;=80%,"A+",IF(Table1[Percentage]&gt;=70%,"A",IF(Table1[Percentage]&gt;=60%,"B",IF(Table1[Percentage]&gt;=50%,"C",IF(Table1[Percentage]&gt;=40%,"D",IF(Table1[Percentage]&gt;=33%,"E","Fail"))))))</calculatedColumnFormula>
    </tableColumn>
    <tableColumn id="11" name="Grade1" dataDxfId="2">
      <calculatedColumnFormula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calculatedColumnFormula>
    </tableColumn>
    <tableColumn id="12" name="Grade2" dataDxfId="1">
      <calculatedColumnFormula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calculatedColumnFormula>
    </tableColumn>
    <tableColumn id="13" name="Grade3" dataDxfId="0">
      <calculatedColumnFormula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9"/>
  <sheetViews>
    <sheetView topLeftCell="A21" zoomScale="145" zoomScaleNormal="145" workbookViewId="0">
      <selection activeCell="H29" sqref="H29"/>
    </sheetView>
  </sheetViews>
  <sheetFormatPr defaultRowHeight="15" x14ac:dyDescent="0.25"/>
  <cols>
    <col min="3" max="3" width="17.85546875" bestFit="1" customWidth="1"/>
  </cols>
  <sheetData>
    <row r="5" spans="3:10" x14ac:dyDescent="0.25">
      <c r="C5" t="s">
        <v>0</v>
      </c>
    </row>
    <row r="6" spans="3:10" x14ac:dyDescent="0.25">
      <c r="C6" t="s">
        <v>1</v>
      </c>
    </row>
    <row r="7" spans="3:10" x14ac:dyDescent="0.25">
      <c r="C7" t="s">
        <v>2</v>
      </c>
      <c r="F7">
        <v>11</v>
      </c>
      <c r="H7">
        <v>11</v>
      </c>
      <c r="J7" t="b">
        <f>F7&gt;H7</f>
        <v>0</v>
      </c>
    </row>
    <row r="8" spans="3:10" x14ac:dyDescent="0.25">
      <c r="C8" t="s">
        <v>3</v>
      </c>
      <c r="F8">
        <v>9</v>
      </c>
      <c r="H8">
        <v>15</v>
      </c>
      <c r="J8" t="b">
        <f>F8&lt;H8</f>
        <v>1</v>
      </c>
    </row>
    <row r="9" spans="3:10" x14ac:dyDescent="0.25">
      <c r="C9" t="s">
        <v>4</v>
      </c>
      <c r="F9">
        <v>15</v>
      </c>
      <c r="H9">
        <v>15</v>
      </c>
      <c r="J9" t="b">
        <f>F9&gt;=H9</f>
        <v>1</v>
      </c>
    </row>
    <row r="10" spans="3:10" x14ac:dyDescent="0.25">
      <c r="C10" t="s">
        <v>5</v>
      </c>
      <c r="F10">
        <v>10</v>
      </c>
      <c r="H10">
        <v>10</v>
      </c>
      <c r="J10" t="b">
        <f>F10&lt;=H10</f>
        <v>1</v>
      </c>
    </row>
    <row r="11" spans="3:10" x14ac:dyDescent="0.25">
      <c r="C11" t="s">
        <v>6</v>
      </c>
      <c r="F11" t="b">
        <f>5=3</f>
        <v>0</v>
      </c>
    </row>
    <row r="12" spans="3:10" x14ac:dyDescent="0.25">
      <c r="C12" t="s">
        <v>11</v>
      </c>
      <c r="F12" t="b">
        <f>5=5</f>
        <v>1</v>
      </c>
    </row>
    <row r="13" spans="3:10" x14ac:dyDescent="0.25">
      <c r="F13" t="s">
        <v>7</v>
      </c>
      <c r="G13" t="b">
        <f>5&gt;3</f>
        <v>1</v>
      </c>
    </row>
    <row r="14" spans="3:10" x14ac:dyDescent="0.25">
      <c r="F14" s="1" t="s">
        <v>8</v>
      </c>
      <c r="G14" t="b">
        <f>5&lt;3</f>
        <v>0</v>
      </c>
    </row>
    <row r="15" spans="3:10" x14ac:dyDescent="0.25">
      <c r="F15" t="s">
        <v>9</v>
      </c>
      <c r="G15" t="b">
        <f>5&gt;5</f>
        <v>0</v>
      </c>
    </row>
    <row r="16" spans="3:10" x14ac:dyDescent="0.25">
      <c r="F16" t="s">
        <v>10</v>
      </c>
      <c r="G16" t="b">
        <f>5&gt;=5</f>
        <v>1</v>
      </c>
    </row>
    <row r="17" spans="3:8" x14ac:dyDescent="0.25">
      <c r="F17" t="s">
        <v>12</v>
      </c>
      <c r="G17" t="b">
        <f>5&lt;&gt;5</f>
        <v>0</v>
      </c>
    </row>
    <row r="18" spans="3:8" x14ac:dyDescent="0.25">
      <c r="F18" t="s">
        <v>13</v>
      </c>
      <c r="G18" t="b">
        <f>6&lt;&gt;5</f>
        <v>1</v>
      </c>
    </row>
    <row r="19" spans="3:8" x14ac:dyDescent="0.25">
      <c r="C19" t="s">
        <v>14</v>
      </c>
    </row>
    <row r="20" spans="3:8" x14ac:dyDescent="0.25">
      <c r="C20" t="s">
        <v>15</v>
      </c>
    </row>
    <row r="21" spans="3:8" x14ac:dyDescent="0.25">
      <c r="C21" t="s">
        <v>16</v>
      </c>
    </row>
    <row r="25" spans="3:8" x14ac:dyDescent="0.25">
      <c r="C25" t="s">
        <v>17</v>
      </c>
      <c r="D25" t="s">
        <v>18</v>
      </c>
      <c r="E25" t="s">
        <v>19</v>
      </c>
      <c r="G25" t="s">
        <v>23</v>
      </c>
      <c r="H25" t="s">
        <v>24</v>
      </c>
    </row>
    <row r="26" spans="3:8" x14ac:dyDescent="0.25">
      <c r="C26" t="s">
        <v>14</v>
      </c>
      <c r="D26">
        <v>123</v>
      </c>
      <c r="E26" t="s">
        <v>20</v>
      </c>
      <c r="G26" t="b">
        <f>AND(C26="Qasim",D26=123,E26="Admin")</f>
        <v>1</v>
      </c>
      <c r="H26" t="b">
        <f>OR(C26="Qasim",D26=123,E26="Admin")</f>
        <v>1</v>
      </c>
    </row>
    <row r="27" spans="3:8" x14ac:dyDescent="0.25">
      <c r="C27" t="s">
        <v>14</v>
      </c>
      <c r="D27">
        <v>342</v>
      </c>
      <c r="E27" t="s">
        <v>21</v>
      </c>
      <c r="G27" t="b">
        <f t="shared" ref="G27:G29" si="0">AND(C27="Qasim",D27=123,E27="Admin")</f>
        <v>0</v>
      </c>
      <c r="H27" t="b">
        <f t="shared" ref="H27:H29" si="1">OR(C27="Qasim",D27=123,E27="Admin")</f>
        <v>1</v>
      </c>
    </row>
    <row r="28" spans="3:8" x14ac:dyDescent="0.25">
      <c r="C28" t="s">
        <v>22</v>
      </c>
      <c r="D28">
        <v>133</v>
      </c>
      <c r="E28" t="s">
        <v>20</v>
      </c>
      <c r="G28" t="b">
        <f t="shared" si="0"/>
        <v>0</v>
      </c>
      <c r="H28" t="b">
        <f t="shared" si="1"/>
        <v>1</v>
      </c>
    </row>
    <row r="29" spans="3:8" x14ac:dyDescent="0.25">
      <c r="C29" t="s">
        <v>25</v>
      </c>
      <c r="D29">
        <v>33</v>
      </c>
      <c r="E29" t="s">
        <v>21</v>
      </c>
      <c r="G29" t="b">
        <f t="shared" si="0"/>
        <v>0</v>
      </c>
      <c r="H29" t="b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3"/>
  <sheetViews>
    <sheetView tabSelected="1" topLeftCell="G4" zoomScale="130" zoomScaleNormal="130" workbookViewId="0">
      <selection activeCell="L5" sqref="L5"/>
    </sheetView>
  </sheetViews>
  <sheetFormatPr defaultRowHeight="15" x14ac:dyDescent="0.25"/>
  <cols>
    <col min="2" max="2" width="14.5703125" customWidth="1"/>
    <col min="9" max="9" width="12.28515625" customWidth="1"/>
  </cols>
  <sheetData>
    <row r="2" spans="1:20" x14ac:dyDescent="0.25">
      <c r="H2" s="3">
        <v>500</v>
      </c>
    </row>
    <row r="3" spans="1:20" ht="45" x14ac:dyDescent="0.25">
      <c r="A3" s="7" t="s">
        <v>26</v>
      </c>
      <c r="B3" s="8" t="s">
        <v>27</v>
      </c>
      <c r="C3" s="8" t="s">
        <v>28</v>
      </c>
      <c r="D3" s="8" t="s">
        <v>29</v>
      </c>
      <c r="E3" s="8" t="s">
        <v>30</v>
      </c>
      <c r="F3" s="8" t="s">
        <v>31</v>
      </c>
      <c r="G3" s="8" t="s">
        <v>32</v>
      </c>
      <c r="H3" s="9" t="s">
        <v>33</v>
      </c>
      <c r="I3" s="8" t="s">
        <v>34</v>
      </c>
      <c r="J3" s="10" t="s">
        <v>35</v>
      </c>
      <c r="K3" s="8" t="s">
        <v>47</v>
      </c>
      <c r="L3" s="8" t="s">
        <v>48</v>
      </c>
      <c r="M3" s="8" t="s">
        <v>49</v>
      </c>
      <c r="O3" t="s">
        <v>36</v>
      </c>
    </row>
    <row r="4" spans="1:20" x14ac:dyDescent="0.25">
      <c r="A4" s="5" t="str">
        <f>"MITI-"&amp;ROWS($A$1:A1)</f>
        <v>MITI-1</v>
      </c>
      <c r="B4" s="2"/>
      <c r="C4" s="2">
        <v>95</v>
      </c>
      <c r="D4" s="2">
        <v>105</v>
      </c>
      <c r="E4" s="2">
        <v>100</v>
      </c>
      <c r="F4" s="2">
        <v>200</v>
      </c>
      <c r="G4" s="2">
        <v>96</v>
      </c>
      <c r="H4" s="2">
        <f>SUM(Table1[[#This Row],[Phy]:[Eng]])</f>
        <v>596</v>
      </c>
      <c r="I4" s="15">
        <f>Table1[Obtained
Marks]/$H$2</f>
        <v>1.1919999999999999</v>
      </c>
      <c r="J4" s="6" t="str">
        <f>IF(Table1[Percentage]&gt;=80%,"A+",IF(Table1[Percentage]&gt;=70%,"A",IF(Table1[Percentage]&gt;=60%,"B",IF(Table1[Percentage]&gt;=50%,"C",IF(Table1[Percentage]&gt;=40%,"D",IF(Table1[Percentage]&gt;=33%,"E","Fail"))))))</f>
        <v>A+</v>
      </c>
      <c r="K4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A +</v>
      </c>
      <c r="L4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A+</v>
      </c>
      <c r="M4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4" t="s">
        <v>37</v>
      </c>
    </row>
    <row r="5" spans="1:20" x14ac:dyDescent="0.25">
      <c r="A5" s="5" t="str">
        <f>"MITI-"&amp;ROWS($A$1:A2)</f>
        <v>MITI-2</v>
      </c>
      <c r="B5" s="2"/>
      <c r="C5" s="2">
        <v>88</v>
      </c>
      <c r="D5" s="2">
        <v>85</v>
      </c>
      <c r="E5" s="2">
        <v>555</v>
      </c>
      <c r="F5" s="2">
        <v>82</v>
      </c>
      <c r="G5" s="2">
        <v>86</v>
      </c>
      <c r="H5" s="2">
        <f>SUM(Table1[[#This Row],[Phy]:[Eng]])</f>
        <v>896</v>
      </c>
      <c r="I5" s="15">
        <f>Table1[Obtained
Marks]/$H$2</f>
        <v>1.792</v>
      </c>
      <c r="J5" s="6" t="str">
        <f>IF(Table1[Percentage]&gt;=80%,"A+",IF(Table1[Percentage]&gt;=70%,"A",IF(Table1[Percentage]&gt;=60%,"B",IF(Table1[Percentage]&gt;=50%,"C",IF(Table1[Percentage]&gt;=40%,"D",IF(Table1[Percentage]&gt;=33%,"E","Fail"))))))</f>
        <v>A+</v>
      </c>
      <c r="K5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A +</v>
      </c>
      <c r="L5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A+</v>
      </c>
      <c r="M5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5" t="s">
        <v>38</v>
      </c>
    </row>
    <row r="6" spans="1:20" x14ac:dyDescent="0.25">
      <c r="A6" s="5" t="str">
        <f>"MITI-"&amp;ROWS($A$1:A3)</f>
        <v>MITI-3</v>
      </c>
      <c r="B6" s="2"/>
      <c r="C6" s="2">
        <v>78</v>
      </c>
      <c r="D6" s="2">
        <v>79</v>
      </c>
      <c r="E6" s="2" t="s">
        <v>44</v>
      </c>
      <c r="F6" s="2">
        <v>76</v>
      </c>
      <c r="G6" s="2">
        <v>72</v>
      </c>
      <c r="H6" s="2">
        <f>SUM(Table1[[#This Row],[Phy]:[Eng]])</f>
        <v>305</v>
      </c>
      <c r="I6" s="15">
        <f>Table1[Obtained
Marks]/$H$2</f>
        <v>0.61</v>
      </c>
      <c r="J6" s="6" t="str">
        <f>IF(Table1[Percentage]&gt;=80%,"A+",IF(Table1[Percentage]&gt;=70%,"A",IF(Table1[Percentage]&gt;=60%,"B",IF(Table1[Percentage]&gt;=50%,"C",IF(Table1[Percentage]&gt;=40%,"D",IF(Table1[Percentage]&gt;=33%,"E","Fail"))))))</f>
        <v>B</v>
      </c>
      <c r="K6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Fail</v>
      </c>
      <c r="L6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Fail</v>
      </c>
      <c r="M6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6" t="s">
        <v>39</v>
      </c>
    </row>
    <row r="7" spans="1:20" x14ac:dyDescent="0.25">
      <c r="A7" s="5" t="str">
        <f>"MITI-"&amp;ROWS($A$1:A4)</f>
        <v>MITI-4</v>
      </c>
      <c r="B7" s="2"/>
      <c r="C7" s="2">
        <v>69</v>
      </c>
      <c r="D7" s="2">
        <v>66</v>
      </c>
      <c r="E7" s="2">
        <v>69</v>
      </c>
      <c r="F7" s="2">
        <v>62</v>
      </c>
      <c r="G7" s="2">
        <v>67</v>
      </c>
      <c r="H7" s="2">
        <f>SUM(Table1[[#This Row],[Phy]:[Eng]])</f>
        <v>333</v>
      </c>
      <c r="I7" s="15">
        <f>Table1[Obtained
Marks]/$H$2</f>
        <v>0.66600000000000004</v>
      </c>
      <c r="J7" s="6" t="str">
        <f>IF(Table1[Percentage]&gt;=80%,"A+",IF(Table1[Percentage]&gt;=70%,"A",IF(Table1[Percentage]&gt;=60%,"B",IF(Table1[Percentage]&gt;=50%,"C",IF(Table1[Percentage]&gt;=40%,"D",IF(Table1[Percentage]&gt;=33%,"E","Fail"))))))</f>
        <v>B</v>
      </c>
      <c r="K7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B</v>
      </c>
      <c r="L7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B</v>
      </c>
      <c r="M7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B</v>
      </c>
      <c r="O7" t="s">
        <v>40</v>
      </c>
    </row>
    <row r="8" spans="1:20" x14ac:dyDescent="0.25">
      <c r="A8" s="5" t="str">
        <f>"MITI-"&amp;ROWS($A$1:A5)</f>
        <v>MITI-5</v>
      </c>
      <c r="B8" s="2"/>
      <c r="C8" s="2">
        <v>55</v>
      </c>
      <c r="D8" s="2">
        <v>1001</v>
      </c>
      <c r="E8" s="2">
        <v>56</v>
      </c>
      <c r="F8" s="2">
        <v>100</v>
      </c>
      <c r="G8" s="2">
        <v>55</v>
      </c>
      <c r="H8" s="2">
        <f>SUM(Table1[[#This Row],[Phy]:[Eng]])</f>
        <v>1267</v>
      </c>
      <c r="I8" s="15">
        <f>Table1[Obtained
Marks]/$H$2</f>
        <v>2.5339999999999998</v>
      </c>
      <c r="J8" s="6" t="str">
        <f>IF(Table1[Percentage]&gt;=80%,"A+",IF(Table1[Percentage]&gt;=70%,"A",IF(Table1[Percentage]&gt;=60%,"B",IF(Table1[Percentage]&gt;=50%,"C",IF(Table1[Percentage]&gt;=40%,"D",IF(Table1[Percentage]&gt;=33%,"E","Fail"))))))</f>
        <v>A+</v>
      </c>
      <c r="K8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A +</v>
      </c>
      <c r="L8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A+</v>
      </c>
      <c r="M8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8" t="s">
        <v>41</v>
      </c>
    </row>
    <row r="9" spans="1:20" x14ac:dyDescent="0.25">
      <c r="A9" s="5" t="str">
        <f>"MITI-"&amp;ROWS($A$1:A6)</f>
        <v>MITI-6</v>
      </c>
      <c r="B9" s="2"/>
      <c r="C9" s="2">
        <v>44</v>
      </c>
      <c r="D9" s="2">
        <v>44</v>
      </c>
      <c r="E9" s="2">
        <v>44</v>
      </c>
      <c r="F9" s="2">
        <v>44</v>
      </c>
      <c r="G9" s="2">
        <v>44</v>
      </c>
      <c r="H9" s="2">
        <f>SUM(Table1[[#This Row],[Phy]:[Eng]])</f>
        <v>220</v>
      </c>
      <c r="I9" s="15">
        <f>Table1[Obtained
Marks]/$H$2</f>
        <v>0.44</v>
      </c>
      <c r="J9" s="6" t="str">
        <f>IF(Table1[Percentage]&gt;=80%,"A+",IF(Table1[Percentage]&gt;=70%,"A",IF(Table1[Percentage]&gt;=60%,"B",IF(Table1[Percentage]&gt;=50%,"C",IF(Table1[Percentage]&gt;=40%,"D",IF(Table1[Percentage]&gt;=33%,"E","Fail"))))))</f>
        <v>D</v>
      </c>
      <c r="K9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D</v>
      </c>
      <c r="L9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D</v>
      </c>
      <c r="M9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D</v>
      </c>
      <c r="O9" t="s">
        <v>42</v>
      </c>
    </row>
    <row r="10" spans="1:20" x14ac:dyDescent="0.25">
      <c r="A10" s="5" t="str">
        <f>"MITI-"&amp;ROWS($A$1:A7)</f>
        <v>MITI-7</v>
      </c>
      <c r="B10" s="2"/>
      <c r="C10" s="2">
        <v>33</v>
      </c>
      <c r="D10" s="2">
        <v>33</v>
      </c>
      <c r="E10" s="2">
        <v>33</v>
      </c>
      <c r="F10" s="2">
        <v>33</v>
      </c>
      <c r="G10" s="2">
        <v>33</v>
      </c>
      <c r="H10" s="2">
        <f>SUM(Table1[[#This Row],[Phy]:[Eng]])</f>
        <v>165</v>
      </c>
      <c r="I10" s="15">
        <f>Table1[Obtained
Marks]/$H$2</f>
        <v>0.33</v>
      </c>
      <c r="J10" s="6" t="str">
        <f>IF(Table1[Percentage]&gt;=80%,"A+",IF(Table1[Percentage]&gt;=70%,"A",IF(Table1[Percentage]&gt;=60%,"B",IF(Table1[Percentage]&gt;=50%,"C",IF(Table1[Percentage]&gt;=40%,"D",IF(Table1[Percentage]&gt;=33%,"E","Fail"))))))</f>
        <v>E</v>
      </c>
      <c r="K10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E</v>
      </c>
      <c r="L10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E</v>
      </c>
      <c r="M10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E</v>
      </c>
    </row>
    <row r="11" spans="1:20" x14ac:dyDescent="0.25">
      <c r="A11" s="5" t="str">
        <f>"MITI-"&amp;ROWS($A$1:A8)</f>
        <v>MITI-8</v>
      </c>
      <c r="B11" s="2"/>
      <c r="C11" s="4">
        <v>22</v>
      </c>
      <c r="D11" s="4">
        <v>22</v>
      </c>
      <c r="E11" s="4">
        <v>22</v>
      </c>
      <c r="F11" s="4">
        <v>22</v>
      </c>
      <c r="G11" s="4">
        <v>22</v>
      </c>
      <c r="H11" s="2">
        <f>SUM(Table1[[#This Row],[Phy]:[Eng]])</f>
        <v>110</v>
      </c>
      <c r="I11" s="15">
        <f>Table1[Obtained
Marks]/$H$2</f>
        <v>0.22</v>
      </c>
      <c r="J11" s="6" t="str">
        <f>IF(Table1[Percentage]&gt;=80%,"A+",IF(Table1[Percentage]&gt;=70%,"A",IF(Table1[Percentage]&gt;=60%,"B",IF(Table1[Percentage]&gt;=50%,"C",IF(Table1[Percentage]&gt;=40%,"D",IF(Table1[Percentage]&gt;=33%,"E","Fail"))))))</f>
        <v>Fail</v>
      </c>
      <c r="K11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Fail</v>
      </c>
      <c r="L11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Fail</v>
      </c>
      <c r="M11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11" t="s">
        <v>46</v>
      </c>
      <c r="T11" t="s">
        <v>43</v>
      </c>
    </row>
    <row r="12" spans="1:20" x14ac:dyDescent="0.25">
      <c r="A12" s="11" t="str">
        <f>"MITI-"&amp;ROWS($A$1:A9)</f>
        <v>MITI-9</v>
      </c>
      <c r="B12" s="12"/>
      <c r="C12" s="13">
        <v>11</v>
      </c>
      <c r="D12" s="13">
        <v>11</v>
      </c>
      <c r="E12" s="13">
        <v>11</v>
      </c>
      <c r="F12" s="13">
        <v>11</v>
      </c>
      <c r="G12" s="13">
        <v>11</v>
      </c>
      <c r="H12" s="12">
        <f>SUM(Table1[[#This Row],[Phy]:[Eng]])</f>
        <v>55</v>
      </c>
      <c r="I12" s="16">
        <f>Table1[Obtained
Marks]/$H$2</f>
        <v>0.11</v>
      </c>
      <c r="J12" s="14" t="str">
        <f>IF(Table1[Percentage]&gt;=80%,"A+",IF(Table1[Percentage]&gt;=70%,"A",IF(Table1[Percentage]&gt;=60%,"B",IF(Table1[Percentage]&gt;=50%,"C",IF(Table1[Percentage]&gt;=40%,"D",IF(Table1[Percentage]&gt;=33%,"E","Fail"))))))</f>
        <v>Fail</v>
      </c>
      <c r="K12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Fail</v>
      </c>
      <c r="L12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Fail</v>
      </c>
      <c r="M12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Fail</v>
      </c>
      <c r="O12" t="s">
        <v>45</v>
      </c>
      <c r="T12" t="s">
        <v>43</v>
      </c>
    </row>
    <row r="13" spans="1:20" x14ac:dyDescent="0.25">
      <c r="A13" s="11" t="str">
        <f>"MITI-"&amp;ROWS($A$1:A10)</f>
        <v>MITI-10</v>
      </c>
      <c r="B13" s="12"/>
      <c r="C13" s="12">
        <v>96</v>
      </c>
      <c r="D13" s="12">
        <v>99</v>
      </c>
      <c r="E13" s="12">
        <v>96</v>
      </c>
      <c r="F13" s="12">
        <v>96</v>
      </c>
      <c r="G13" s="12">
        <v>93</v>
      </c>
      <c r="H13" s="17">
        <f>SUM(Table1[[#This Row],[Phy]:[Eng]])</f>
        <v>480</v>
      </c>
      <c r="I13" s="16">
        <f>Table1[Obtained
Marks]/$H$2</f>
        <v>0.96</v>
      </c>
      <c r="J13" s="14" t="str">
        <f>IF(Table1[Percentage]&gt;=80%,"A+",IF(Table1[Percentage]&gt;=70%,"A",IF(Table1[Percentage]&gt;=60%,"B",IF(Table1[Percentage]&gt;=50%,"C",IF(Table1[Percentage]&gt;=40%,"D",IF(Table1[Percentage]&gt;=33%,"E","Fail"))))))</f>
        <v>A+</v>
      </c>
      <c r="K13" t="str">
        <f>IF(Table1[Phy]&lt;33,"Fail",IF(Table1[Chem]&lt;33,"Fail",IF(Table1[Maths]&lt;33,"Fail",IF(Table1[Urdu]&lt;33,"Fail",IF(Table1[Eng]&lt;33,"Fail",IF(Table1[Phy]="A","Fail",IF(Table1[Chem]="A","Fail",IF(Table1[Maths]="A","Fail",IF(Table1[Urdu]="A","Fail",IF(Table1[Eng]="A","Fail",IF(Table1[Percentage]&gt;=80%,"A +",IF(Table1[Percentage]&gt;=70%,"A",IF(Table1[Percentage]&gt;=60%,"B",IF(Table1[Percentage]&gt;=50%,"C",IF(Table1[Percentage]&gt;=40%,"D",IF(Table1[Percentage]&gt;=33%,"E","Fail"))))))))))))))))</f>
        <v>A +</v>
      </c>
      <c r="L13" t="str">
        <f>IF(OR(Table1[Phy]&lt;33,Table1[Chem]&lt;33,Table1[Maths]&lt;33,Table1[Urdu]&lt;33,Table1[Eng]&lt;33,Table1[Phy]="A",Table1[Chem]="A",Table1[Maths]="A",Table1[Urdu]="A",Table1[Eng]="A"),"Fail",IF(Table1[Percentage]&gt;=80%,"A+",IF(Table1[Percentage]&gt;=70%,"A",IF(Table1[Percentage]&gt;=60%,"B",IF(Table1[Percentage]&gt;=50%,"C",IF(Table1[Percentage]&gt;=40%,"D",IF(Table1[Percentage]&gt;=33%,"E","Fail")))))))</f>
        <v>A+</v>
      </c>
      <c r="M13" t="str">
        <f>IF(OR(Table1[Phy]&lt;33,Table1[Chem]&lt;33,Table1[Maths]&lt;33,Table1[Urdu]&lt;33,Table1[Eng]&lt;33,Table1[Phy]="A",Table1[Chem]="A",Table1[Maths]="A",Table1[Urdu]="A",Table1[Eng]="A"),"Fail",IF(AND(Table1[Percentage]&gt;=80%,Table1[Percentage]&lt;=100%),"A+",IF(AND(Table1[Percentage]&gt;=70%,Table1[Percentage]&lt;79%),"A",IF(AND(Table1[Percentage]&gt;=60%,Table1[Percentage]&lt;70%),"B",IF(AND(Table1[Percentage]&gt;=50%,Table1[Percentage]&lt;60%),"C",IF(AND(Table1[Percentage]&gt;=40%,Table1[Percentage]&lt;50%),"D",IF(AND(Table1[Percentage]&gt;=33%,Table1[Percentage]&lt;40%),"E","Fail")))))))</f>
        <v>A+</v>
      </c>
    </row>
  </sheetData>
  <dataValidations count="1">
    <dataValidation type="whole" errorStyle="information" operator="lessThanOrEqual" allowBlank="1" showInputMessage="1" showErrorMessage="1" errorTitle="Ruk Jao" error="Ap 100 sy zeyada number nhi insert kr sakty" sqref="C4:G13">
      <formula1>100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MarksSheet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2018-07-08T03:09:51Z</dcterms:created>
  <dcterms:modified xsi:type="dcterms:W3CDTF">2018-07-13T03:40:02Z</dcterms:modified>
</cp:coreProperties>
</file>