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6ba0617a306c2d/Desktop/"/>
    </mc:Choice>
  </mc:AlternateContent>
  <xr:revisionPtr revIDLastSave="0" documentId="8_{BE2DA8F0-5B0E-42A5-B73F-EEBAB565E2B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N4" i="1"/>
  <c r="N5" i="1"/>
  <c r="N6" i="1"/>
  <c r="N7" i="1"/>
  <c r="N8" i="1"/>
  <c r="N9" i="1"/>
  <c r="N10" i="1"/>
  <c r="N11" i="1"/>
  <c r="N12" i="1"/>
  <c r="N13" i="1"/>
  <c r="N14" i="1"/>
  <c r="S14" i="1" l="1"/>
  <c r="S12" i="1"/>
  <c r="S10" i="1"/>
  <c r="S8" i="1"/>
  <c r="S6" i="1"/>
  <c r="S13" i="1"/>
  <c r="S11" i="1"/>
  <c r="S9" i="1"/>
  <c r="S7" i="1"/>
  <c r="S5" i="1"/>
  <c r="S4" i="1"/>
  <c r="K4" i="1"/>
  <c r="L4" i="1" s="1"/>
  <c r="O4" i="1" s="1"/>
  <c r="T4" i="1" s="1"/>
  <c r="K5" i="1"/>
  <c r="L5" i="1" s="1"/>
  <c r="O5" i="1" s="1"/>
  <c r="T5" i="1" s="1"/>
  <c r="K6" i="1"/>
  <c r="L6" i="1" s="1"/>
  <c r="O6" i="1" s="1"/>
  <c r="T6" i="1" s="1"/>
  <c r="K7" i="1"/>
  <c r="L7" i="1" s="1"/>
  <c r="O7" i="1" s="1"/>
  <c r="T7" i="1" s="1"/>
  <c r="K8" i="1"/>
  <c r="L8" i="1" s="1"/>
  <c r="O8" i="1" s="1"/>
  <c r="T8" i="1" s="1"/>
  <c r="K9" i="1"/>
  <c r="L9" i="1" s="1"/>
  <c r="O9" i="1" s="1"/>
  <c r="T9" i="1" s="1"/>
  <c r="K10" i="1"/>
  <c r="L10" i="1" s="1"/>
  <c r="O10" i="1" s="1"/>
  <c r="T10" i="1" s="1"/>
  <c r="K11" i="1"/>
  <c r="L11" i="1" s="1"/>
  <c r="O11" i="1" s="1"/>
  <c r="T11" i="1" s="1"/>
  <c r="K12" i="1"/>
  <c r="L12" i="1" s="1"/>
  <c r="O12" i="1" s="1"/>
  <c r="T12" i="1" s="1"/>
  <c r="K13" i="1"/>
  <c r="L13" i="1" s="1"/>
  <c r="O13" i="1" s="1"/>
  <c r="T13" i="1" s="1"/>
  <c r="K14" i="1"/>
  <c r="L14" i="1" s="1"/>
  <c r="O14" i="1" s="1"/>
  <c r="T14" i="1" s="1"/>
</calcChain>
</file>

<file path=xl/sharedStrings.xml><?xml version="1.0" encoding="utf-8"?>
<sst xmlns="http://schemas.openxmlformats.org/spreadsheetml/2006/main" count="104" uniqueCount="52">
  <si>
    <t>Student Score Table</t>
  </si>
  <si>
    <t>sno.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</si>
  <si>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</si>
  <si>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</si>
  <si>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</si>
  <si>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</si>
  <si>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</si>
  <si>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</si>
  <si>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</si>
  <si>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</si>
  <si>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</si>
  <si>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course</t>
  </si>
  <si>
    <t>scholership</t>
  </si>
  <si>
    <t>category</t>
  </si>
  <si>
    <t>Discount</t>
  </si>
  <si>
    <t>Total Fees</t>
  </si>
  <si>
    <t>Ramesh</t>
  </si>
  <si>
    <t>saniana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</si>
  <si>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</si>
  <si>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</si>
  <si>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</si>
  <si>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</si>
  <si>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</si>
  <si>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</si>
  <si>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</si>
  <si>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</si>
  <si>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>curve</t>
  </si>
  <si>
    <t>Total</t>
  </si>
  <si>
    <t>percentage</t>
  </si>
  <si>
    <t>BCA</t>
  </si>
  <si>
    <t>MCA</t>
  </si>
  <si>
    <t>SCHOLERSHIP</t>
  </si>
  <si>
    <t>Courses</t>
  </si>
  <si>
    <t>B.TECH</t>
  </si>
  <si>
    <t>MTECH</t>
  </si>
  <si>
    <t>Fees(per sem)</t>
  </si>
  <si>
    <t>Category</t>
  </si>
  <si>
    <t>SC</t>
  </si>
  <si>
    <t>ST</t>
  </si>
  <si>
    <t>OBC</t>
  </si>
  <si>
    <t>GENERAL</t>
  </si>
  <si>
    <t>Transport</t>
  </si>
  <si>
    <t>Course fee</t>
  </si>
  <si>
    <t>YES</t>
  </si>
  <si>
    <t>NO</t>
  </si>
  <si>
    <t>transport fees</t>
  </si>
  <si>
    <t xml:space="preserve">transport </t>
  </si>
  <si>
    <t>ERCENTAGE&gt;= 75% =             10%</t>
  </si>
  <si>
    <t>ERCENTAGE&gt;= 65%=               7%</t>
  </si>
  <si>
    <t xml:space="preserve">PERCENTAGE&gt;= 95% </t>
  </si>
  <si>
    <t xml:space="preserve">ERCENTAGE&gt;= 85% </t>
  </si>
  <si>
    <t>Tasks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</si>
</sst>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3" borderId="0" xfId="0" applyNumberFormat="1" applyFill="1"/>
    <xf numFmtId="0" fontId="3" fillId="0" borderId="1" xfId="0" applyFont="1" applyBorder="1"/>
    <xf numFmtId="0" fontId="0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31"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603221284086281E-3"/>
          <c:y val="0.89425981873111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6.0601851851851872E-2"/>
          <c:w val="0.89019685039370078"/>
          <c:h val="0.6527121609798773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D-40C5-AD59-3CE1A0E5965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D-40C5-AD59-3CE1A0E5965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D-40C5-AD59-3CE1A0E5965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D-40C5-AD59-3CE1A0E5965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D-40C5-AD59-3CE1A0E5965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8D-40C5-AD59-3CE1A0E5965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8D-40C5-AD59-3CE1A0E59653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Sheet2!$A$2:$A$12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8D-40C5-AD59-3CE1A0E5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557480"/>
        <c:axId val="485554344"/>
      </c:barChart>
      <c:catAx>
        <c:axId val="48555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4344"/>
        <c:crosses val="autoZero"/>
        <c:auto val="1"/>
        <c:lblAlgn val="ctr"/>
        <c:lblOffset val="100"/>
        <c:noMultiLvlLbl val="0"/>
      </c:catAx>
      <c:valAx>
        <c:axId val="4855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13</xdr:row>
      <xdr:rowOff>38099</xdr:rowOff>
    </xdr:from>
    <xdr:to>
      <xdr:col>7</xdr:col>
      <xdr:colOff>295275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T15" totalsRowCount="1">
  <tableColumns count="20">
    <tableColumn id="1" xr3:uid="{00000000-0010-0000-0000-000001000000}" name="sno." dataDxfId="30" totalsRowDxfId="29"/>
    <tableColumn id="2" xr3:uid="{00000000-0010-0000-0000-000002000000}" name="Student Name" dataDxfId="28" totalsRowDxfId="27"/>
    <tableColumn id="3" xr3:uid="{00000000-0010-0000-0000-000003000000}" name="Test1" dataDxfId="26" totalsRowDxfId="25"/>
    <tableColumn id="4" xr3:uid="{00000000-0010-0000-0000-000004000000}" name="Test2" dataDxfId="24" totalsRowDxfId="23"/>
    <tableColumn id="5" xr3:uid="{00000000-0010-0000-0000-000005000000}" name="Test3" dataDxfId="22" totalsRowDxfId="21"/>
    <tableColumn id="6" xr3:uid="{00000000-0010-0000-0000-000006000000}" name="Test4" dataDxfId="20" totalsRowDxfId="19"/>
    <tableColumn id="7" xr3:uid="{00000000-0010-0000-0000-000007000000}" name="Test5" dataDxfId="18" totalsRowDxfId="17"/>
    <tableColumn id="8" xr3:uid="{00000000-0010-0000-0000-000008000000}" name="Test6" dataDxfId="16" totalsRowDxfId="15"/>
    <tableColumn id="9" xr3:uid="{00000000-0010-0000-0000-000009000000}" name="Test7" dataDxfId="14" totalsRowDxfId="13"/>
    <tableColumn id="10" xr3:uid="{00000000-0010-0000-0000-00000A000000}" name="Test8" dataDxfId="12" totalsRowDxfId="11"/>
    <tableColumn id="18" xr3:uid="{00000000-0010-0000-0000-000012000000}" name="Total" dataDxfId="10" totalsRowDxfId="9">
      <calculatedColumnFormula>SUM(C4:J4)</calculatedColumnFormula>
    </tableColumn>
    <tableColumn id="11" xr3:uid="{00000000-0010-0000-0000-00000B000000}" name="percentage" dataDxfId="8">
      <calculatedColumnFormula>(Table1[Total]/800)*100</calculatedColumnFormula>
    </tableColumn>
    <tableColumn id="12" xr3:uid="{00000000-0010-0000-0000-00000C000000}" name="course" dataDxfId="7"/>
    <tableColumn id="20" xr3:uid="{00000000-0010-0000-0000-000014000000}" name="Course fee" dataDxfId="6">
      <calculatedColumnFormula>IF(Table1[[#This Row],[course]]=$C$19,$D$19,IF(M4=$C$20,$D$20,IF(M4=$C$21,$D$21,IF(M4=$C$22,$D$22,$D$19:$D$22))))</calculatedColumnFormula>
    </tableColumn>
    <tableColumn id="13" xr3:uid="{00000000-0010-0000-0000-00000D000000}" name="scholership" dataDxfId="5">
      <calculatedColumnFormula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calculatedColumnFormula>
    </tableColumn>
    <tableColumn id="14" xr3:uid="{00000000-0010-0000-0000-00000E000000}" name="transport " dataDxfId="4"/>
    <tableColumn id="21" xr3:uid="{00000000-0010-0000-0000-000015000000}" name="transport fees" dataDxfId="3">
      <calculatedColumnFormula>IF(Table1[[#This Row],[transport ]]="YES",$H$19,0)</calculatedColumnFormula>
    </tableColumn>
    <tableColumn id="15" xr3:uid="{00000000-0010-0000-0000-00000F000000}" name="category" dataDxfId="2"/>
    <tableColumn id="16" xr3:uid="{00000000-0010-0000-0000-000010000000}" name="Discount" dataDxfId="1">
      <calculatedColumnFormula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calculatedColumnFormula>
    </tableColumn>
    <tableColumn id="17" xr3:uid="{00000000-0010-0000-0000-000011000000}" name="Total Fees" dataDxfId="0">
      <calculatedColumnFormula>(Table1[[#This Row],[Course fee]]-Table1[[#This Row],[scholership]]+Table1[[#This Row],[transport fees]])-Table1[[#This Row],[Discount]]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workbookViewId="0">
      <selection activeCell="S4" sqref="S4"/>
    </sheetView>
  </sheetViews>
  <sheetFormatPr defaultRowHeight="15" x14ac:dyDescent="0.25"/>
  <cols>
    <col min="2" max="2" width="18.140625" customWidth="1"/>
    <col min="3" max="3" width="11.42578125" customWidth="1"/>
    <col min="12" max="12" width="12.140625" customWidth="1"/>
    <col min="14" max="14" width="10.42578125" customWidth="1"/>
    <col min="15" max="15" width="13.28515625" customWidth="1"/>
    <col min="16" max="17" width="14.7109375" customWidth="1"/>
    <col min="18" max="18" width="12.42578125" customWidth="1"/>
    <col min="19" max="19" width="10.85546875" customWidth="1"/>
    <col min="20" max="20" width="12.140625" customWidth="1"/>
  </cols>
  <sheetData>
    <row r="1" spans="1:20" ht="21" x14ac:dyDescent="0.35">
      <c r="I1" s="1" t="s">
        <v>0</v>
      </c>
      <c r="J1" s="1"/>
      <c r="K1" s="1"/>
      <c r="L1" s="2"/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27</v>
      </c>
      <c r="L3" t="s">
        <v>28</v>
      </c>
      <c r="M3" t="s">
        <v>11</v>
      </c>
      <c r="N3" t="s">
        <v>42</v>
      </c>
      <c r="O3" t="s">
        <v>12</v>
      </c>
      <c r="P3" t="s">
        <v>46</v>
      </c>
      <c r="Q3" t="s">
        <v>45</v>
      </c>
      <c r="R3" t="s">
        <v>13</v>
      </c>
      <c r="S3" t="s">
        <v>14</v>
      </c>
      <c r="T3" t="s">
        <v>15</v>
      </c>
    </row>
    <row r="4" spans="1:20" x14ac:dyDescent="0.25">
      <c r="A4" s="3">
        <v>1</v>
      </c>
      <c r="B4" s="3" t="s">
        <v>16</v>
      </c>
      <c r="C4" s="3">
        <v>85</v>
      </c>
      <c r="D4" s="3">
        <v>90</v>
      </c>
      <c r="E4" s="3">
        <v>80</v>
      </c>
      <c r="F4" s="3">
        <v>85</v>
      </c>
      <c r="G4" s="3">
        <v>88</v>
      </c>
      <c r="H4" s="3">
        <v>92</v>
      </c>
      <c r="I4" s="3">
        <v>87</v>
      </c>
      <c r="J4" s="3">
        <v>90</v>
      </c>
      <c r="K4" s="3">
        <f t="shared" ref="K4:K14" si="0">SUM(C4:J4)</f>
        <v>697</v>
      </c>
      <c r="L4" s="3">
        <f>(Table1[Total]/800)*100</f>
        <v>87.125</v>
      </c>
      <c r="M4" s="3" t="s">
        <v>29</v>
      </c>
      <c r="N4" s="3">
        <f>IF(Table1[[#This Row],[course]]=$C$19,$D$19,IF(M4=$C$20,$D$20,IF(M4=$C$21,$D$21,IF(M4=$C$22,$D$22,$D$19:$D$22))))</f>
        <v>50000</v>
      </c>
      <c r="O4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7500</v>
      </c>
      <c r="P4" s="3" t="s">
        <v>43</v>
      </c>
      <c r="Q4" s="3">
        <f>IF(Table1[[#This Row],[transport ]]="YES",$H$19,0)</f>
        <v>2000</v>
      </c>
      <c r="R4" s="3" t="s">
        <v>37</v>
      </c>
      <c r="S4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25000</v>
      </c>
      <c r="T4">
        <f>(Table1[[#This Row],[Course fee]]-Table1[[#This Row],[scholership]]+Table1[[#This Row],[transport fees]])-Table1[[#This Row],[Discount]]</f>
        <v>19500</v>
      </c>
    </row>
    <row r="5" spans="1:20" x14ac:dyDescent="0.25">
      <c r="A5" s="3">
        <v>2</v>
      </c>
      <c r="B5" s="3" t="s">
        <v>17</v>
      </c>
      <c r="C5" s="3">
        <v>70</v>
      </c>
      <c r="D5" s="3">
        <v>75</v>
      </c>
      <c r="E5" s="3">
        <v>65</v>
      </c>
      <c r="F5" s="3">
        <v>72</v>
      </c>
      <c r="G5" s="3">
        <v>78</v>
      </c>
      <c r="H5" s="3">
        <v>68</v>
      </c>
      <c r="I5" s="3">
        <v>70</v>
      </c>
      <c r="J5" s="3">
        <v>75</v>
      </c>
      <c r="K5" s="3">
        <f t="shared" si="0"/>
        <v>573</v>
      </c>
      <c r="L5" s="3">
        <f>(Table1[Total]/800)*100</f>
        <v>71.625</v>
      </c>
      <c r="M5" s="3" t="s">
        <v>30</v>
      </c>
      <c r="N5" s="3">
        <f>IF(Table1[[#This Row],[course]]=$C$19,$D$19,IF(M5=$C$20,$D$20,IF(M5=$C$21,$D$21,IF(M5=$C$22,$D$22,$D$19:$D$22))))</f>
        <v>55000</v>
      </c>
      <c r="O5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3850.0000000000005</v>
      </c>
      <c r="P5" s="3" t="s">
        <v>44</v>
      </c>
      <c r="Q5" s="3">
        <f>IF(Table1[[#This Row],[transport ]]="YES",$H$19,0)</f>
        <v>0</v>
      </c>
      <c r="R5" s="3" t="s">
        <v>37</v>
      </c>
      <c r="S5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27500</v>
      </c>
      <c r="T5">
        <f>(Table1[[#This Row],[Course fee]]-Table1[[#This Row],[scholership]]+Table1[[#This Row],[transport fees]])-Table1[[#This Row],[Discount]]</f>
        <v>23650</v>
      </c>
    </row>
    <row r="6" spans="1:20" x14ac:dyDescent="0.25">
      <c r="A6" s="3">
        <v>3</v>
      </c>
      <c r="B6" s="3" t="s">
        <v>18</v>
      </c>
      <c r="C6" s="3">
        <v>92</v>
      </c>
      <c r="D6" s="3">
        <v>88</v>
      </c>
      <c r="E6" s="3">
        <v>95</v>
      </c>
      <c r="F6" s="3">
        <v>90</v>
      </c>
      <c r="G6" s="3">
        <v>87</v>
      </c>
      <c r="H6" s="3">
        <v>93</v>
      </c>
      <c r="I6" s="3">
        <v>88</v>
      </c>
      <c r="J6" s="3">
        <v>92</v>
      </c>
      <c r="K6" s="3">
        <f t="shared" si="0"/>
        <v>725</v>
      </c>
      <c r="L6" s="3">
        <f>(Table1[Total]/800)*100</f>
        <v>90.625</v>
      </c>
      <c r="M6" s="3" t="s">
        <v>34</v>
      </c>
      <c r="N6" s="3">
        <f>IF(Table1[[#This Row],[course]]=$C$19,$D$19,IF(M6=$C$20,$D$20,IF(M6=$C$21,$D$21,IF(M6=$C$22,$D$22,$D$19:$D$22))))</f>
        <v>80000</v>
      </c>
      <c r="O6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12000</v>
      </c>
      <c r="P6" s="3" t="s">
        <v>43</v>
      </c>
      <c r="Q6" s="3">
        <f>IF(Table1[[#This Row],[transport ]]="YES",$H$19,0)</f>
        <v>2000</v>
      </c>
      <c r="R6" s="3" t="s">
        <v>39</v>
      </c>
      <c r="S6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24000</v>
      </c>
      <c r="T6">
        <f>(Table1[[#This Row],[Course fee]]-Table1[[#This Row],[scholership]]+Table1[[#This Row],[transport fees]])-Table1[[#This Row],[Discount]]</f>
        <v>46000</v>
      </c>
    </row>
    <row r="7" spans="1:20" x14ac:dyDescent="0.25">
      <c r="A7" s="3">
        <v>4</v>
      </c>
      <c r="B7" s="3" t="s">
        <v>19</v>
      </c>
      <c r="C7" s="3">
        <v>80</v>
      </c>
      <c r="D7" s="3">
        <v>82</v>
      </c>
      <c r="E7" s="3">
        <v>85</v>
      </c>
      <c r="F7" s="3">
        <v>88</v>
      </c>
      <c r="G7" s="3">
        <v>80</v>
      </c>
      <c r="H7" s="3">
        <v>85</v>
      </c>
      <c r="I7" s="3">
        <v>83</v>
      </c>
      <c r="J7" s="3">
        <v>86</v>
      </c>
      <c r="K7" s="3">
        <f t="shared" si="0"/>
        <v>669</v>
      </c>
      <c r="L7" s="3">
        <f>(Table1[Total]/800)*100</f>
        <v>83.625</v>
      </c>
      <c r="M7" s="3" t="s">
        <v>33</v>
      </c>
      <c r="N7" s="3">
        <f>IF(Table1[[#This Row],[course]]=$C$19,$D$19,IF(M7=$C$20,$D$20,IF(M7=$C$21,$D$21,IF(M7=$C$22,$D$22,$D$19:$D$22))))</f>
        <v>70000</v>
      </c>
      <c r="O7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7000</v>
      </c>
      <c r="P7" s="3" t="s">
        <v>43</v>
      </c>
      <c r="Q7" s="3">
        <f>IF(Table1[[#This Row],[transport ]]="YES",$H$19,0)</f>
        <v>2000</v>
      </c>
      <c r="R7" s="3" t="s">
        <v>40</v>
      </c>
      <c r="S7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0</v>
      </c>
      <c r="T7">
        <f>(Table1[[#This Row],[Course fee]]-Table1[[#This Row],[scholership]]+Table1[[#This Row],[transport fees]])-Table1[[#This Row],[Discount]]</f>
        <v>65000</v>
      </c>
    </row>
    <row r="8" spans="1:20" x14ac:dyDescent="0.25">
      <c r="A8" s="3">
        <v>5</v>
      </c>
      <c r="B8" s="3" t="s">
        <v>20</v>
      </c>
      <c r="C8" s="3">
        <v>75</v>
      </c>
      <c r="D8" s="3">
        <v>78</v>
      </c>
      <c r="E8" s="3">
        <v>80</v>
      </c>
      <c r="F8" s="3">
        <v>82</v>
      </c>
      <c r="G8" s="3">
        <v>76</v>
      </c>
      <c r="H8" s="3">
        <v>78</v>
      </c>
      <c r="I8" s="3">
        <v>80</v>
      </c>
      <c r="J8" s="3">
        <v>82</v>
      </c>
      <c r="K8" s="3">
        <f t="shared" si="0"/>
        <v>631</v>
      </c>
      <c r="L8" s="3">
        <f>(Table1[Total]/800)*100</f>
        <v>78.875</v>
      </c>
      <c r="M8" s="3" t="s">
        <v>29</v>
      </c>
      <c r="N8" s="3">
        <f>IF(Table1[[#This Row],[course]]=$C$19,$D$19,IF(M8=$C$20,$D$20,IF(M8=$C$21,$D$21,IF(M8=$C$22,$D$22,$D$19:$D$22))))</f>
        <v>50000</v>
      </c>
      <c r="O8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5000</v>
      </c>
      <c r="P8" s="3" t="s">
        <v>43</v>
      </c>
      <c r="Q8" s="3">
        <f>IF(Table1[[#This Row],[transport ]]="YES",$H$19,0)</f>
        <v>2000</v>
      </c>
      <c r="R8" s="3" t="s">
        <v>37</v>
      </c>
      <c r="S8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25000</v>
      </c>
      <c r="T8">
        <f>(Table1[[#This Row],[Course fee]]-Table1[[#This Row],[scholership]]+Table1[[#This Row],[transport fees]])-Table1[[#This Row],[Discount]]</f>
        <v>22000</v>
      </c>
    </row>
    <row r="9" spans="1:20" x14ac:dyDescent="0.25">
      <c r="A9" s="3">
        <v>6</v>
      </c>
      <c r="B9" s="3" t="s">
        <v>21</v>
      </c>
      <c r="C9" s="3">
        <v>85</v>
      </c>
      <c r="D9" s="3">
        <v>86</v>
      </c>
      <c r="E9" s="3">
        <v>88</v>
      </c>
      <c r="F9" s="3">
        <v>90</v>
      </c>
      <c r="G9" s="3">
        <v>85</v>
      </c>
      <c r="H9" s="3">
        <v>88</v>
      </c>
      <c r="I9" s="3">
        <v>86</v>
      </c>
      <c r="J9" s="3">
        <v>89</v>
      </c>
      <c r="K9" s="3">
        <f t="shared" si="0"/>
        <v>697</v>
      </c>
      <c r="L9" s="3">
        <f>(Table1[Total]/800)*100</f>
        <v>87.125</v>
      </c>
      <c r="M9" s="3" t="s">
        <v>30</v>
      </c>
      <c r="N9" s="3">
        <f>IF(Table1[[#This Row],[course]]=$C$19,$D$19,IF(M9=$C$20,$D$20,IF(M9=$C$21,$D$21,IF(M9=$C$22,$D$22,$D$19:$D$22))))</f>
        <v>55000</v>
      </c>
      <c r="O9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8250</v>
      </c>
      <c r="P9" s="3" t="s">
        <v>44</v>
      </c>
      <c r="Q9" s="3">
        <f>IF(Table1[[#This Row],[transport ]]="YES",$H$19,0)</f>
        <v>0</v>
      </c>
      <c r="R9" s="3" t="s">
        <v>39</v>
      </c>
      <c r="S9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16500</v>
      </c>
      <c r="T9">
        <f>(Table1[[#This Row],[Course fee]]-Table1[[#This Row],[scholership]]+Table1[[#This Row],[transport fees]])-Table1[[#This Row],[Discount]]</f>
        <v>30250</v>
      </c>
    </row>
    <row r="10" spans="1:20" x14ac:dyDescent="0.25">
      <c r="A10" s="3">
        <v>7</v>
      </c>
      <c r="B10" s="3" t="s">
        <v>22</v>
      </c>
      <c r="C10" s="3">
        <v>90</v>
      </c>
      <c r="D10" s="3">
        <v>92</v>
      </c>
      <c r="E10" s="3">
        <v>95</v>
      </c>
      <c r="F10" s="3">
        <v>92</v>
      </c>
      <c r="G10" s="3">
        <v>90</v>
      </c>
      <c r="H10" s="3">
        <v>94</v>
      </c>
      <c r="I10" s="3">
        <v>92</v>
      </c>
      <c r="J10" s="3">
        <v>95</v>
      </c>
      <c r="K10" s="3">
        <f t="shared" si="0"/>
        <v>740</v>
      </c>
      <c r="L10" s="3">
        <f>(Table1[Total]/800)*100</f>
        <v>92.5</v>
      </c>
      <c r="M10" s="3" t="s">
        <v>30</v>
      </c>
      <c r="N10" s="3">
        <f>IF(Table1[[#This Row],[course]]=$C$19,$D$19,IF(M10=$C$20,$D$20,IF(M10=$C$21,$D$21,IF(M10=$C$22,$D$22,$D$19:$D$22))))</f>
        <v>55000</v>
      </c>
      <c r="O10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8250</v>
      </c>
      <c r="P10" s="3" t="s">
        <v>44</v>
      </c>
      <c r="Q10" s="3">
        <f>IF(Table1[[#This Row],[transport ]]="YES",$H$19,0)</f>
        <v>0</v>
      </c>
      <c r="R10" s="3" t="s">
        <v>39</v>
      </c>
      <c r="S10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16500</v>
      </c>
      <c r="T10">
        <f>(Table1[[#This Row],[Course fee]]-Table1[[#This Row],[scholership]]+Table1[[#This Row],[transport fees]])-Table1[[#This Row],[Discount]]</f>
        <v>30250</v>
      </c>
    </row>
    <row r="11" spans="1:20" x14ac:dyDescent="0.25">
      <c r="A11" s="3">
        <v>8</v>
      </c>
      <c r="B11" s="3" t="s">
        <v>23</v>
      </c>
      <c r="C11" s="3">
        <v>78</v>
      </c>
      <c r="D11" s="3">
        <v>80</v>
      </c>
      <c r="E11" s="3">
        <v>82</v>
      </c>
      <c r="F11" s="3">
        <v>85</v>
      </c>
      <c r="G11" s="3">
        <v>78</v>
      </c>
      <c r="H11" s="3">
        <v>80</v>
      </c>
      <c r="I11" s="3">
        <v>82</v>
      </c>
      <c r="J11" s="3">
        <v>85</v>
      </c>
      <c r="K11" s="3">
        <f t="shared" si="0"/>
        <v>650</v>
      </c>
      <c r="L11" s="3">
        <f>(Table1[Total]/800)*100</f>
        <v>81.25</v>
      </c>
      <c r="M11" s="3" t="s">
        <v>34</v>
      </c>
      <c r="N11" s="3">
        <f>IF(Table1[[#This Row],[course]]=$C$19,$D$19,IF(M11=$C$20,$D$20,IF(M11=$C$21,$D$21,IF(M11=$C$22,$D$22,$D$19:$D$22))))</f>
        <v>80000</v>
      </c>
      <c r="O11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8000</v>
      </c>
      <c r="P11" s="3" t="s">
        <v>43</v>
      </c>
      <c r="Q11" s="3">
        <f>IF(Table1[[#This Row],[transport ]]="YES",$H$19,0)</f>
        <v>2000</v>
      </c>
      <c r="R11" s="3" t="s">
        <v>38</v>
      </c>
      <c r="S11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32000</v>
      </c>
      <c r="T11">
        <f>(Table1[[#This Row],[Course fee]]-Table1[[#This Row],[scholership]]+Table1[[#This Row],[transport fees]])-Table1[[#This Row],[Discount]]</f>
        <v>42000</v>
      </c>
    </row>
    <row r="12" spans="1:20" x14ac:dyDescent="0.25">
      <c r="A12" s="3">
        <v>9</v>
      </c>
      <c r="B12" s="3" t="s">
        <v>24</v>
      </c>
      <c r="C12" s="3">
        <v>85</v>
      </c>
      <c r="D12" s="3">
        <v>8</v>
      </c>
      <c r="E12" s="3">
        <v>90</v>
      </c>
      <c r="F12" s="3">
        <v>92</v>
      </c>
      <c r="G12" s="3">
        <v>85</v>
      </c>
      <c r="H12" s="3">
        <v>88</v>
      </c>
      <c r="I12" s="3">
        <v>90</v>
      </c>
      <c r="J12" s="3">
        <v>92</v>
      </c>
      <c r="K12" s="3">
        <f t="shared" si="0"/>
        <v>630</v>
      </c>
      <c r="L12" s="3">
        <f>(Table1[Total]/800)*100</f>
        <v>78.75</v>
      </c>
      <c r="M12" s="3" t="s">
        <v>29</v>
      </c>
      <c r="N12" s="3">
        <f>IF(Table1[[#This Row],[course]]=$C$19,$D$19,IF(M12=$C$20,$D$20,IF(M12=$C$21,$D$21,IF(M12=$C$22,$D$22,$D$19:$D$22))))</f>
        <v>50000</v>
      </c>
      <c r="O12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5000</v>
      </c>
      <c r="P12" s="3" t="s">
        <v>44</v>
      </c>
      <c r="Q12" s="3">
        <f>IF(Table1[[#This Row],[transport ]]="YES",$H$19,0)</f>
        <v>0</v>
      </c>
      <c r="R12" s="3" t="s">
        <v>38</v>
      </c>
      <c r="S12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20000</v>
      </c>
      <c r="T12">
        <f>(Table1[[#This Row],[Course fee]]-Table1[[#This Row],[scholership]]+Table1[[#This Row],[transport fees]])-Table1[[#This Row],[Discount]]</f>
        <v>25000</v>
      </c>
    </row>
    <row r="13" spans="1:20" x14ac:dyDescent="0.25">
      <c r="A13" s="3">
        <v>10</v>
      </c>
      <c r="B13" s="3" t="s">
        <v>25</v>
      </c>
      <c r="C13" s="3">
        <v>92</v>
      </c>
      <c r="D13" s="3">
        <v>95</v>
      </c>
      <c r="E13" s="3">
        <v>98</v>
      </c>
      <c r="F13" s="3">
        <v>92</v>
      </c>
      <c r="G13" s="3">
        <v>92</v>
      </c>
      <c r="H13" s="3">
        <v>95</v>
      </c>
      <c r="I13" s="3">
        <v>98</v>
      </c>
      <c r="J13" s="3">
        <v>92</v>
      </c>
      <c r="K13" s="3">
        <f t="shared" si="0"/>
        <v>754</v>
      </c>
      <c r="L13" s="3">
        <f>(Table1[Total]/800)*100</f>
        <v>94.25</v>
      </c>
      <c r="M13" s="3" t="s">
        <v>33</v>
      </c>
      <c r="N13" s="3">
        <f>IF(Table1[[#This Row],[course]]=$C$19,$D$19,IF(M13=$C$20,$D$20,IF(M13=$C$21,$D$21,IF(M13=$C$22,$D$22,$D$19:$D$22))))</f>
        <v>70000</v>
      </c>
      <c r="O13" s="10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10500</v>
      </c>
      <c r="P13" s="3" t="s">
        <v>43</v>
      </c>
      <c r="Q13" s="3">
        <f>IF(Table1[[#This Row],[transport ]]="YES",$H$19,0)</f>
        <v>2000</v>
      </c>
      <c r="R13" s="3" t="s">
        <v>40</v>
      </c>
      <c r="S13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0</v>
      </c>
      <c r="T13">
        <f>(Table1[[#This Row],[Course fee]]-Table1[[#This Row],[scholership]]+Table1[[#This Row],[transport fees]])-Table1[[#This Row],[Discount]]</f>
        <v>61500</v>
      </c>
    </row>
    <row r="14" spans="1:20" x14ac:dyDescent="0.25">
      <c r="A14" s="3">
        <v>11</v>
      </c>
      <c r="B14" s="3" t="s">
        <v>26</v>
      </c>
      <c r="C14" s="3">
        <v>5</v>
      </c>
      <c r="D14" s="3">
        <v>10</v>
      </c>
      <c r="E14" s="3">
        <v>8</v>
      </c>
      <c r="F14" s="3">
        <v>6</v>
      </c>
      <c r="G14" s="3">
        <v>7</v>
      </c>
      <c r="H14" s="3">
        <v>5</v>
      </c>
      <c r="I14" s="3">
        <v>10</v>
      </c>
      <c r="J14" s="3">
        <v>8</v>
      </c>
      <c r="K14" s="3">
        <f t="shared" si="0"/>
        <v>59</v>
      </c>
      <c r="L14" s="3">
        <f>(Table1[Total]/800)*100</f>
        <v>7.375</v>
      </c>
      <c r="M14" s="3" t="s">
        <v>34</v>
      </c>
      <c r="N14" s="3">
        <f>IF(Table1[[#This Row],[course]]=$C$19,$D$19,IF(M14=$C$20,$D$20,IF(M14=$C$21,$D$21,IF(M14=$C$22,$D$22,$D$19:$D$22))))</f>
        <v>80000</v>
      </c>
      <c r="O14" s="10" t="b">
        <f>IF(Table1[[#This Row],[percentage]]&gt;=95,Table1[[#This Row],[Course fee]]*$G$27,IF(Table1[[#This Row],[percentage]]&gt;=85,Table1[[#This Row],[Course fee]]*$G$28,IF(Table1[[#This Row],[percentage]]&gt;=75,Table1[[#This Row],[Course fee]]*$G$29,IF(Table1[[#This Row],[percentage]]&gt;=65,Table1[[#This Row],[Course fee]]*$G$30))))</f>
        <v>0</v>
      </c>
      <c r="P14" s="3" t="s">
        <v>43</v>
      </c>
      <c r="Q14" s="3">
        <f>IF(Table1[[#This Row],[transport ]]="YES",$H$19,0)</f>
        <v>2000</v>
      </c>
      <c r="R14" s="3" t="s">
        <v>40</v>
      </c>
      <c r="S14" s="9">
        <f>IF(Table1[[#This Row],[category]]=$F$19,$G$19*Table1[[#This Row],[Course fee]],IF(Table1[[#This Row],[category]]=$F$20,$G$20*Table1[[#This Row],[Course fee]],IF(Table1[[#This Row],[category]]=$F$21,$G$21*Table1[[#This Row],[Course fee]],IF(Table1[[#This Row],[category]]=$F$22,$G$22*Table1[[#This Row],[Course fee]]))))</f>
        <v>0</v>
      </c>
      <c r="T14">
        <f>(Table1[[#This Row],[Course fee]]-Table1[[#This Row],[scholership]]+Table1[[#This Row],[transport fees]])-Table1[[#This Row],[Discount]]</f>
        <v>82000</v>
      </c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8" spans="3:8" x14ac:dyDescent="0.25">
      <c r="C18" s="5" t="s">
        <v>32</v>
      </c>
      <c r="D18" s="5" t="s">
        <v>35</v>
      </c>
      <c r="E18" s="5"/>
      <c r="F18" s="6" t="s">
        <v>36</v>
      </c>
      <c r="G18" s="6" t="s">
        <v>14</v>
      </c>
      <c r="H18" s="8" t="s">
        <v>41</v>
      </c>
    </row>
    <row r="19" spans="3:8" x14ac:dyDescent="0.25">
      <c r="C19" s="5" t="s">
        <v>29</v>
      </c>
      <c r="D19" s="5">
        <v>50000</v>
      </c>
      <c r="E19" s="5"/>
      <c r="F19" s="6" t="s">
        <v>37</v>
      </c>
      <c r="G19" s="7">
        <v>0.5</v>
      </c>
      <c r="H19" s="8">
        <v>2000</v>
      </c>
    </row>
    <row r="20" spans="3:8" x14ac:dyDescent="0.25">
      <c r="C20" s="5" t="s">
        <v>33</v>
      </c>
      <c r="D20" s="5">
        <v>70000</v>
      </c>
      <c r="E20" s="5"/>
      <c r="F20" s="6" t="s">
        <v>38</v>
      </c>
      <c r="G20" s="7">
        <v>0.4</v>
      </c>
    </row>
    <row r="21" spans="3:8" x14ac:dyDescent="0.25">
      <c r="C21" s="5" t="s">
        <v>30</v>
      </c>
      <c r="D21" s="5">
        <v>55000</v>
      </c>
      <c r="E21" s="5"/>
      <c r="F21" s="6" t="s">
        <v>39</v>
      </c>
      <c r="G21" s="7">
        <v>0.3</v>
      </c>
    </row>
    <row r="22" spans="3:8" x14ac:dyDescent="0.25">
      <c r="C22" s="5" t="s">
        <v>34</v>
      </c>
      <c r="D22" s="5">
        <v>80000</v>
      </c>
      <c r="E22" s="5"/>
      <c r="F22" s="6" t="s">
        <v>40</v>
      </c>
      <c r="G22" s="7">
        <v>0</v>
      </c>
    </row>
    <row r="25" spans="3:8" x14ac:dyDescent="0.25">
      <c r="C25" s="5"/>
      <c r="D25" s="5"/>
      <c r="E25" s="5"/>
    </row>
    <row r="26" spans="3:8" x14ac:dyDescent="0.25">
      <c r="C26" s="5" t="s">
        <v>31</v>
      </c>
      <c r="D26" s="5"/>
      <c r="E26" s="5"/>
    </row>
    <row r="27" spans="3:8" x14ac:dyDescent="0.25">
      <c r="C27" s="5" t="s">
        <v>49</v>
      </c>
      <c r="D27" s="11">
        <v>0.2</v>
      </c>
      <c r="G27" s="4">
        <v>0.2</v>
      </c>
    </row>
    <row r="28" spans="3:8" x14ac:dyDescent="0.25">
      <c r="C28" s="5" t="s">
        <v>50</v>
      </c>
      <c r="D28" s="11">
        <v>0.15</v>
      </c>
      <c r="E28" s="5"/>
      <c r="G28" s="4">
        <v>0.15</v>
      </c>
    </row>
    <row r="29" spans="3:8" x14ac:dyDescent="0.25">
      <c r="C29" s="5" t="s">
        <v>47</v>
      </c>
      <c r="D29" s="5"/>
      <c r="E29" s="5"/>
      <c r="G29" s="4">
        <v>0.1</v>
      </c>
    </row>
    <row r="30" spans="3:8" x14ac:dyDescent="0.25">
      <c r="C30" s="5" t="s">
        <v>48</v>
      </c>
      <c r="D30" s="5"/>
      <c r="E30" s="5"/>
      <c r="G30" s="4">
        <v>7.0000000000000007E-2</v>
      </c>
    </row>
    <row r="31" spans="3:8" x14ac:dyDescent="0.25">
      <c r="C31" s="5"/>
      <c r="D31" s="5"/>
      <c r="E31" s="5"/>
    </row>
  </sheetData>
  <phoneticPr fontId="2" type="noConversion"/>
  <dataValidations count="3">
    <dataValidation type="list" allowBlank="1" showInputMessage="1" showErrorMessage="1" errorTitle="wrong input" sqref="M4:M14" xr:uid="{00000000-0002-0000-0000-000000000000}">
      <formula1>$C$19:$C$22</formula1>
    </dataValidation>
    <dataValidation type="list" allowBlank="1" showInputMessage="1" showErrorMessage="1" sqref="R4:R14" xr:uid="{00000000-0002-0000-0000-000001000000}">
      <formula1>$F$19:$F$22</formula1>
    </dataValidation>
    <dataValidation type="list" allowBlank="1" showInputMessage="1" showErrorMessage="1" errorTitle="WRONG INPUT" error="please selecy yes or no from the list" sqref="P4:P14" xr:uid="{00000000-0002-0000-0000-000002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K16" sqref="K16"/>
    </sheetView>
  </sheetViews>
  <sheetFormatPr defaultRowHeight="15" x14ac:dyDescent="0.25"/>
  <cols>
    <col min="1" max="1" width="16.5703125" customWidth="1"/>
  </cols>
  <sheetData>
    <row r="1" spans="1:9" ht="15.75" thickBot="1" x14ac:dyDescent="0.3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</row>
    <row r="2" spans="1:9" x14ac:dyDescent="0.25">
      <c r="A2" s="13" t="s">
        <v>16</v>
      </c>
      <c r="B2" s="13">
        <v>85</v>
      </c>
      <c r="C2" s="13">
        <v>90</v>
      </c>
      <c r="D2" s="13">
        <v>80</v>
      </c>
      <c r="E2" s="13">
        <v>85</v>
      </c>
      <c r="F2" s="13">
        <v>88</v>
      </c>
      <c r="G2" s="13">
        <v>92</v>
      </c>
      <c r="H2" s="13">
        <v>87</v>
      </c>
      <c r="I2" s="13">
        <v>90</v>
      </c>
    </row>
    <row r="3" spans="1:9" x14ac:dyDescent="0.25">
      <c r="A3" s="14" t="s">
        <v>17</v>
      </c>
      <c r="B3" s="14">
        <v>70</v>
      </c>
      <c r="C3" s="14">
        <v>75</v>
      </c>
      <c r="D3" s="14">
        <v>65</v>
      </c>
      <c r="E3" s="14">
        <v>72</v>
      </c>
      <c r="F3" s="14">
        <v>78</v>
      </c>
      <c r="G3" s="14">
        <v>68</v>
      </c>
      <c r="H3" s="14">
        <v>70</v>
      </c>
      <c r="I3" s="14">
        <v>75</v>
      </c>
    </row>
    <row r="4" spans="1:9" x14ac:dyDescent="0.25">
      <c r="A4" s="13" t="s">
        <v>18</v>
      </c>
      <c r="B4" s="13">
        <v>92</v>
      </c>
      <c r="C4" s="13">
        <v>88</v>
      </c>
      <c r="D4" s="13">
        <v>95</v>
      </c>
      <c r="E4" s="13">
        <v>90</v>
      </c>
      <c r="F4" s="13">
        <v>87</v>
      </c>
      <c r="G4" s="13">
        <v>93</v>
      </c>
      <c r="H4" s="13">
        <v>88</v>
      </c>
      <c r="I4" s="13">
        <v>92</v>
      </c>
    </row>
    <row r="5" spans="1:9" x14ac:dyDescent="0.25">
      <c r="A5" s="14" t="s">
        <v>19</v>
      </c>
      <c r="B5" s="14">
        <v>80</v>
      </c>
      <c r="C5" s="14">
        <v>82</v>
      </c>
      <c r="D5" s="14">
        <v>85</v>
      </c>
      <c r="E5" s="14">
        <v>88</v>
      </c>
      <c r="F5" s="14">
        <v>80</v>
      </c>
      <c r="G5" s="14">
        <v>85</v>
      </c>
      <c r="H5" s="14">
        <v>83</v>
      </c>
      <c r="I5" s="14">
        <v>86</v>
      </c>
    </row>
    <row r="6" spans="1:9" x14ac:dyDescent="0.25">
      <c r="A6" s="13" t="s">
        <v>20</v>
      </c>
      <c r="B6" s="13">
        <v>75</v>
      </c>
      <c r="C6" s="13">
        <v>78</v>
      </c>
      <c r="D6" s="13">
        <v>80</v>
      </c>
      <c r="E6" s="13">
        <v>82</v>
      </c>
      <c r="F6" s="13">
        <v>76</v>
      </c>
      <c r="G6" s="13">
        <v>78</v>
      </c>
      <c r="H6" s="13">
        <v>80</v>
      </c>
      <c r="I6" s="13">
        <v>82</v>
      </c>
    </row>
    <row r="7" spans="1:9" x14ac:dyDescent="0.25">
      <c r="A7" s="14" t="s">
        <v>21</v>
      </c>
      <c r="B7" s="14">
        <v>85</v>
      </c>
      <c r="C7" s="14">
        <v>86</v>
      </c>
      <c r="D7" s="14">
        <v>88</v>
      </c>
      <c r="E7" s="14">
        <v>90</v>
      </c>
      <c r="F7" s="14">
        <v>85</v>
      </c>
      <c r="G7" s="14">
        <v>88</v>
      </c>
      <c r="H7" s="14">
        <v>86</v>
      </c>
      <c r="I7" s="14">
        <v>89</v>
      </c>
    </row>
    <row r="8" spans="1:9" x14ac:dyDescent="0.25">
      <c r="A8" s="13" t="s">
        <v>22</v>
      </c>
      <c r="B8" s="13">
        <v>90</v>
      </c>
      <c r="C8" s="13">
        <v>92</v>
      </c>
      <c r="D8" s="13">
        <v>95</v>
      </c>
      <c r="E8" s="13">
        <v>92</v>
      </c>
      <c r="F8" s="13">
        <v>90</v>
      </c>
      <c r="G8" s="13">
        <v>94</v>
      </c>
      <c r="H8" s="13">
        <v>92</v>
      </c>
      <c r="I8" s="13">
        <v>95</v>
      </c>
    </row>
    <row r="9" spans="1:9" x14ac:dyDescent="0.25">
      <c r="A9" s="14" t="s">
        <v>23</v>
      </c>
      <c r="B9" s="14">
        <v>78</v>
      </c>
      <c r="C9" s="14">
        <v>80</v>
      </c>
      <c r="D9" s="14">
        <v>82</v>
      </c>
      <c r="E9" s="14">
        <v>85</v>
      </c>
      <c r="F9" s="14">
        <v>78</v>
      </c>
      <c r="G9" s="14">
        <v>80</v>
      </c>
      <c r="H9" s="14">
        <v>82</v>
      </c>
      <c r="I9" s="14">
        <v>85</v>
      </c>
    </row>
    <row r="10" spans="1:9" x14ac:dyDescent="0.25">
      <c r="A10" s="13" t="s">
        <v>24</v>
      </c>
      <c r="B10" s="13">
        <v>85</v>
      </c>
      <c r="C10" s="13">
        <v>8</v>
      </c>
      <c r="D10" s="13">
        <v>90</v>
      </c>
      <c r="E10" s="13">
        <v>92</v>
      </c>
      <c r="F10" s="13">
        <v>85</v>
      </c>
      <c r="G10" s="13">
        <v>88</v>
      </c>
      <c r="H10" s="13">
        <v>90</v>
      </c>
      <c r="I10" s="13">
        <v>92</v>
      </c>
    </row>
    <row r="11" spans="1:9" x14ac:dyDescent="0.25">
      <c r="A11" s="14" t="s">
        <v>25</v>
      </c>
      <c r="B11" s="14">
        <v>92</v>
      </c>
      <c r="C11" s="14">
        <v>95</v>
      </c>
      <c r="D11" s="14">
        <v>98</v>
      </c>
      <c r="E11" s="14">
        <v>92</v>
      </c>
      <c r="F11" s="14">
        <v>92</v>
      </c>
      <c r="G11" s="14">
        <v>95</v>
      </c>
      <c r="H11" s="14">
        <v>98</v>
      </c>
      <c r="I11" s="14">
        <v>92</v>
      </c>
    </row>
    <row r="12" spans="1:9" x14ac:dyDescent="0.25">
      <c r="A12" s="13" t="s">
        <v>26</v>
      </c>
      <c r="B12" s="13">
        <v>5</v>
      </c>
      <c r="C12" s="13">
        <v>10</v>
      </c>
      <c r="D12" s="13">
        <v>8</v>
      </c>
      <c r="E12" s="13">
        <v>6</v>
      </c>
      <c r="F12" s="13">
        <v>7</v>
      </c>
      <c r="G12" s="13">
        <v>5</v>
      </c>
      <c r="H12" s="13">
        <v>10</v>
      </c>
      <c r="I12" s="13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9" sqref="F9"/>
    </sheetView>
  </sheetViews>
  <sheetFormatPr defaultRowHeight="15" x14ac:dyDescent="0.25"/>
  <cols>
    <col min="2" max="2" width="15.28515625" customWidth="1"/>
  </cols>
  <sheetData>
    <row r="1" spans="1:1" x14ac:dyDescent="0.25">
      <c r="A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2024-03-05T16:04:06Z</dcterms:created>
  <dcterms:modified xsi:type="dcterms:W3CDTF">2024-03-06T15:01:15Z</dcterms:modified>
</cp:coreProperties>
</file>