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Jinnah Data\energy meter\"/>
    </mc:Choice>
  </mc:AlternateContent>
  <xr:revisionPtr revIDLastSave="0" documentId="8_{0DB700EA-4C52-4916-B856-09BDEAEEAFD8}" xr6:coauthVersionLast="47" xr6:coauthVersionMax="47" xr10:uidLastSave="{00000000-0000-0000-0000-000000000000}"/>
  <bookViews>
    <workbookView xWindow="-96" yWindow="-96" windowWidth="23232" windowHeight="13872" xr2:uid="{219180D7-665E-4803-8321-70FA7C61C0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2" i="1"/>
  <c r="J9" i="1"/>
  <c r="J4" i="1"/>
  <c r="J5" i="1"/>
  <c r="J3" i="1"/>
  <c r="J2" i="1"/>
  <c r="G3" i="1"/>
  <c r="G4" i="1"/>
  <c r="G5" i="1"/>
  <c r="G6" i="1"/>
  <c r="G7" i="1"/>
  <c r="G8" i="1"/>
  <c r="G9" i="1"/>
  <c r="G10" i="1"/>
  <c r="G11" i="1"/>
  <c r="G2" i="1"/>
  <c r="D3" i="1"/>
  <c r="D4" i="1"/>
  <c r="D5" i="1"/>
  <c r="D6" i="1"/>
  <c r="D7" i="1"/>
  <c r="D8" i="1"/>
  <c r="D9" i="1"/>
  <c r="D10" i="1"/>
  <c r="D11" i="1"/>
  <c r="D2" i="1"/>
  <c r="F3" i="1" l="1"/>
  <c r="E3" i="1"/>
  <c r="E4" i="1"/>
  <c r="E5" i="1"/>
  <c r="E6" i="1"/>
  <c r="E7" i="1"/>
  <c r="E8" i="1"/>
  <c r="E9" i="1"/>
  <c r="E10" i="1"/>
  <c r="E11" i="1"/>
  <c r="E2" i="1"/>
  <c r="F6" i="1" l="1"/>
  <c r="F8" i="1"/>
  <c r="F10" i="1"/>
  <c r="F5" i="1"/>
  <c r="F7" i="1"/>
  <c r="F9" i="1"/>
  <c r="J6" i="1"/>
  <c r="F11" i="1"/>
  <c r="F2" i="1"/>
  <c r="F4" i="1"/>
  <c r="J7" i="1" l="1"/>
  <c r="J8" i="1" s="1"/>
</calcChain>
</file>

<file path=xl/sharedStrings.xml><?xml version="1.0" encoding="utf-8"?>
<sst xmlns="http://schemas.openxmlformats.org/spreadsheetml/2006/main" count="17" uniqueCount="15">
  <si>
    <t>Slope</t>
  </si>
  <si>
    <t>x</t>
  </si>
  <si>
    <t>y</t>
  </si>
  <si>
    <t>y2</t>
  </si>
  <si>
    <t>xy</t>
  </si>
  <si>
    <t>(x-Mx)(y-My)</t>
  </si>
  <si>
    <t>(x-Mx)^2</t>
  </si>
  <si>
    <t>Mx</t>
  </si>
  <si>
    <t>My</t>
  </si>
  <si>
    <t>Sx</t>
  </si>
  <si>
    <t>Sy</t>
  </si>
  <si>
    <t>Sum of Sq x-Mx</t>
  </si>
  <si>
    <t>Sum of (x-Mx)(y-My)</t>
  </si>
  <si>
    <t>Sr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</si>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</sst>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Sheet1!$C$2:$C$11</c:f>
              <c:numCache>
                <c:formatCode>General</c:formatCode>
                <c:ptCount val="10"/>
                <c:pt idx="0">
                  <c:v>0.94899999999999995</c:v>
                </c:pt>
                <c:pt idx="1">
                  <c:v>0.63400000000000001</c:v>
                </c:pt>
                <c:pt idx="2">
                  <c:v>0.317</c:v>
                </c:pt>
                <c:pt idx="3">
                  <c:v>0.12</c:v>
                </c:pt>
                <c:pt idx="4">
                  <c:v>7.4999999999999997E-2</c:v>
                </c:pt>
                <c:pt idx="5">
                  <c:v>0.06</c:v>
                </c:pt>
                <c:pt idx="6">
                  <c:v>3.5999999999999997E-2</c:v>
                </c:pt>
                <c:pt idx="7">
                  <c:v>3.3000000000000002E-2</c:v>
                </c:pt>
                <c:pt idx="8">
                  <c:v>2.9000000000000001E-2</c:v>
                </c:pt>
                <c:pt idx="9">
                  <c:v>2.5999999999999999E-2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25.52</c:v>
                </c:pt>
                <c:pt idx="1">
                  <c:v>17.09</c:v>
                </c:pt>
                <c:pt idx="2">
                  <c:v>8.66</c:v>
                </c:pt>
                <c:pt idx="3">
                  <c:v>3.07</c:v>
                </c:pt>
                <c:pt idx="4">
                  <c:v>1.82</c:v>
                </c:pt>
                <c:pt idx="5">
                  <c:v>1.46</c:v>
                </c:pt>
                <c:pt idx="6">
                  <c:v>0.86</c:v>
                </c:pt>
                <c:pt idx="7">
                  <c:v>0.77</c:v>
                </c:pt>
                <c:pt idx="8">
                  <c:v>0.68</c:v>
                </c:pt>
                <c:pt idx="9">
                  <c:v>0.62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46-4650-81BF-6AEC52514C53}"/>
            </c:ext>
          </c:extLst>
        </c:ser>
        <c:ser>
          <c:idx val="1"/>
          <c:order val="1"/>
          <c:tx>
            <c:v>Equation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Sheet1!$M$2:$M$10</c:f>
              <c:numCache>
                <c:formatCode>General</c:formatCode>
                <c:ptCount val="9"/>
                <c:pt idx="0">
                  <c:v>4.1316270088443123E-2</c:v>
                </c:pt>
                <c:pt idx="1">
                  <c:v>0.11513772603762487</c:v>
                </c:pt>
                <c:pt idx="2">
                  <c:v>0.18895918198680664</c:v>
                </c:pt>
                <c:pt idx="3">
                  <c:v>0.26278063793598838</c:v>
                </c:pt>
                <c:pt idx="4">
                  <c:v>0.33660209388517015</c:v>
                </c:pt>
                <c:pt idx="5">
                  <c:v>0.41042354983435192</c:v>
                </c:pt>
                <c:pt idx="6">
                  <c:v>0.48424500578353363</c:v>
                </c:pt>
                <c:pt idx="7">
                  <c:v>0.55806646173271546</c:v>
                </c:pt>
                <c:pt idx="8">
                  <c:v>0.63188791768189712</c:v>
                </c:pt>
              </c:numCache>
            </c:numRef>
          </c:xVal>
          <c:yVal>
            <c:numRef>
              <c:f>Sheet1!$L$2:$L$10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46-4650-81BF-6AEC52514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41184"/>
        <c:axId val="920568288"/>
      </c:scatterChart>
      <c:valAx>
        <c:axId val="40644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568288"/>
        <c:crosses val="autoZero"/>
        <c:crossBetween val="midCat"/>
      </c:valAx>
      <c:valAx>
        <c:axId val="920568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579120</xdr:colOff>
      <xdr:row>10</xdr:row>
      <xdr:rowOff>53340</xdr:rowOff>
    </xdr:from>
    <xdr:to>
      <xdr:col>15</xdr:col>
      <xdr:colOff>228600</xdr:colOff>
      <xdr:row>27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451C71-A8AA-4C91-4264-14A72C343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38D88-DE08-4CF2-8C66-7B1D1B5C3F30}">
  <dimension ref="A1:M11"/>
  <sheetViews>
    <sheetView tabSelected="1" workbookViewId="0">
      <selection activeCell="R23" sqref="R23"/>
    </sheetView>
  </sheetViews>
  <sheetFormatPr defaultRowHeight="14.4" x14ac:dyDescent="0.55000000000000004"/>
  <cols>
    <col min="1" max="1" width="2.68359375" bestFit="1" customWidth="1"/>
    <col min="2" max="3" width="5.68359375" bestFit="1" customWidth="1"/>
    <col min="4" max="4" width="8.68359375" bestFit="1" customWidth="1"/>
    <col min="5" max="6" width="10.68359375" bestFit="1" customWidth="1"/>
    <col min="7" max="7" width="8.68359375" bestFit="1" customWidth="1"/>
    <col min="9" max="9" width="16" bestFit="1" customWidth="1"/>
    <col min="10" max="10" width="11.68359375" bestFit="1" customWidth="1"/>
  </cols>
  <sheetData>
    <row r="1" spans="1:13" x14ac:dyDescent="0.55000000000000004">
      <c r="A1" s="2" t="s">
        <v>13</v>
      </c>
      <c r="B1" s="2" t="s">
        <v>1</v>
      </c>
      <c r="C1" s="2" t="s">
        <v>2</v>
      </c>
      <c r="D1" s="2" t="s">
        <v>4</v>
      </c>
      <c r="E1" s="2" t="s">
        <v>6</v>
      </c>
      <c r="F1" s="2" t="s">
        <v>5</v>
      </c>
      <c r="G1" s="2" t="s">
        <v>3</v>
      </c>
      <c r="L1" t="s">
        <v>1</v>
      </c>
      <c r="M1" t="s">
        <v>2</v>
      </c>
    </row>
    <row r="2" spans="1:13" x14ac:dyDescent="0.55000000000000004">
      <c r="A2" s="1">
        <v>1</v>
      </c>
      <c r="B2" s="1">
        <v>25.52</v>
      </c>
      <c r="C2" s="1">
        <v>0.94899999999999995</v>
      </c>
      <c r="D2" s="1">
        <f>B2*C2</f>
        <v>24.21848</v>
      </c>
      <c r="E2" s="1">
        <f>(B2-$J$4)^2</f>
        <v>378.88622499999997</v>
      </c>
      <c r="F2" s="1">
        <f>(B2-$J$4)*(C2-$J$5)</f>
        <v>14.036211499999999</v>
      </c>
      <c r="G2" s="1">
        <f>C2*C2</f>
        <v>0.90060099999999987</v>
      </c>
      <c r="I2" s="3" t="s">
        <v>9</v>
      </c>
      <c r="J2">
        <f>SUM(B2:B11)</f>
        <v>60.55</v>
      </c>
      <c r="L2">
        <v>1</v>
      </c>
      <c r="M2">
        <f>$J$8*L2+$J$9</f>
        <v>4.1316270088443123E-2</v>
      </c>
    </row>
    <row r="3" spans="1:13" x14ac:dyDescent="0.55000000000000004">
      <c r="A3" s="1">
        <v>2</v>
      </c>
      <c r="B3" s="1">
        <v>17.09</v>
      </c>
      <c r="C3" s="1">
        <v>0.63400000000000001</v>
      </c>
      <c r="D3" s="1">
        <f t="shared" ref="D3:D11" si="0">B3*C3</f>
        <v>10.83506</v>
      </c>
      <c r="E3" s="1">
        <f>(B3-$J$4)^2</f>
        <v>121.771225</v>
      </c>
      <c r="F3" s="1">
        <f>(B3-$J$4)*(C3-$J$5)</f>
        <v>4.4813135000000006</v>
      </c>
      <c r="G3" s="1">
        <f t="shared" ref="G3:G11" si="1">C3*C3</f>
        <v>0.40195600000000004</v>
      </c>
      <c r="I3" s="3" t="s">
        <v>10</v>
      </c>
      <c r="J3">
        <f>SUM(C2:C11)</f>
        <v>2.2789999999999999</v>
      </c>
      <c r="L3">
        <v>3</v>
      </c>
      <c r="M3">
        <f t="shared" ref="M3:M10" si="2">$J$8*L3+$J$9</f>
        <v>0.11513772603762487</v>
      </c>
    </row>
    <row r="4" spans="1:13" x14ac:dyDescent="0.55000000000000004">
      <c r="A4" s="1">
        <v>3</v>
      </c>
      <c r="B4" s="1">
        <v>8.66</v>
      </c>
      <c r="C4" s="1">
        <v>0.317</v>
      </c>
      <c r="D4" s="1">
        <f t="shared" si="0"/>
        <v>2.7452200000000002</v>
      </c>
      <c r="E4" s="1">
        <f>(B4-$J$4)^2</f>
        <v>6.7860250000000022</v>
      </c>
      <c r="F4" s="1">
        <f>(B4-$J$4)*(C4-$J$5)</f>
        <v>0.23210550000000008</v>
      </c>
      <c r="G4" s="1">
        <f t="shared" si="1"/>
        <v>0.10048900000000001</v>
      </c>
      <c r="I4" s="3" t="s">
        <v>7</v>
      </c>
      <c r="J4">
        <f>SUM(B2:B11)/10</f>
        <v>6.0549999999999997</v>
      </c>
      <c r="L4">
        <v>5</v>
      </c>
      <c r="M4">
        <f t="shared" si="2"/>
        <v>0.18895918198680664</v>
      </c>
    </row>
    <row r="5" spans="1:13" x14ac:dyDescent="0.55000000000000004">
      <c r="A5" s="1">
        <v>4</v>
      </c>
      <c r="B5" s="1">
        <v>3.07</v>
      </c>
      <c r="C5" s="1">
        <v>0.12</v>
      </c>
      <c r="D5" s="1">
        <f t="shared" si="0"/>
        <v>0.36839999999999995</v>
      </c>
      <c r="E5" s="1">
        <f>(B5-$J$4)^2</f>
        <v>8.9102249999999987</v>
      </c>
      <c r="F5" s="1">
        <f>(B5-$J$4)*(C5-$J$5)</f>
        <v>0.32208149999999997</v>
      </c>
      <c r="G5" s="1">
        <f t="shared" si="1"/>
        <v>1.44E-2</v>
      </c>
      <c r="I5" s="3" t="s">
        <v>8</v>
      </c>
      <c r="J5">
        <f>SUM(C2:C11)/10</f>
        <v>0.22789999999999999</v>
      </c>
      <c r="L5">
        <v>7</v>
      </c>
      <c r="M5">
        <f t="shared" si="2"/>
        <v>0.26278063793598838</v>
      </c>
    </row>
    <row r="6" spans="1:13" x14ac:dyDescent="0.55000000000000004">
      <c r="A6" s="1">
        <v>5</v>
      </c>
      <c r="B6" s="1">
        <v>1.82</v>
      </c>
      <c r="C6" s="1">
        <v>7.4999999999999997E-2</v>
      </c>
      <c r="D6" s="1">
        <f t="shared" si="0"/>
        <v>0.13650000000000001</v>
      </c>
      <c r="E6" s="1">
        <f>(B6-$J$4)^2</f>
        <v>17.935224999999996</v>
      </c>
      <c r="F6" s="1">
        <f>(B6-$J$4)*(C6-$J$5)</f>
        <v>0.64753149999999982</v>
      </c>
      <c r="G6" s="1">
        <f t="shared" si="1"/>
        <v>5.6249999999999998E-3</v>
      </c>
      <c r="I6" s="3" t="s">
        <v>11</v>
      </c>
      <c r="J6">
        <f>SUM(E2:E11)</f>
        <v>668.75204999999994</v>
      </c>
      <c r="L6">
        <v>9</v>
      </c>
      <c r="M6">
        <f t="shared" si="2"/>
        <v>0.33660209388517015</v>
      </c>
    </row>
    <row r="7" spans="1:13" x14ac:dyDescent="0.55000000000000004">
      <c r="A7" s="1">
        <v>6</v>
      </c>
      <c r="B7" s="1">
        <v>1.46</v>
      </c>
      <c r="C7" s="1">
        <v>0.06</v>
      </c>
      <c r="D7" s="1">
        <f t="shared" si="0"/>
        <v>8.7599999999999997E-2</v>
      </c>
      <c r="E7" s="1">
        <f>(B7-$J$4)^2</f>
        <v>21.114024999999998</v>
      </c>
      <c r="F7" s="1">
        <f>(B7-$J$4)*(C7-$J$5)</f>
        <v>0.77150049999999992</v>
      </c>
      <c r="G7" s="1">
        <f t="shared" si="1"/>
        <v>3.5999999999999999E-3</v>
      </c>
      <c r="I7" s="3" t="s">
        <v>12</v>
      </c>
      <c r="J7">
        <f>SUM(F2:F11)</f>
        <v>24.684124999999995</v>
      </c>
      <c r="L7">
        <v>11</v>
      </c>
      <c r="M7">
        <f t="shared" si="2"/>
        <v>0.41042354983435192</v>
      </c>
    </row>
    <row r="8" spans="1:13" x14ac:dyDescent="0.55000000000000004">
      <c r="A8" s="1">
        <v>7</v>
      </c>
      <c r="B8" s="1">
        <v>0.86</v>
      </c>
      <c r="C8" s="1">
        <v>3.5999999999999997E-2</v>
      </c>
      <c r="D8" s="1">
        <f t="shared" si="0"/>
        <v>3.0959999999999998E-2</v>
      </c>
      <c r="E8" s="1">
        <f>(B8-$J$4)^2</f>
        <v>26.988024999999993</v>
      </c>
      <c r="F8" s="1">
        <f>(B8-$J$4)*(C8-$J$5)</f>
        <v>0.99692049999999977</v>
      </c>
      <c r="G8" s="1">
        <f t="shared" si="1"/>
        <v>1.2959999999999998E-3</v>
      </c>
      <c r="I8" s="3" t="s">
        <v>0</v>
      </c>
      <c r="J8">
        <f>J7/J6</f>
        <v>3.6910727974590878E-2</v>
      </c>
      <c r="L8">
        <v>13</v>
      </c>
      <c r="M8">
        <f t="shared" si="2"/>
        <v>0.48424500578353363</v>
      </c>
    </row>
    <row r="9" spans="1:13" x14ac:dyDescent="0.55000000000000004">
      <c r="A9" s="1">
        <v>8</v>
      </c>
      <c r="B9" s="1">
        <v>0.77</v>
      </c>
      <c r="C9" s="1">
        <v>3.3000000000000002E-2</v>
      </c>
      <c r="D9" s="1">
        <f t="shared" si="0"/>
        <v>2.5410000000000002E-2</v>
      </c>
      <c r="E9" s="1">
        <f>(B9-$J$4)^2</f>
        <v>27.931225000000001</v>
      </c>
      <c r="F9" s="1">
        <f>(B9-$J$4)*(C9-$J$5)</f>
        <v>1.0300464999999999</v>
      </c>
      <c r="G9" s="1">
        <f t="shared" si="1"/>
        <v>1.0890000000000001E-3</v>
      </c>
      <c r="I9" s="3" t="s">
        <v>14</v>
      </c>
      <c r="J9">
        <f>J5-J8*J4</f>
        <v>4.4055421138522455E-3</v>
      </c>
      <c r="L9">
        <v>15</v>
      </c>
      <c r="M9">
        <f t="shared" si="2"/>
        <v>0.55806646173271546</v>
      </c>
    </row>
    <row r="10" spans="1:13" x14ac:dyDescent="0.55000000000000004">
      <c r="A10" s="1">
        <v>9</v>
      </c>
      <c r="B10" s="1">
        <v>0.68</v>
      </c>
      <c r="C10" s="1">
        <v>2.9000000000000001E-2</v>
      </c>
      <c r="D10" s="1">
        <f t="shared" si="0"/>
        <v>1.9720000000000001E-2</v>
      </c>
      <c r="E10" s="1">
        <f>(B10-$J$4)^2</f>
        <v>28.890625</v>
      </c>
      <c r="F10" s="1">
        <f>(B10-$J$4)*(C10-$J$5)</f>
        <v>1.0690875</v>
      </c>
      <c r="G10" s="1">
        <f t="shared" si="1"/>
        <v>8.4100000000000006E-4</v>
      </c>
      <c r="I10" s="3"/>
      <c r="L10">
        <v>17</v>
      </c>
      <c r="M10">
        <f t="shared" si="2"/>
        <v>0.63188791768189712</v>
      </c>
    </row>
    <row r="11" spans="1:13" x14ac:dyDescent="0.55000000000000004">
      <c r="A11" s="1">
        <v>10</v>
      </c>
      <c r="B11" s="1">
        <v>0.62</v>
      </c>
      <c r="C11" s="1">
        <v>2.5999999999999999E-2</v>
      </c>
      <c r="D11" s="1">
        <f t="shared" si="0"/>
        <v>1.6119999999999999E-2</v>
      </c>
      <c r="E11" s="1">
        <f>(B11-$J$4)^2</f>
        <v>29.539224999999995</v>
      </c>
      <c r="F11" s="1">
        <f>(B11-$J$4)*(C11-$J$5)</f>
        <v>1.0973264999999999</v>
      </c>
      <c r="G11" s="1">
        <f t="shared" si="1"/>
        <v>6.7599999999999995E-4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sadam ali</dc:creator>
  <cp:lastModifiedBy>sadam ali</cp:lastModifiedBy>
  <dcterms:created xsi:type="dcterms:W3CDTF">2025-05-29T06:04:18Z</dcterms:created>
  <dcterms:modified xsi:type="dcterms:W3CDTF">2025-05-29T07:36:57Z</dcterms:modified>
</cp:coreProperties>
</file>