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Hansd\Desktop\"/>
    </mc:Choice>
  </mc:AlternateContent>
  <xr:revisionPtr revIDLastSave="0" documentId="13_ncr:1_{BEA06709-1590-4E71-BC6D-7AEC6D7123F3}" xr6:coauthVersionLast="47" xr6:coauthVersionMax="47" xr10:uidLastSave="{00000000-0000-0000-0000-000000000000}"/>
  <bookViews>
    <workbookView xWindow="-96" yWindow="0" windowWidth="44232" windowHeight="17376" xr2:uid="{8F49E51A-D7A0-43E1-A866-830294088F31}"/>
  </bookViews>
  <sheets>
    <sheet name="AufgabenDatei" sheetId="3" r:id="rId1"/>
    <sheet name="Anlagen" sheetId="4" r:id="rId2"/>
    <sheet name="Umsetzen" sheetId="1" r:id="rId3"/>
    <sheet name="sonstig" sheetId="13" r:id="rId4"/>
    <sheet name="Prüfung reinziehen" sheetId="11" r:id="rId5"/>
    <sheet name="Vorlage AufgabenDatei Verlinkun" sheetId="10"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49" i="3" l="1"/>
  <c r="AD246" i="3" a="1"/>
  <c r="AD246" i="3" s="1"/>
  <c r="Z249" i="3"/>
  <c r="Z246" i="3" a="1"/>
  <c r="Z246" i="3" s="1"/>
  <c r="AE246" i="3" a="1"/>
  <c r="AE246" i="3" s="1"/>
  <c r="AB246" i="3" a="1"/>
  <c r="AB246" i="3" s="1"/>
  <c r="AA246" i="3" a="1"/>
  <c r="AA246" i="3" s="1"/>
  <c r="R14" i="3"/>
  <c r="R39" i="3"/>
  <c r="R41" i="3"/>
  <c r="R2" i="3"/>
  <c r="R3" i="3"/>
  <c r="S2" i="3"/>
  <c r="S4" i="3"/>
  <c r="R4" i="3" s="1"/>
  <c r="S5" i="3"/>
  <c r="R5" i="3" s="1"/>
  <c r="S6" i="3"/>
  <c r="R6" i="3" s="1"/>
  <c r="S7" i="3"/>
  <c r="R7" i="3" s="1"/>
  <c r="S8" i="3"/>
  <c r="R8" i="3" s="1"/>
  <c r="S9" i="3"/>
  <c r="R9" i="3" s="1"/>
  <c r="S10" i="3"/>
  <c r="R10" i="3" s="1"/>
  <c r="S11" i="3"/>
  <c r="R11" i="3" s="1"/>
  <c r="S12" i="3"/>
  <c r="R12" i="3" s="1"/>
  <c r="S13" i="3"/>
  <c r="R13" i="3" s="1"/>
  <c r="S14" i="3"/>
  <c r="S15" i="3"/>
  <c r="R15" i="3" s="1"/>
  <c r="S16" i="3"/>
  <c r="R16" i="3" s="1"/>
  <c r="S17" i="3"/>
  <c r="R17" i="3" s="1"/>
  <c r="S18" i="3"/>
  <c r="R18" i="3" s="1"/>
  <c r="S19" i="3"/>
  <c r="R19" i="3" s="1"/>
  <c r="S20" i="3"/>
  <c r="R20" i="3" s="1"/>
  <c r="S21" i="3"/>
  <c r="R21" i="3" s="1"/>
  <c r="S22" i="3"/>
  <c r="R22" i="3" s="1"/>
  <c r="S23" i="3"/>
  <c r="R23" i="3" s="1"/>
  <c r="S24" i="3"/>
  <c r="R24" i="3" s="1"/>
  <c r="S25" i="3"/>
  <c r="R25" i="3" s="1"/>
  <c r="S26" i="3"/>
  <c r="R26" i="3" s="1"/>
  <c r="S27" i="3"/>
  <c r="R27" i="3" s="1"/>
  <c r="S28" i="3"/>
  <c r="R28" i="3" s="1"/>
  <c r="S29" i="3"/>
  <c r="R29" i="3" s="1"/>
  <c r="S30" i="3"/>
  <c r="R30" i="3" s="1"/>
  <c r="S31" i="3"/>
  <c r="R31" i="3" s="1"/>
  <c r="S32" i="3"/>
  <c r="R32" i="3" s="1"/>
  <c r="S33" i="3"/>
  <c r="R33" i="3" s="1"/>
  <c r="S34" i="3"/>
  <c r="R34" i="3" s="1"/>
  <c r="S35" i="3"/>
  <c r="R35" i="3" s="1"/>
  <c r="S36" i="3"/>
  <c r="R36" i="3" s="1"/>
  <c r="S37" i="3"/>
  <c r="R37" i="3" s="1"/>
  <c r="S38" i="3"/>
  <c r="R38" i="3" s="1"/>
  <c r="S39" i="3"/>
  <c r="S40" i="3"/>
  <c r="R40" i="3" s="1"/>
  <c r="S43" i="3"/>
  <c r="S45" i="3"/>
  <c r="S46" i="3"/>
  <c r="S47" i="3"/>
  <c r="S48" i="3"/>
  <c r="S49" i="3"/>
  <c r="S50" i="3"/>
  <c r="S51" i="3"/>
  <c r="S52" i="3"/>
  <c r="S53" i="3"/>
  <c r="S54" i="3"/>
  <c r="S55" i="3"/>
  <c r="S56" i="3"/>
  <c r="S57" i="3"/>
  <c r="S58" i="3"/>
  <c r="S59" i="3"/>
  <c r="S60" i="3"/>
  <c r="S61" i="3"/>
  <c r="S62" i="3"/>
  <c r="S63" i="3"/>
  <c r="S64" i="3"/>
  <c r="S65" i="3"/>
  <c r="S66" i="3"/>
  <c r="S67" i="3"/>
  <c r="S68" i="3"/>
  <c r="S69" i="3"/>
  <c r="S70" i="3"/>
  <c r="S71" i="3"/>
  <c r="S72" i="3"/>
  <c r="S73" i="3"/>
  <c r="S74" i="3"/>
  <c r="S75" i="3"/>
  <c r="S76" i="3"/>
  <c r="S77" i="3"/>
  <c r="S78" i="3"/>
  <c r="S79" i="3"/>
  <c r="S80" i="3"/>
  <c r="S81" i="3"/>
  <c r="S82" i="3"/>
  <c r="S83" i="3"/>
  <c r="S84" i="3"/>
  <c r="S85" i="3"/>
  <c r="S86" i="3"/>
  <c r="S87" i="3"/>
  <c r="S88" i="3"/>
  <c r="S89" i="3"/>
  <c r="S90" i="3"/>
  <c r="S91" i="3"/>
  <c r="S92" i="3"/>
  <c r="S93" i="3"/>
  <c r="S94" i="3"/>
  <c r="S95" i="3"/>
  <c r="S96" i="3"/>
  <c r="S97" i="3"/>
  <c r="S98" i="3"/>
  <c r="S99" i="3"/>
  <c r="S100" i="3"/>
  <c r="S101" i="3"/>
  <c r="S102" i="3"/>
  <c r="S103" i="3"/>
  <c r="S104" i="3"/>
  <c r="S105" i="3"/>
  <c r="S106" i="3"/>
  <c r="S107" i="3"/>
  <c r="S108" i="3"/>
  <c r="S109" i="3"/>
  <c r="S110" i="3"/>
  <c r="S111" i="3"/>
  <c r="S112" i="3"/>
  <c r="S113" i="3"/>
  <c r="S114" i="3"/>
  <c r="S115" i="3"/>
  <c r="S116" i="3"/>
  <c r="S117" i="3"/>
  <c r="S118" i="3"/>
  <c r="S119" i="3"/>
  <c r="S120" i="3"/>
  <c r="S121" i="3"/>
  <c r="S122" i="3"/>
  <c r="S123" i="3"/>
  <c r="S124" i="3"/>
  <c r="S125" i="3"/>
  <c r="S126" i="3"/>
  <c r="S127" i="3"/>
  <c r="S128" i="3"/>
  <c r="S129" i="3"/>
  <c r="S130" i="3"/>
  <c r="S131" i="3"/>
  <c r="S132" i="3"/>
  <c r="S133" i="3"/>
  <c r="S134" i="3"/>
  <c r="S135" i="3"/>
  <c r="S136" i="3"/>
  <c r="S137" i="3"/>
  <c r="S138" i="3"/>
  <c r="S139" i="3"/>
  <c r="S140" i="3"/>
  <c r="S141" i="3"/>
  <c r="S142" i="3"/>
  <c r="S143" i="3"/>
  <c r="S144" i="3"/>
  <c r="S145" i="3"/>
  <c r="S146" i="3"/>
  <c r="S148" i="3"/>
  <c r="S149" i="3"/>
  <c r="S150" i="3"/>
  <c r="S151" i="3"/>
  <c r="S152" i="3"/>
  <c r="S153" i="3"/>
  <c r="S154" i="3"/>
  <c r="S155" i="3"/>
  <c r="S156" i="3"/>
  <c r="S157" i="3"/>
  <c r="S158" i="3"/>
  <c r="S159" i="3"/>
  <c r="S160" i="3"/>
  <c r="S161" i="3"/>
  <c r="S162" i="3"/>
  <c r="S163" i="3"/>
  <c r="S164" i="3"/>
  <c r="S165" i="3"/>
  <c r="S166" i="3"/>
  <c r="S167" i="3"/>
  <c r="S168" i="3"/>
  <c r="S169" i="3"/>
  <c r="S170" i="3"/>
  <c r="S171" i="3"/>
  <c r="S172" i="3"/>
  <c r="S173" i="3"/>
  <c r="S174" i="3"/>
  <c r="S175" i="3"/>
  <c r="S176" i="3"/>
  <c r="S177" i="3"/>
  <c r="S178" i="3"/>
  <c r="S179" i="3"/>
  <c r="S180" i="3"/>
  <c r="S181" i="3"/>
  <c r="S182" i="3"/>
  <c r="S184" i="3"/>
  <c r="S185" i="3"/>
  <c r="S186" i="3"/>
  <c r="S187" i="3"/>
  <c r="S188" i="3"/>
  <c r="S189" i="3"/>
  <c r="S190" i="3"/>
  <c r="S191" i="3"/>
  <c r="S192" i="3"/>
  <c r="S193" i="3"/>
  <c r="S194" i="3"/>
  <c r="S195" i="3"/>
  <c r="S196" i="3"/>
  <c r="S197" i="3"/>
  <c r="S198" i="3"/>
  <c r="S199" i="3"/>
  <c r="S200" i="3"/>
  <c r="S201" i="3"/>
  <c r="S202" i="3"/>
  <c r="S203" i="3"/>
  <c r="S204" i="3"/>
  <c r="S205" i="3"/>
  <c r="S206" i="3"/>
  <c r="S207" i="3"/>
  <c r="S208" i="3"/>
  <c r="S209" i="3"/>
  <c r="S210" i="3"/>
  <c r="S211" i="3"/>
  <c r="S212" i="3"/>
  <c r="S213" i="3"/>
  <c r="S214" i="3"/>
  <c r="S215" i="3"/>
  <c r="S216" i="3"/>
  <c r="S217" i="3"/>
  <c r="S218" i="3"/>
  <c r="S219" i="3"/>
  <c r="S220" i="3"/>
  <c r="S221" i="3"/>
  <c r="S222" i="3"/>
  <c r="S223" i="3"/>
  <c r="S224" i="3"/>
  <c r="S225" i="3"/>
  <c r="S226" i="3"/>
  <c r="S227" i="3"/>
  <c r="S228" i="3"/>
  <c r="S229" i="3"/>
  <c r="S230" i="3"/>
  <c r="S231" i="3"/>
  <c r="S232" i="3"/>
  <c r="S233" i="3"/>
  <c r="S234" i="3"/>
  <c r="S235" i="3"/>
  <c r="S236" i="3"/>
  <c r="S237" i="3"/>
  <c r="S238" i="3"/>
  <c r="S239" i="3"/>
  <c r="S240" i="3"/>
  <c r="S241" i="3"/>
  <c r="S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Q151" i="3"/>
  <c r="Q152" i="3"/>
  <c r="Q153" i="3"/>
  <c r="Q154" i="3"/>
  <c r="Q155" i="3"/>
  <c r="Q156" i="3"/>
  <c r="Q157" i="3"/>
  <c r="Q158" i="3"/>
  <c r="Q159" i="3"/>
  <c r="Q160" i="3"/>
  <c r="Q161" i="3"/>
  <c r="Q162" i="3"/>
  <c r="Q163" i="3"/>
  <c r="Q164" i="3"/>
  <c r="Q165" i="3"/>
  <c r="Q166" i="3"/>
  <c r="Q167" i="3"/>
  <c r="Q168" i="3"/>
  <c r="Q169" i="3"/>
  <c r="Q170" i="3"/>
  <c r="Q171" i="3"/>
  <c r="Q172" i="3"/>
  <c r="Q173" i="3"/>
  <c r="Q174" i="3"/>
  <c r="Q175" i="3"/>
  <c r="Q176" i="3"/>
  <c r="Q177" i="3"/>
  <c r="Q178" i="3"/>
  <c r="Q179" i="3"/>
  <c r="Q180" i="3"/>
  <c r="Q181" i="3"/>
  <c r="Q182" i="3"/>
  <c r="Q183" i="3"/>
  <c r="Q184" i="3"/>
  <c r="Q185" i="3"/>
  <c r="Q186" i="3"/>
  <c r="Q187" i="3"/>
  <c r="Q188" i="3"/>
  <c r="Q189" i="3"/>
  <c r="Q190" i="3"/>
  <c r="Q191" i="3"/>
  <c r="Q192" i="3"/>
  <c r="Q193" i="3"/>
  <c r="Q194" i="3"/>
  <c r="Q195" i="3"/>
  <c r="Q196" i="3"/>
  <c r="Q197" i="3"/>
  <c r="Q198" i="3"/>
  <c r="Q200" i="3"/>
  <c r="Q201" i="3"/>
  <c r="Q202" i="3"/>
  <c r="Q203" i="3"/>
  <c r="Q204" i="3"/>
  <c r="Q205" i="3"/>
  <c r="Q206" i="3"/>
  <c r="Q207" i="3"/>
  <c r="Q208" i="3"/>
  <c r="Q209" i="3"/>
  <c r="Q210" i="3"/>
  <c r="Q211" i="3"/>
  <c r="Q212" i="3"/>
  <c r="Q213" i="3"/>
  <c r="Q214" i="3"/>
  <c r="Q215" i="3"/>
  <c r="Q216" i="3"/>
  <c r="Q217" i="3"/>
  <c r="Q218" i="3"/>
  <c r="Q219" i="3"/>
  <c r="Q220" i="3"/>
  <c r="Q221" i="3"/>
  <c r="Q222" i="3"/>
  <c r="Q223" i="3"/>
  <c r="Q224" i="3"/>
  <c r="Q225" i="3"/>
  <c r="Q226" i="3"/>
  <c r="Q227" i="3"/>
  <c r="Q228" i="3"/>
  <c r="Q229" i="3"/>
  <c r="Q230" i="3"/>
  <c r="Q231" i="3"/>
  <c r="Q232" i="3"/>
  <c r="Q233" i="3"/>
  <c r="Q234" i="3"/>
  <c r="Q235" i="3"/>
  <c r="Q236" i="3"/>
  <c r="Q237" i="3"/>
  <c r="Q238" i="3"/>
  <c r="Q239" i="3"/>
  <c r="Q240" i="3"/>
  <c r="Q241" i="3"/>
  <c r="Q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42" i="3"/>
  <c r="J251" i="11" a="1"/>
  <c r="J251" i="11" s="1"/>
  <c r="C1" i="13" a="1"/>
  <c r="C1" i="13" s="1"/>
  <c r="I292" i="11"/>
  <c r="I291" i="11"/>
  <c r="I290" i="11"/>
  <c r="I289" i="11"/>
  <c r="I288" i="11"/>
  <c r="I287" i="11"/>
  <c r="I286" i="11"/>
  <c r="I285" i="11"/>
  <c r="I284" i="11"/>
  <c r="I283" i="11"/>
  <c r="I282" i="11"/>
  <c r="I281" i="11"/>
  <c r="I280" i="11"/>
  <c r="I279" i="11"/>
  <c r="I278" i="11"/>
  <c r="I277" i="11"/>
  <c r="I276" i="11"/>
  <c r="I275" i="11"/>
  <c r="I274" i="11"/>
  <c r="I273" i="11"/>
  <c r="I272" i="11"/>
  <c r="I271" i="11"/>
  <c r="I270" i="11"/>
  <c r="I269" i="11"/>
  <c r="I268" i="11"/>
  <c r="G231" i="11"/>
  <c r="G230" i="11"/>
  <c r="G229" i="11"/>
  <c r="G228" i="11"/>
  <c r="G227" i="11"/>
  <c r="G226" i="11"/>
  <c r="G225" i="11"/>
  <c r="G224" i="11"/>
  <c r="G223" i="11"/>
  <c r="G222" i="11"/>
  <c r="G221" i="11"/>
  <c r="G220" i="11"/>
  <c r="G219" i="11"/>
  <c r="G218" i="11"/>
  <c r="G217" i="11"/>
  <c r="G216" i="11"/>
  <c r="G215" i="11"/>
  <c r="G214" i="11"/>
  <c r="G213" i="11"/>
  <c r="G212" i="11"/>
  <c r="G211" i="11"/>
  <c r="G210" i="11"/>
  <c r="G209" i="11"/>
  <c r="G208" i="11"/>
  <c r="G207" i="11"/>
  <c r="G206" i="11"/>
  <c r="G205" i="11"/>
  <c r="G204" i="11"/>
  <c r="G203" i="11"/>
  <c r="G202" i="11"/>
  <c r="G201" i="11"/>
  <c r="G200" i="11"/>
  <c r="G199" i="11"/>
  <c r="G198" i="11"/>
  <c r="G197" i="11"/>
  <c r="G196" i="11"/>
  <c r="G195" i="11"/>
  <c r="G194" i="11"/>
  <c r="G193" i="11"/>
  <c r="G192" i="11"/>
  <c r="G191" i="11"/>
  <c r="G190" i="11"/>
  <c r="G189" i="11"/>
  <c r="G188" i="11"/>
  <c r="G187" i="11"/>
  <c r="G186" i="11"/>
  <c r="G185" i="11"/>
  <c r="G184" i="11"/>
  <c r="G183" i="11"/>
  <c r="G182" i="11"/>
  <c r="G181" i="11"/>
  <c r="G180" i="11"/>
  <c r="G179" i="11"/>
  <c r="G178" i="11"/>
  <c r="G177" i="11"/>
  <c r="G176" i="11"/>
  <c r="G175" i="11"/>
  <c r="G174" i="11"/>
  <c r="G173" i="11"/>
  <c r="G172" i="11"/>
  <c r="G171" i="11"/>
  <c r="G170" i="11"/>
  <c r="G169" i="11"/>
  <c r="G168" i="11"/>
  <c r="G167" i="11"/>
  <c r="G166" i="11"/>
  <c r="G165" i="11"/>
  <c r="G164" i="11"/>
  <c r="G163" i="11"/>
  <c r="G162" i="11"/>
  <c r="G161" i="11"/>
  <c r="G160" i="11"/>
  <c r="G159" i="11"/>
  <c r="G158" i="11"/>
  <c r="G157" i="11"/>
  <c r="G156" i="11"/>
  <c r="G155" i="11"/>
  <c r="G154" i="11"/>
  <c r="G153" i="11"/>
  <c r="G152" i="11"/>
  <c r="G151" i="11"/>
  <c r="G150" i="11"/>
  <c r="G149" i="11"/>
  <c r="G148" i="11"/>
  <c r="G147" i="11"/>
  <c r="G146" i="11"/>
  <c r="G145" i="11"/>
  <c r="G144" i="11"/>
  <c r="G143" i="11"/>
  <c r="G142" i="11"/>
  <c r="G141" i="11"/>
  <c r="G140" i="11"/>
  <c r="G139" i="11"/>
  <c r="G138" i="11"/>
  <c r="G137" i="11"/>
  <c r="G136" i="11"/>
  <c r="G135" i="11"/>
  <c r="G134" i="11"/>
  <c r="G133" i="11"/>
  <c r="G132" i="11"/>
  <c r="G131" i="11"/>
  <c r="G130" i="11"/>
  <c r="G129" i="11"/>
  <c r="G128" i="11"/>
  <c r="G127" i="11"/>
  <c r="G126" i="11"/>
  <c r="G125" i="11"/>
  <c r="G124" i="11"/>
  <c r="G123" i="11"/>
  <c r="G122" i="11"/>
  <c r="G121" i="11"/>
  <c r="G120" i="11"/>
  <c r="G119" i="11"/>
  <c r="G118" i="11"/>
  <c r="G117" i="11"/>
  <c r="G116" i="11"/>
  <c r="G115" i="11"/>
  <c r="G114" i="11"/>
  <c r="G113" i="11"/>
  <c r="G112" i="11"/>
  <c r="G111" i="11"/>
  <c r="G110" i="11"/>
  <c r="G109" i="11"/>
  <c r="G108" i="11"/>
  <c r="G107" i="11"/>
  <c r="G106" i="11"/>
  <c r="G105" i="11"/>
  <c r="G104" i="11"/>
  <c r="G103" i="11"/>
  <c r="G102" i="11"/>
  <c r="G101" i="11"/>
  <c r="G100" i="11"/>
  <c r="G99" i="11"/>
  <c r="G98" i="11"/>
  <c r="G97" i="11"/>
  <c r="G96" i="11"/>
  <c r="G95" i="11"/>
  <c r="G94" i="11"/>
  <c r="G93" i="11"/>
  <c r="G92" i="11"/>
  <c r="G91" i="11"/>
  <c r="G90" i="11"/>
  <c r="G89" i="11"/>
  <c r="G88" i="11"/>
  <c r="G87" i="11"/>
  <c r="G86" i="11"/>
  <c r="G85" i="11"/>
  <c r="G84" i="11"/>
  <c r="G83" i="11"/>
  <c r="G82" i="11"/>
  <c r="G81" i="11"/>
  <c r="G80" i="11"/>
  <c r="G79" i="11"/>
  <c r="G78" i="11"/>
  <c r="G77" i="11"/>
  <c r="G76" i="11"/>
  <c r="G75" i="11"/>
  <c r="G74" i="11"/>
  <c r="G73" i="11"/>
  <c r="G72" i="11"/>
  <c r="G71" i="11"/>
  <c r="G70" i="11"/>
  <c r="G69" i="11"/>
  <c r="G68" i="11"/>
  <c r="G67" i="11"/>
  <c r="G66" i="11"/>
  <c r="G65" i="11"/>
  <c r="G64" i="11"/>
  <c r="G63" i="11"/>
  <c r="G62" i="11"/>
  <c r="G61" i="11"/>
  <c r="G60" i="11"/>
  <c r="G59" i="11"/>
  <c r="G58" i="11"/>
  <c r="G57" i="11"/>
  <c r="G56" i="11"/>
  <c r="G55" i="11"/>
  <c r="G54" i="11"/>
  <c r="G53" i="11"/>
  <c r="G52" i="11"/>
  <c r="G51" i="11"/>
  <c r="G50" i="11"/>
  <c r="G49" i="11"/>
  <c r="G48" i="11"/>
  <c r="G47" i="11"/>
  <c r="G46" i="11"/>
  <c r="G45" i="11"/>
  <c r="G44" i="11"/>
  <c r="G43" i="11"/>
  <c r="G42" i="11"/>
  <c r="G41" i="11"/>
  <c r="G40" i="11"/>
  <c r="G39" i="11"/>
  <c r="G38" i="11"/>
  <c r="G37" i="11"/>
  <c r="G36" i="11"/>
  <c r="G35" i="11"/>
  <c r="G34" i="11"/>
  <c r="G33" i="11"/>
  <c r="G32" i="11"/>
  <c r="G31" i="11"/>
  <c r="G30" i="11"/>
  <c r="G29" i="11"/>
  <c r="H28" i="11"/>
  <c r="G28" i="11"/>
  <c r="H27" i="11"/>
  <c r="G27" i="11"/>
  <c r="H26" i="11"/>
  <c r="G26" i="11"/>
  <c r="H25" i="11"/>
  <c r="G25" i="11"/>
  <c r="H24" i="11"/>
  <c r="G24" i="11"/>
  <c r="G234" i="11" s="1"/>
  <c r="E82" i="10"/>
  <c r="R195" i="3" l="1"/>
  <c r="R183" i="3"/>
  <c r="R147" i="3"/>
  <c r="R135" i="3"/>
  <c r="R123" i="3"/>
  <c r="R111" i="3"/>
  <c r="R99" i="3"/>
  <c r="R87" i="3"/>
  <c r="R75" i="3"/>
  <c r="R63" i="3"/>
  <c r="R171" i="3"/>
  <c r="R159" i="3"/>
  <c r="R232" i="3"/>
  <c r="R51" i="3"/>
  <c r="R219" i="3"/>
  <c r="R196" i="3"/>
  <c r="R240" i="3"/>
  <c r="R204" i="3"/>
  <c r="R180" i="3"/>
  <c r="R156" i="3"/>
  <c r="R144" i="3"/>
  <c r="R119" i="3"/>
  <c r="R107" i="3"/>
  <c r="R95" i="3"/>
  <c r="R83" i="3"/>
  <c r="R71" i="3"/>
  <c r="R59" i="3"/>
  <c r="R47" i="3"/>
  <c r="R238" i="3"/>
  <c r="R226" i="3"/>
  <c r="R214" i="3"/>
  <c r="R202" i="3"/>
  <c r="R190" i="3"/>
  <c r="R178" i="3"/>
  <c r="R166" i="3"/>
  <c r="R154" i="3"/>
  <c r="R142" i="3"/>
  <c r="R227" i="3"/>
  <c r="R191" i="3"/>
  <c r="R155" i="3"/>
  <c r="R118" i="3"/>
  <c r="R82" i="3"/>
  <c r="R46" i="3"/>
  <c r="R237" i="3"/>
  <c r="R213" i="3"/>
  <c r="R177" i="3"/>
  <c r="R220" i="3"/>
  <c r="R184" i="3"/>
  <c r="R148" i="3"/>
  <c r="R110" i="3"/>
  <c r="R74" i="3"/>
  <c r="R218" i="3"/>
  <c r="R194" i="3"/>
  <c r="R170" i="3"/>
  <c r="R146" i="3"/>
  <c r="R121" i="3"/>
  <c r="R109" i="3"/>
  <c r="R97" i="3"/>
  <c r="R85" i="3"/>
  <c r="R73" i="3"/>
  <c r="R61" i="3"/>
  <c r="R49" i="3"/>
  <c r="R236" i="3"/>
  <c r="R224" i="3"/>
  <c r="R212" i="3"/>
  <c r="R200" i="3"/>
  <c r="R188" i="3"/>
  <c r="R176" i="3"/>
  <c r="R164" i="3"/>
  <c r="R152" i="3"/>
  <c r="R140" i="3"/>
  <c r="R128" i="3"/>
  <c r="R116" i="3"/>
  <c r="R104" i="3"/>
  <c r="R92" i="3"/>
  <c r="R80" i="3"/>
  <c r="R68" i="3"/>
  <c r="R56" i="3"/>
  <c r="R44" i="3"/>
  <c r="R235" i="3"/>
  <c r="R223" i="3"/>
  <c r="R211" i="3"/>
  <c r="R199" i="3"/>
  <c r="R187" i="3"/>
  <c r="R175" i="3"/>
  <c r="R163" i="3"/>
  <c r="R151" i="3"/>
  <c r="R139" i="3"/>
  <c r="R127" i="3"/>
  <c r="R115" i="3"/>
  <c r="R103" i="3"/>
  <c r="R91" i="3"/>
  <c r="R79" i="3"/>
  <c r="R67" i="3"/>
  <c r="R55" i="3"/>
  <c r="R43" i="3"/>
  <c r="R217" i="3"/>
  <c r="R181" i="3"/>
  <c r="R145" i="3"/>
  <c r="R108" i="3"/>
  <c r="R72" i="3"/>
  <c r="R215" i="3"/>
  <c r="R179" i="3"/>
  <c r="R143" i="3"/>
  <c r="R106" i="3"/>
  <c r="R70" i="3"/>
  <c r="R233" i="3"/>
  <c r="R221" i="3"/>
  <c r="R209" i="3"/>
  <c r="R197" i="3"/>
  <c r="R185" i="3"/>
  <c r="R173" i="3"/>
  <c r="R161" i="3"/>
  <c r="R149" i="3"/>
  <c r="R137" i="3"/>
  <c r="R125" i="3"/>
  <c r="R113" i="3"/>
  <c r="R101" i="3"/>
  <c r="R89" i="3"/>
  <c r="R77" i="3"/>
  <c r="R65" i="3"/>
  <c r="R53" i="3"/>
  <c r="R208" i="3"/>
  <c r="R172" i="3"/>
  <c r="R136" i="3"/>
  <c r="R225" i="3"/>
  <c r="R201" i="3"/>
  <c r="R189" i="3"/>
  <c r="R165" i="3"/>
  <c r="R153" i="3"/>
  <c r="R141" i="3"/>
  <c r="R129" i="3"/>
  <c r="R117" i="3"/>
  <c r="R105" i="3"/>
  <c r="R93" i="3"/>
  <c r="R81" i="3"/>
  <c r="R69" i="3"/>
  <c r="R57" i="3"/>
  <c r="R45" i="3"/>
  <c r="R222" i="3"/>
  <c r="R210" i="3"/>
  <c r="R198" i="3"/>
  <c r="R186" i="3"/>
  <c r="R174" i="3"/>
  <c r="R162" i="3"/>
  <c r="R150" i="3"/>
  <c r="R138" i="3"/>
  <c r="R126" i="3"/>
  <c r="R114" i="3"/>
  <c r="R102" i="3"/>
  <c r="R90" i="3"/>
  <c r="R78" i="3"/>
  <c r="R66" i="3"/>
  <c r="R54" i="3"/>
  <c r="R112" i="3"/>
  <c r="R76" i="3"/>
  <c r="R241" i="3"/>
  <c r="R207" i="3"/>
  <c r="R230" i="3"/>
  <c r="R182" i="3"/>
  <c r="R134" i="3"/>
  <c r="R124" i="3"/>
  <c r="R100" i="3"/>
  <c r="R88" i="3"/>
  <c r="R64" i="3"/>
  <c r="R52" i="3"/>
  <c r="R98" i="3"/>
  <c r="R62" i="3"/>
  <c r="R239" i="3"/>
  <c r="R205" i="3"/>
  <c r="R169" i="3"/>
  <c r="R133" i="3"/>
  <c r="R96" i="3"/>
  <c r="R60" i="3"/>
  <c r="R42" i="3"/>
  <c r="R206" i="3"/>
  <c r="R158" i="3"/>
  <c r="R234" i="3"/>
  <c r="R203" i="3"/>
  <c r="R167" i="3"/>
  <c r="R130" i="3"/>
  <c r="R94" i="3"/>
  <c r="R58" i="3"/>
  <c r="R231" i="3"/>
  <c r="R122" i="3"/>
  <c r="R86" i="3"/>
  <c r="R50" i="3"/>
  <c r="R160" i="3"/>
  <c r="R228" i="3"/>
  <c r="R216" i="3"/>
  <c r="R192" i="3"/>
  <c r="R168" i="3"/>
  <c r="R132" i="3"/>
  <c r="R131" i="3"/>
  <c r="R229" i="3"/>
  <c r="R193" i="3"/>
  <c r="R157" i="3"/>
  <c r="R120" i="3"/>
  <c r="R84" i="3"/>
  <c r="R48" i="3"/>
  <c r="G295" i="11"/>
  <c r="G245" i="11"/>
  <c r="G239" i="11"/>
  <c r="G248" i="11"/>
  <c r="G242" i="11"/>
  <c r="G236" i="11"/>
  <c r="G241" i="11"/>
  <c r="G235" i="11"/>
  <c r="G279" i="11"/>
  <c r="G267" i="11"/>
  <c r="G285" i="11"/>
  <c r="G291" i="11"/>
  <c r="G261" i="11"/>
  <c r="G255" i="11"/>
  <c r="G237" i="11"/>
  <c r="G273" i="11"/>
  <c r="G243" i="11"/>
  <c r="G249" i="11"/>
  <c r="G247" i="11"/>
  <c r="G253" i="11"/>
  <c r="G259" i="11"/>
  <c r="G265" i="11"/>
  <c r="G271" i="11"/>
  <c r="G277" i="11"/>
  <c r="G283" i="11"/>
  <c r="G289" i="11"/>
  <c r="G254" i="11"/>
  <c r="G260" i="11"/>
  <c r="G266" i="11"/>
  <c r="G272" i="11"/>
  <c r="G278" i="11"/>
  <c r="G284" i="11"/>
  <c r="G290" i="11"/>
  <c r="G238" i="11"/>
  <c r="G244" i="11"/>
  <c r="G250" i="11"/>
  <c r="G256" i="11"/>
  <c r="G262" i="11"/>
  <c r="G268" i="11"/>
  <c r="G274" i="11"/>
  <c r="G280" i="11"/>
  <c r="G286" i="11"/>
  <c r="G292" i="11"/>
  <c r="G251" i="11"/>
  <c r="G257" i="11"/>
  <c r="G263" i="11"/>
  <c r="G269" i="11"/>
  <c r="G275" i="11"/>
  <c r="G281" i="11"/>
  <c r="G287" i="11"/>
  <c r="G293" i="11"/>
  <c r="G294" i="11"/>
  <c r="G240" i="11"/>
  <c r="G246" i="11"/>
  <c r="G252" i="11"/>
  <c r="G258" i="11"/>
  <c r="G264" i="11"/>
  <c r="G270" i="11"/>
  <c r="G276" i="11"/>
  <c r="G282" i="11"/>
  <c r="G288" i="11"/>
  <c r="AC246" i="3" l="1" a="1"/>
  <c r="AC246" i="3" s="1"/>
  <c r="H234" i="11" a="1"/>
  <c r="H234" i="11" s="1"/>
  <c r="I235" i="11" l="1"/>
  <c r="J235" i="11" s="1" a="1"/>
  <c r="J235" i="11" s="1"/>
  <c r="K235" i="11" s="1" a="1"/>
  <c r="K235" i="11" s="1"/>
  <c r="L235" i="11" s="1" a="1"/>
  <c r="L235" i="11" s="1"/>
  <c r="M235" i="11" s="1" a="1"/>
  <c r="M235" i="11" s="1"/>
  <c r="N235" i="11" s="1" a="1"/>
  <c r="N235" i="11" s="1"/>
  <c r="O235" i="11" s="1" a="1"/>
  <c r="O235" i="11" s="1"/>
  <c r="I259" i="11"/>
  <c r="J259" i="11" s="1" a="1"/>
  <c r="J259" i="11" s="1"/>
  <c r="K259" i="11" s="1" a="1"/>
  <c r="K259" i="11" s="1"/>
  <c r="L259" i="11" s="1" a="1"/>
  <c r="L259" i="11" s="1"/>
  <c r="M259" i="11" s="1" a="1"/>
  <c r="M259" i="11" s="1"/>
  <c r="N259" i="11" s="1" a="1"/>
  <c r="N259" i="11" s="1"/>
  <c r="O259" i="11" s="1" a="1"/>
  <c r="O259" i="11" s="1"/>
  <c r="I267" i="11"/>
  <c r="J267" i="11" s="1" a="1"/>
  <c r="J267" i="11" s="1"/>
  <c r="K267" i="11" s="1" a="1"/>
  <c r="K267" i="11" s="1"/>
  <c r="L267" i="11" s="1" a="1"/>
  <c r="L267" i="11" s="1"/>
  <c r="M267" i="11" s="1" a="1"/>
  <c r="M267" i="11" s="1"/>
  <c r="N267" i="11" s="1" a="1"/>
  <c r="N267" i="11" s="1"/>
  <c r="O267" i="11" s="1" a="1"/>
  <c r="O267" i="11" s="1"/>
  <c r="I241" i="11"/>
  <c r="J241" i="11" s="1" a="1"/>
  <c r="J241" i="11" s="1"/>
  <c r="K241" i="11" s="1" a="1"/>
  <c r="K241" i="11" s="1"/>
  <c r="L241" i="11" s="1" a="1"/>
  <c r="L241" i="11" s="1"/>
  <c r="M241" i="11" s="1" a="1"/>
  <c r="M241" i="11" s="1"/>
  <c r="N241" i="11" s="1" a="1"/>
  <c r="N241" i="11" s="1"/>
  <c r="O241" i="11" s="1" a="1"/>
  <c r="O241" i="11" s="1"/>
  <c r="I261" i="11"/>
  <c r="J261" i="11" s="1" a="1"/>
  <c r="J261" i="11" s="1"/>
  <c r="K261" i="11" s="1" a="1"/>
  <c r="K261" i="11" s="1"/>
  <c r="L261" i="11" s="1" a="1"/>
  <c r="L261" i="11" s="1"/>
  <c r="M261" i="11" s="1" a="1"/>
  <c r="M261" i="11" s="1"/>
  <c r="N261" i="11" s="1" a="1"/>
  <c r="N261" i="11" s="1"/>
  <c r="O261" i="11" s="1" a="1"/>
  <c r="O261" i="11" s="1"/>
  <c r="I244" i="11"/>
  <c r="J244" i="11" s="1" a="1"/>
  <c r="J244" i="11" s="1"/>
  <c r="K244" i="11" s="1" a="1"/>
  <c r="K244" i="11" s="1"/>
  <c r="L244" i="11" s="1" a="1"/>
  <c r="L244" i="11" s="1"/>
  <c r="M244" i="11" s="1" a="1"/>
  <c r="M244" i="11" s="1"/>
  <c r="N244" i="11" s="1" a="1"/>
  <c r="N244" i="11" s="1"/>
  <c r="O244" i="11" s="1" a="1"/>
  <c r="O244" i="11" s="1"/>
  <c r="I250" i="11"/>
  <c r="J250" i="11" s="1" a="1"/>
  <c r="J250" i="11" s="1"/>
  <c r="K250" i="11" s="1" a="1"/>
  <c r="K250" i="11" s="1"/>
  <c r="L250" i="11" s="1" a="1"/>
  <c r="L250" i="11" s="1"/>
  <c r="M250" i="11" s="1" a="1"/>
  <c r="M250" i="11" s="1"/>
  <c r="N250" i="11" s="1" a="1"/>
  <c r="N250" i="11" s="1"/>
  <c r="O250" i="11" s="1" a="1"/>
  <c r="O250" i="11" s="1"/>
  <c r="I237" i="11"/>
  <c r="J237" i="11" s="1" a="1"/>
  <c r="J237" i="11" s="1"/>
  <c r="K237" i="11" s="1" a="1"/>
  <c r="K237" i="11" s="1"/>
  <c r="L237" i="11" s="1" a="1"/>
  <c r="L237" i="11" s="1"/>
  <c r="M237" i="11" s="1" a="1"/>
  <c r="M237" i="11" s="1"/>
  <c r="N237" i="11" s="1" a="1"/>
  <c r="N237" i="11" s="1"/>
  <c r="O237" i="11" s="1" a="1"/>
  <c r="O237" i="11" s="1"/>
  <c r="I249" i="11"/>
  <c r="J249" i="11" s="1" a="1"/>
  <c r="J249" i="11" s="1"/>
  <c r="K249" i="11" s="1" a="1"/>
  <c r="K249" i="11" s="1"/>
  <c r="L249" i="11" s="1" a="1"/>
  <c r="L249" i="11" s="1"/>
  <c r="M249" i="11" s="1" a="1"/>
  <c r="M249" i="11" s="1"/>
  <c r="N249" i="11" s="1" a="1"/>
  <c r="N249" i="11" s="1"/>
  <c r="O249" i="11" s="1" a="1"/>
  <c r="O249" i="11" s="1"/>
  <c r="I262" i="11"/>
  <c r="J262" i="11" s="1" a="1"/>
  <c r="J262" i="11" s="1"/>
  <c r="K262" i="11" s="1" a="1"/>
  <c r="K262" i="11" s="1"/>
  <c r="L262" i="11" s="1" a="1"/>
  <c r="L262" i="11" s="1"/>
  <c r="M262" i="11" s="1" a="1"/>
  <c r="M262" i="11" s="1"/>
  <c r="N262" i="11" s="1" a="1"/>
  <c r="N262" i="11" s="1"/>
  <c r="O262" i="11" s="1" a="1"/>
  <c r="O262" i="11" s="1"/>
  <c r="I236" i="11"/>
  <c r="J236" i="11" s="1" a="1"/>
  <c r="J236" i="11" s="1"/>
  <c r="K236" i="11" s="1" a="1"/>
  <c r="K236" i="11" s="1"/>
  <c r="L236" i="11" s="1" a="1"/>
  <c r="L236" i="11" s="1"/>
  <c r="M236" i="11" s="1" a="1"/>
  <c r="M236" i="11" s="1"/>
  <c r="N236" i="11" s="1" a="1"/>
  <c r="N236" i="11" s="1"/>
  <c r="O236" i="11" s="1" a="1"/>
  <c r="O236" i="11" s="1"/>
  <c r="I239" i="11"/>
  <c r="J239" i="11" s="1" a="1"/>
  <c r="J239" i="11" s="1"/>
  <c r="K239" i="11" s="1" a="1"/>
  <c r="K239" i="11" s="1"/>
  <c r="L239" i="11" s="1" a="1"/>
  <c r="L239" i="11" s="1"/>
  <c r="M239" i="11" s="1" a="1"/>
  <c r="M239" i="11" s="1"/>
  <c r="N239" i="11" s="1" a="1"/>
  <c r="N239" i="11" s="1"/>
  <c r="O239" i="11" s="1" a="1"/>
  <c r="O239" i="11" s="1"/>
  <c r="I240" i="11"/>
  <c r="J240" i="11" s="1" a="1"/>
  <c r="J240" i="11" s="1"/>
  <c r="K240" i="11" s="1" a="1"/>
  <c r="K240" i="11" s="1"/>
  <c r="L240" i="11" s="1" a="1"/>
  <c r="L240" i="11" s="1"/>
  <c r="M240" i="11" s="1" a="1"/>
  <c r="M240" i="11" s="1"/>
  <c r="N240" i="11" s="1" a="1"/>
  <c r="N240" i="11" s="1"/>
  <c r="O240" i="11" s="1" a="1"/>
  <c r="O240" i="11" s="1"/>
  <c r="I242" i="11"/>
  <c r="J242" i="11" s="1" a="1"/>
  <c r="J242" i="11" s="1"/>
  <c r="K242" i="11" s="1" a="1"/>
  <c r="K242" i="11" s="1"/>
  <c r="L242" i="11" s="1" a="1"/>
  <c r="L242" i="11" s="1"/>
  <c r="M242" i="11" s="1" a="1"/>
  <c r="M242" i="11" s="1"/>
  <c r="N242" i="11" s="1" a="1"/>
  <c r="N242" i="11" s="1"/>
  <c r="O242" i="11" s="1" a="1"/>
  <c r="O242" i="11" s="1"/>
  <c r="I245" i="11"/>
  <c r="J245" i="11" s="1" a="1"/>
  <c r="J245" i="11" s="1"/>
  <c r="K245" i="11" s="1" a="1"/>
  <c r="K245" i="11" s="1"/>
  <c r="L245" i="11" s="1" a="1"/>
  <c r="L245" i="11" s="1"/>
  <c r="M245" i="11" s="1" a="1"/>
  <c r="M245" i="11" s="1"/>
  <c r="N245" i="11" s="1" a="1"/>
  <c r="N245" i="11" s="1"/>
  <c r="O245" i="11" s="1" a="1"/>
  <c r="O245" i="11" s="1"/>
  <c r="I246" i="11"/>
  <c r="J246" i="11" s="1" a="1"/>
  <c r="J246" i="11" s="1"/>
  <c r="K246" i="11" s="1" a="1"/>
  <c r="K246" i="11" s="1"/>
  <c r="L246" i="11" s="1" a="1"/>
  <c r="L246" i="11" s="1"/>
  <c r="M246" i="11" s="1" a="1"/>
  <c r="M246" i="11" s="1"/>
  <c r="N246" i="11" s="1" a="1"/>
  <c r="N246" i="11" s="1"/>
  <c r="O246" i="11" s="1" a="1"/>
  <c r="O246" i="11" s="1"/>
  <c r="I248" i="11"/>
  <c r="J248" i="11" s="1" a="1"/>
  <c r="J248" i="11" s="1"/>
  <c r="K248" i="11" s="1" a="1"/>
  <c r="K248" i="11" s="1"/>
  <c r="L248" i="11" s="1" a="1"/>
  <c r="L248" i="11" s="1"/>
  <c r="M248" i="11" s="1" a="1"/>
  <c r="M248" i="11" s="1"/>
  <c r="N248" i="11" s="1" a="1"/>
  <c r="N248" i="11" s="1"/>
  <c r="O248" i="11" s="1" a="1"/>
  <c r="O248" i="11" s="1"/>
  <c r="I251" i="11"/>
  <c r="K251" i="11" s="1" a="1"/>
  <c r="K251" i="11" s="1"/>
  <c r="L251" i="11" s="1" a="1"/>
  <c r="L251" i="11" s="1"/>
  <c r="M251" i="11" s="1" a="1"/>
  <c r="M251" i="11" s="1"/>
  <c r="N251" i="11" s="1" a="1"/>
  <c r="N251" i="11" s="1"/>
  <c r="O251" i="11" s="1" a="1"/>
  <c r="O251" i="11" s="1"/>
  <c r="I252" i="11"/>
  <c r="J252" i="11" s="1" a="1"/>
  <c r="J252" i="11" s="1"/>
  <c r="K252" i="11" s="1" a="1"/>
  <c r="K252" i="11" s="1"/>
  <c r="L252" i="11" s="1" a="1"/>
  <c r="L252" i="11" s="1"/>
  <c r="M252" i="11" s="1" a="1"/>
  <c r="M252" i="11" s="1"/>
  <c r="N252" i="11" s="1" a="1"/>
  <c r="N252" i="11" s="1"/>
  <c r="O252" i="11" s="1" a="1"/>
  <c r="O252" i="11" s="1"/>
  <c r="I254" i="11"/>
  <c r="J254" i="11" s="1" a="1"/>
  <c r="J254" i="11" s="1"/>
  <c r="K254" i="11" s="1" a="1"/>
  <c r="K254" i="11" s="1"/>
  <c r="L254" i="11" s="1" a="1"/>
  <c r="L254" i="11" s="1"/>
  <c r="M254" i="11" s="1" a="1"/>
  <c r="M254" i="11" s="1"/>
  <c r="N254" i="11" s="1" a="1"/>
  <c r="N254" i="11" s="1"/>
  <c r="O254" i="11" s="1" a="1"/>
  <c r="O254" i="11" s="1"/>
  <c r="I257" i="11"/>
  <c r="J257" i="11" s="1" a="1"/>
  <c r="J257" i="11" s="1"/>
  <c r="K257" i="11" s="1" a="1"/>
  <c r="K257" i="11" s="1"/>
  <c r="L257" i="11" s="1" a="1"/>
  <c r="L257" i="11" s="1"/>
  <c r="M257" i="11" s="1" a="1"/>
  <c r="M257" i="11" s="1"/>
  <c r="N257" i="11" s="1" a="1"/>
  <c r="N257" i="11" s="1"/>
  <c r="O257" i="11" s="1" a="1"/>
  <c r="O257" i="11" s="1"/>
  <c r="I258" i="11"/>
  <c r="J258" i="11" s="1" a="1"/>
  <c r="J258" i="11" s="1"/>
  <c r="K258" i="11" s="1" a="1"/>
  <c r="K258" i="11" s="1"/>
  <c r="L258" i="11" s="1" a="1"/>
  <c r="L258" i="11" s="1"/>
  <c r="M258" i="11" s="1" a="1"/>
  <c r="M258" i="11" s="1"/>
  <c r="N258" i="11" s="1" a="1"/>
  <c r="N258" i="11" s="1"/>
  <c r="O258" i="11" s="1" a="1"/>
  <c r="O258" i="11" s="1"/>
  <c r="I260" i="11"/>
  <c r="J260" i="11" s="1" a="1"/>
  <c r="J260" i="11" s="1"/>
  <c r="K260" i="11" s="1" a="1"/>
  <c r="K260" i="11" s="1"/>
  <c r="L260" i="11" s="1" a="1"/>
  <c r="L260" i="11" s="1"/>
  <c r="M260" i="11" s="1" a="1"/>
  <c r="M260" i="11" s="1"/>
  <c r="N260" i="11" s="1" a="1"/>
  <c r="N260" i="11" s="1"/>
  <c r="O260" i="11" s="1" a="1"/>
  <c r="O260" i="11" s="1"/>
  <c r="I263" i="11"/>
  <c r="J263" i="11" s="1" a="1"/>
  <c r="J263" i="11" s="1"/>
  <c r="K263" i="11" s="1" a="1"/>
  <c r="K263" i="11" s="1"/>
  <c r="L263" i="11" s="1" a="1"/>
  <c r="L263" i="11" s="1"/>
  <c r="M263" i="11" s="1" a="1"/>
  <c r="M263" i="11" s="1"/>
  <c r="N263" i="11" s="1" a="1"/>
  <c r="N263" i="11" s="1"/>
  <c r="O263" i="11" s="1" a="1"/>
  <c r="O263" i="11" s="1"/>
  <c r="I238" i="11"/>
  <c r="J238" i="11" s="1" a="1"/>
  <c r="J238" i="11" s="1"/>
  <c r="K238" i="11" s="1" a="1"/>
  <c r="K238" i="11" s="1"/>
  <c r="L238" i="11" s="1" a="1"/>
  <c r="L238" i="11" s="1"/>
  <c r="M238" i="11" s="1" a="1"/>
  <c r="M238" i="11" s="1"/>
  <c r="N238" i="11" s="1" a="1"/>
  <c r="N238" i="11" s="1"/>
  <c r="O238" i="11" s="1" a="1"/>
  <c r="O238" i="11" s="1"/>
  <c r="I247" i="11"/>
  <c r="J247" i="11" s="1" a="1"/>
  <c r="J247" i="11" s="1"/>
  <c r="K247" i="11" s="1" a="1"/>
  <c r="K247" i="11" s="1"/>
  <c r="L247" i="11" s="1" a="1"/>
  <c r="L247" i="11" s="1"/>
  <c r="M247" i="11" s="1" a="1"/>
  <c r="M247" i="11" s="1"/>
  <c r="N247" i="11" s="1" a="1"/>
  <c r="N247" i="11" s="1"/>
  <c r="O247" i="11" s="1" a="1"/>
  <c r="O247" i="11" s="1"/>
  <c r="I243" i="11"/>
  <c r="J243" i="11" s="1" a="1"/>
  <c r="J243" i="11" s="1"/>
  <c r="K243" i="11" s="1" a="1"/>
  <c r="K243" i="11" s="1"/>
  <c r="L243" i="11" s="1" a="1"/>
  <c r="L243" i="11" s="1"/>
  <c r="M243" i="11" s="1" a="1"/>
  <c r="M243" i="11" s="1"/>
  <c r="N243" i="11" s="1" a="1"/>
  <c r="N243" i="11" s="1"/>
  <c r="O243" i="11" s="1" a="1"/>
  <c r="O243" i="11" s="1"/>
  <c r="I253" i="11"/>
  <c r="J253" i="11" s="1" a="1"/>
  <c r="J253" i="11" s="1"/>
  <c r="K253" i="11" s="1" a="1"/>
  <c r="K253" i="11" s="1"/>
  <c r="L253" i="11" s="1" a="1"/>
  <c r="L253" i="11" s="1"/>
  <c r="M253" i="11" s="1" a="1"/>
  <c r="M253" i="11" s="1"/>
  <c r="N253" i="11" s="1" a="1"/>
  <c r="N253" i="11" s="1"/>
  <c r="O253" i="11" s="1" a="1"/>
  <c r="O253" i="11" s="1"/>
  <c r="I256" i="11"/>
  <c r="J256" i="11" s="1" a="1"/>
  <c r="J256" i="11" s="1"/>
  <c r="K256" i="11" s="1" a="1"/>
  <c r="K256" i="11" s="1"/>
  <c r="L256" i="11" s="1" a="1"/>
  <c r="L256" i="11" s="1"/>
  <c r="M256" i="11" s="1" a="1"/>
  <c r="M256" i="11" s="1"/>
  <c r="N256" i="11" s="1" a="1"/>
  <c r="N256" i="11" s="1"/>
  <c r="O256" i="11" s="1" a="1"/>
  <c r="O256" i="11" s="1"/>
  <c r="I265" i="11"/>
  <c r="J265" i="11" s="1" a="1"/>
  <c r="J265" i="11" s="1"/>
  <c r="K265" i="11" s="1" a="1"/>
  <c r="K265" i="11" s="1"/>
  <c r="L265" i="11" s="1" a="1"/>
  <c r="L265" i="11" s="1"/>
  <c r="M265" i="11" s="1" a="1"/>
  <c r="M265" i="11" s="1"/>
  <c r="N265" i="11" s="1" a="1"/>
  <c r="N265" i="11" s="1"/>
  <c r="O265" i="11" s="1" a="1"/>
  <c r="O265" i="11" s="1"/>
  <c r="I255" i="11"/>
  <c r="J255" i="11" s="1" a="1"/>
  <c r="J255" i="11" s="1"/>
  <c r="K255" i="11" s="1" a="1"/>
  <c r="K255" i="11" s="1"/>
  <c r="L255" i="11" s="1" a="1"/>
  <c r="L255" i="11" s="1"/>
  <c r="M255" i="11" s="1" a="1"/>
  <c r="M255" i="11" s="1"/>
  <c r="N255" i="11" s="1" a="1"/>
  <c r="N255" i="11" s="1"/>
  <c r="O255" i="11" s="1" a="1"/>
  <c r="O255" i="11" s="1"/>
  <c r="I264" i="11"/>
  <c r="J264" i="11" s="1" a="1"/>
  <c r="J264" i="11" s="1"/>
  <c r="K264" i="11" s="1" a="1"/>
  <c r="K264" i="11" s="1"/>
  <c r="L264" i="11" s="1" a="1"/>
  <c r="L264" i="11" s="1"/>
  <c r="M264" i="11" s="1" a="1"/>
  <c r="M264" i="11" s="1"/>
  <c r="N264" i="11" s="1" a="1"/>
  <c r="N264" i="11" s="1"/>
  <c r="O264" i="11" s="1" a="1"/>
  <c r="O264" i="11" s="1"/>
  <c r="I266" i="11"/>
  <c r="J266" i="11" s="1" a="1"/>
  <c r="J266" i="11" s="1"/>
  <c r="K266" i="11" s="1" a="1"/>
  <c r="K266" i="11" s="1"/>
  <c r="L266" i="11" s="1" a="1"/>
  <c r="L266" i="11" s="1"/>
  <c r="M266" i="11" s="1" a="1"/>
  <c r="M266" i="11" s="1"/>
  <c r="N266" i="11" s="1" a="1"/>
  <c r="N266" i="11" s="1"/>
  <c r="O266" i="11" s="1" a="1"/>
  <c r="O266" i="11" s="1"/>
  <c r="I234" i="11"/>
  <c r="J234" i="11" s="1" a="1"/>
  <c r="J234" i="11" s="1"/>
  <c r="K234" i="11" s="1" a="1"/>
  <c r="K234" i="11" s="1"/>
  <c r="L234" i="11" s="1" a="1"/>
  <c r="L234" i="11" s="1"/>
  <c r="M234" i="11" s="1" a="1"/>
  <c r="M234" i="11" s="1"/>
  <c r="N234" i="11" s="1" a="1"/>
  <c r="N234" i="11" s="1"/>
  <c r="O234" i="11" s="1" a="1"/>
  <c r="O234" i="11" s="1"/>
  <c r="J284" i="11" a="1"/>
  <c r="J284" i="11" s="1"/>
  <c r="K284" i="11" s="1" a="1"/>
  <c r="K284" i="11" s="1"/>
  <c r="L284" i="11" s="1" a="1"/>
  <c r="L284" i="11" s="1"/>
  <c r="M284" i="11" s="1" a="1"/>
  <c r="M284" i="11" s="1"/>
  <c r="N284" i="11" s="1" a="1"/>
  <c r="N284" i="11" s="1"/>
  <c r="O284" i="11" s="1" a="1"/>
  <c r="O284" i="11" s="1"/>
  <c r="J268" i="11" a="1"/>
  <c r="J268" i="11" s="1"/>
  <c r="K268" i="11" s="1" a="1"/>
  <c r="K268" i="11" s="1"/>
  <c r="L268" i="11" s="1" a="1"/>
  <c r="L268" i="11" s="1"/>
  <c r="M268" i="11" s="1" a="1"/>
  <c r="M268" i="11" s="1"/>
  <c r="N268" i="11" s="1" a="1"/>
  <c r="N268" i="11" s="1"/>
  <c r="O268" i="11" s="1" a="1"/>
  <c r="O268" i="11" s="1"/>
  <c r="J280" i="11" a="1"/>
  <c r="J280" i="11" s="1"/>
  <c r="K280" i="11" s="1" a="1"/>
  <c r="K280" i="11" s="1"/>
  <c r="L280" i="11" s="1" a="1"/>
  <c r="L280" i="11" s="1"/>
  <c r="M280" i="11" s="1" a="1"/>
  <c r="M280" i="11" s="1"/>
  <c r="N280" i="11" s="1" a="1"/>
  <c r="N280" i="11" s="1"/>
  <c r="O280" i="11" s="1" a="1"/>
  <c r="O280" i="11" s="1"/>
  <c r="J287" i="11" a="1"/>
  <c r="J287" i="11" s="1"/>
  <c r="K287" i="11" s="1" a="1"/>
  <c r="K287" i="11" s="1"/>
  <c r="L287" i="11" s="1" a="1"/>
  <c r="L287" i="11" s="1"/>
  <c r="M287" i="11" s="1" a="1"/>
  <c r="M287" i="11" s="1"/>
  <c r="N287" i="11" s="1" a="1"/>
  <c r="N287" i="11" s="1"/>
  <c r="O287" i="11" s="1" a="1"/>
  <c r="O287" i="11" s="1"/>
  <c r="J285" i="11" a="1"/>
  <c r="J285" i="11" s="1"/>
  <c r="K285" i="11" s="1" a="1"/>
  <c r="K285" i="11" s="1"/>
  <c r="L285" i="11" s="1" a="1"/>
  <c r="L285" i="11" s="1"/>
  <c r="M285" i="11" s="1" a="1"/>
  <c r="M285" i="11" s="1"/>
  <c r="N285" i="11" s="1" a="1"/>
  <c r="N285" i="11" s="1"/>
  <c r="O285" i="11" s="1" a="1"/>
  <c r="O285" i="11" s="1"/>
  <c r="J290" i="11" a="1"/>
  <c r="J290" i="11" s="1"/>
  <c r="K290" i="11" s="1" a="1"/>
  <c r="K290" i="11" s="1"/>
  <c r="L290" i="11" s="1" a="1"/>
  <c r="L290" i="11" s="1"/>
  <c r="M290" i="11" s="1" a="1"/>
  <c r="M290" i="11" s="1"/>
  <c r="N290" i="11" s="1" a="1"/>
  <c r="N290" i="11" s="1"/>
  <c r="O290" i="11" s="1" a="1"/>
  <c r="O290" i="11" s="1"/>
  <c r="J273" i="11" a="1"/>
  <c r="J273" i="11" s="1"/>
  <c r="K273" i="11" s="1" a="1"/>
  <c r="K273" i="11" s="1"/>
  <c r="L273" i="11" s="1" a="1"/>
  <c r="L273" i="11" s="1"/>
  <c r="M273" i="11" s="1" a="1"/>
  <c r="M273" i="11" s="1"/>
  <c r="N273" i="11" s="1" a="1"/>
  <c r="N273" i="11" s="1"/>
  <c r="O273" i="11" s="1" a="1"/>
  <c r="O273" i="11" s="1"/>
  <c r="J271" i="11" a="1"/>
  <c r="J271" i="11" s="1"/>
  <c r="K271" i="11" s="1" a="1"/>
  <c r="K271" i="11" s="1"/>
  <c r="L271" i="11" s="1" a="1"/>
  <c r="L271" i="11" s="1"/>
  <c r="M271" i="11" s="1" a="1"/>
  <c r="M271" i="11" s="1"/>
  <c r="N271" i="11" s="1" a="1"/>
  <c r="N271" i="11" s="1"/>
  <c r="O271" i="11" s="1" a="1"/>
  <c r="O271" i="11" s="1"/>
  <c r="J283" i="11" a="1"/>
  <c r="J283" i="11" s="1"/>
  <c r="K283" i="11" s="1" a="1"/>
  <c r="K283" i="11" s="1"/>
  <c r="L283" i="11" s="1" a="1"/>
  <c r="L283" i="11" s="1"/>
  <c r="M283" i="11" s="1" a="1"/>
  <c r="M283" i="11" s="1"/>
  <c r="N283" i="11" s="1" a="1"/>
  <c r="N283" i="11" s="1"/>
  <c r="O283" i="11" s="1" a="1"/>
  <c r="O283" i="11" s="1"/>
  <c r="J274" i="11" a="1"/>
  <c r="J274" i="11" s="1"/>
  <c r="K274" i="11" s="1" a="1"/>
  <c r="K274" i="11" s="1"/>
  <c r="L274" i="11" s="1" a="1"/>
  <c r="L274" i="11" s="1"/>
  <c r="M274" i="11" s="1" a="1"/>
  <c r="M274" i="11" s="1"/>
  <c r="N274" i="11" s="1" a="1"/>
  <c r="N274" i="11" s="1"/>
  <c r="O274" i="11" s="1" a="1"/>
  <c r="O274" i="11" s="1"/>
  <c r="J277" i="11" a="1"/>
  <c r="J277" i="11" s="1"/>
  <c r="K277" i="11" s="1" a="1"/>
  <c r="K277" i="11" s="1"/>
  <c r="L277" i="11" s="1" a="1"/>
  <c r="L277" i="11" s="1"/>
  <c r="M277" i="11" s="1" a="1"/>
  <c r="M277" i="11" s="1"/>
  <c r="N277" i="11" s="1" a="1"/>
  <c r="N277" i="11" s="1"/>
  <c r="O277" i="11" s="1" a="1"/>
  <c r="O277" i="11" s="1"/>
  <c r="J281" i="11" a="1"/>
  <c r="J281" i="11" s="1"/>
  <c r="K281" i="11" s="1" a="1"/>
  <c r="K281" i="11" s="1"/>
  <c r="L281" i="11" s="1" a="1"/>
  <c r="L281" i="11" s="1"/>
  <c r="M281" i="11" s="1" a="1"/>
  <c r="M281" i="11" s="1"/>
  <c r="N281" i="11" s="1" a="1"/>
  <c r="N281" i="11" s="1"/>
  <c r="O281" i="11" s="1" a="1"/>
  <c r="O281" i="11" s="1"/>
  <c r="J288" i="11" a="1"/>
  <c r="J288" i="11" s="1"/>
  <c r="K288" i="11" s="1" a="1"/>
  <c r="K288" i="11" s="1"/>
  <c r="L288" i="11" s="1" a="1"/>
  <c r="L288" i="11" s="1"/>
  <c r="M288" i="11" s="1" a="1"/>
  <c r="M288" i="11" s="1"/>
  <c r="N288" i="11" s="1" a="1"/>
  <c r="N288" i="11" s="1"/>
  <c r="O288" i="11" s="1" a="1"/>
  <c r="O288" i="11" s="1"/>
  <c r="J276" i="11" a="1"/>
  <c r="J276" i="11" s="1"/>
  <c r="K276" i="11" s="1" a="1"/>
  <c r="K276" i="11" s="1"/>
  <c r="L276" i="11" s="1" a="1"/>
  <c r="L276" i="11" s="1"/>
  <c r="M276" i="11" s="1" a="1"/>
  <c r="M276" i="11" s="1"/>
  <c r="N276" i="11" s="1" a="1"/>
  <c r="N276" i="11" s="1"/>
  <c r="O276" i="11" s="1" a="1"/>
  <c r="O276" i="11" s="1"/>
  <c r="J282" i="11" a="1"/>
  <c r="J282" i="11" s="1"/>
  <c r="K282" i="11" s="1" a="1"/>
  <c r="K282" i="11" s="1"/>
  <c r="L282" i="11" s="1" a="1"/>
  <c r="L282" i="11" s="1"/>
  <c r="M282" i="11" s="1" a="1"/>
  <c r="M282" i="11" s="1"/>
  <c r="N282" i="11" s="1" a="1"/>
  <c r="N282" i="11" s="1"/>
  <c r="O282" i="11" s="1" a="1"/>
  <c r="O282" i="11" s="1"/>
  <c r="J278" i="11" a="1"/>
  <c r="J278" i="11" s="1"/>
  <c r="K278" i="11" s="1" a="1"/>
  <c r="K278" i="11" s="1"/>
  <c r="L278" i="11" s="1" a="1"/>
  <c r="L278" i="11" s="1"/>
  <c r="M278" i="11" s="1" a="1"/>
  <c r="M278" i="11" s="1"/>
  <c r="N278" i="11" s="1" a="1"/>
  <c r="N278" i="11" s="1"/>
  <c r="O278" i="11" s="1" a="1"/>
  <c r="O278" i="11" s="1"/>
  <c r="J291" i="11" a="1"/>
  <c r="J291" i="11" s="1"/>
  <c r="K291" i="11" s="1" a="1"/>
  <c r="K291" i="11" s="1"/>
  <c r="L291" i="11" s="1" a="1"/>
  <c r="L291" i="11" s="1"/>
  <c r="M291" i="11" s="1" a="1"/>
  <c r="M291" i="11" s="1"/>
  <c r="N291" i="11" s="1" a="1"/>
  <c r="N291" i="11" s="1"/>
  <c r="O291" i="11" s="1" a="1"/>
  <c r="O291" i="11" s="1"/>
  <c r="J270" i="11" a="1"/>
  <c r="J270" i="11" s="1"/>
  <c r="K270" i="11" s="1" a="1"/>
  <c r="K270" i="11" s="1"/>
  <c r="L270" i="11" s="1" a="1"/>
  <c r="L270" i="11" s="1"/>
  <c r="M270" i="11" s="1" a="1"/>
  <c r="M270" i="11" s="1"/>
  <c r="N270" i="11" s="1" a="1"/>
  <c r="N270" i="11" s="1"/>
  <c r="O270" i="11" s="1" a="1"/>
  <c r="O270" i="11" s="1"/>
  <c r="J275" i="11" a="1"/>
  <c r="J275" i="11" s="1"/>
  <c r="K275" i="11" s="1" a="1"/>
  <c r="K275" i="11" s="1"/>
  <c r="L275" i="11" s="1" a="1"/>
  <c r="L275" i="11" s="1"/>
  <c r="M275" i="11" s="1" a="1"/>
  <c r="M275" i="11" s="1"/>
  <c r="N275" i="11" s="1" a="1"/>
  <c r="N275" i="11" s="1"/>
  <c r="O275" i="11" s="1" a="1"/>
  <c r="O275" i="11" s="1"/>
  <c r="J292" i="11" a="1"/>
  <c r="J292" i="11" s="1"/>
  <c r="K292" i="11" s="1" a="1"/>
  <c r="K292" i="11" s="1"/>
  <c r="L292" i="11" s="1" a="1"/>
  <c r="L292" i="11" s="1"/>
  <c r="M292" i="11" s="1" a="1"/>
  <c r="M292" i="11" s="1"/>
  <c r="N292" i="11" s="1" a="1"/>
  <c r="N292" i="11" s="1"/>
  <c r="O292" i="11" s="1" a="1"/>
  <c r="O292" i="11" s="1"/>
  <c r="J269" i="11" a="1"/>
  <c r="J269" i="11" s="1"/>
  <c r="K269" i="11" s="1" a="1"/>
  <c r="K269" i="11" s="1"/>
  <c r="L269" i="11" s="1" a="1"/>
  <c r="L269" i="11" s="1"/>
  <c r="M269" i="11" s="1" a="1"/>
  <c r="M269" i="11" s="1"/>
  <c r="N269" i="11" s="1" a="1"/>
  <c r="N269" i="11" s="1"/>
  <c r="O269" i="11" s="1" a="1"/>
  <c r="O269" i="11" s="1"/>
  <c r="J279" i="11" a="1"/>
  <c r="J279" i="11" s="1"/>
  <c r="K279" i="11" s="1" a="1"/>
  <c r="K279" i="11" s="1"/>
  <c r="L279" i="11" s="1" a="1"/>
  <c r="L279" i="11" s="1"/>
  <c r="M279" i="11" s="1" a="1"/>
  <c r="M279" i="11" s="1"/>
  <c r="N279" i="11" s="1" a="1"/>
  <c r="N279" i="11" s="1"/>
  <c r="O279" i="11" s="1" a="1"/>
  <c r="O279" i="11" s="1"/>
  <c r="J286" i="11" a="1"/>
  <c r="J286" i="11" s="1"/>
  <c r="K286" i="11" s="1" a="1"/>
  <c r="K286" i="11" s="1"/>
  <c r="L286" i="11" s="1" a="1"/>
  <c r="L286" i="11" s="1"/>
  <c r="M286" i="11" s="1" a="1"/>
  <c r="M286" i="11" s="1"/>
  <c r="N286" i="11" s="1" a="1"/>
  <c r="N286" i="11" s="1"/>
  <c r="O286" i="11" s="1" a="1"/>
  <c r="O286" i="11" s="1"/>
  <c r="J272" i="11" a="1"/>
  <c r="J272" i="11" s="1"/>
  <c r="K272" i="11" s="1" a="1"/>
  <c r="K272" i="11" s="1"/>
  <c r="L272" i="11" s="1" a="1"/>
  <c r="L272" i="11" s="1"/>
  <c r="M272" i="11" s="1" a="1"/>
  <c r="M272" i="11" s="1"/>
  <c r="N272" i="11" s="1" a="1"/>
  <c r="N272" i="11" s="1"/>
  <c r="O272" i="11" s="1" a="1"/>
  <c r="O272" i="11" s="1"/>
  <c r="J289" i="11" a="1"/>
  <c r="J289" i="11" s="1"/>
  <c r="K289" i="11" s="1" a="1"/>
  <c r="K289" i="11" s="1"/>
  <c r="L289" i="11" s="1" a="1"/>
  <c r="L289" i="11" s="1"/>
  <c r="M289" i="11" s="1" a="1"/>
  <c r="M289" i="11" s="1"/>
  <c r="N289" i="11" s="1" a="1"/>
  <c r="N289" i="11" s="1"/>
  <c r="O289" i="11" s="1" a="1"/>
  <c r="O289" i="11" s="1"/>
  <c r="F82" i="10" l="1"/>
  <c r="E115" i="10"/>
  <c r="E103" i="10"/>
  <c r="E91" i="10"/>
  <c r="E100" i="10"/>
  <c r="E97" i="10"/>
  <c r="E114" i="10"/>
  <c r="E102" i="10"/>
  <c r="E90" i="10"/>
  <c r="E112" i="10"/>
  <c r="E88" i="10"/>
  <c r="E92" i="10"/>
  <c r="E113" i="10"/>
  <c r="E101" i="10"/>
  <c r="E89" i="10"/>
  <c r="E121" i="10"/>
  <c r="E116" i="10"/>
  <c r="E109" i="10"/>
  <c r="E104" i="10"/>
  <c r="E111" i="10"/>
  <c r="E99" i="10"/>
  <c r="F99" i="10" s="1"/>
  <c r="E87" i="10"/>
  <c r="E110" i="10"/>
  <c r="E98" i="10"/>
  <c r="E86" i="10"/>
  <c r="E85" i="10"/>
  <c r="E120" i="10"/>
  <c r="E108" i="10"/>
  <c r="E96" i="10"/>
  <c r="E84" i="10"/>
  <c r="E83" i="10"/>
  <c r="E119" i="10"/>
  <c r="E107" i="10"/>
  <c r="E95" i="10"/>
  <c r="F95" i="10" s="1"/>
  <c r="E118" i="10"/>
  <c r="E106" i="10"/>
  <c r="E94" i="10"/>
  <c r="E117" i="10"/>
  <c r="F117" i="10" s="1"/>
  <c r="E105" i="10"/>
  <c r="F105" i="10" s="1"/>
  <c r="E93" i="10"/>
  <c r="F101" i="10" l="1"/>
  <c r="F90" i="10"/>
  <c r="G90" i="10" s="1"/>
  <c r="H90" i="10" s="1"/>
  <c r="I90" i="10" s="1"/>
  <c r="J90" i="10" s="1"/>
  <c r="K90" i="10" s="1"/>
  <c r="L90" i="10" s="1"/>
  <c r="F109" i="10"/>
  <c r="F93" i="10"/>
  <c r="G93" i="10" s="1"/>
  <c r="H93" i="10" s="1"/>
  <c r="I93" i="10" s="1"/>
  <c r="J93" i="10" s="1"/>
  <c r="K93" i="10" s="1"/>
  <c r="L93" i="10" s="1"/>
  <c r="F113" i="10"/>
  <c r="G113" i="10" s="1"/>
  <c r="H113" i="10" s="1"/>
  <c r="I113" i="10" s="1"/>
  <c r="J113" i="10" s="1"/>
  <c r="K113" i="10" s="1"/>
  <c r="L113" i="10" s="1"/>
  <c r="F102" i="10"/>
  <c r="G102" i="10" s="1"/>
  <c r="H102" i="10" s="1"/>
  <c r="I102" i="10" s="1"/>
  <c r="J102" i="10" s="1"/>
  <c r="K102" i="10" s="1"/>
  <c r="L102" i="10" s="1"/>
  <c r="F91" i="10"/>
  <c r="G91" i="10" s="1"/>
  <c r="H91" i="10" s="1"/>
  <c r="I91" i="10" s="1"/>
  <c r="J91" i="10" s="1"/>
  <c r="K91" i="10" s="1"/>
  <c r="L91" i="10" s="1"/>
  <c r="F87" i="10"/>
  <c r="G87" i="10" s="1"/>
  <c r="H87" i="10" s="1"/>
  <c r="I87" i="10" s="1"/>
  <c r="J87" i="10" s="1"/>
  <c r="K87" i="10" s="1"/>
  <c r="L87" i="10" s="1"/>
  <c r="F114" i="10"/>
  <c r="G114" i="10" s="1"/>
  <c r="H114" i="10" s="1"/>
  <c r="I114" i="10" s="1"/>
  <c r="J114" i="10" s="1"/>
  <c r="K114" i="10" s="1"/>
  <c r="L114" i="10" s="1"/>
  <c r="F103" i="10"/>
  <c r="G103" i="10" s="1"/>
  <c r="H103" i="10" s="1"/>
  <c r="I103" i="10" s="1"/>
  <c r="J103" i="10" s="1"/>
  <c r="K103" i="10" s="1"/>
  <c r="L103" i="10" s="1"/>
  <c r="F115" i="10"/>
  <c r="G115" i="10" s="1"/>
  <c r="H115" i="10" s="1"/>
  <c r="I115" i="10" s="1"/>
  <c r="J115" i="10" s="1"/>
  <c r="K115" i="10" s="1"/>
  <c r="L115" i="10" s="1"/>
  <c r="F119" i="10"/>
  <c r="G119" i="10" s="1"/>
  <c r="H119" i="10" s="1"/>
  <c r="I119" i="10" s="1"/>
  <c r="J119" i="10" s="1"/>
  <c r="K119" i="10" s="1"/>
  <c r="L119" i="10" s="1"/>
  <c r="F85" i="10"/>
  <c r="F104" i="10"/>
  <c r="F83" i="10"/>
  <c r="F116" i="10"/>
  <c r="F92" i="10"/>
  <c r="G92" i="10" s="1"/>
  <c r="H92" i="10" s="1"/>
  <c r="I92" i="10" s="1"/>
  <c r="J92" i="10" s="1"/>
  <c r="K92" i="10" s="1"/>
  <c r="L92" i="10" s="1"/>
  <c r="F86" i="10"/>
  <c r="G86" i="10" s="1"/>
  <c r="H86" i="10" s="1"/>
  <c r="I86" i="10" s="1"/>
  <c r="J86" i="10" s="1"/>
  <c r="K86" i="10" s="1"/>
  <c r="L86" i="10" s="1"/>
  <c r="F107" i="10"/>
  <c r="G107" i="10" s="1"/>
  <c r="H107" i="10" s="1"/>
  <c r="I107" i="10" s="1"/>
  <c r="J107" i="10" s="1"/>
  <c r="K107" i="10" s="1"/>
  <c r="L107" i="10" s="1"/>
  <c r="F111" i="10"/>
  <c r="G111" i="10" s="1"/>
  <c r="H111" i="10" s="1"/>
  <c r="I111" i="10" s="1"/>
  <c r="J111" i="10" s="1"/>
  <c r="K111" i="10" s="1"/>
  <c r="L111" i="10" s="1"/>
  <c r="F98" i="10"/>
  <c r="G98" i="10" s="1"/>
  <c r="H98" i="10" s="1"/>
  <c r="I98" i="10" s="1"/>
  <c r="J98" i="10" s="1"/>
  <c r="K98" i="10" s="1"/>
  <c r="L98" i="10" s="1"/>
  <c r="F97" i="10"/>
  <c r="G97" i="10" s="1"/>
  <c r="H97" i="10" s="1"/>
  <c r="I97" i="10" s="1"/>
  <c r="J97" i="10" s="1"/>
  <c r="K97" i="10" s="1"/>
  <c r="L97" i="10" s="1"/>
  <c r="F94" i="10"/>
  <c r="G94" i="10" s="1"/>
  <c r="H94" i="10" s="1"/>
  <c r="I94" i="10" s="1"/>
  <c r="J94" i="10" s="1"/>
  <c r="K94" i="10" s="1"/>
  <c r="L94" i="10" s="1"/>
  <c r="F84" i="10"/>
  <c r="G84" i="10" s="1"/>
  <c r="H84" i="10" s="1"/>
  <c r="I84" i="10" s="1"/>
  <c r="J84" i="10" s="1"/>
  <c r="K84" i="10" s="1"/>
  <c r="L84" i="10" s="1"/>
  <c r="F121" i="10"/>
  <c r="G121" i="10" s="1"/>
  <c r="H121" i="10" s="1"/>
  <c r="I121" i="10" s="1"/>
  <c r="J121" i="10" s="1"/>
  <c r="K121" i="10" s="1"/>
  <c r="L121" i="10" s="1"/>
  <c r="F106" i="10"/>
  <c r="G106" i="10" s="1"/>
  <c r="H106" i="10" s="1"/>
  <c r="I106" i="10" s="1"/>
  <c r="J106" i="10" s="1"/>
  <c r="K106" i="10" s="1"/>
  <c r="L106" i="10" s="1"/>
  <c r="F96" i="10"/>
  <c r="G96" i="10" s="1"/>
  <c r="H96" i="10" s="1"/>
  <c r="I96" i="10" s="1"/>
  <c r="J96" i="10" s="1"/>
  <c r="K96" i="10" s="1"/>
  <c r="L96" i="10" s="1"/>
  <c r="F110" i="10"/>
  <c r="G110" i="10" s="1"/>
  <c r="H110" i="10" s="1"/>
  <c r="I110" i="10" s="1"/>
  <c r="J110" i="10" s="1"/>
  <c r="K110" i="10" s="1"/>
  <c r="L110" i="10" s="1"/>
  <c r="F88" i="10"/>
  <c r="G88" i="10" s="1"/>
  <c r="H88" i="10" s="1"/>
  <c r="I88" i="10" s="1"/>
  <c r="J88" i="10" s="1"/>
  <c r="K88" i="10" s="1"/>
  <c r="L88" i="10" s="1"/>
  <c r="F118" i="10"/>
  <c r="G118" i="10" s="1"/>
  <c r="H118" i="10" s="1"/>
  <c r="I118" i="10" s="1"/>
  <c r="J118" i="10" s="1"/>
  <c r="K118" i="10" s="1"/>
  <c r="L118" i="10" s="1"/>
  <c r="F108" i="10"/>
  <c r="G108" i="10" s="1"/>
  <c r="H108" i="10" s="1"/>
  <c r="I108" i="10" s="1"/>
  <c r="J108" i="10" s="1"/>
  <c r="K108" i="10" s="1"/>
  <c r="L108" i="10" s="1"/>
  <c r="F112" i="10"/>
  <c r="G112" i="10" s="1"/>
  <c r="H112" i="10" s="1"/>
  <c r="I112" i="10" s="1"/>
  <c r="J112" i="10" s="1"/>
  <c r="K112" i="10" s="1"/>
  <c r="L112" i="10" s="1"/>
  <c r="F100" i="10"/>
  <c r="G100" i="10" s="1"/>
  <c r="H100" i="10" s="1"/>
  <c r="I100" i="10" s="1"/>
  <c r="J100" i="10" s="1"/>
  <c r="K100" i="10" s="1"/>
  <c r="L100" i="10" s="1"/>
  <c r="F120" i="10"/>
  <c r="G120" i="10" s="1"/>
  <c r="H120" i="10" s="1"/>
  <c r="I120" i="10" s="1"/>
  <c r="J120" i="10" s="1"/>
  <c r="K120" i="10" s="1"/>
  <c r="L120" i="10" s="1"/>
  <c r="F89" i="10"/>
  <c r="G89" i="10" s="1"/>
  <c r="H89" i="10" s="1"/>
  <c r="I89" i="10" s="1"/>
  <c r="J89" i="10" s="1"/>
  <c r="K89" i="10" s="1"/>
  <c r="L89" i="10" s="1"/>
  <c r="G83" i="10"/>
  <c r="H83" i="10" s="1"/>
  <c r="I83" i="10" s="1"/>
  <c r="J83" i="10" s="1"/>
  <c r="K83" i="10" s="1"/>
  <c r="L83" i="10" s="1"/>
  <c r="G101" i="10"/>
  <c r="H101" i="10" s="1"/>
  <c r="I101" i="10" s="1"/>
  <c r="J101" i="10" s="1"/>
  <c r="K101" i="10" s="1"/>
  <c r="L101" i="10" s="1"/>
  <c r="G95" i="10"/>
  <c r="H95" i="10" s="1"/>
  <c r="I95" i="10" s="1"/>
  <c r="J95" i="10" s="1"/>
  <c r="K95" i="10" s="1"/>
  <c r="L95" i="10" s="1"/>
  <c r="G117" i="10"/>
  <c r="H117" i="10" s="1"/>
  <c r="I117" i="10" s="1"/>
  <c r="J117" i="10" s="1"/>
  <c r="K117" i="10" s="1"/>
  <c r="L117" i="10" s="1"/>
  <c r="G85" i="10"/>
  <c r="H85" i="10" s="1"/>
  <c r="I85" i="10" s="1"/>
  <c r="J85" i="10" s="1"/>
  <c r="K85" i="10" s="1"/>
  <c r="L85" i="10" s="1"/>
  <c r="G104" i="10"/>
  <c r="H104" i="10" s="1"/>
  <c r="I104" i="10" s="1"/>
  <c r="J104" i="10" s="1"/>
  <c r="K104" i="10" s="1"/>
  <c r="L104" i="10" s="1"/>
  <c r="G82" i="10"/>
  <c r="H82" i="10" s="1"/>
  <c r="I82" i="10" s="1"/>
  <c r="J82" i="10" s="1"/>
  <c r="K82" i="10" s="1"/>
  <c r="L82" i="10" s="1"/>
  <c r="G116" i="10"/>
  <c r="H116" i="10" s="1"/>
  <c r="I116" i="10" s="1"/>
  <c r="J116" i="10" s="1"/>
  <c r="K116" i="10" s="1"/>
  <c r="L116" i="10" s="1"/>
  <c r="G105" i="10"/>
  <c r="H105" i="10" s="1"/>
  <c r="I105" i="10" s="1"/>
  <c r="J105" i="10" s="1"/>
  <c r="K105" i="10" s="1"/>
  <c r="L105" i="10" s="1"/>
  <c r="G99" i="10"/>
  <c r="H99" i="10" s="1"/>
  <c r="I99" i="10" s="1"/>
  <c r="J99" i="10" s="1"/>
  <c r="K99" i="10" s="1"/>
  <c r="L99" i="10" s="1"/>
  <c r="G109" i="10"/>
  <c r="H109" i="10" s="1"/>
  <c r="I109" i="10" s="1"/>
  <c r="J109" i="10" s="1"/>
  <c r="K109" i="10" s="1"/>
  <c r="L109" i="1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<sst xmlns="http://schemas.openxmlformats.org/spreadsheetml/2006/main" count="2858" uniqueCount="1452">
  <si>
    <t>Frage</t>
  </si>
  <si>
    <t>nummern als antwort wsl bis 8 antwortmöglichkeiten</t>
  </si>
  <si>
    <t>Sortieraufgaben wsl. Bis 8 Antwortmöglichkeiten</t>
  </si>
  <si>
    <t>vereinzelt auch mehrfach antworten</t>
  </si>
  <si>
    <t>40 Fragen in einer Zwischenprüfung das als Möglichkeit</t>
  </si>
  <si>
    <t>Möglichkeit Menge an Fragen auszuwählen</t>
  </si>
  <si>
    <t>Falsche Fragen wiederholen</t>
  </si>
  <si>
    <t>Fragen markieren</t>
  </si>
  <si>
    <t>Formeln abgefragt werden</t>
  </si>
  <si>
    <t>Antwort 1</t>
  </si>
  <si>
    <t>Antwort 2</t>
  </si>
  <si>
    <t>Antwort 3</t>
  </si>
  <si>
    <t>Antwort 4</t>
  </si>
  <si>
    <t>Antwort 5</t>
  </si>
  <si>
    <t>Antwort 6</t>
  </si>
  <si>
    <t>Antwort 7</t>
  </si>
  <si>
    <t>Antwort 8</t>
  </si>
  <si>
    <t>verschiedene Schwierigkeiten (mit Hinweisen und ohne)</t>
  </si>
  <si>
    <t>Frühjahr 2022</t>
  </si>
  <si>
    <t>Stellen Sie fest, aus welchem Gesetz dieser Gesetzesauszug stammt!</t>
  </si>
  <si>
    <t>Gesetz betreffend die Gesellschaften mit beschränkter Haftung</t>
  </si>
  <si>
    <t>Handelsgesetzbuch</t>
  </si>
  <si>
    <t>Betriebsverfassungsgesetz</t>
  </si>
  <si>
    <t>Sozialgesetzbuch</t>
  </si>
  <si>
    <t>Grundgesetz</t>
  </si>
  <si>
    <t>Anlage benötigt</t>
  </si>
  <si>
    <t>Ja</t>
  </si>
  <si>
    <t>Nein</t>
  </si>
  <si>
    <t>Die Maschinenfabrik Mahler GmbH beschäftigt 105 Arbeitnehmer (Arbeitnehmer im Sinne des oben abgebildeten Gesetzesauszugs). Von diesen 105 Arbeitnehmern haben fünf das 16. Lebensjahr noch nicht vollendet. Leiharbeitnehmer werden nicht eingesetzt Stellen Sie fest, wie viele Arbeitnehmer bei der Betriebsratswahl wahlberechtigt sind!</t>
  </si>
  <si>
    <t>Im Rahmen der Bedarfsermittlung unterscheidet man unter anderem Primär-, Sekundär- und Tertiärbedarf. Entscheiden Sie, welche Feststellung zu den Bedarfsarten nicht zutrifft!</t>
  </si>
  <si>
    <t xml:space="preserve">Bei der Maschinenfabrik Mahler GmbH wird geprüft, ob die Handelsware „Scherblätter” weiterhin fremdbezogen werden soll. Zur Entscheidung über Eigenfertigung und Fremdbezug liegt folgende Darstellung vor: Prüfen Sie, welche Feststellung auf die dargestellte Situation zutrifft! </t>
  </si>
  <si>
    <t>Frage 
Nummer:</t>
  </si>
  <si>
    <t xml:space="preserve">Bei der Beschaffungsplanung für den Rohstoff „Gussmaterial” soll mithilfe der folgenden Formel die optimale Bestellmenge bestimmt werden. Stellen Sie fest, welche Aussage zur optimalen Bestellmenge zutrifft! </t>
  </si>
  <si>
    <t>Stellen Sie fest, in welchem Fall Sie eine auftragsberogene Bestellung vornehmen!</t>
  </si>
  <si>
    <t>Stellen Sie fest, in welchem Fall der Begriff „Meldebestand” korrekt beschrieben ist!</t>
  </si>
  <si>
    <t>Die Maschinenfabrik Mahler GmbH erhält bei ihren Anfragen an Lieferanten Hinweise auf mögliche Preisnachlässe. Geben Sie an, welche Aussage zur Gewährung eines Bonus zutrifft!</t>
  </si>
  <si>
    <t>Für die benötigten Teile des Drehpfluges „Ter‘a 4.0“ holt sich die Maschinenfabrik Mahler GmbH mehrere Angebote von ausschließlich nationalen Lieferanten ein. Stellen Sie fest, was in diesem Fal: nicht als Entscheidungskriterium beim Angebotsvergleich infrage kommen kann!</t>
  </si>
  <si>
    <t>Berechnen Sie den Überweisungsbetrag in € bei Inanspruchnahme des Skontoabzugs !</t>
  </si>
  <si>
    <t>Vor der Lieferung der Schrauben wurde der Kaufvertrag zwischen der Eisengruber KG und der Maschinenfabrik wiahler GmbH geschlossen. Stellen Sie fest, durch welche zwei Willenserklärungen der Kaufvertrag zwischen der Maschinenfabrik Mahler GmbH und der Eisengruber KG zustande gekommen ist</t>
  </si>
  <si>
    <t>Die Maschinenfabrik Mahler GmbH hat mit unterschiedlichen Lieferanten verschiedene Arten von Kaufverträgen abgeschlossen. Mit der Stahlwerke GmbH wurde ein Rahmenvertrag über die generelle Abrtähme von 5 000 Tonnen Stahl jährlich geschlossen. Die genauen Einzelheiten, 2. B. die Abmessurigen des Rundstahls, werten jedoch erst vier Wachen vor Abnahme der Ware bestimmt, Entscheiden Sie, welche Kaufvertragsart in diesem Fall vorliegt!</t>
  </si>
  <si>
    <t>Von der Maschinenfabrik Mahler GrabH bestellte Motoren werden von dem Lieferanten fristgerecht geliefert. Bei der ordnungsgemäßen Wareneingangsprüfung werden Mängel arı den Motoren festgestellt. Stellen Sie fest, wann die Maschinenfabrik Mahler GmbH dem Lieferanten den festgestellten Mangel gemäß der gesetzlichen Regelung anzeigen muss!</t>
  </si>
  <si>
    <t>Ermitteln Sie für das Jahr 2021 den durchschnittlichen Lagerbestand des Rohstoffs ‚Schmiedestücke” in Stück!</t>
  </si>
  <si>
    <t>Stellen Sie mithilfe der in der Skizze angegebenen Mengen- und Wertangaben fest, welche Schlussfolgerung zutrifft!</t>
  </si>
  <si>
    <t>Stellen Sie fest, welche Aussage nicht zutrifft!</t>
  </si>
  <si>
    <t>Für „Schrauben M30” wurde bei der Inventu’ ein Istbestand von 1 200 Stück ermittelt. In der Lagerbuchführung ist ein Sollbestand von 1.000 Stück vermerkt, Prüfen Sie, welcher Sachverhalt diese Differenz verursacht hat!</t>
  </si>
  <si>
    <t>Die Auswertung der Inventurdaten ergab, dass der curchschnittliche Lagerbestand von Akkus halbiert werden kann. Stellen Sie fest, wie sich diese Halbierung auswirken wird!</t>
  </si>
  <si>
    <t>Sie beschäftigen sich mit dem Maschinenbelegungsplan. Stellen Sie fest, welche Aussage zum Maschinenbelegungsplan zutrifft!</t>
  </si>
  <si>
    <t>Sie sollen für einen Auftrag über Motorsägen die optimale Losgröße ermitteln. Entscheiden Sie, was man unter der „optimalen Losgröße” versteht!</t>
  </si>
  <si>
    <t>Die Maschinenfabrik Mahler GmbH erhält einen Auftrag zur Fertigung von Ersatzteilen für Erntemaschinen (Ausläger). Die Vertriebsabteilung möch_x0002_te von Ihnen wissen, nach wie vielen Arbeitstagen die bestellten Ersatzteile frühestens zur Auslieferung bereit sind, Für die Ermittlung der Arbeits_x0002_dauer des gesamten Auftrages stehen Ihnen nachstehend eine Vorgangstabelle und ein noch zu vervollständigendes Balkendiagramm zur Verfü- gung. In dem Balkendiagramm wurde mit der Planung des Auftrages A 111-1 bereits begonnen. Vervollständigen Sie das Balkendiagramm als Vorwärts_x0002_planung und tragen Sie die ermittelte Gesamtzahl an Arbeitstagen, die mindestens für den Auftrag A 111-1 benötigt werden, in die Kästchen auf dem Lösungsbogen ein!</t>
  </si>
  <si>
    <t>Sie haben den Auftrag, für die Fertigungsplanung den Ablauf der Fertigung der Gussformen zu kontrollieren. Bringen Sie die folgenden Arbeits_x0002_schritte der Fertigung In die richtige Reihenfolge, indem Sie die Ziffern 1 bis 5 in die Kästchen neben den Arbeitsschritten eintragen! Beginnen Sie mit „Die entsprechende Produktionsstätte erhält den Fertigungsauftrag.*! Übertragen Sie anschließend Ihre senkrecht angeordneten Lösungsziffern in dieser Reihenfolge von links nach rechts in den Lösungsbogen!</t>
  </si>
  <si>
    <t>Die Geschäftsleitung der Maschinenfabrik Mahler GmbH hat Total Quality Management (TQM) eingeführt. Erklären Sie, was unter TQM zu verstehen ist!</t>
  </si>
  <si>
    <t>Sie haben monatlich die geleistete Arbeitszeit sowie die Anzahl der hergestellten Baugruppen „Getriebe“ ermittelt und daraus die abgebildete Grafik erstellt. Stellen Sie mithilfe der Grafik fest, in welchem Monat die Produktivität am höchsten war!</t>
  </si>
  <si>
    <t>In der Maschinenfabrik Mahler GmbH soll das Produktionsprogramm des zweiten Halbjahres 2022 für Bohrmaschinen geplant werden. Stellen Sie fest, welche Aufgabe zur Produktionsprogrammplanung gehört!</t>
  </si>
  <si>
    <t>Anlagen einblenden</t>
  </si>
  <si>
    <t>Die Qualitätssicherung hat festgestellt, dass sich die Ausschussquote bei den Rasenmähern nach Rationalisierungsmaßnahmen in der Produktion von 0,9 %% auf 1,23 % erhöht hat. Stellen Sie fest, welche Maßnahme die Ausschussquote in der Praduktion reduzieren kann!</t>
  </si>
  <si>
    <t xml:space="preserve">Der Gartenhäcksler „Firewood 200U wurde 12 Jahre lang produziert. Der Produktlebenszyklus dieses Häckslers ist nebenstehend abgebildet. Geben Sie an, in welcher Lebensphase sich das Produkt im Jahr 5 befand! </t>
  </si>
  <si>
    <t xml:space="preserve">Sie sind im Fertigungsbereich der Maschinenfabrik Mahler GmbH eingesetzt. Ihnen liegt der abgebildete Arbeitsplan für einen Auftrag für die Ferti_x0002_gung von 600 Kotflügeln vor. Ermitteln Sie die Auftragszeit (t) in Stunden für den Auftrag! </t>
  </si>
  <si>
    <t>Für Häcksler ermitteln Sie einen Beschäftigungsgrad von 85 %. Stellen Sie fest, welche Information Ihnen diese Kennziffer gibt!</t>
  </si>
  <si>
    <t>Zu den Kunden der Maschinenfabrik Mahler GmbH gehören auch Personengssellschaften. In der Ergeänistabelle einer Personengesellschaft finden Sie verschiedene kalkulatorische Kosten. Entscheiden Sie, welche kalkulatörischen Kasten ausschließlich Zusatzkosten sind!</t>
  </si>
  <si>
    <t>Berechnen Sie die Herstellkosten des Umsatzes in €!</t>
  </si>
  <si>
    <t xml:space="preserve">Berechnen Sie die Selbstkosten des Umsatzes In €! </t>
  </si>
  <si>
    <t xml:space="preserve">Bei der Maschinenfabrik Mahler GmbH kommen verschiedene Kalkulationsverfahren zum Einsatz. Stellen Sie fest, welche Aussage zutrifft! </t>
  </si>
  <si>
    <t>Möglichkeit Frage zu melden bei Rechtsscheibfehler</t>
  </si>
  <si>
    <t>Berechnen Sie die variablen Stückkosten in € für eine Motorsäge des Typs KS 6024!</t>
  </si>
  <si>
    <t>Berechnen Sie die Gesamtkosten in € bei einer Produktionsmenge von 75 Motorsägen des Typs KS 6024!</t>
  </si>
  <si>
    <t>Sie beschäftigen sich mit verschiedenen Kosten, die in der Maschinenfabrik Mahler GmbH anfallen. Geben Sie an, welche Aussage zu den Gemein_x0002_kosten nicht zutrifft!</t>
  </si>
  <si>
    <t>Sie werden gebeten, die Pausenzeiten des minderjährigen Auszubildenden Sebastian Klube (16 Jahre alt) zu planen. Sebastian Klube hat eine Ar_x0002_beitszeit von 7 Stunden pro Tag und beginnt morgens um 8:00 Uhr mit der Arbeit. Eine Frühstückspause findet von 9:30 Uhr bis 9:45 Uhr statt. Neben der Frühstückspause gibt es eine Mittagspause, die für alle Beschäftigten um 12:30 Uhr beginnt. Geben Sie mithilfe des abgebildeten Auszugs aus dem Jugendarbeitsschutzgesetz an, um wie viel Uhr (Std.:Min.) die Mittagspause für Sebastian Klube frühestens endet!</t>
  </si>
  <si>
    <t>Lösung</t>
  </si>
  <si>
    <t>Prüfung:</t>
  </si>
  <si>
    <t>Antwort
Auswahl</t>
  </si>
  <si>
    <t>Der Tertiärbedarf beinhaltet z, B. den Bedarf an Betriebsstoffen, die nicht in das Endprodukt eingehen.</t>
  </si>
  <si>
    <t>Der Zusatzbedarf kann sich aus Erfahrungswerten für z. B. Ausschuss oder Schwund ergeben.</t>
  </si>
  <si>
    <t>Der Bruttosekundärbedarf lässt sich z. B. aus einer Mengenübersichtsstückliste ermitteln,</t>
  </si>
  <si>
    <t>Ein negativer Nettosekundärbedarf eines Rohstoffes bedeutet stets, dass dieser Rohstoff in entsprechender Menge bestellt werden muss.</t>
  </si>
  <si>
    <t>Der Primärbedarf beinhaltet z. B. den Bedarf an verkaufsfähigen Fertigerzeugnissen.</t>
  </si>
  <si>
    <t>Die Stückkosten des Fremdbezuges steigen mit zunehmender Menge überproportional.</t>
  </si>
  <si>
    <t>Die Stückkosten der Eigenfertigung sind nach dem Überschreiten der kritischen Menge kleiner als die Stückkosten des Fremdbezuges.</t>
  </si>
  <si>
    <t>Die Stückkosten der Eigenfertigung steigen mit zunehmender Menge überproportional.</t>
  </si>
  <si>
    <t>Aufgrund der Fixkostendegression sind die Stückkosten des Fremdbezuges konstant.</t>
  </si>
  <si>
    <t>Aufgrund der Fixkostendegression sind die Stückkosten der Eigenfertigung konstant.</t>
  </si>
  <si>
    <t>Eine Senkung des Jahresbederfs erhöht szets die optimale Bestellmenge.</t>
  </si>
  <si>
    <t>Eine Erhöhung des Einstandspreises je Einheit erhöht die optimale Bestellmenge in jedem Fall.</t>
  </si>
  <si>
    <t>Eine Erhöhung der fixen Bestellkosten vermindert zwingend die optimale Bestellmenge,</t>
  </si>
  <si>
    <t>Eine Senkung des Lagerhaltungskostensatzes vermindert in jedem Fall die optimale Bestellmenge</t>
  </si>
  <si>
    <t>Eine Senkung des Einstandspreises je Einheit erhöht die optimale Bestellmenge.</t>
  </si>
  <si>
    <t>Sie bestellen Elektrokabel aus der Insolvenzmasse eines Elektrogroßhändlers, um diese einzulagern</t>
  </si>
  <si>
    <t>Sie bestellen den Jahresbedarf an Wartungs- und Pflegematerialien für die Maschinen und Anlagen auf Vorrat.</t>
  </si>
  <si>
    <t xml:space="preserve">Sie bestellen Schrauben in großen Mengen zur Einlagerung, um einen aktuellen Mengenrabatt Ihres Lieferanten nutzen zu können. </t>
  </si>
  <si>
    <t xml:space="preserve">Sie bestellen aufgrund eines Sonderangebots Lake und lagern diese nach deren Lieferung vollständig ein. </t>
  </si>
  <si>
    <t>Sie bestellen für die Rasentraktoren, die die Stadtverwaltung Berlin bei der Maschinenfabrik Mahler GmbH bestellt hat, Fahrersitze mit einem einheitlichen Dekor.</t>
  </si>
  <si>
    <t>er Meldebestand ist der Bestand beim Bestellrhythmusverfahren, dessen Erreichen eine neue Bestellung auslösen muss, um den Mindestbe_x0002_stand bis zum Eintreffen der neuen Lieferung in jedem Fall angreifen zu müssen,</t>
  </si>
  <si>
    <t>Um den Meldebestand zu berechnen, wird zunächst der wöchentliche Verbrauch mit der Lieferzeit in Tagen multipliziert. Anschließend muss von diesem Ergebnis der Mindestbestand abgezoger werden.</t>
  </si>
  <si>
    <t xml:space="preserve"> Die Menge, die aus Sicherheitsgründen immer im Lager vorhanden sein muss, wird Meldebestand genannt. </t>
  </si>
  <si>
    <t xml:space="preserve">Beim Bestellpunktverfahren wird eine neue Bestellung ausgelöst, sobald der Meldebestand erreicht ist. </t>
  </si>
  <si>
    <t xml:space="preserve"> Addiert man die Lieferzeit in Tagen zur Summe aus dem täglichen Verbrauch und dem Sicherheitsbestand, so erhält man stets den Meldebe- stand, </t>
  </si>
  <si>
    <t>Fachzeitschrift</t>
  </si>
  <si>
    <t>Branchenverzeichnis im Internet</t>
  </si>
  <si>
    <t>Katalog im Internet</t>
  </si>
  <si>
    <t>Lieferantendatei der Maschinenfabrik Mahler GmbH</t>
  </si>
  <si>
    <t xml:space="preserve">Wirtschaftsbericht der IHK </t>
  </si>
  <si>
    <t>Bonus ist ein Preisnachlass, der stets und ausschließlich vom Gewicht der Ware nach Abzug der Verpackung abhängig ist.</t>
  </si>
  <si>
    <t>Bonus ist ein Preisnachlass, der von der Umsatzhöhe abhängig ist und nachträglich gewährt wird.</t>
  </si>
  <si>
    <t>Bonus ist ein Preisnachlass, der in jedem Fall beim rechtzeitigen Eintreffen der Ware gewährt werden muss.</t>
  </si>
  <si>
    <t>Bonus ist ein Preisnachlass, der dem Kunden in jedem Fall gewährt werden muss, wenn er innerhalb des Zahlungszieles bezahlt.</t>
  </si>
  <si>
    <t>Bonus ist ein Preisnachlass, der ausschließlich für langjährige Geschäftsbeziehungen gewährt werden darf.</t>
  </si>
  <si>
    <t>Die Standortnähe des Lieferanten</t>
  </si>
  <si>
    <t>Das Vorhandensein eines Nachhaltigkeitskonzeptes beim Lieferanten</t>
  </si>
  <si>
    <t>Der Umsatzsteuersatz</t>
  </si>
  <si>
    <t>Das angebotene Zahlungsziel</t>
  </si>
  <si>
    <t>Die angebotene Lieferzeit</t>
  </si>
  <si>
    <t>Die Eisengruber KG unterbreitete der Maschinenfabrik Mahler GmbH auf deren Anfrage ein unverbindliches Angebot.</t>
  </si>
  <si>
    <t>Die Eisengruber KG sendete der Maschinenfabrik Mahler GmbH auf deren Bestellung eine entsprechende Auftragsbestätigung, die mit den Konditionen der Bestellung übereinstimmte.</t>
  </si>
  <si>
    <t>Die Maschinenfabrik Mahler GmbH bestellte bei der Eisengruber KG aufgrund einer Werbeanzeige der Eisengruber KG in einer Fachzeitschrift.</t>
  </si>
  <si>
    <t>Die Maschinenfabrik Mahler GmbH bestellte aufgrund eines unverbindlichen Angebots der Eisengruber KG. Die in der Bestellung genannten Konditionen wichen von den Konditionen des Angebots ab.</t>
  </si>
  <si>
    <t>Die Bestellung der Maschinenfabrik Mahler GmbH wurde von der Eisengruber KG mit einer unverbindlichen Bestellbestätigung bestätigt. Die in der unverbindlichen Bestellbestätigung genannten Konditionen wichen von den Konditionen der Bestellung ab.</t>
  </si>
  <si>
    <t>Spezieskauf</t>
  </si>
  <si>
    <t>Kauf zur Probe</t>
  </si>
  <si>
    <t>Spezifikationskauf</t>
  </si>
  <si>
    <t>Verbrauchsgüterkauf</t>
  </si>
  <si>
    <t>Einseitiger Handelskauf</t>
  </si>
  <si>
    <t>Innerhalb von 2 Jahren nach Entdeckung des Mangels</t>
  </si>
  <si>
    <t>Innerhalb von 12 Monaten nach Entdeckung des Mangels</t>
  </si>
  <si>
    <t>Innerhalb von 6 Monaten nach Entdeckung des Mangels</t>
  </si>
  <si>
    <t>Unverzüglich</t>
  </si>
  <si>
    <t>Innerhalb von 3 Monaten nach Entdeckung des Mangels</t>
  </si>
  <si>
    <t>Die A-Güter haben am Gesamtwert einen Anteil von 27 %.</t>
  </si>
  <si>
    <t>Die B-Güter haben an der Gesamtmenge einen Anteil von 25 %.</t>
  </si>
  <si>
    <t>Die B-Güter haben an der Gesamtmenge einen Anteil von 52 %.</t>
  </si>
  <si>
    <t>9 % der C-Güter haben an der Gesamtmenge einen Anteil von 48 %.</t>
  </si>
  <si>
    <t>48 % der C-Güter haben am Gesamtwert einen Anteil von 9 %.</t>
  </si>
  <si>
    <t>Für A-Güter kann sich eine Just-in-time-Beschaffung anbieten, da A-Güter meist sehr kapitalintensiv sind.</t>
  </si>
  <si>
    <t>Es kann vertretbar sein, den C-Gütern weniger Aufmerksamkeit als anderen Materialien zu widmen.</t>
  </si>
  <si>
    <t>Für B-Güter darf die Beschaffung stets nur im Bedarfsfall vorgenommen werden, da der Bedarfszeitpunkt von B-Gütern stets schlecht prognostiziert werden kann.</t>
  </si>
  <si>
    <t>Die Kapitalbindung der A-Güter kann sich für die Maschinenfabrik Mahler GmbH über ein Konsignationslager reduzieren lassen.</t>
  </si>
  <si>
    <t>Für C-Güter kann sich die Vorratshaltung anbieten, da C-Güter in der Regel nicht sehr kapitalintensiv sind.</t>
  </si>
  <si>
    <t>Ein Materialzugang wurde in der Lagerbuchführung versehentlich doppelt erfasst.</t>
  </si>
  <si>
    <t>Ein Materialzugang wurde in der Lagerbuchführung nicht erfasst.</t>
  </si>
  <si>
    <t>Für eine Materialentnahme wurde kein Materialentnahmeschein ausgestellt, so dass die Materialentnahme in der Lagerbuchführung nicht erfasst wurde.</t>
  </si>
  <si>
    <t>Ein ausgestellter Materialentnahmeschein über eine Materialentnahme wurde in der Lagerbuchführung nicht erfasst.</t>
  </si>
  <si>
    <t>Eine Materialentnahme wurde in der Lagerbuchführung versehentlich als Zugang erfasst.</t>
  </si>
  <si>
    <t>Der Zinsbetrag für das gebundene Kapital kann dadurch gesenkt werden.</t>
  </si>
  <si>
    <t>Die bestellfixen Kosten verringern sich in jedem Fall.</t>
  </si>
  <si>
    <t>Der notwendige Mindestbestand kann entfallen.</t>
  </si>
  <si>
    <t>Die Versicherungsprämie für die Gebäudeversicherung der Fertigungshalle reduziert sich in jedem Fall.</t>
  </si>
  <si>
    <t>Der Netto-Einstandspreis je Akku wird sich in jedem Fall halbieren.</t>
  </si>
  <si>
    <t>Er soll freie Kapazitäten aufzeigen.</t>
  </si>
  <si>
    <t>Er soll die Durchlaufzeiten erhöhen.</t>
  </si>
  <si>
    <t>Er soll lediglich den Ausschuss je Maschinenplatz aufzeigen.</t>
  </si>
  <si>
    <t>Er soll ausschließlich den Einsatz der Mitarbeiter/-innen an den Maschinen aufzeigen.</t>
  </si>
  <si>
    <t>Er soll lediglich die Zuordnung der Fertigungsmaterialien zu den Maschinen darstellen.</t>
  </si>
  <si>
    <t>Die Anzahl an Motorsägen, bei der in jedem Fall der Ausschuss am geringsten ist.</t>
  </si>
  <si>
    <t>Die Anzahl an Motorsägen, die maximal in einer Serie gefertigt werden kann.</t>
  </si>
  <si>
    <t>Die Anzahl an Motorsägen, die innerhalb der regelmäßigen täglichen Arbeitszeit maximal hergestellt werden kann.</t>
  </si>
  <si>
    <t>Die Anzahl an Motorsägen, bei der die Summe aus Rüstkosten und Lagerkosten ein Minimum erreicht.</t>
  </si>
  <si>
    <t>Die Anzahl an Motorsägen, die eine maximale Fertigungszeit je Stück garantiert.</t>
  </si>
  <si>
    <t>Die ersten gefertigten Stücke werden vom Arbeiter selbst überprüft, um eventuell notwendige Korrekturen am Fertigungsprozess vornehmen zu können.</t>
  </si>
  <si>
    <t xml:space="preserve">Die entsprechende Produktionsstätte erhält den Fertigungsauftrag. </t>
  </si>
  <si>
    <t xml:space="preserve">Der Arbeiter erfasst die Uhrzeit nach der Fertigstellung des Fertigungsauftrages. </t>
  </si>
  <si>
    <t xml:space="preserve">Der Arbeiter erfasst nach Erhalt des Fertigungsauftrages die Uhrzeit zu Beginn seiner Arbeit an dem Fertigungsauftrag. </t>
  </si>
  <si>
    <t xml:space="preserve">Der Arbeiter fertigt die restlichen Stücke. </t>
  </si>
  <si>
    <t>TQM soll ausschließlich die Prozessabläufe beschleunigen.</t>
  </si>
  <si>
    <t>TQM ist die ganzheitliche Qualitätssicherung zur Sicherstellung der Kundenzufriedenheit unter Mitwirkung aller Mitarbeitenden.</t>
  </si>
  <si>
    <t>TQM soll ausschließlich eine kostenminimale Fertigung sicherstellen.</t>
  </si>
  <si>
    <t>TQM bezieht sich ausschließlich auf die Kontrolle der gesetzlich vorgeschriebenen Anforderungen.</t>
  </si>
  <si>
    <t>TQM bezieht sich ausschließlich auf die Kostenminimierung im Beschaffungsprozess.</t>
  </si>
  <si>
    <t>Januar</t>
  </si>
  <si>
    <t>Februar</t>
  </si>
  <si>
    <t>März</t>
  </si>
  <si>
    <t>April</t>
  </si>
  <si>
    <t>Mai</t>
  </si>
  <si>
    <t>Juni</t>
  </si>
  <si>
    <t>Die Planung, welcher Konstrukteur die Bohrmaschinen der neuen Generation designen soll.</t>
  </si>
  <si>
    <t>Die Planung der zu produzierenden Bohrmaschinen nach Art, Menge und Zeitpunkt.</t>
  </si>
  <si>
    <t>Die Planung des Einsatzes der Mitarbeiter/-innen an den Arbeitsplätzen.</t>
  </si>
  <si>
    <t>Die detaillierte Planung, mit welchen Produktionsmaschinen die Bohrmaschinen produziert werden.</t>
  </si>
  <si>
    <t>Die detaillierte Planung der Produktionsabläufe bei der Fertigung der Bohrmaschinen.</t>
  </si>
  <si>
    <t>Die mangelhaften Rasenmäher werden entsorgt.</t>
  </si>
  <si>
    <t>Die Vorgabezeiten werden erhöht.</t>
  </si>
  <si>
    <t>Die Scherblätter werden kostengünstiger eingekauft.</t>
  </si>
  <si>
    <t>Die Vorgabezeiten werden reduziert.</t>
  </si>
  <si>
    <t>Die Akkus werden günstiger verkauft.</t>
  </si>
  <si>
    <t>Produkteinführung</t>
  </si>
  <si>
    <t>Produktentwicklung</t>
  </si>
  <si>
    <t>Wachstum</t>
  </si>
  <si>
    <t>Reife</t>
  </si>
  <si>
    <t>Rückgang</t>
  </si>
  <si>
    <t>Die Arbeitsproduktivität ist in jedem Fall noch um 85 % zu steigern.</t>
  </si>
  <si>
    <t>Der Materialverbrauch für die produzierten Vorprodukte lag bei 15 % des eingeplanten Materialeinsatzes.</t>
  </si>
  <si>
    <t>Die höchstmögliche Ausbringungsmenge liegt bei 15 % der Maximalkapazität.</t>
  </si>
  <si>
    <t>Es können 85 % der Arbeitskräfte eingespart werden.</t>
  </si>
  <si>
    <t>Die Ausbringungsmenge liegt um 15 % unter der Kapazitätsgrenze.</t>
  </si>
  <si>
    <t>Verrechnungspreise für Fertigungsmaterial</t>
  </si>
  <si>
    <t>Verrechnete Löhne für die Einmalzahlung von Weihnachtsgeld</t>
  </si>
  <si>
    <t>Zinsaufwendungen</t>
  </si>
  <si>
    <t xml:space="preserve">Kalkulatorische Abschreibungen auf Sachanlagen für bilanziell nicht vollständig abgeschriebene Maschinen </t>
  </si>
  <si>
    <t>Kalkulatorischer Unternehmerlohn</t>
  </si>
  <si>
    <t>Die Äquivalenzziffernkalkulation kann bei Sortenfertigung angewendet werden, wenn die notwendigen Voraussetzungen dafür erfüllt sind.</t>
  </si>
  <si>
    <t>Die Zuschlagskalkulation kann bei Serienfertigung keinesfalls angewendet werden.</t>
  </si>
  <si>
    <t>Die Äquivalenzziffernkalkulation kann nur cann bei Massenfertigung Anwendung finden, wenn das Unternehmen nur ein Produkt herstellt.</t>
  </si>
  <si>
    <t>Äquivalenzziffern spielen bei Kalkutationen nie eine Rolle.</t>
  </si>
  <si>
    <t>Die Divisionskalkulation kann bei Massenfertigune nie angewendet werden.</t>
  </si>
  <si>
    <t>Gemeinkosten fallen im Prozess der betrieblichen Leistungserstellung an.</t>
  </si>
  <si>
    <t>Gemeinkosten können über den Betriebsabrechnungsbogen verteilt werden.</t>
  </si>
  <si>
    <t>Alle Aufwendungen eines Unternehmens sind stets Gemeinkosten.</t>
  </si>
  <si>
    <t>Gemeinkosten fließen in den Selbstkostenpreis ein.</t>
  </si>
  <si>
    <t>In allen Kostenstellen eines Unternehmens können Gemeinkosten anfallen.</t>
  </si>
  <si>
    <t>nein</t>
  </si>
  <si>
    <t>Statistik</t>
  </si>
  <si>
    <t>Zeit pro Frage</t>
  </si>
  <si>
    <t>Richtig und Falsch Absolut und Relativ</t>
  </si>
  <si>
    <t>Hinweis</t>
  </si>
  <si>
    <t>Gesamt Anzahl Fragen beantwortet</t>
  </si>
  <si>
    <t>Prozent aller Fragen die schon beantwortet</t>
  </si>
  <si>
    <t>Prozent aller Fragen die schon 2x richtig oder mehr</t>
  </si>
  <si>
    <t>Diagramme</t>
  </si>
  <si>
    <t>Lernfortschritt</t>
  </si>
  <si>
    <t>105 Arbeitnehmer, davon 5 unter 16 Jahren, keine Leiharbeiter - wie viele Betriebsratwahlberechtigte gibt es?</t>
  </si>
  <si>
    <t>Entscheiden Sie, welche Feststellung zu den Bedarfsarten nicht zutrifft!</t>
  </si>
  <si>
    <t xml:space="preserve">Überlegung Handelswaren fremdzubeziehen -Prüfen Sie, welche Feststellung auf die dargestellte Situation zutrifft! </t>
  </si>
  <si>
    <t xml:space="preserve">Stellen Sie fest, welche Aussage zur optimalen Bestellmenge zutrifft! </t>
  </si>
  <si>
    <t>Um mögliche Lieferanten für die Muttern E315 zu finden, greifen Sie nur auf interne Bezugsquelleninformationen zu. Geben Sie an, welche Informationsquelle Sie nutzen!</t>
  </si>
  <si>
    <t>Welche interne Informationsquelle nutzen Sie um Lieferanten zu finden?</t>
  </si>
  <si>
    <t>Herbst 2022</t>
  </si>
  <si>
    <t>Die Schoko-Tender AG plant, eine neue Pralinenmischung auf den Markt zu bringen. Sie überlegen, ob die Beschaffung der benötigten Früchte nach dem Bestellpunktverfahren oder dem bestellrhythmusverfahren erfolgen soll. Stellen Sie fest, in welchem Fall das Bestellpunktverfahren richtig beschrieben ist!</t>
  </si>
  <si>
    <t xml:space="preserve">Die Schöko-Tender AG verbraucht täglich 800 kg Naougatmasse. Die Nougatmasse wird ausschließlich von einem Lieferanten bezogen, der die Lieferzeit von 20 auf 16 Tage gesenkt hat. Gleichzeitig hat die Schoko-Tender AG den Mindestbestand für Nougatmasse um 10 % auf 2 250 Kg  gesenkt. 
Stellen Sie fest, welchen Einfluss diese Maßnahmen bei Anwendung des Bestellpunktverfahrens auf den Meldebestand Insgesamt haben! </t>
  </si>
  <si>
    <t>Berechnen Sie für die aktuell vorliegenden Kundenaufträge den Nettobedarf der Handelsware „Porzellanfiguren” in Stück!</t>
  </si>
  <si>
    <t>Berechnen Sie die jährliche kritische Menge in Stück, bei der die Kosten des Fremdbezuges der Handelsware „Porzellanfiguren” den Kosten der Eigenfertigung entsprechen!</t>
  </si>
  <si>
    <t>Die Schoko-Tender AG bezieht Vorratsdosen als Handelswaren. Entscheiden Sie, welche Beschreibung für Handelswaren zutreffend ist!</t>
  </si>
  <si>
    <t>Sie arbeiten Im Einkauf der Schoko- Tender AG. Sie vergleichen Multiple Soureing und Single Soureing. Geben Sie an, welche Aussage zu den Beschaffungsstrateglen nicht korrekt ist!</t>
  </si>
  <si>
    <t>Sie sind mit der Beschaffung von Kakaomasse beauftragt. Bringen Sie die folgenden Schritte des Beschaffungsprozesses in die richtige Reihenfolge, indem Sie die Ziffern 1 bis 5 in die Kästchen neben den Schritten eintragen! Beginnen Sie mit „Verschicken von Anfragen an Lieferanten"! Übertragen Sie anschließend Ihre senkrecht angeordneten Lösungsziffern in dieser Reihenfolge von links nach rechts in den Lösungsbogen!</t>
  </si>
  <si>
    <t>In Ihrer Bezugskalkulation für Früchte ermitteln Sie einen Netto-Einstandspreis von 3,69 €/kg. Der Bezugskalkulation liegen j0 % Lieferantenrabatt, 2,5 % Lieferantenskonto sowie 0,18 €/kg Bezugskosten (netto) zugrunde. Die Bezugskosten sind nicht skontierbar. Berechnen Sie den Netto-Listeneinkaufspreis in € pro kg, wenn der Skontoabzug genutzt wird!</t>
  </si>
  <si>
    <t>Anfragen der Schoko-Tender AG bei inländischen Lieferanten haben ergeben, dass die Listeneinkaufspreise nahezu identisch sind. Jedoch gibt es Unterschiede bei den Zahlungs- und Lieferbedingungen. Geben Sie an, welche Aussage zu den Lieferbedingungen nicht zutrifft!</t>
  </si>
  <si>
    <t>Bei Ihrem Lieferanten für Vorratsdosen, der Büttiger GmbH, haben Sie speziell bedruckte Vorratsdosen bestellt, welche die Schoko-Tender AG für eine Kundenlieferung benötigt. Der im Kaufvertrag fix vereinbarte Liefertermin (20.09.2022) wurde aufgrund eines Fehlers der Büttiger GmbH nicht eingehalten. ‘ Geben Sie an, welches Recht der Schoko-Tender AG nicht zur Verfügung steht!</t>
  </si>
  <si>
    <t>Sie haben 10 Tonnen Zucker bestellt. Mit dem Lieferanten wurde keine bestimmte Qualität vereinbart. Stellen Sie fest, welche Ware gemäß den gesetzlichen Vorschriften zu liefern ist!</t>
  </si>
  <si>
    <t>Das Lager der Schoko-Tender AG ist nach dem sogenannten Festplatzsystem organisiert. Stellen Sie fest, welche Aussage das Festplatzsystem richtig beschreibt!</t>
  </si>
  <si>
    <t>Für Kakaomasse haben Sie eine Umschlagshäufigkeit von 20 ermittelt. Berechnen Sie die durchschnittliche Lagerdauer in Tagen!</t>
  </si>
  <si>
    <t>Zur Auswahl beschaffungs- und lagerpolitischer Maßnahmen wendet die Schoko-Tender AG die ABC-Analyse bei den benötigten Materialien an Geben Sie an, welche Aussage zur ABC-Analyse korrekt ist!</t>
  </si>
  <si>
    <t>Die Schokg-Tender AG nutzt ein EDV-gestauertes Lagerverwaltungssystem Im Produktionslager. Über dieses Lagerverwaltungssystem werden Men_x0002_genbewegungen der verschiedenen Vorräte fortlaufend erfasst und der Bestand wird fortgeschrieben. Die eiaekhen Warengruppen werden zu un_x0002_terschiedlichen Zeiten über das Jahr verteilt einmal jährlich vollständig körperlich gezählt. Stellen Sie fest, welche Art von Inventur hier benutzt wird!</t>
  </si>
  <si>
    <t>Für Vorratsdosen wurde bei der Inventur ein Istbestand von 1 200 Stück ermittelt. In der Lagerbuchführung ist ein Sollbestand von 1 000 Stück vermerkt. Prüfen Sie, welcher Sachverhalt diese Differenz verursacht hatl</t>
  </si>
  <si>
    <t>Im abgelaufenen Geschäftsjahr 202 ı lag die Lagerumschlagshäufigkeit von Zucker bei 20. Für das laufende Geschäftsjahr 2022 zeichnet sich eine Umschlagshäufigkeit von voraussichtlich 15 ab. Stellen Sie fest, welche Ursache diese Reduzierung der Umschlagshäufigkeit haben kann!</t>
  </si>
  <si>
    <t>Es wird die Entscheidung getroffen, dass ein neu entwickeltes veganes Schokoladenprodukt zusätzlich zum bereits bestehenden Sortiment herge- stellt wird. Geben Sie an, welchen Vorteil für die Schoko-Tender AG diese Entscheidung bewirkt!</t>
  </si>
  <si>
    <t>Es wird entschieden, dass sämtliche Schokor egel aufgrund der geringen Absatzzahlen aus dem Sortiment genommen werden Geben Sie an, welche Auswirkung dies zur Folge hat!</t>
  </si>
  <si>
    <t>Da die Produktionskosten reduziert werden müssen, soll die optimale Losgröße stärker beachtet werden. Entscheiden Sie, welche Stückzahl der optimalen Losgröße entspricht!</t>
  </si>
  <si>
    <t>Die Geschäftsführung hat entschieden, dass die bisher manuell vorgenommene Verzierung der Pralinen zunehmend automatisiert werden soll. Geben Sie an, welchen unmittelbaren Nachteil für die Arbeitnehmer dies möglicherweise zur Folge hat!</t>
  </si>
  <si>
    <t>Um die Kosten in der Qualtiätssicherung zu optimieren, betrachten Sie die Prüfkosten und Fehlerfolgekoste. Berechnen Sie mithilfe der abgebildeten Tabelle, welche der angegebenen Fehlerquoten am kostengünstigsten ist und tragen Sie diese Fehlerquote in % in die Kästchen auf dem Lösungsbogen ein</t>
  </si>
  <si>
    <t>Ein Lieferant der Schoko-Tender Ag stellt Spielwaren in Fließbandfertigung her. Dabei werden Taktzeiten angegeben. Erklären Sie, was man unter "Taktzeit" versteht!</t>
  </si>
  <si>
    <t xml:space="preserve">Bringen Sie die fülgenden Phasen des Produktlebenszyklus in die richtige zeitliche Reihenfolge, indem Sie die Ziffern 1 bis 5 in die Kästchen neben 
den Phasen eintragen! Beginnen Sie mit „Entwicklungsphase“! Übertragen Sie anschließend Ihre senkrecht angeordneten Lösungsziffern in dieser Um die Kasten in.der Qualätssich u "okafe welche der angegebenen Fehlerq Reihenfolge von links nach techts in den Lösurigsbogen! </t>
  </si>
  <si>
    <t>Die Mischmaschine für. die Rohware produziert pro Stunde 480 kg Rohware für Schokoladentafeln. Die Discounterkette Alpha hat für das Weihnachtsgeschäft 120 000 Tafeln bestellt. Je Tafel werden 80 g Rohware benötigt. Berechnen Sie, wie viele Stunden das Mischen der Rohware für diese Bestellung dauert!</t>
  </si>
  <si>
    <t xml:space="preserve">In den letzten Jahren hat die betriebliche Arbeitsteilung in der Fertigung der Schoko-Tender AG deutlich zugenommen. 
Stellen Sie fest, in welchem Fall ein Vorteil und ein Nachteil der betrieblichen Arbeitsteilung richtig dargestellt sind! </t>
  </si>
  <si>
    <t>Die Geschäftsleitung ist aus Kostengründen bestrebt, die Arbeitsproduktivität im Unternehmen dauerhaft zu erhöhen. Stellen Sie fest, wie dieses Ziel erreicht werden kann!</t>
  </si>
  <si>
    <t>Eine Kennzahl im Industriebetrieb ist der Beschäftigungsgrad. Geben Sie den Beschäftigungsgrad an, bei dem die Stückkosten am niedrigsten sind! Gehen Sie davon aus, dass die variablen Gesamtkosten pro- portional verlaufen!</t>
  </si>
  <si>
    <t>Die Qualitätskontrolle der Schoko-Tender AG hat festgestellt, dass die Endprodukte im Vergleich zu den vergangenen Jahren aufgrund mangelnder Sorgfalt in der Fertigung erhebliche Qualitätsmängel aufweisen. Schlagen Sie eine geeignete Maßnahme für den Bereich Fertigung vor, um dieser Entwicklung entgegenzuwirken!</t>
  </si>
  <si>
    <t>Laut Arbeitsplan fällt beim Arbeitsvorgang „Kakaomasse mischen” Rüstzeit an. Stellen Sie fest, welcher Vorgang bei der Bemessung der Rüstzeit zu berücksichtigen ist!</t>
  </si>
  <si>
    <t>Sie beschäftigen sich mit der Kosten- und Leistungsrechnung (KLR) der Schoko-Tender AG. Stellen Sie fest, welche Aussage zur KLR nicht zutrifft!</t>
  </si>
  <si>
    <t>Sie sind NMitarheiter/-in der Abteilung Rechnungswesen der Schoko-Tender AG und befassen sich mit den Aufgaben der Kosten- und Leistungsrech- nung (KLAR), Dranen Sie zu, Indern Sie die Kennziffern van 2 der insgesamt 5 Teilaufgaben in die Kästchen neben den passenden Teilgehieten der au eintragen! Übertragen Sie anschließend Ihre senkrecht angeordneten Lösungsziffern in dieser Reihenfolge von links nach rechts in den Lösungs- ogen!</t>
  </si>
  <si>
    <t xml:space="preserve">Ihnen liegt folgender Kostenverlauf für das Fertigungsmaterial „Kakaomasse” vor: Stellen Sie fest, welche Aussage zu dem dargestellten Kostenverlauf falsch ist! </t>
  </si>
  <si>
    <t>Sie erstellen den Betriehsabrechnungsbogen. Bringen Sie die folgenden Schritte bei der Erstellung des Betriebsahrechnungsbogens in die richtige Reihenfolge, indem Sie die Ziffern 1 bis 5 in die Kästchen neben den Schritten eintragen! Beginnen Sie mit „Übernahme der Gemeinkosten aus der Abgrenzungsrechnung In den Betriebsabrechnungsbagen" | Übertragen Sie anschließend Ihre senkrecht angeordneten Lösungsziffern in dieser Rei- henfalgs von links nach rechts in den Lösungsbogen!</t>
  </si>
  <si>
    <t>Sie kalkulieren die einzelnen Kostenarten für einen Auftrag über 1000 Stück einer speziellen Pralinenmischung für einen Kunden. Stellen Sie fest, welche Kosten bei diesem Auftrag als Sondereinzelkosten der Fertigung berücksichtigt werden müssen!</t>
  </si>
  <si>
    <t>Die Schoko-Tender AG hat eine neue Rezeptur für Tafelschokolade entwickelt und muss dafür den Verkaufspreis festlegen, Für die Produktion von 100 000 Tafeln cieser Schokolade fallen variable Kosten in Höhe von insgesamt 78.000,00 € an. Die variablen Gesamtkos- ten verlaufen proportional, Die im Produktionszeitraum anfallenden Fixkosten für diese Tafelschokolade betragen insgesamt 150.000,00 €. Berechnen Sie die Selbstkosten je Tafel dieser Schokolade in €, wenn im Produktionszeitraum 150 000 Tafeln von dieser Schokolade hergestellt werden!</t>
  </si>
  <si>
    <t>Die Schoko-Tender AG verkauft eine Packung Geleefrüchte zum Netto-Verkaufspreis von 3,50 €. Die variablen Stückkosten betragen je Packung 3,20 €. Die Fixkosten im Produktionszeitraum betragen 75.000,00 €. Berechnen Sie den Deckungsbeitrag für eine Packung Geleefrüchte in €!</t>
  </si>
  <si>
    <t>Ein Restposten der Praline „Eiskaffee“ wird von der Schoko-Tender AG zur langfristigen Preisuntergrenze verkauft, Prüfen Sie, welche Konsequenz sich daraus ableiten lässt!</t>
  </si>
  <si>
    <t>Antonıa Ziebe, 20 Jahre alt, hat eine Ausbildung zur Industriekauffrau'bel der Schoko-Tender AG begonnen. Nach Ablauf der Probezeit entscheidet sich Frau Ziebe, ihre Ausbildung abzubrechen, um ein Jurastudium aufzunehmen. Stellen Sie fest, welche Information zur Kündigung des Ausbildungsverhältnisses zutreffend ist!</t>
  </si>
  <si>
    <t>Das Bestellpunktverfahren orientiert sich ausschließlich an der Lieferzeit.</t>
  </si>
  <si>
    <t>Das Bestellpunktverfahren führt dazu, dass der Mindestbestand in keinem Fall angegriffen wird.</t>
  </si>
  <si>
    <t>Das Bestellpunktverfahren ermittelt nur den Lagerhöchstbestand.</t>
  </si>
  <si>
    <t>Das Bestellpunktverfahren richtet sich stets nach dem Tagesverbrauch, der Lieferzeit und dem Bezugspreis.</t>
  </si>
  <si>
    <t>Das Bestellpunktverfahren führt bei planmäßigem Verlauf dazu, dass der Mindestbestand nicht angegriffen wird.</t>
  </si>
  <si>
    <t>Der Meldebestand steigt um 3 450 kg.</t>
  </si>
  <si>
    <t>Der Meldebestand verändert sich nicht.</t>
  </si>
  <si>
    <t>Der Meldebestand sinkt auf 18 500 kg.</t>
  </si>
  <si>
    <t>Der Meldebestand steigt auf 20 500 kg.</t>
  </si>
  <si>
    <t>Die optimale Bestellmenge liegt bei 600 kg.</t>
  </si>
  <si>
    <t>Die optimale Bestellmenge liegt bei 4 Bestellungen.</t>
  </si>
  <si>
    <t>Die Bestellkosten je Bestellung steigen mit zunehmender Bestellhäufigkeit.</t>
  </si>
  <si>
    <t>Die Bestellkosten je Bestellung liegen bei 35,00 €.</t>
  </si>
  <si>
    <t>Die Lagerkosten steigen mit zunehmender Bestellhäufigkeit.</t>
  </si>
  <si>
    <t>Handelswaren sind fertige Produkte, die zur Fertigung des eigenen Endproduktes zwingend benötigt werden.</t>
  </si>
  <si>
    <t>Handelswaren gehen stets in das Endprodukt ein, sind aber nur Nebenbestandteile.</t>
  </si>
  <si>
    <t>Handelswaren gehen stets als Hauptbestandteil in das Endprodukt ein.</t>
  </si>
  <si>
    <t>Handelswaren sind homogene, anpassungsfähige Erzeugnisse.</t>
  </si>
  <si>
    <t>Handelswaren dienen ausschließlich der Sicherstellung des Produktionsprozesses und haben in keinem Fall Einfluss auf das Betriebsergebnis.</t>
  </si>
  <si>
    <t>Beim Multiple Sourcing kann die Abhängigkeit der Schoko-Tender AG vom einzelnen Lieferanten sinken.</t>
  </si>
  <si>
    <t>Beim Multiple Sourcing lassen sich höhere Mengenrabatte leichter realisieren.</t>
  </si>
  <si>
    <t>Beim Multiple Sourcing kann erhöhter Verwaltungsaufwand entstehen, z. B. durch Lieferanten- und Angebotsvergleiche.</t>
  </si>
  <si>
    <t>Beim Single Sourcing wird keinesfalls eine langfristige Geschäftsbeziehung, sondern stets nur ein einmaliger Beschaffungsvorgang angestrebt.</t>
  </si>
  <si>
    <t>Beim Multiple Sourcing hat die Schoko-Tender AG Kontakt zu verschiedenen Lieferanten.</t>
  </si>
  <si>
    <t>Bei Lieferung frei Haus trägt der Lieferant sämtliche Transportkosten.</t>
  </si>
  <si>
    <t>Bei Lieferung frachtfrei trägt die Schoko-Tender AG die Transportkosten ab dem Empfangsbahnhof.</t>
  </si>
  <si>
    <t>Bei Lieferung unfrei trägt der Lieferant die Transportkosten bis zum Versandbahnhof.</t>
  </si>
  <si>
    <t>Bei Lieferung frachtfrei trägt die Schoko-Tender AG die Transportkosten ab dem Versandbahnhof.</t>
  </si>
  <si>
    <t>Bei Lieferung unfrei trägt die Schoko-Tender AG die Transportkosten ab dem Versandbahnhof.</t>
  </si>
  <si>
    <t>Bestellung der benötigten Menge des Rohstoffs beim ausgewählten Lieferanten</t>
  </si>
  <si>
    <t>Annahme der Warenlieferung</t>
  </si>
  <si>
    <t>Verschicken von Anfragen an Lieferanten</t>
  </si>
  <si>
    <t>Einlagerung der Kakaomasse</t>
  </si>
  <si>
    <t>Minderung des Kaufpreises</t>
  </si>
  <si>
    <t>Rücktritt vom Vertrag</t>
  </si>
  <si>
    <t>Schadensersatz statt Leistung</t>
  </si>
  <si>
    <t>Auf die Lieferung bestehen</t>
  </si>
  <si>
    <t>Ware höchster Güte, deren Qualität zertifiziert sein muss</t>
  </si>
  <si>
    <t>Ware niedrigster Art und Güte</t>
  </si>
  <si>
    <t>Ware höchster Güte</t>
  </si>
  <si>
    <t>Ware beliebiger Qualität</t>
  </si>
  <si>
    <t>Beim Festplatzsystem ist für das jeweilige Lagergut ein fester Lagerplatz vorgegeben.</t>
  </si>
  <si>
    <t>Beim Festplatzsystem erhalten die Lagerplätze Nummern. Diese Nummerierung ist für die Einlagerung stets unbedeutend.</t>
  </si>
  <si>
    <t>Das Festplatzsystem ist nur für Hochregallager anwendbar.</t>
  </si>
  <si>
    <t>Das Festplatzsystem ist in jedem Fall nur mithilfe von EDV beherrschbar.</t>
  </si>
  <si>
    <t>Für A-Güter bietet sich aufgrund des geringen Verbrauchswertes die Just-in-time-Beschaffung an.</t>
  </si>
  <si>
    <t>Für B-Güter werden die Maßnahmen fallweise ausgewählt (d. h. je nachdem, ob das Material eher in Richtung A- oder in Richtung C-Güter einzuordnen ist).</t>
  </si>
  <si>
    <t>Für C-Güter sind aufgrund der geringen Verbrauchsmengen intensive Preisverhandlungen in jedem Fall notwendig und sinnvoll.</t>
  </si>
  <si>
    <t>Für C-Güter müssen die Mindestbestände aufgrund der großen Kapitalbindung stets möglichst hoch gehalten werden.</t>
  </si>
  <si>
    <t>Stichtagsinventur</t>
  </si>
  <si>
    <t>Permanente Inventur</t>
  </si>
  <si>
    <t>Stichprobeninventur</t>
  </si>
  <si>
    <t>Reine Buchinventur</t>
  </si>
  <si>
    <t>Für eine Materialentnahme wurde kein Materialentnahmeschein ausgestellt.</t>
  </si>
  <si>
    <t>Ein ausgestellter Materialentnahmeschein wurde in der Lagerbuchführung nicht erfasst.</t>
  </si>
  <si>
    <t>Der Jahresverbrauch hat sich bei gleichbleibendem durchschnittlichem Lagerbestand erhöht.</t>
  </si>
  <si>
    <t>Der Jahresverbrauch ist bei gesunkenem durchschnittlichem Lagerbestand gestiegen.</t>
  </si>
  <si>
    <t>Die durchschnittliche Lagerdauer hat sich verringert.</t>
  </si>
  <si>
    <t>Der durchschnittliche Lagerbestand hat sich bei gleichbleibendem Jahresverbrauch verringert.</t>
  </si>
  <si>
    <t>Vergrößerte Risikostreuung durch verschiedene Produktgruppen.</t>
  </si>
  <si>
    <t>Kosteneinsparung durch geringere Personalkosten in allen Unternehmensbereichen.</t>
  </si>
  <si>
    <t>Zeiteinsparung durch kürzere Durchlaufzeiten für alle Produkte.</t>
  </si>
  <si>
    <t>Geringeres Qualitätsrisiko für alle Produktgruppen.</t>
  </si>
  <si>
    <t>Die Programmbreite erhöht sich.</t>
  </si>
  <si>
    <t>Die Fertigungstiefe und die Programmbreite erhöhen sich.</t>
  </si>
  <si>
    <t>Die Programmbreite verringert sich.</t>
  </si>
  <si>
    <t>Weder die Programmbreite noch die Fertigungstiefe verändern sich.</t>
  </si>
  <si>
    <t>Die Stückzahl je Los, die der maximalen Kapazitätsauslastung entspricht.</t>
  </si>
  <si>
    <t>Die Stückzahl je Los, bei der die Summe aus Rüstkosten und Lagerkosten ein Minimum erreicht.</t>
  </si>
  <si>
    <t>Die Stückzahl je Los, die innerhalb eines Arbeitstages maximal hergestellt werden kann.</t>
  </si>
  <si>
    <t>Die Stückzahl je Los, die aus der optimalen Bestellmenge der Handelswaren hergestellt werden kann.</t>
  </si>
  <si>
    <t>Durch die neuen Maschinen werden höhere Energiekosten verursacht.</t>
  </si>
  <si>
    <t>Die Flexibilität bei Änderungen des Produktionsprogramms erhöht sich.</t>
  </si>
  <si>
    <t>Die Anschaffungskosten der notwendigen Maschinen werden durch Personalentlassungen kompensiert.</t>
  </si>
  <si>
    <t>Höhere Wartungskosten werden durch mehr Maschinen verursacht.</t>
  </si>
  <si>
    <t>Einführungsphase</t>
  </si>
  <si>
    <t>Wachstumsphase</t>
  </si>
  <si>
    <t>Reife-/Sättigungsphase</t>
  </si>
  <si>
    <t>Degenerationsphase</t>
  </si>
  <si>
    <t>Die benötigten Rohstoffe und Hilfsstoffe werden teurer eingekauft.</t>
  </si>
  <si>
    <t>Es werden zeitlich befristet Überstunden für die Mitarbeiter der Fertigung angeordnet.</t>
  </si>
  <si>
    <t>Die von den Mitarbeitern gefertigte Menge je geleisteter Arbeitsstunde wird durch den Einsatz moderner Maschinen gesenkt.</t>
  </si>
  <si>
    <t>Die von den Mitarbeitern gefertigte Menge je geleisteter Arbeitsstunde wird mithilfe moderner Maschinen erhöht.</t>
  </si>
  <si>
    <t>Entwicklungsphase</t>
  </si>
  <si>
    <t>Vorteil: Die berufliche Mobilität der Arbeitnehmer erhöht sich in jedem Fall. Nachteil: Es müssen mehr umfassend ausgebildete Fachkräfte eingestellt werden.</t>
  </si>
  <si>
    <t>Vorteil: Der einzelne Mitarbeiter gewinnt in jedem Fall einen besseren Überblick über den gesamten Produktionsprozess. Nachteil: Die Arbeitslosigkeit nimmt zu, da weniger Arbeitskräfte benötigt werden.</t>
  </si>
  <si>
    <t>Vorteil: Die innerbetrieblichen Transportwege entfallen. Nachteil: Die Arbeitsproduktivität nimmt in jedem Fall ab.</t>
  </si>
  <si>
    <t>Vorteil: Die Einarbeitungszeit für neue Mitarbeiter verkürzt sich. Nachteil: Es können gesundheitliche Schäden für die Mitarbeiter durch einseitige Belastung entstehen.</t>
  </si>
  <si>
    <t>Bei einem Beschäftigungsgrad, der den Break-even-Point und die Kapazitätsgrenze um 80 % unterschreitet</t>
  </si>
  <si>
    <t>Bei einem Beschäftigungsgrad von 100 %</t>
  </si>
  <si>
    <t>Bei einem Beschäftigungsgrad von genau 50 %</t>
  </si>
  <si>
    <t>Bei einem Beschäftigungsgrad, bei dem 20 % der Kapazität ungenutzt bleiben</t>
  </si>
  <si>
    <t>Die Durchlaufzeiten der Produkte sollten verringert werden.</t>
  </si>
  <si>
    <t>Der Ausschuss sollte entsorgt werden.</t>
  </si>
  <si>
    <t>Der Betrieb sollte Qualitätsprämien gewähren.</t>
  </si>
  <si>
    <t>Der Ausschuss sollte günstig weiterveräußert werden.</t>
  </si>
  <si>
    <t>Nicht vorherzusehende Störung an der Mischmaschine während des Mischvorgangs</t>
  </si>
  <si>
    <t>Heranholen des Rührwerks</t>
  </si>
  <si>
    <t>Unregelmäßig anfallende Zeiten innerhalb der Ausführungsverteilzeit</t>
  </si>
  <si>
    <t>Planmäßige ablaufbedingte Wartezeit beim Mischen</t>
  </si>
  <si>
    <t>Die KLR dient unter anderem zur Kontrolle der Wirtschaftlichkeit.</t>
  </si>
  <si>
    <t>Die KLR stellt Informationen für unternehmerische Entscheidungen bereit.</t>
  </si>
  <si>
    <t>Die KLR umfasst die komplette Finanzbuchhaltung.</t>
  </si>
  <si>
    <t>Die KLR ermittelt unter anderem das Betriebsergebnis.</t>
  </si>
  <si>
    <t>Verteilung der kalkulatorischen Abschreibungen auf den Fertigungsbereich</t>
  </si>
  <si>
    <t>Ermittlung der Grundkosten</t>
  </si>
  <si>
    <t>Ermittlung des Listenverkaufspreises für ein Produkt</t>
  </si>
  <si>
    <t>Nachkalkulation eines Auftrages anhand der Istkosten</t>
  </si>
  <si>
    <t>Die Kosten je Kilogramm steigen mit zunehmender Menge.</t>
  </si>
  <si>
    <t>Bei einem Rückgang der Menge sinken die Kosten je Kilogramm.</t>
  </si>
  <si>
    <t>Die Kosten je Kilogramm bei einer Menge von 1 400 Kilogramm sind kleiner als bei einer Menge von 1 600 Kilogramm.</t>
  </si>
  <si>
    <t>Die Kosten je Kilogramm sinken mit zunehmender Menge.</t>
  </si>
  <si>
    <t>Verteilung der Gemeinkosten auf die Hauptkostenstellen</t>
  </si>
  <si>
    <t>Jeweils die Summe der Gemeinkosten für die Kostenstellen Material und Fertigung berechnen, um anschließend die Herstellkosten des Umsatzes berechnen zu können</t>
  </si>
  <si>
    <t>Berechnung der Zuschlagssätze für die Kostenstellen Verwaltung und Vertrieb</t>
  </si>
  <si>
    <t>Berechnung der Herstellkosten des Umsatzes</t>
  </si>
  <si>
    <t>Kosten für das Fertigungsmaterial, das für die Pralinen benötigt wird</t>
  </si>
  <si>
    <t>Die Gehälter der Verkäufer</t>
  </si>
  <si>
    <t>Der Fertigungslohn für die Mitarbeiter in der Fertigung</t>
  </si>
  <si>
    <t>Die Miete für das Materiallager</t>
  </si>
  <si>
    <t>Kosten für die speziellen Hohlkörper-Formen, die für diesen Auftrag gefertigt werden</t>
  </si>
  <si>
    <t>Vorteil: Die Störanfälligkeit des gesamten Arbeitsprozesses verringert sich in jedem Fall. Nachteil: Die Kapitalbindung des Rohstoffeinsatzes erhöht sich.</t>
  </si>
  <si>
    <t>Der Angebotspreis entspricht in jeder Fall dem Deckungsbeitrag.</t>
  </si>
  <si>
    <t>Es werden stets nur die variablen Kosten gedeckt.</t>
  </si>
  <si>
    <t>Es werden nur die fixen Kosten gedeckt.</t>
  </si>
  <si>
    <t>Diese Umsatzerlöse beinhalten keinen Gewinn.</t>
  </si>
  <si>
    <t>Nach Ablauf der Probezeit kann Frau Ziebe mit einer Kündigungsfrist von vier Wochen schriftlich kündigen.</t>
  </si>
  <si>
    <t>Nach Ablauf der Probezeit kann Frau Ziebe ihr Ausbildungsverhältnis formfrei rechtswirksam kündigen. Sie muss jedoch eine Kündigungsfrist von fünf Wochen einhalten.</t>
  </si>
  <si>
    <t>Nach Ablauf der Probezeit kann das Ausbildungsverhältnis durch Frau Ziebe jederzeit ohne Angabe von Gründen rechtswirksam gekündigt werden.</t>
  </si>
  <si>
    <t>Nach Ablauf der Probezeit kann Frau Ziebe ihr Ausbildungsverhältnis kündigen. Sie muss jedoch eine Kündigungsfrist von sechs Wochen einhalten.</t>
  </si>
  <si>
    <t>Betriebsstoffe sind beispielsweise Mandeln und Früchte.</t>
  </si>
  <si>
    <t>Betriebsstoffe sind Anlagen, Geräte, Maschinen oder sonstige Produktionsmittel.</t>
  </si>
  <si>
    <t>Betriebsstoffe gehen nicht als Hauptbestandteil in das Produkt ein, sondern dienen der Aufrechterhaltung und Durchführung des Produktionsprozesses.</t>
  </si>
  <si>
    <t>Betriebsstoffe sind in jedem Fall unbearbeitete Stoffe, die im Produktionsprozess zu fertigen Erzeugnissen verarbeitet werden.</t>
  </si>
  <si>
    <t>Der Primärbedarf ist ausschließlich der Bedarf an Materialien für besonders wichtige Kundenaufträge.</t>
  </si>
  <si>
    <t>Der Primärbedarf ist die Summe aus Sekundär- und Tertiärbedarf.</t>
  </si>
  <si>
    <t>Der Sekundärbedarf enthält z. B. den aus dem Primärbedarf abgeleiteten Bedarf an Rohstoffen für die Fertigung.</t>
  </si>
  <si>
    <t>Der Tertiärbedarf ist der Bedarf an Handelswaren.</t>
  </si>
  <si>
    <t>Sie rechnet mit zukünftigen Preissenkungen bei Mandeln auf dem Weltmarkt.</t>
  </si>
  <si>
    <t>Sie rechnet mit zukünftigen Preissteigerungen bei Mandeln auf dem Weltmarkt.</t>
  </si>
  <si>
    <t>Sie plant einen niedrigeren Verderb bei Mandeln ein.</t>
  </si>
  <si>
    <t>Sie möchte die Lagerkosten kurzfristig senken.</t>
  </si>
  <si>
    <t>Die Lieferzeiten werden dadurch in jedem Fall verringert.</t>
  </si>
  <si>
    <t>Gleichartige Bestellvorgänge werden dadurch ökonomischer bearbeitet.</t>
  </si>
  <si>
    <t>Der Personalbestand im Einkaufsbereich der Zweigwerke wird stark erweitert.</t>
  </si>
  <si>
    <t>Auswahl eines neuen Lieferanten für Hilfsstoffe</t>
  </si>
  <si>
    <t>Einstellung eines neuen Mitarbeiters im Vertriebslager</t>
  </si>
  <si>
    <t>Abwicklung von Bestellungen für Kleinteile</t>
  </si>
  <si>
    <t>Erstellung eines Angebotsvergleichs</t>
  </si>
  <si>
    <t>Zieleinkaufspreis</t>
  </si>
  <si>
    <t>Liefererskonto</t>
  </si>
  <si>
    <t>Bezugspreis/Einstandspreis</t>
  </si>
  <si>
    <t>Liefererrabatt</t>
  </si>
  <si>
    <t>Bezugskosten</t>
  </si>
  <si>
    <t>Innerhalb von 3 Monaten nach Entdeckung</t>
  </si>
  <si>
    <t>Innerhalb von 6 Monaten nach Entdeckung</t>
  </si>
  <si>
    <t>Innerhalb von 12 Monaten nach Entdeckung</t>
  </si>
  <si>
    <t>Innerhalb von 24 Monaten nach Entdeckung</t>
  </si>
  <si>
    <t>Eine Bestellung kann sowohl ein Antrag als auch eine Annahme sein.</t>
  </si>
  <si>
    <t>Bei der Bestellung kann es sich um eine formfreie Willenserklärung handeln, die beispielsweise per Telefon erfolgen kann.</t>
  </si>
  <si>
    <t>Eine Auftragsbestätigung ist nur dann notwendig, wenn der Kunde nicht rechtzeitig bestellt.</t>
  </si>
  <si>
    <t>Der Antrag zum Abschluss eines Kaufvertrages kann sowohl vom Käufer als auch vom Verkäufer ausgehen.</t>
  </si>
  <si>
    <t>Die Schoko-Tender AG müsste beim Verwaltungsgericht Köln Klage erheben.</t>
  </si>
  <si>
    <t>Die Schoko-Tender AG müsste beim Amtsgericht München Klage erheben.</t>
  </si>
  <si>
    <t>Die Schoko-Tender AG müsste beim Verwaltungsgericht München Klage erheben.</t>
  </si>
  <si>
    <t>Die Schoko-Tender AG kann bei jedem Gericht rechtswirksam Klage erheben.</t>
  </si>
  <si>
    <t>Aufgrund der geringen Umsatzstärke der C-Güter kann es vertretbar sein, diesen eine geringere Bedeutung als den A-Gütern zukommen zu lassen.</t>
  </si>
  <si>
    <t>Die Kapitalbindung der A-Güter kann sich für die Schoko-Tender AG über ein Konsignationslager reduzieren lassen.</t>
  </si>
  <si>
    <t>Skonto ist ein Preisnachlass, der vom Zeitpunkt der Bestellung abhängig ist.</t>
  </si>
  <si>
    <t>Als Zahlungsziel bezeichnet man den Zeitraum zwischen dem Eintreffen des Angebots und dem Eintreffen der Ware.</t>
  </si>
  <si>
    <t>Bonus ist ein Preisnachlass, der dem Kunden gewährt wird, wenn er innerhalb des vereinbarten Zahlungszieles bezahlt.</t>
  </si>
  <si>
    <t>Bonus ist ein Preisnachlass, der meist von der Umsatzhöhe abhängig ist und nachträglich gewährt wird.</t>
  </si>
  <si>
    <t>Die Schoko-Tender AG benötigt für die Handelsware „Spielwaren” eine größere Fläche als die „kritische” Lagerfläche.</t>
  </si>
  <si>
    <t>Die Schoko-Tender AG benötigt für die Handelsware „Spielwaren” eine kleinere Fläche als die „kritische” Lagerfläche.</t>
  </si>
  <si>
    <t>Die Eigenlagerung ist in jedem Fall vorzuziehen, da die Schoko-Tender AG so ihre Produktionskapazitäten auslasten kann.</t>
  </si>
  <si>
    <t>Bei einer benötigten Lagerfläche, die über der kritischen Lagerfläche liegt, sind die Kosten der Fremdlagerung günstiger.</t>
  </si>
  <si>
    <t>Je geringer der Verbrauch des jeweiligen Werkstoffes, desto höher ist bei gleichbleibendem durchschnittlichem Lagerbestand die Umschlagshäufigkeit.</t>
  </si>
  <si>
    <t>Je höher die Umschlagshäufigkeit, desto geringer ist bei gleichbleibendem durchschnittlichem Lagerbestand die durchschnittliche Lagerdauer.</t>
  </si>
  <si>
    <t>Je geringer die durchschnittliche Lagerdauer, desto geringer der Lagerzinssatz.</t>
  </si>
  <si>
    <t>Je geringer der Lagerzinssatz, desto geringer die Zinsen für das gebundene Kapital.</t>
  </si>
  <si>
    <t>Reduzierung des Mindestbestands</t>
  </si>
  <si>
    <t>Verringerung der Lagerumschlagshäufigkeit</t>
  </si>
  <si>
    <t>Statt wie bisher große Mengen einzulagern, werden die Bestellmengen und die Bestellrhythmen optimiert.</t>
  </si>
  <si>
    <t>Umstellung von Vorratsbeschaffung auf Just-in-time-Beschaffung</t>
  </si>
  <si>
    <t>Abschreibungen auf das Lagerregalsystem</t>
  </si>
  <si>
    <t>Monatliche Versicherungspauschale der Gebäudeversicherung</t>
  </si>
  <si>
    <t>Jährliche Kosten aufgrund von Schwund und Verderb</t>
  </si>
  <si>
    <t>Gehalt des Lagerleiters</t>
  </si>
  <si>
    <t>Listeneinkaufspreis</t>
  </si>
  <si>
    <t>Der unmittelbare persönliche Konatk der anfordernden Abteilungen zu den Lieferanten wird stark verbessert</t>
  </si>
  <si>
    <t>Innerhalb der letzten drei Monate vor oder der ersten zwei Monate nach dem 31. Dezember 2023</t>
  </si>
  <si>
    <t>Zu einem beliebigen Zeitpunkt im Laufe des Jahres 2023</t>
  </si>
  <si>
    <t>Innerhalb der letzten zwei Monate vor dem 31. Dezember 2023</t>
  </si>
  <si>
    <t>Innerhalb der letzten 10 Tage vor oder der ersten 10 Tage nach dem 31. Dezember 2023</t>
  </si>
  <si>
    <t>Ein Entnahmeschein wurde versehentlich nicht gebucht.</t>
  </si>
  <si>
    <t>Ein Rückgabeschein wurde versehentlich doppelt gebucht.</t>
  </si>
  <si>
    <t>Ein Verschrottungsprotokoll wurde versehentlich nicht gebucht.</t>
  </si>
  <si>
    <t>Eine Rückgabe von Waren in das Lager wurde versehentlich nicht gebucht.</t>
  </si>
  <si>
    <t>Verringerung der Fertigungstiefe</t>
  </si>
  <si>
    <t>Erweiterung der Programmbreite</t>
  </si>
  <si>
    <t>Erweiterung der Fertigungstiefe</t>
  </si>
  <si>
    <t>Durch die damit verbundene höhere Fertigungstiefe kann die Qualität in jedem Fall besser gesteuert und beeinflusst werden.</t>
  </si>
  <si>
    <t>Durch die damit verbundene höhere Fertigungstiefe wird die Lieferantenabhängigkeit in jedem Fall reduziert.</t>
  </si>
  <si>
    <t>Durch neue Produkte im Sortiment sollen neue Kunden gewonnen werden.</t>
  </si>
  <si>
    <t>Durch eine größere Automatisierung der Herstellung sollen Personalkosten eingespart werden.</t>
  </si>
  <si>
    <t>Durch die Höhe des Betriebsstoffverbrauches</t>
  </si>
  <si>
    <t>Durch die Höhe der Ausbringungsmenge</t>
  </si>
  <si>
    <t>Durch die Wahl des Abschreibungsverfahrens</t>
  </si>
  <si>
    <t>Durch die Höhe der Abschreibung</t>
  </si>
  <si>
    <t>Einkauf von hochwertiger Kakaomasse</t>
  </si>
  <si>
    <t>Regelmäßige Reinigung der Mischmaschinen</t>
  </si>
  <si>
    <t>Zahlung von Prämien für die Einhaltung von Arbeitsschutzvorschriften</t>
  </si>
  <si>
    <t>Häufigere Wartung der Klimaanlage</t>
  </si>
  <si>
    <t>Die Materialien zum vereinbarten Zeitpunkt der Fertigung zur Verfügung zu stellen</t>
  </si>
  <si>
    <t>Die Forschung und Entwicklung bei der Produktentwicklung unterstützen</t>
  </si>
  <si>
    <t>Die Kapazitäten der Fertigung planen</t>
  </si>
  <si>
    <t>Das Buchen der Rechnungseingänge für die eingekauften Materialien</t>
  </si>
  <si>
    <t>Vorteil: Die Störanfälligkeit des gesamten Arbeitsprozesses verringert sich. Nachteil: Die Kapitalbindung des Rohstoffeinsatzes erhöht sich.</t>
  </si>
  <si>
    <t>Vorteil: Die Arbeitsproduktivität erhöht sich. Nachteil: Durch monotone einseitige Belastungen können gesundheitliche Schäden entstehen.</t>
  </si>
  <si>
    <t>Vorteil: Der einzelne Mitarbeiter gewinnt einen besseren Überblick über den gesamten Produktionsprozess. Nachteil: Die Arbeitslosigkeit nimmt zu, da weniger Arbeitskräfte benötigt werden.</t>
  </si>
  <si>
    <t>Vorteil: Der Rohstoffeinsatz wird deutlich geringer. Nachteil: Die innerbetrieblichen Transportwege werden länger.</t>
  </si>
  <si>
    <t>Bei der Chargenfertigung werden über einen längeren Zeitraum identische Erzeugnisse aus unterschiedlichen Rohstoffen hergestellt.</t>
  </si>
  <si>
    <t>Bei der Chargenfertigung werden aus wechselnden Grundstoffen identische Sorten des gleichen Erzeugnisses hergestellt.</t>
  </si>
  <si>
    <t>Bei der Chargenfertigung wird aus einem Rohstoff mit einer bestimmten Eigenschaft eine unbestimmte Menge an Erzeugnissen hergestellt.</t>
  </si>
  <si>
    <t>Bei der Chargenfertigung werden mit gleichem Materialeinsatz aufgrund nicht beeinflussbarer Bedingungen im Fertigungsprozess unterschiedliche Produktionsergebnisse erzielt.</t>
  </si>
  <si>
    <t>Stammdaten bleiben immer unverändert, Bewegungsdaten können sich häufig ändern.</t>
  </si>
  <si>
    <t>Stammdaten werden vom EDV-System automatisch angepasst, Bewegungsdaten nicht.</t>
  </si>
  <si>
    <t>Bewegungsdaten müssen manuell geändert werden, Stammdaten werden automatisch angepasst.</t>
  </si>
  <si>
    <t>Stammdaten müssen passwortgeschützt sein, Bewegungsdaten dürfen von jedem geändert werden.</t>
  </si>
  <si>
    <t>Um einen Arbeitsablaufplan</t>
  </si>
  <si>
    <t>Um einen Warenanforderungsschein</t>
  </si>
  <si>
    <t>Um ein Organigramm</t>
  </si>
  <si>
    <t>Um eine Erzeugnisstruktur</t>
  </si>
  <si>
    <t>An die private Unfallversicherung</t>
  </si>
  <si>
    <t>An die Pflegeversicherung</t>
  </si>
  <si>
    <t>An die Haftpflichtversicherung von Herrn Bauer</t>
  </si>
  <si>
    <t>An die Berufsgenossenschaft</t>
  </si>
  <si>
    <t>Die Umlage der Allgemeinen Kostenstelle auf die übrigen Kostenstellen bei einem mehrstufigen Betriebsabrechnungsbogen</t>
  </si>
  <si>
    <t>Die Summe der neutralen Erträge</t>
  </si>
  <si>
    <t>Die Daten für die Berechnung der Gemeinkosten-Zuschlagssätze</t>
  </si>
  <si>
    <t>Die Verteilung der Gemeinkosten auf die Kostenstellen</t>
  </si>
  <si>
    <t>Die Bestandsmehrung bei Geleefrüchten</t>
  </si>
  <si>
    <t>Die Mieterträge aus vermieteten Wohnungen im Betriebsgebäude</t>
  </si>
  <si>
    <t>Die Rückerstattung zu viel gezahlter Betriebssteuern vergangener Abrechnungsperioden</t>
  </si>
  <si>
    <t>Der Zinsertrag aus einem gewährten Darlehen</t>
  </si>
  <si>
    <t>Es handelt sich um eine Kostenüberdeckung, denn die tatsächlichen Materialkosten waren höher als die geplanten Materialkosten.</t>
  </si>
  <si>
    <t>Es handelt sich um eine Kostenüberdeckung, denn die Normalkosten waren höher als die Istkosten.</t>
  </si>
  <si>
    <t>Es handelt sich um eine Kostenüberdeckung, denn der Kunde hat mehr bezahlt als geplant.</t>
  </si>
  <si>
    <t>Es handelt sich um eine Kostenunterdeckung, denn die Istkosten der Materialkostenstelle waren niedriger als die Normalkosten.</t>
  </si>
  <si>
    <t>Verringerung der Programmbreite</t>
  </si>
  <si>
    <t>Der Umsatz wurde falsch zugeordnet.</t>
  </si>
  <si>
    <t>Die gesamten Fixkosten bei einer Ausbringungsmenge von 1 500 Packungen sind falsch eingetragen.</t>
  </si>
  <si>
    <t>Der Umsatz bei einer verkauften Ausbringungsmenge von 1 500 Packungen ist falsch eingetragen.</t>
  </si>
  <si>
    <t>Die Gesamtkosten bei einer Ausbringungsmenge von 1 500 Packungen sind falsch eingetragen.</t>
  </si>
  <si>
    <t>Der Deckungsbeitrag bleibt bei der Entscheidung über die Annahme eines Zusatzauftrages in jedem Fall unberücksichtigt.</t>
  </si>
  <si>
    <t>Zusatzaufträge können zur Arbeitsplatzerhaltung beitragen.</t>
  </si>
  <si>
    <t>Ein Zusatzauftrag kann angenommen werden, wenn der Deckungsbeitrag positiv ist.</t>
  </si>
  <si>
    <t>Ein Zusatzauftrag kann das Betriebsergebnis verbessern.</t>
  </si>
  <si>
    <t>Die Geschäftsführung der Schoko-Tender AG</t>
  </si>
  <si>
    <t>Die Schulleitung der zuständigen Berufsschule</t>
  </si>
  <si>
    <t>Der Betriebsrat der Schoko-Tender AG</t>
  </si>
  <si>
    <t>Der zuständige Ausbilder in der Schoko-Tender AG</t>
  </si>
  <si>
    <t>Der Meldebestand sinkt um 3 450 kg.</t>
  </si>
  <si>
    <t/>
  </si>
  <si>
    <t>Vergleich von eingegangenen, rechtlich verbindlichen Angeboten</t>
  </si>
  <si>
    <t>Bezug der Vorratsdosen von einem anderen Lieferanten</t>
  </si>
  <si>
    <t>Ware mittlerer Art und Güte</t>
  </si>
  <si>
    <t>Falls beim Festplatzsystem ein Lagerplatz frei ist, müssen in jedem Fall auch andere Artikel als bisher auf diesem Lagerplatz gelagert werden.</t>
  </si>
  <si>
    <t>Für A-Güter ist trotz hoher Verbrauchsmengen eine sorgfältige Lieferantenauswahl nicht sinnvoll.</t>
  </si>
  <si>
    <t>Verlegte Inventur</t>
  </si>
  <si>
    <t>Der durchschnittliche Lagerbestand hat sich stärker erhöht als der Jahresverbrauch.</t>
  </si>
  <si>
    <t>In jedem Fall Kosteneinsparung durch weniger Umrüstzeiten.</t>
  </si>
  <si>
    <t>Die Fertigungstiefe erhöht sich.</t>
  </si>
  <si>
    <t>Die Stückzahl je Los, bei der die Qualitätskosten das Minimum erreichen.</t>
  </si>
  <si>
    <t>Die Individualität der Produkte vermindert sich in jedem Fall.</t>
  </si>
  <si>
    <t>Die Abgabepreise an den Großhandel bleiben unverändert.</t>
  </si>
  <si>
    <t>Bei einem Beschäftigungsgrad, der deutlich unter der Kapazitätsgrenze liegt und bei dem zugleich der Erlös gerade die fixen Kosten deckt</t>
  </si>
  <si>
    <t>Die Ausbringungsmenge pro Zeiteinheit sollte erhöht werden.</t>
  </si>
  <si>
    <t>Persönliche Verteilzeit des Fertigungsleiters</t>
  </si>
  <si>
    <t>Die KLR dient unter anderem als Grundlage für die Kalkulation.</t>
  </si>
  <si>
    <t>Kalkulation eines Auftrages mithilfe von Maschinenstundensätzen</t>
  </si>
  <si>
    <t>Die Gesamtkosten des Fertigungsmaterials steigen mit zunehmender Menge.</t>
  </si>
  <si>
    <t>Übernahme der Gemeinkosten aus der Abgrenzungsrechnung in den Betriebsabrechnungsbogen</t>
  </si>
  <si>
    <t>Das Ergebnis aus unternehmensbezogenen Abgrenzungen wird dadurch verbessert.</t>
  </si>
  <si>
    <t>Nach Ablauf der Probezeit ist eine Kündigung nur mit Zustimmung der Schoko-Tender AG möglich.</t>
  </si>
  <si>
    <t xml:space="preserve">Die arbeiten im Einkauf der Schoko- 1ender AG und sind damit beauftragt, die Beschaffung der Rohstoffe und Hillsstoffe zu optimieren, um Kosten einzusparen. Sie möchter die optimale Bestellmenge für Marzipan ermitteln, Für die Beschaffung von Marzipan liegt Ihnen die abgebildete Üher_x0002_sicht vor, Der Jahreshedarf arı Marzipan liegt bei 1800 kg. Bestimmen Sie, welche Aussage hierzu zutreffend ist! </t>
  </si>
  <si>
    <t>Herbst 2023</t>
  </si>
  <si>
    <t>Die Komplementäre haften unbeschränkt.</t>
  </si>
  <si>
    <t>Das Grundkapital beträgt mindestens 25.000,00 €.</t>
  </si>
  <si>
    <t>Die Gesellschaft ist im Handelsregister Abteilung B eingetragen.</t>
  </si>
  <si>
    <t>Der Gewinn wird im Verhältnis der Geschäftsanteile verteilt.</t>
  </si>
  <si>
    <t>Der Meldebestand steigt um 1 560 Stück.</t>
  </si>
  <si>
    <t>Der Meldebestand sinkt um 1 560 Stück.</t>
  </si>
  <si>
    <t>Der Meldebestand sinkt um 1 500 Stück.</t>
  </si>
  <si>
    <t>Sie berücksichtigen, dass sich der Materialbedarf nach den vorhandenen Lagerbeständen richtet.</t>
  </si>
  <si>
    <t>Sie beachten, dass sich der Materialbedarf nach dem günstigsten Lieferer richtet.</t>
  </si>
  <si>
    <t>Sie ermitteln den Materialbedarf nach den vorhandenen Lagerkapazitäten.</t>
  </si>
  <si>
    <t>Sie stellen den Materialbedarf anhand von Stücklisten fest.</t>
  </si>
  <si>
    <t>Die für die Eigenfertigung notwendigen Maschinen vermindern die Kapitalbindung.</t>
  </si>
  <si>
    <t>Bei freien Kapazitäten steigt der Fixkostenanteil je Stück, wenn die Ausbringungsmenge erhöht wird.</t>
  </si>
  <si>
    <t>In der Büromöbel HEIN AG gibt es keine freien Produktionskapazitäten.</t>
  </si>
  <si>
    <t>Durch die Herstellung von Stuhl- und Tischgestellen verfügt die Büromöbel HEIN AG bereits über ein langjähriges Know-how in der Holzverarbeitung und -bearbeitung.</t>
  </si>
  <si>
    <t>Lieferkosten</t>
  </si>
  <si>
    <t>Umwelt- und Nachhaltigkeitsaspekte bei der Fertigung</t>
  </si>
  <si>
    <t>Gewährung von Skonto</t>
  </si>
  <si>
    <t>Qualität der zu beziehenden Scharniere</t>
  </si>
  <si>
    <t>Die Kapazität</t>
  </si>
  <si>
    <t>Die Garantie</t>
  </si>
  <si>
    <t>Die Flexibilität</t>
  </si>
  <si>
    <t>Die Qualität</t>
  </si>
  <si>
    <t>Beim Multiple Sourcing entsteht höherer Aufwand durch Angebotsvergleiche.</t>
  </si>
  <si>
    <t>Das Single Sourcing erhöht die Abhängigkeit vom Lieferanten.</t>
  </si>
  <si>
    <t>Das Multiple Sourcing kann günstigere Zahlungsbedingungen ermöglichen.</t>
  </si>
  <si>
    <t>Das Multiple Sourcing erhöht den Wettbewerb unter den Lieferanten.</t>
  </si>
  <si>
    <t>Sie kaufen große Mengen ein und lagern die Büroleuchten in einem Fremdlager.</t>
  </si>
  <si>
    <t>Sie kaufen eine große Menge als Kommissionsware zum Listenpreis.</t>
  </si>
  <si>
    <t>Sie reduzieren die Bestellmenge und senken damit die Bestellhäufigkeit.</t>
  </si>
  <si>
    <t>Sie kaufen die Ware zur Lieferung frei Haus.</t>
  </si>
  <si>
    <t>Die Bestellung ist schwebend unwirksam.</t>
  </si>
  <si>
    <t>Die MüGo GmbH ist verpflichtet, das Furnierholz zu liefern und die Büromöbel HEIN AG ist verpflichtet, den vereinbarten Kaufpreis von 14.200,00 € zzgl. Umsatzsteuer zu zahlen.</t>
  </si>
  <si>
    <t>Die MüGo GmbH ist verpflichtet, das Furnierholz zu liefern. Der Kaufpreis muss jedoch noch einmal verhandelt werden.</t>
  </si>
  <si>
    <t>Die Bestellung stellt rechtlich einen neuen Antrag dar.</t>
  </si>
  <si>
    <t>Die Verwendung Allgemeiner Geschäftsbedingungen (AGB) erhöht den Verwaltungsaufwand.</t>
  </si>
  <si>
    <t>Die Allgemeinen Geschäftsbedingungen (AGB) der Büromöbel HEIN AG werden automatisch Bestandteil des Vertrages.</t>
  </si>
  <si>
    <t>Vereinbarungen von Vertragsstrafen bei Annahmeverweigerung des Kunden sind in jedem Fall ausgeschlossen.</t>
  </si>
  <si>
    <t>Der Büromöbel HEIN AG obliegt grundsätzlich die Beweislast bei Gerichtsprozessen für Vertragsvereinbarungen.</t>
  </si>
  <si>
    <t>Nur für Arbeiten unter erschwerten Bedingungen werden Zuschläge berechnet.</t>
  </si>
  <si>
    <t>Leistungen, die später als 3 Monate nach Vertragsschluss erbracht werden, berechtigen grundsätzlich zu Preiserhöhungen.</t>
  </si>
  <si>
    <t>Die Preise gelten nur bei ununterbrochener Montage. Die Inbetriebnahme kann später erfolgen.</t>
  </si>
  <si>
    <t>Werden Leistungen später als 4 Monate nach Vertragsschluss erbracht, kann dies unter Umständen zu Verhandlungen über Preisanpassungen führen.</t>
  </si>
  <si>
    <t>Sie führen in Anwesenheit des Frachtführers die Einzelprüfung aller Pakete durch und geben die beschädigten Pakete zurück.</t>
  </si>
  <si>
    <t>Sie nehmen die Sendung an und lassen sich vom Frachtführer auf dem Frachtbrief die beschädigten Pakete bestätigen.</t>
  </si>
  <si>
    <t>Sie entsorgen die beschädigten Furniere unverzüglich nach Abfahrt des Frachtführers.</t>
  </si>
  <si>
    <t>Sie nehmen unverzüglich einen Ersatzkauf bei einem anderen Lieferanten vor.</t>
  </si>
  <si>
    <t>Unverzüglich innerhalb von 6 Monaten nach Entdeckung</t>
  </si>
  <si>
    <t>Unverzüglich innerhalb von 12 Monaten nach Entdeckung</t>
  </si>
  <si>
    <t>Versicherungsprämie für Warenbestand</t>
  </si>
  <si>
    <t>Reparatur des Gabelstaplers</t>
  </si>
  <si>
    <t>Lohn der Lagermitarbeiter</t>
  </si>
  <si>
    <t>Energiekosten für Trockenlager</t>
  </si>
  <si>
    <t>Eine Warenanlieferung des Holzleims wurde doppelt eingebucht.</t>
  </si>
  <si>
    <t>Die Mengenangabe in der Stückliste eines Arbeitstisches ist zu niedrig, daher wird pro Auftrag zu wenig Holzleim abgebucht.</t>
  </si>
  <si>
    <t>Die Mengenangabe in der Stückliste eines Arbeitstisches ist zu hoch, daher wird pro Auftrag zu viel Holzleim abgebucht.</t>
  </si>
  <si>
    <t>In den Stammdaten des Holzleims ist die falsche Verpackungseinheit hinterlegt.</t>
  </si>
  <si>
    <t>Innerhalb der letzten 10 Tage vor oder der ersten 10 Tage nach dem 31.12.2023</t>
  </si>
  <si>
    <t>Innerhalb der letzten drei Monate vor dem 31.12.2023</t>
  </si>
  <si>
    <t>Innerhalb der letzten drei Monate vor oder der ersten zwei Monate nach dem 31.12.2023</t>
  </si>
  <si>
    <t>Innerhalb der letzten zwei Monate vor oder der ersten drei Monate nach dem 31.12.2023</t>
  </si>
  <si>
    <t>Forschungs- und Entwicklungsphase</t>
  </si>
  <si>
    <t>Die Schrankwände sollen künftig in einer Fertigungsinsel produziert werden.</t>
  </si>
  <si>
    <t>Künftig sollen auch Polstermöbel für den Lobbybereich hergestellt und verkauft werden.</t>
  </si>
  <si>
    <t>Künftig sollen nur noch Schrankwände mit Eichenfurnier gefertigt werden.</t>
  </si>
  <si>
    <t>Die Rückwände aller Schrankwände sollen künftig aus Pressholzplatten bestehen.</t>
  </si>
  <si>
    <t>Zwischenlager führen zwangsläufig zu größeren Produktionsmengen.</t>
  </si>
  <si>
    <t>Zwischenlager senken zwangsläufig die innerbetrieblichen Transportkosten.</t>
  </si>
  <si>
    <t>Zwischenlager führen zur Senkung der Losgrößen.</t>
  </si>
  <si>
    <t>Zwischenlager dienen ausschließlich zur Überbrückung der Urlaubszeit.</t>
  </si>
  <si>
    <t>TQM bezieht sich lediglich auf die Kontrolle der gesetzlich vorgeschriebenen Anforderungen.</t>
  </si>
  <si>
    <t>TQM ist die ganzheitliche Qualitätssicherung zur Sicherstellung der langfristigen Kundenzufriedenheit unter Mitwirkung aller Mitarbeitenden.</t>
  </si>
  <si>
    <t>TQM stellt die Funktions- und Gebrauchsfähigkeit eines Produktes in jedem Fall sicher.</t>
  </si>
  <si>
    <t>Zusammenarbeit mit Kooperationspartnern, um diesen Auftrag auszulagern.</t>
  </si>
  <si>
    <t>Vereinbarung einer verlängerten Arbeitszeit um eine Stunde für die nächsten 3 Wochen.</t>
  </si>
  <si>
    <t>Erhöhung der Takt- und Durchlaufzeiten, um Kapazitäten für diesen Auftrag zu schaffen.</t>
  </si>
  <si>
    <t>Verringerung der Takt- und Durchlaufzeiten, um Kapazitäten für diesen Auftrag zu schaffen.</t>
  </si>
  <si>
    <t>Über alle Arbeitsgänge und deren Reihenfolge</t>
  </si>
  <si>
    <t>Über die verschiedenen Endprodukte für einen Kundenauftrag</t>
  </si>
  <si>
    <t>Über alle zu fertigenden Produkte einer Abrechnungsperiode</t>
  </si>
  <si>
    <t>Über die Teile, die zu diesem Endprodukt montiert werden</t>
  </si>
  <si>
    <t>Bei den für die Stanzen benötigten Ersatzteilen</t>
  </si>
  <si>
    <t>Bei dem für die Lackierautomaten benötigten Strom</t>
  </si>
  <si>
    <t>Bei den für die Fertigung benötigten Holzplatten</t>
  </si>
  <si>
    <t>Bei den für die Produktion benötigten Schmierstoffen</t>
  </si>
  <si>
    <t>Unbefristete Einstellung von 3 weiteren Mitarbeitern in der Buchhaltung</t>
  </si>
  <si>
    <t>Vereinbarung von 3 Sonderschichten an den sonst arbeitsfreien Wochenenden</t>
  </si>
  <si>
    <t>Unterstützung der Engpassbereiche aus anderen nicht ausgelasteten Abteilungen</t>
  </si>
  <si>
    <t>Die Anzahl an Schreibtischstühlen, bei der die Summe aus Rüstkosten und Lagerkosten ein Minimum erreicht</t>
  </si>
  <si>
    <t>Die Anzahl an Schreibtischstühlen, die innerhalb der regelmäßigen täglichen Arbeitszeit maximal hergestellt werden kann</t>
  </si>
  <si>
    <t>Die Anzahl an Schreibtischstühlen, die aufgrund vorliegender Bestellungen sofort ausgeliefert werden kann</t>
  </si>
  <si>
    <t>Die Anzahl an Schreibtischstühlen, die in einer optimalen Zeit hergestellt wird</t>
  </si>
  <si>
    <t>Die Absaugung an der Zuschnittsäge reinigen</t>
  </si>
  <si>
    <t>Die Optimierung des Rohplattenmaßes mit dem Vorlieferanten vereinbaren</t>
  </si>
  <si>
    <t>Das Bedienpersonal schulen</t>
  </si>
  <si>
    <t>Das eigene Sortimentsprogramm auf 3 Standardgrößen straffen</t>
  </si>
  <si>
    <t>Ausschalten der Produktionsbeleuchtung in den Pausenzeiten</t>
  </si>
  <si>
    <t>Einbau von Bewegungsmeldern statt Lichtschalter in wenig frequentierten Räumen</t>
  </si>
  <si>
    <t>Einbau von Klimageräten in allen Produktionsbereichen</t>
  </si>
  <si>
    <t>Erneuerung alter Kühlgeräte in der Werkskantine</t>
  </si>
  <si>
    <t>Die variablen Kosten pro Stück (kı) nehmen bei steigender Produktion von Bürohockern zu.</t>
  </si>
  <si>
    <t>Die Gesamtkosten pro Stück (kı) steigen bei zunehmender Ausbringungsmenge.</t>
  </si>
  <si>
    <t>Die variablen Kosten pro Stück (kı) bleiben bei einer zunehmenden Ausbringungsmenge konstant.</t>
  </si>
  <si>
    <t>Nach der Fixkostendegression sinken die fixen Kosten pro Stück (kı) bei einer zurückgehenden Ausbringungsmenge.</t>
  </si>
  <si>
    <t>Der Heizölverbrauch ist gestiegen.</t>
  </si>
  <si>
    <t>Bei der Beschaffung des Reparaturmaterials konnten erhebliche Einsparungen erzielt werden.</t>
  </si>
  <si>
    <t>Für die EDV-Anlage mussten Sonderabschreibungen vorgenommen werden.</t>
  </si>
  <si>
    <t>Tarifverhandlungen haben zu unerwarteten Lohnerhöhungen geführt</t>
  </si>
  <si>
    <t>Der absolute Deckungsbeitrag wird zur Ermittlung des optimalen Produktionsprogramms bei einem zeitlichen Engpass herangezogen.</t>
  </si>
  <si>
    <t>Ein positiver Deckungsbeitrag bei einem Produkt trägt zur Deckung der fixen Gesamtkosten bei.</t>
  </si>
  <si>
    <t>Ein positiver Deckungsbeitrag bei einem Produkt trägt zur Deckung der variablen Kosten bei.</t>
  </si>
  <si>
    <t>Ein negativer Deckungsbeitrag gibt darüber Aufschluss, dass die fixen Gesamtkosten bei diesem Produkt schon gedeckt worden sind.</t>
  </si>
  <si>
    <t>„Wir bestellen zur sofortigen Lieferung 5 Meter Bezugsstoff „TexFas Blue”. Bei Gefallen stellen wir eine größere Menge in Aussicht...”</t>
  </si>
  <si>
    <t>„Wir bestellen bei Ihnen mit Rückgaberecht bis zum 02.10.2023 bei Nichtgefallen ...”</t>
  </si>
  <si>
    <t>Befristete Einführung eines 9-Stunden-Tages an 3 Tagen in den nächsten Wochen.</t>
  </si>
  <si>
    <t>Sondereinzelkosten des Vertriebs</t>
  </si>
  <si>
    <t>Vertriebsgemeinkosten</t>
  </si>
  <si>
    <t>Die Geschäftsführungsbefugnis und die Vertretungsmacht stehen allen Aktionären zu.</t>
  </si>
  <si>
    <t>Die Aktiengesellschaft ist in Abteilung A des Handelsregisters eingetragen.</t>
  </si>
  <si>
    <t>Die Aktionäre haften stets auch mit ihrem Privatvermögen.</t>
  </si>
  <si>
    <t>Die Haftung beschränkt sich auf das Gesellschaftsvermögen.</t>
  </si>
  <si>
    <t>Vierkantstahl</t>
  </si>
  <si>
    <t>Strom</t>
  </si>
  <si>
    <t>Stanzen</t>
  </si>
  <si>
    <t>Schreibtische</t>
  </si>
  <si>
    <t>Hilfsstoffe sind Werkstoffe, die den Hauptbestandteil des Fertigerzeugnisses bilden.</t>
  </si>
  <si>
    <t>Betriebsstoffe sind Werkstoffe, die kein stofflicher Bestandteil des Fertigerzeugnisses sind.</t>
  </si>
  <si>
    <t>Fremdbauteile sind Werkstoffe, die von fremden Unternehmen bezogen und ohne Veränderung weiterverkauft werden.</t>
  </si>
  <si>
    <t>Handelswaren sind Werkstoffe, die von anderen Herstellern bezogen werden und durch Montage in das Fertigerzeugnis eingehen.</t>
  </si>
  <si>
    <t>Das Bestellpunktverfahren ist dem Bestellrhythmusverfahren stets überlegen, weil das Bestellpunktverfahren garantiert, dass in jedem Fall ein verfügbarer Lagerbestand in Höhe des Meldebestands vorhanden ist.</t>
  </si>
  <si>
    <t>Die auftragsbezogene Beschaffung kann dazu beitragen, unnötige Lagerbestände zu vermeiden.</t>
  </si>
  <si>
    <t>Bei dem Bestellpunktverfahren erfolgt die Bestellung in jedem Fall stets bei Erreichen des Mindestbestands.</t>
  </si>
  <si>
    <t>Das Bestellrhythmusverfahren ist zwingend bei Materialien anzuwenden, deren Verbrauch stark schwankt, da Bestellungen bei Anwendung des Bestellrhythmusverfahrens immer in Abhängigkeit vom aktuellen Lagerbestand und in unregelmäßigen Zeitabständen ausgelöst werden müssen.</t>
  </si>
  <si>
    <t>Bestellzeitpunkt</t>
  </si>
  <si>
    <t>Mindestbestand</t>
  </si>
  <si>
    <t>Bestellrhythmus</t>
  </si>
  <si>
    <t>Wiederbeschaffungszeit</t>
  </si>
  <si>
    <t>Verspäteter Wareneingang</t>
  </si>
  <si>
    <t>Optimaler Lagerbestand</t>
  </si>
  <si>
    <t>Lieferrabatt</t>
  </si>
  <si>
    <t>Die AGB werden nur dann Vertragsbestandteil, wenn sie von beiden Vertragspartnern anerkannt werden.</t>
  </si>
  <si>
    <t>In den AGB kann die Haftung für die Verletzung von Leben, Körper oder Gesundheit begrenzt werden.</t>
  </si>
  <si>
    <t>Die AGB gelten auch vollumfänglich, wenn der Vertragspartner vor Vertragsabschluss keine Einsicht in die AGB nehmen konnte.</t>
  </si>
  <si>
    <t>Bei Änderungen der AGB haben bestehende Vertragspartner kein Recht auf Widerspruch und müssen die Änderungen annehmen.</t>
  </si>
  <si>
    <t>Sie muss die ausstehende Lieferung anmahnen, damit der Lieferant in Verzug gerät.</t>
  </si>
  <si>
    <t>Sie setzt den Lieferanten eine Nachfrist für die Lieferung der Rohstoffe.</t>
  </si>
  <si>
    <t>Sie berechnet dem Lieferanten in jedem Fall sofort eine Vertragsstrafe in Höhe von 1.000,00 €.</t>
  </si>
  <si>
    <t>Sie nutzt den Mindestbestand, um die Produktion aufrechtzuerhalten.</t>
  </si>
  <si>
    <t>Die Büromöbel HEIN AG müsste beim Verwaltungsgericht Leipzig Klage erheben.</t>
  </si>
  <si>
    <t>Die Büromöbel HEIN AG müsste beim Amtsgericht Marburg Klage erheben.</t>
  </si>
  <si>
    <t>Die Büromöbel HEIN AG müsste beim Arbeitsgericht Marburg Klage erheben.</t>
  </si>
  <si>
    <t>Die Büromöbel HEIN AG kann bei jedem Gericht rechtswirksam Klage erheben.</t>
  </si>
  <si>
    <t>Das Unternehmen kann sich den Tag der Inventur ganzjährig frei aussuchen.</t>
  </si>
  <si>
    <t>Die körperliche Bestandsaufnahme bleibt auf einen Tag oder wenige Tage beschränkt.</t>
  </si>
  <si>
    <t>Hilfsstoffe sind wert- und mengenmäßig unbedeutend und daher besonders gut für dieses Verfahren geeignet.</t>
  </si>
  <si>
    <t>Im gesamten Geschäftsjahr kann man die tatsächlichen Lagerbestände dem ERP-System entnehmen.</t>
  </si>
  <si>
    <t>Diese Inventur kann im Zeitraum Oktober bis März durchgeführt werden.</t>
  </si>
  <si>
    <t>Diese Inventur kann bis zu zwei Monate vor dem Stichtag und bis zu drei Monate nach dem Stichtag durchgeführt werden.</t>
  </si>
  <si>
    <t>Diese Inventur muss bis zum 31. März abgeschlossen sein.</t>
  </si>
  <si>
    <t>Diese Inventur kann im Zeitraum 1. Oktober bis Ende Februar durchgeführt werden.</t>
  </si>
  <si>
    <t>Die Wareneingangsmeldung wurde versehentlich doppelt gebucht.</t>
  </si>
  <si>
    <t>Die Ausgangsrechnung wurde versehentlich doppelt abgerechnet.</t>
  </si>
  <si>
    <t>Der Kundenauftrag wurde versehentlich bisher nicht berechnet.</t>
  </si>
  <si>
    <t>Der Anfangsbestand zum Beginn des betrachteten Zeitraums wurde korrekt übernommen.</t>
  </si>
  <si>
    <t>Alle Fremdbauteile werden in einem Teil der Lagerfläche unsortiert gelagert.</t>
  </si>
  <si>
    <t>In dieser Lagerordnung können Lagerflächen optimal genutzt werden.</t>
  </si>
  <si>
    <t>Für diese Lagerordnung benötigt man ein Hochregallager.</t>
  </si>
  <si>
    <t>Die Nummerierung der Lagerplätze ist fest mit den jeweiligen Artikelnummern verknüpft.</t>
  </si>
  <si>
    <t>Durch eine Erhöhung der Umschlagshäufigkeit wird der Kapitalbedarf verringert.</t>
  </si>
  <si>
    <t>Eine Erhöhung der Umschlagshäufigkeit kann durch eine Erhöhung des Mindestbestandes erzielt werden.</t>
  </si>
  <si>
    <t>Die Wirtschaftlichkeit des Lagers wird durch eine Erhöhung der Umschlagshäufigkeit erhöht.</t>
  </si>
  <si>
    <t>Die Umschlagshäufigkeit gibt an, wie oft der durchschnittliche Lagerbestand während einer Periode verkauft oder verwendet wurde.</t>
  </si>
  <si>
    <t>B-Güter: Scharniere</t>
  </si>
  <si>
    <t>C-Güter: Holzschrauben</t>
  </si>
  <si>
    <t>Stuhlrollen</t>
  </si>
  <si>
    <t>Drehgestelle</t>
  </si>
  <si>
    <t>Bei A-Gütern sollten vorsichtshalber immer hohe Lagerbestände vorliegen.</t>
  </si>
  <si>
    <t>Bei A-Gütern empfiehlt sich eine eingehende Untersuchung von Preisen und Konditionen.</t>
  </si>
  <si>
    <t>A-Güter unterscheiden sich im Rahmen der Beschaffungsstrategie nicht von B-Gütern und C-Gütern.</t>
  </si>
  <si>
    <t>Optimierung der Bereitstellung der Lackierteile, um einen Leerlauf am Automaten zu vermeiden.</t>
  </si>
  <si>
    <t>Pausenzeiten des Bedienpersonals am Automaten mit Ersatzkräften überbrücken.</t>
  </si>
  <si>
    <t>Erhöhung der Durchlaufgeschwindigkeit im Automaten während des laufenden Prozesses.</t>
  </si>
  <si>
    <t>Bereitstellung von zusätzlichem Fachpersonal für Umrüst- und Reinigungsarbeiten, um die Standzeit zu verkürzen.</t>
  </si>
  <si>
    <t>Bezugspreis</t>
  </si>
  <si>
    <t>Bareinkaufspreis</t>
  </si>
  <si>
    <t>Hier wird die effektive Auslastung einer Maschine zu ihrer möglichen Auslastung in Beziehung gesetzt.</t>
  </si>
  <si>
    <t>Hierbei wird die Ausbringungsmenge eines Mitarbeiters auf eine geleistete Arbeitsstunde je Person bezogen.</t>
  </si>
  <si>
    <t>Hierbei wird die tatsächliche Arbeitszeit zur Gesamtarbeitszeit (mit Pausen) ins Verhältnis gesetzt.</t>
  </si>
  <si>
    <t>Hier wird die menschliche Arbeitsleistung zur Maschinenleistung ins Verhältnis gesetzt.</t>
  </si>
  <si>
    <t>Die Arbeitsproduktivität der Mitarbeiter ist im Durchschnitt gestiegen.</t>
  </si>
  <si>
    <t>Die Arbeitsproduktivität der Mitarbeiter ist im Durchschnitt gefallen.</t>
  </si>
  <si>
    <t>Das Unternehmen arbeitet nicht nur produktiver, sondern auch wirtschaftlicher.</t>
  </si>
  <si>
    <t>Die Arbeitsproduktivität der Mitarbeiter hat sich nicht verändert.</t>
  </si>
  <si>
    <t>Es ist das betriebliche Leistungsvermögen innerhalb eines bestimmten Zeitraums unter Berücksichtigung von Rüstzeiten und anderen Nichteinsatzzeiten.</t>
  </si>
  <si>
    <t>Es ist das Verhältnis zwischen der Zahl der tatsächlich hergestellten Einheiten und der Zahl der möglichen herstellbaren Einheiten.</t>
  </si>
  <si>
    <t>Es ist die Spitzenleistungskraft der technischen Anlagen innerhalb eines Zeitraums ohne jegliche Unterbrechungszeit.</t>
  </si>
  <si>
    <t>Es ist die maximale Leistungsmenge zu einem bestimmten Zeitpunkt.</t>
  </si>
  <si>
    <t>Fertigmeldungen werden im Online-Verfahren weitergegeben.</t>
  </si>
  <si>
    <t>Ein Fertigungsengpass wird durch den Kauf einer weiteren Maschine beseitigt.</t>
  </si>
  <si>
    <t>Der Schichtbetrieb wird eingestellt.</t>
  </si>
  <si>
    <t>Durch Optimierung von Losgrößen wird Rüstzeit eingespart.</t>
  </si>
  <si>
    <t>Die Arbeitsvorgangsliste</t>
  </si>
  <si>
    <t>Der Maschinenbelegungsplan</t>
  </si>
  <si>
    <t>Das Gantt-Diagramm</t>
  </si>
  <si>
    <t>Der Netzplan</t>
  </si>
  <si>
    <t>Die Entwicklungsabteilung stellt einen Zielkatalog auf, welche Anforderungen der neue Schreibtischstuhl erfüllen soll (Lastenheft/Pflichtenheft).</t>
  </si>
  <si>
    <t>Der erstmals zur Probe erstellte, neue Schreibtischstuhl wird auf Sitzkomfort und Belastbarkeit getestet.</t>
  </si>
  <si>
    <t>Mit einem CAD-Programm werden drei Produktgestaltungsvorschläge ausgearbeitet.</t>
  </si>
  <si>
    <t>Die Entwicklungsabteilung erteilt die Produktionsfreigabe für die Serienfertigung des neuen Schreibtischstuhls.</t>
  </si>
  <si>
    <t>Die Entwicklungsabteilung entscheidet sich für den Gestaltungsvorschlag 2.</t>
  </si>
  <si>
    <t>Die Zeit, die für einen bestimmten Arbeitsgang vorgegeben ist.</t>
  </si>
  <si>
    <t>Die Zeit, die zur Herstellung eines Fertigprodukts insgesamt gesetzlich vorgeschrieben ist.</t>
  </si>
  <si>
    <t>Die Zeit, nach der eine Arbeitspause gesetzlich vorgeschrieben ist.</t>
  </si>
  <si>
    <t>Die Zeit, in der eine gesetzlich bestimmte Menge an Fertigprodukten hergestellt, eingelagert und ausgeliefert wird.</t>
  </si>
  <si>
    <t>Demontage aller Fenstergriffe, um ein unkontrolliertes Öffnen zu vermeiden</t>
  </si>
  <si>
    <t>Austausch alter Fensterverglasungen durch neue Fenster mit besserer Wärmeisolation</t>
  </si>
  <si>
    <t>Versperren der Eingangstüren, um unkontrolliertes Öffnen von innen zu unterbinden</t>
  </si>
  <si>
    <t>Behebung von energetischen Schwachstellen nach Einsatz einer Wärmebildkamera am Gebäude</t>
  </si>
  <si>
    <t>Zuschlagskalkulation durchführen</t>
  </si>
  <si>
    <t>Gewinnschwelle (Break-even-Point) bestimmen</t>
  </si>
  <si>
    <t>Maschinenstundensätze berechnen</t>
  </si>
  <si>
    <t>Kostenüberdeckung und Kostenunterdeckung ermitteln</t>
  </si>
  <si>
    <t>Die Gehälter sind in der Regel Grundkosten.</t>
  </si>
  <si>
    <t>Beim kalkulatorischen Unternehmerlohn handelt es sich in der Regel um Grundkosten.</t>
  </si>
  <si>
    <t>Die kalkulatorische Miete ist den Zusatzkosten zuzuordnen.</t>
  </si>
  <si>
    <t>1. Amsterdam; 2. Berlin; 3. Chicago</t>
  </si>
  <si>
    <t>2. Chicago; 2. Amsterdam; 3. Berlin</t>
  </si>
  <si>
    <t>3. Berlin; 2. Chicago; 3. Amsterdam</t>
  </si>
  <si>
    <t>4. Amsterdam; 2. Chicago; 3. Berlin</t>
  </si>
  <si>
    <t>5. Chicago; 2. Berlin; 3. Amsterdam</t>
  </si>
  <si>
    <t>Vorteil für die Fertigungsmitarbeiter der Büromöbel HEIN AG</t>
  </si>
  <si>
    <t>Die kalkulatorischen Zinsen werden in der Kosten- und Leistungsrechnung berücksichtigt</t>
  </si>
  <si>
    <t>Die Gesellschafter haften unbeschränkt, unmittelbar und solidarisch.</t>
  </si>
  <si>
    <t>Der Meldebestand steigt auf 5 100 Stück.</t>
  </si>
  <si>
    <t>Sie ermitteln den Materialbedarf aus den Materialverbräuchen der Vergangenheit.</t>
  </si>
  <si>
    <t>Für die selbst gefertigten Computerhalterungen entstehen keine Lagerkosten.</t>
  </si>
  <si>
    <t>Kundenservice</t>
  </si>
  <si>
    <t>Der Einstandspreis</t>
  </si>
  <si>
    <t>Das Single Sourcing ist ausschließlich für Einzelbestellungen geeignet.</t>
  </si>
  <si>
    <t>Sie kaufen große Mengen unter Ausnutzung von Rabatt und Skonto und vereinbaren Lieferung auf Abruf.</t>
  </si>
  <si>
    <t>Es ist ein rechtsgültiger Kaufvertrag zustande gekommen.</t>
  </si>
  <si>
    <t>Wir bestellen zur Lieferung am 20.09.2023 fest.”</t>
  </si>
  <si>
    <t>Individuelle Absprachen in Verträgen haben Vorrang vor den Allgemeinen Geschäftsbedingungen (AGB).</t>
  </si>
  <si>
    <t>Für Überstunden werden keine Zuschläge berechnet.</t>
  </si>
  <si>
    <t>Sie lehnen die Annahme der Furniere ab.</t>
  </si>
  <si>
    <t>Bezugskosten für Rohstoffe</t>
  </si>
  <si>
    <t>Die Rücksendung von mangelhaften Holzleim an den Lieferanten wurde doppelt gebucht.</t>
  </si>
  <si>
    <t>Ausschließlich am 31.12.2023</t>
  </si>
  <si>
    <t>Die Schrankwände sollen aus dem Produktionsprogramm genommen werden.</t>
  </si>
  <si>
    <t>Zwischenlager gleichen Produktionsschwankungen zwischen einzelnen Fertigungsstufen aus.</t>
  </si>
  <si>
    <t>TQM soll ausschließlich die Prozessabläufe beschleunigen, Ausschuss reduzieren und zur Zufriedenheit der Mitarbeiter beitragen.</t>
  </si>
  <si>
    <t>Vereinbarung von 2 Sonderschichten an den folgenden 2 Samstagen.</t>
  </si>
  <si>
    <t>Über alle Vorgabezeiten der einzelnen Arbeitsgänge</t>
  </si>
  <si>
    <t>Bei den für die Furnierpressen benötigten Werkzeugen</t>
  </si>
  <si>
    <t>Befristete Einstellung zusätzlicher Facharbeiter</t>
  </si>
  <si>
    <t>Die Anzahl an Schreibtischstühlen, bei der der Ausschuss am geringsten ist</t>
  </si>
  <si>
    <t>Eine computerunterstützte Zuschnittsoptimierung einführen</t>
  </si>
  <si>
    <t>Ersatz alter Leuchtstoffröhren durch LED-Beleuchtung</t>
  </si>
  <si>
    <t>Fertigungsmaterial</t>
  </si>
  <si>
    <t>Nach dem Gesetz der Massenproduktion steigen die Fixkosten pro Stück (kı) bei zunehmender Stückzahl der Bürohocker.</t>
  </si>
  <si>
    <t>Die tatsächlich gezahlten Fremdkapitalzinsen fielen höher aus als erwartet.</t>
  </si>
  <si>
    <t>Die Deckungsbeitragsrechnung ist ein Verfahren der Vollkostenrechnung, mit dem Ziel kostendeckende Preise zu kalkulieren.</t>
  </si>
  <si>
    <t>Die Aktiengesellschaften haben keine eigene Rechtspersönlichkeit.</t>
  </si>
  <si>
    <t>Sägemaschinen</t>
  </si>
  <si>
    <t>Rohstoffe sind Werkstoffe, die als Nebenbestandteil in das Fertigerzeugnis eingehen.</t>
  </si>
  <si>
    <t>Das Bestellrhythmusverfahren führt in jedem Fall sowohl zu minimalen Bestellkosten als auch zu minimalen Lagerkosten, da es bei Nutzung des Bestellrhythmusverfahrens keinen Sicherheitsbestand geben darf.</t>
  </si>
  <si>
    <t>Höchstbestand</t>
  </si>
  <si>
    <t>Die AGB haben Vorrang vor individuellen Vereinbarungen und somit sind vorab getroffene Vereinbarungen über die Qualität unwirksam.</t>
  </si>
  <si>
    <t>Sie bestellt am 26.02.24 bei einem anderen Lieferanten, der für seine schnelle Lieferung bekannt ist, auch wenn dieser teurer ist.</t>
  </si>
  <si>
    <t>Die Büromöbel HEIN AG müsste beim Amtsgericht Leipzig Klage erheben.</t>
  </si>
  <si>
    <t>Die Produktion steht während der Inventur in jedem Fall still, sodass sorgfältig gezählt werden kann.</t>
  </si>
  <si>
    <t>Diese Inventurart ist ausschließlich für Industriebetriebe zulässig.</t>
  </si>
  <si>
    <t>Die Eingangsrechnung wurde versehentlich nicht erfasst.</t>
  </si>
  <si>
    <t>In dieser Lagerordnung hat jeder Artikel seinen festen Platz.</t>
  </si>
  <si>
    <t>Eine Erhöhung des durchschnittlichen Lagerbestandes hat eine Senkung der Umschlagshäufigkeit zur Folge.</t>
  </si>
  <si>
    <t>A-Güter: Vierkantstahl</t>
  </si>
  <si>
    <t>Bei A-Gütern sollten grundsätzlich niedrige Bestände zur Vermeidung von Rüstkosten vorliegen.</t>
  </si>
  <si>
    <t>Sammeln gleicher Lackierungen, um Umrüstzeiten zu verringern.</t>
  </si>
  <si>
    <t>204,47 €</t>
  </si>
  <si>
    <t>Hierunter versteht man das Verhältnis der Umsatzerlöse aus den verkauften Produkten und Handelswaren zu den dafür entstandenen Kosten.</t>
  </si>
  <si>
    <t>Für die Herstellung der Schreibtischsessel und -stühle wurden früher mehr Mitarbeiter benötigt.</t>
  </si>
  <si>
    <t>Es ist die Kapazität, bei der die Kostenverhältnisse am günstigsten sind.</t>
  </si>
  <si>
    <t>Durch Optimierung des Arbeitsablaufes wird die Durchlaufzeit verringert.</t>
  </si>
  <si>
    <t>Das Ablaufdiagramm</t>
  </si>
  <si>
    <t>Es wird ein Prototyp des neuen Schreibtischstuhls erstellt.</t>
  </si>
  <si>
    <t>Vorteil für die Büromöbel HEIN AG</t>
  </si>
  <si>
    <t>Die Zeit zwischen der Annahme des Rohstoffs bis zur Fertigstellung des Fertigprodukts.</t>
  </si>
  <si>
    <t>Absenkung der Raumtemperatur um 6° auf 13°</t>
  </si>
  <si>
    <t>Betriebsabrechnungsbogen (BAB) erstellen und Zuschlagssätze ermitteln</t>
  </si>
  <si>
    <t>Die kalkulatorischen Abschreibungen sind den Anderskosten zuzuordnen.</t>
  </si>
  <si>
    <t>Bei der Herstellung von Produkten gehen Betriebsstoffe unmittelbar als Hauptbestandteil in das Erzeugnis ein.</t>
  </si>
  <si>
    <t>Der Sekundärbedarf ergibt sich, indem vom Nettobedarf vorhandene Lagerbestände abgezogen werden.</t>
  </si>
  <si>
    <t>Sie möchte die Kapitalbindung vermindern.</t>
  </si>
  <si>
    <t>Das Transportrisiko wird dadurch in jedem Fall minimiert.</t>
  </si>
  <si>
    <t>Ermittlung des Bedarfs an Schmierstoffen</t>
  </si>
  <si>
    <t>Ein Kaufvertrag kommt durch zwei übereinstimmende Willenserklärungen zustande.</t>
  </si>
  <si>
    <t>Die Schoko-Tender AG müsste beim Amtsgericht Köln Klage erheben.</t>
  </si>
  <si>
    <t>Tara ist das Gewicht einer Warensendung nach Abzug der Verpackung.</t>
  </si>
  <si>
    <t>Die Eigenlagerung ist bei Handelswaren in jedem Fall der Fremdlagerung vorzuziehen.</t>
  </si>
  <si>
    <t>Je geringer der durchschnittliche Lagerbestand ist, desto geringer die Lagerkosten.</t>
  </si>
  <si>
    <t>Statt wie bisher große Mengen einzulagern, wird ein Rahmenvertrag zu günstigen Preisen mit Lieferanten und mit nachfolgendem „Kauf auf Abruf" abgeschlossen.</t>
  </si>
  <si>
    <t>Miete für das Lagergebäude</t>
  </si>
  <si>
    <t>Am 31. Dezember 2023</t>
  </si>
  <si>
    <t>Ein Wareneingangsschein wurde versehentlich doppelt gebucht.</t>
  </si>
  <si>
    <t>Durch neue Produkte sollen die variablen Stückkosten reduziert werden.</t>
  </si>
  <si>
    <t>Durch die Kosten der Wiederbeschaffung</t>
  </si>
  <si>
    <t>Vermehrte Schulungen der Mitarbeiter im Einkauf von Rohstoffen</t>
  </si>
  <si>
    <t>Die günstigsten Angebote für Werkstoffe einholen, um aussagekräftige Angebotsvergleiche erstellen zu können</t>
  </si>
  <si>
    <t>Vorteil: Die berufliche Mobilität der Arbeitnehmer erhöht sich. Nachteil: Die Einarbeitungszeit für neue Mitarbeiter erhöht sich.</t>
  </si>
  <si>
    <t>Bei der Chargenfertigung führen Qualitätsunterschiede bei der Rohstofflieferung stets zu identischen Ergebnissen.</t>
  </si>
  <si>
    <t>Bewegungsdaten können sich häufig verändern, Stammdaten bleiben über einen längeren Zeitraum häufig unverändert.</t>
  </si>
  <si>
    <t>Um einen Arbeitsplan</t>
  </si>
  <si>
    <t>An die Krankenkasse</t>
  </si>
  <si>
    <t>Die Summe der Gemeinkosten je Hauptkostenstelle</t>
  </si>
  <si>
    <t>Der Ertrag aus dem Abgang einer Mischmaschine</t>
  </si>
  <si>
    <t>Es handelt sich um eine Kostenunterdeckung, denn die Materialkosten waren zu niedrig kalkuliert.</t>
  </si>
  <si>
    <t>Die gesamten Fixkosten wurden falsch zugeordnet.</t>
  </si>
  <si>
    <t>Zusatzaufträge können angenommen werden, wenn freie Produktionskapazitäten bestehen.</t>
  </si>
  <si>
    <t>Die zuständige Industrie- und Handelskammer, gegebenenfalls der Prüfungsausschuss</t>
  </si>
  <si>
    <t>Herbst 2024</t>
  </si>
  <si>
    <t>Hilfsstoffe sind bei der Maschinenfabrik Mahler GmbH Guss- und Walzmaterial.</t>
  </si>
  <si>
    <t>Hilfsstoffe sind bei der Maschinenfabrik Mahler GmbH Anlagen, Geräte oder Maschinen.</t>
  </si>
  <si>
    <t>Hilfsstoffe sind bei der Maschinenfabrik Mahler GmbH Lacke, weil sie als nicht wesentliche Bestandteile in die Endprodukte eingehen.</t>
  </si>
  <si>
    <t>Schmiedestücke gehen bei der Maschinenfabrik Mahler GmbH nicht in das Produkt ein, sondern sind notwendig, um die Maschinen in Betrieb zu halten.</t>
  </si>
  <si>
    <t>Bei der optimalen Bestellmenge wird die Bestellmenge ermittelt, bei der die Gesamtkosten aus Rüstkosten und Lagerkosten am niedrigsten sind.</t>
  </si>
  <si>
    <t>Die optimale Bestellmenge ist die Bestellmenge, bei der die Gesamtkosten aus Lagerkosten sowie Lagerzinsen am niedrigsten sind.</t>
  </si>
  <si>
    <t>Die optimale Bestellmenge ist die Bestellmenge, bei der die Gesamtkosten aus Lagerkosten sowie Bestellkosten am niedrigsten sind.</t>
  </si>
  <si>
    <t>Die Grundlage für die Berechnung der optimalen Bestellmenge bilden die Kapitalbindungskosten sowie die variablen Stückkosten.</t>
  </si>
  <si>
    <t>Auftragsbestätigung prüfen</t>
  </si>
  <si>
    <t>Eingegangene Angebote prüfen und vergleichen</t>
  </si>
  <si>
    <t>Bestellung auslösen</t>
  </si>
  <si>
    <t>Ein Kaufvertrag kommt dadurch zustande, indem der Verkäufer eine Anfrage vom Kunden erhält.</t>
  </si>
  <si>
    <t>Ein Kaufvertrag kommt dadurch zustande, indem ein Angebot fristgerecht ohne Abänderung angenommen wird.</t>
  </si>
  <si>
    <t>Ein Kaufvertrag kommt dadurch zustande, indem der Verkäufer die Annahme verweigert.</t>
  </si>
  <si>
    <t>Ein Kaufvertrag kommt dadurch zustande, indem das dem Käufer vorliegende Angebot in leicht abgeänderter Form angenommen wird.</t>
  </si>
  <si>
    <t>Skonto</t>
  </si>
  <si>
    <t>Rabatt</t>
  </si>
  <si>
    <t>Der Verkäufer trägt die Transportkosten bis zum Versandunternehmen.</t>
  </si>
  <si>
    <t>Der Käufer trägt die gesamten Transportkosten.</t>
  </si>
  <si>
    <t>Der Verkäufer trägt die gesamten Transportkosten.</t>
  </si>
  <si>
    <t>Der Käufer trägt die Transportkosten bis zum Versandunternehmen.</t>
  </si>
  <si>
    <t>Verkäufer</t>
  </si>
  <si>
    <t>Mangelhafte Lieferung</t>
  </si>
  <si>
    <t>Annahmeverzug</t>
  </si>
  <si>
    <t>Zahlungsverzug</t>
  </si>
  <si>
    <t>Lieferverzug</t>
  </si>
  <si>
    <t>Sie mindern den Rechnungsbetrag um den Wert der beanstandeten Ware.</t>
  </si>
  <si>
    <t>Sie treten unverzüglich mit dem Lieferanten in Kontakt, reklamieren die Ware und verweisen auf die Lieferung einer mangelfreien Sache (Ersatzlieferung).</t>
  </si>
  <si>
    <t>Sie fordern Schadensersatz statt Nacherfüllung (Ersatzlieferung).</t>
  </si>
  <si>
    <t>Sie fordern Nachbesserung und Verzugszinsen.</t>
  </si>
  <si>
    <t>Es ist ausreichend, wenn der Mangel innerhalb der Garantiezeit gemeldet wird.</t>
  </si>
  <si>
    <t>Unverzüglich, aber spätestens nach 30 Tagen.</t>
  </si>
  <si>
    <t>Unverzüglich.</t>
  </si>
  <si>
    <t>Bis zu dem Zeitpunkt, an welchem die schadhaften Teile in den Fertigungsprozess eingesteuert werden.</t>
  </si>
  <si>
    <t>Hierunter zählen Walrmaterial, Schmiedestücke und Gussmaterial</t>
  </si>
  <si>
    <t>Zu dieser Bedarfsart zählen landwirtschaftliche Maschinen und geräte</t>
  </si>
  <si>
    <t>Wareneingangsmeldung entgegennehmen</t>
  </si>
  <si>
    <t>Anfrage formulieren und Angebote einholen</t>
  </si>
  <si>
    <t>Lagerhaltung ist notwendig, um die Lieferbereitschaft zu gewährleisten.</t>
  </si>
  <si>
    <t>Lagerhaltung ist notwendig, um Bedarfsschwankungen und Unregelmäßigkeiten in der Beschaffung auszugleichen.</t>
  </si>
  <si>
    <t>Die Lagerhaltung kann dabei helfen, Preisschwankungen bei der Beschaffung von Waren auszugleichen.</t>
  </si>
  <si>
    <t>Lagerhaltung hilft, die vorhandene Lagerkapazität optimal zu nutzen.</t>
  </si>
  <si>
    <t>Auftragsbezogene Bestellungen halten die Bestellkosten gering.</t>
  </si>
  <si>
    <t>Outsourcing von Lagerkapazitäten ist gänzlich ohne Risiko.</t>
  </si>
  <si>
    <t>Hohe Versorgungssicherheit steht im Zielkonflikt mit geringen Lagerkosten.</t>
  </si>
  <si>
    <t>Hohe Bestellhäufigkeit wirkt sich positiv auf die gesamten Bestellkosten aus.</t>
  </si>
  <si>
    <t>Der Mindestbestand der Rohstoffgruppe C sollte gesenkt werden, da hier das meiste Einsparungspotenzial an den Beschaffungskosten erreicht werden kann.</t>
  </si>
  <si>
    <t>Der Lagerbestand der Rohstoffgruppe A sollte so niedrig wie möglich gehalten werden, um die Kapitalbindung zu reduzieren.</t>
  </si>
  <si>
    <t>Bei der Rohstoffgruppe C müssen aufgrund des hohen Mengenanteils die intensivsten Preisverhandlungen geführt werden. Die Rohstoffgruppe C hat wegen ihrem Mengenanteil die größten Einsparpotenziale.</t>
  </si>
  <si>
    <t>Die Einstandspreise der Rohstoffgruppe A sind uninteressant, da der Mengenanteil bei nur 5 % liegt.</t>
  </si>
  <si>
    <t>Die permanente Inventur ist das einzige gesetzlich erlaubte Inventurvereinfachungsverfahren.</t>
  </si>
  <si>
    <t>Einmal im Jahr muss durch eine körperliche Bestandsaufnahme überprüft werden, ob die Sollbestände der Materialien im Lager mit dem tatsächlichen Bestand übereinstimmen.</t>
  </si>
  <si>
    <t>Das Angebot gibt immer Auskunft über das Herstellungsland der bezogenen Gewindeschrauben.</t>
  </si>
  <si>
    <t>Mit Versenden eines unverbindlichen Angebots wird automatisch eine Willenserklärung abgegeben, die stets ohne weiteres Handeln beider Vertragsparteien zu einem Vertragsabschluss führt.</t>
  </si>
  <si>
    <t>Das Angebot ist eine empfangsbedürftige Willenserklärung, durch die einem anderen Vertragspartner ein Vertragsschluss so angetragen wird, dass das Zustandekommen des Vertrages nur noch von dessen Annahme abhängt.</t>
  </si>
  <si>
    <t>Die Angaben in einem Angebot sind stets ohne zeitliche Beschränkung, ohne Mehrwertsteuer, ohne Produkt- und Firmenangaben.</t>
  </si>
  <si>
    <t>Sammeln von originellen Ideen für eine Innovation (Phase der Ideen)</t>
  </si>
  <si>
    <t>Erproben und Testen des Prototypen</t>
  </si>
  <si>
    <t>Erstellen der erforderlichen Unterlagen für die Serienfertigung</t>
  </si>
  <si>
    <t>Erstellen eines Konzeptes zur technischen und wirtschaftlichen Machbarkeit (Konzeptphase)</t>
  </si>
  <si>
    <t>Einrichtung einer Kundenhotline für technischen Support</t>
  </si>
  <si>
    <t>Außendienstmitarbeiter arbeiten künftig auch in der Buchhaltung</t>
  </si>
  <si>
    <t>Herstellergarantie wird abgeschafft</t>
  </si>
  <si>
    <t>Die Einführung von Jobrotation für Mitarbeiter in der Produktion</t>
  </si>
  <si>
    <t>Mitarbeiterschulung im Bereich der maschinellen Anlagen</t>
  </si>
  <si>
    <t>Einführung eines kontinuierlichen Verbesserungsprozesses</t>
  </si>
  <si>
    <t>Analyse und Optimierung der vorhandenen Produktionsprozesse</t>
  </si>
  <si>
    <t>Erhöhung der Durchlaufzeiten in der Produktion</t>
  </si>
  <si>
    <t>Eingangs-Rechnungs-Prüfungs-System</t>
  </si>
  <si>
    <t>Engage-Resource-Planning-System</t>
  </si>
  <si>
    <t>Einheitliches-Rechtssicheres-Planungs-System</t>
  </si>
  <si>
    <t>Earth-Resource-Planning-System</t>
  </si>
  <si>
    <t>Für die Rüstarbeiten an der Stanzmaschine sind 6 Minuten einkalkuliert.</t>
  </si>
  <si>
    <t>Die Länge der Rüstzeit ist stets von der Anzahl der zu fertigenden Kotflügel abhängig.</t>
  </si>
  <si>
    <t>Der Arbeiter an der Stanzmaschine hat 9 Minuten Zeit, um die Stanzmaschine für das jeweils nächste Werkstück vorzubereiten.</t>
  </si>
  <si>
    <t>Für die angegebene Losgröße ist für den Arbeitsvorgang „Stanzen der Bleche” inklusive Rüstzeit eine Zeit von 6 Minuten vorgegeben.</t>
  </si>
  <si>
    <t>Belegung der Maschine mit Arbeitsvorgängen</t>
  </si>
  <si>
    <t>Festlegung der Reihenfolge der Arbeitsschritte</t>
  </si>
  <si>
    <t>Ermittlung der optimalen Losgröße</t>
  </si>
  <si>
    <t>Regelmäßige Stichprobenprüfung der hergestellten Erzeugnisse</t>
  </si>
  <si>
    <t>Vereinheitlichung von Fertigerzeugnissen</t>
  </si>
  <si>
    <t>Ersatz menschlicher Arbeitskraft durch „Roboter”</t>
  </si>
  <si>
    <t>Übertragung von mehr Verantwortung auf Mitarbeiter</t>
  </si>
  <si>
    <t>Bildung von Arbeitsgruppen zur Erledigung von mehrstufigen Aufgaben</t>
  </si>
  <si>
    <t>Die Verbreitung von Informationen wird erschwert.</t>
  </si>
  <si>
    <t>Die Nutzer können schnell auf die Daten zugreifen.</t>
  </si>
  <si>
    <t>Der Fertigstellungstermin kann nicht mehr ermittelt werden.</t>
  </si>
  <si>
    <t>Die Struktur des Netzplans wird komplexer.</t>
  </si>
  <si>
    <t>Netzpläne informieren zusätzlich über den Gesamtpuffer einer Vorgangskette.</t>
  </si>
  <si>
    <t>Netzpläne sind insbesondere bei Produkten mit wenigen Arbeitsschritten stets übersichtlicher als Balkendiagramme.</t>
  </si>
  <si>
    <t>Netzpläne können stets einfacher erstellt werden als Balkendiagramme.</t>
  </si>
  <si>
    <t>Netzpläne ermöglichen stets schnellere Durchlaufzeiten in der Fertigung als Balkendiagramme.</t>
  </si>
  <si>
    <t>Arbeitskosten von Mitarbeitern, die mit der Herstellung der landwirtschaftlichen Maschine direkt beschäftigt sind.</t>
  </si>
  <si>
    <t>Reinigungspersonalkosten für den Produktionsbereich inklusive der Sanitäranlagen in der Produktionshalle.</t>
  </si>
  <si>
    <t>Eigenkostenanteil für das Essen der Produktionsmitarbeiter im Betriebsrestaurant.</t>
  </si>
  <si>
    <t>Mietkosten für die Produktionshallen.</t>
  </si>
  <si>
    <t>Einmal im Jahr muss durch eine körperliche Bestandsaufnahme geprüft werden, ob die Sollbestände der Materialien im Lager mit dem tastächlichen Bestand übereinstimmen</t>
  </si>
  <si>
    <t>Verwendung gleicher Baugruppen in unterschiedlichen Kombinationen</t>
  </si>
  <si>
    <t>Dient zur finalen Überprüfung des Produktionsprozesses vor Produkteinführung, um eine störungsfreie Produktion zu realisieren</t>
  </si>
  <si>
    <t>Zuschlagskalkulation</t>
  </si>
  <si>
    <t>Äquivalenzziffernkalkulation</t>
  </si>
  <si>
    <t>Optimales Produktionsprogramm</t>
  </si>
  <si>
    <t>Divisionskalkulation</t>
  </si>
  <si>
    <t>Bei der Herstellung von landwirtschaftlichen Maschinen gehen Muttern unmittelbar als Hauptbestandteil in das Enderzeugnis ein.</t>
  </si>
  <si>
    <t>zu dieser Bedarfsart zählen unter anderem Holz, Schrauben, Muttern und Nieten</t>
  </si>
  <si>
    <t>Bei der optimalen Bestellmenge wird die Bestellmenge ermittelt, bei der die in der Einkaufsabteilung vorliegenden Kapazitäten optimal eingesetzt werden.</t>
  </si>
  <si>
    <t>Mögliche Lieferanten aus Lieferantendatei einsehen</t>
  </si>
  <si>
    <t>Ein Kaufvertrag kommt dadurch zustande, indem zwei übereinstimmende Anträge abgegeben werden.</t>
  </si>
  <si>
    <t>Bezugs- /Einstandspreis</t>
  </si>
  <si>
    <t>Käufer und Verkäufer teilen sich die Transportkosten.</t>
  </si>
  <si>
    <t>Käufer</t>
  </si>
  <si>
    <t>Sie treten vom Kaufvertrag zurück.</t>
  </si>
  <si>
    <t>Es ist ausreichend, wenn dies bei Zahlung der Rechnung erfolgt.</t>
  </si>
  <si>
    <t>Die Lagerhaltung beschafft Daten für die Beurteilung des Käuferverhaltens.</t>
  </si>
  <si>
    <t>Just-in-time-Belieferung erhält Arbeitsplätze im Lager.</t>
  </si>
  <si>
    <t>Die Rohstoffgruppe A kann für künftige Beschaffungsüberlegungen vernachlässigt werden.</t>
  </si>
  <si>
    <t>Die permanente Inventur ist nach BGB mit allen Details und Modalitäten genauestens geregelt.</t>
  </si>
  <si>
    <t>Ein Angebot definiert, wie die Produktionsabläufe definiert sind.</t>
  </si>
  <si>
    <t>Planen und Entwickeln eines Modells oder eines Prototypen</t>
  </si>
  <si>
    <t>Einführung eines betrieblichen Eingliederungsmanagements für Mitarbeiter</t>
  </si>
  <si>
    <t>Vereinfachtes Abbild des geplanten Produktes</t>
  </si>
  <si>
    <t>Modernisieren der vorhandenen Produktionsanlagen</t>
  </si>
  <si>
    <t>Enterprise-Resource-Planning-System</t>
  </si>
  <si>
    <t>Um einen Kotflügel zu stanzen, werden 6 Minuten benötigt.</t>
  </si>
  <si>
    <t>Bereitstellung der benötigten Materialien</t>
  </si>
  <si>
    <t>Spezialisierung der Mitarbeiter auf bestimmte Arbeiten</t>
  </si>
  <si>
    <t>Es wird kein Beitrag zur Erhaltung von Ressourcen erzielt.</t>
  </si>
  <si>
    <t>Netzpläne benötigen nur eine Vorwärtsplanung als Grundlage.</t>
  </si>
  <si>
    <t>Materialkosten aus Rohmaterial und Bauteile für die Herstellung der landwirtschaftlichen Maschinen.</t>
  </si>
  <si>
    <t>Maschinenstundensatzrechnung</t>
  </si>
  <si>
    <t>Geben Sie an, wann die körperliche Bestandsaufnahme erfolgen muss!</t>
  </si>
  <si>
    <t>Für die geplante Optimierung des Produktions- und Absatzprogramms ordnen Sie den vorgeschlagenen Maßnahmen die jeweiligen Auswirkungen zu.</t>
  </si>
  <si>
    <t>Bestimmen Sie, wodurch der Beschäftigungsgrad von Fertigungsmaschinen in der Produktion beeinflusst wird!</t>
  </si>
  <si>
    <t>Erläutern Sie den Unterschied zwischen Stamm- und Bewegungsdaten im ERP-System!</t>
  </si>
  <si>
    <t>Geben Sie an, um welche Darstellung es sich bei der Abbildung handelt!</t>
  </si>
  <si>
    <t>Stellen Sie fest, welche Information Sie einem Betriebsabrechnungsbogen nicht entnehmen können!</t>
  </si>
  <si>
    <t>Stellen Sie fest, welcher Vorgang bei der Schoko-Tender AG eine Leistung im Sinne der Kosten- und Leistungsrechnung darstellt!</t>
  </si>
  <si>
    <t>Berechnen Sie für die Porzellanfigur PF5 die langfristige Preisuntergrenze pro Stück in € bei einer Ausbringungsmenge von 2.500 Stück!</t>
  </si>
  <si>
    <t>Sie werden mit der Ausgestaltung von aufbau- und ablauforganisatorischen Vorgängen vertraut gemacht. Stellen Sie fest, welchen Vorgang Sie richtigerweise der Aufbauorganisation zuordnen!</t>
  </si>
  <si>
    <t>Im Lager der Schoko-Tender AG werden Betriebsstoffe bevorratet. Stellen Sie fest, welche Aussage auf Betriebsstoffe der Schoko-Tender AG zutrifft!</t>
  </si>
  <si>
    <t>Im Rahmen der Bedarfsermittlung untergliedert man die Materialbedarfsarten in Primär-, Sekundär- und Tertiärbedarf. Entscheiden Sie, welche Bedarfsart richtig beschrieben ist!</t>
  </si>
  <si>
    <t>Schoko-Tender AG verbraucht täglich 500 kg Nougatmasse. Diese wird ausschließlich von einem Lieferanten bezogen. Die Lieferzeit beträgt 10 Tage. Der Lieferant teilt Ihnen mit, dass die Lieferzeit künftig um 3 Tage gesenkt wird. Zusätzlich wird der Mindestbestand für Nougatmasse von 2.500 kg auf 2.760 kg gesenkt. Berechnen Sie, um wieviel kg sich der Meldebestand durch diese beiden Maßnahmen insgesamt zukünftig verringert!</t>
  </si>
  <si>
    <t>Sie sind für die Bestandsüberwachung der Mandeln zuständig. Dabei stellen Sie fest, dass der Bestand im Lager wesentlich höher als normalerweise. Geben Sie einen betriebswirtschaftlichen Grund an, der die Beschaffungsabteilung dazu veranlasst hat, die Beschaffungsmenge deutlich zu erhöhen!</t>
  </si>
  <si>
    <t>Sie sind Mitarbeiter im Einkauf der Schoko-Tender AG und damit beauftragt, die Beschaffung der Rohstoffe zu optimieren, um Kosten einzusparen. Ermitteln Sie die optimale Bestellmenge für Marzipan mithilfe der nachfolgenden Tabelle!</t>
  </si>
  <si>
    <t>Der Einkauf der Schoko-Tender AG wird zentral durchgeführt. Geben Sie einen wirtschaftlichen Grund an, der für diese Zentralisierung spricht!</t>
  </si>
  <si>
    <t>Stellen Sie fest, welche Tätigkeit kein Teilprozess der Materialbeschaffung ist!</t>
  </si>
  <si>
    <t>Die Schoko-Tender AG bezieht Nougat als Rohstoff. Um Angebote von verschiedenen Lieferanten vergleichen zu können, soll ein quantitativer Angebotsvergleich durchgeführt werden. Bringen Sie die Rechenpositionen der Bezugskalkulation in die richtige Reihenfolge!</t>
  </si>
  <si>
    <t>Bei der ordnungsgemäßen Wareneingangsprüfung stellt die Schoko-Tender AG Mängel an den bei der Kuba GmbH bestellten Folientüten fest. Stellen Sie fest, wann die Schoko-Tender AG gemäß der gesetzlichen Regelung dem Lieferanten den festgestellten Mangel anzeigen muss!</t>
  </si>
  <si>
    <t>Stellen Sie fest, bei welchem Gericht die Schoko-Tender AG gemäß der gesetzlichen Regelung Klage erheben müsste, um ihre Schadenersatzansprüche geltend zu machen!</t>
  </si>
  <si>
    <t>Zur Auswahl beschaffungs- und lagerpolitischer Maßnahmen wendet die Schoko-Tender AG die ABC-Analyse bei den benötigten Materialien an. Stellen Sie fest, welche Aussage zur ABC-Analyse nicht zutrifft!</t>
  </si>
  <si>
    <t>Bei jeder Anfrage bei neuen Lieferanten verweist die Schoko-Tender AG auf ihre Einkaufsbedingungen. Stellen Sie fest, welcher Bestandteil der Einkaufsbedingungen richtig erklärt ist!</t>
  </si>
  <si>
    <t>Die Schoko-Tender AG zieht in Erwägung, für die Handelsware „Spielwaren” ein Fremdlager zu mieten. Die Kosten für das Fremdlager betragen 25,00 € pro m². Die Kosten der Eigenlagerung liegen bei Fixkosten (gesamt) in Höhe von 4.000,00 € und variablen Kosten von 12,50 € pro m². Die Schoko-Tender AG rechnet mit einem durchschnittlichen Lagerbestand von 1.000 Produkten. Pro Produkt werden 0,1 m² Lagerfläche benötigt. Stellen Sie fest, welche Aussage in diesen Zusammenhang zur Eigen- und Fremdlagerung zutreffend ist!</t>
  </si>
  <si>
    <t>In der Lagerverwaltung der Schoko-Tender AG werden zur Steuerung und Kontrolle des Lagers entsprechende Kennzahlen ermittelt. Geben Sie an, welche Aussage zu den Lagerkennziffern nicht korrekt ist!</t>
  </si>
  <si>
    <t>Im Rahmen des Optimierungsprojektes werden verschiedene Maßnahmen vorgeschlagen, um die Lagerkosten zu reduzieren. Entscheiden Sie, welche Maßnahme nicht dazu beiträgt, die Lagerkosten zu senken!</t>
  </si>
  <si>
    <t>Im Rahmen des Optimierungsprojektes ist geplant, die variablen Lagerkosten zu reduzieren. Stellen Sie fest, bei welchen Kosten es sich um variable Kosten handelt!</t>
  </si>
  <si>
    <t>Die Inventur bei Vorratsdosen ergab einen Ist-Bestand von 50 Stück. Die Lagerdatei weist jedoch einen Bestand von 40 Stück auf. Stellen Sie fest, worauf diese Differenz möglicherweise zurückzuführen sein kann!</t>
  </si>
  <si>
    <t>Es wird vorgeschlagen, mit den bisherigen Fertigungsverfahren zusätzlich neue Schokoladenriegel in den unterschiedlichsten Varianten in das Produktionsprogramm aufzunehmen. Geben Sie an, welches Ziel damit verfolgt wird!</t>
  </si>
  <si>
    <t>Die Schoko-Tender AG produziert mit gleichbleibendem Beschäftigungsgrad. Die monatliche Kapazität bei Tafelschokolade lag im August 2022 bei 15.000 Stück. Im Monat August 2022 wurden insgesamt 14.100 Stück hergestellt. Berechnen Sie den Beschäftigungsgrad in Prozent für den Monat August 2022!</t>
  </si>
  <si>
    <t>Die hohe Qualität der Schokolade ist der wichtigste Erfolgsfaktor für die Schoko-Tender AG. Geben Sie an, welche Maßnahme unmittelbar in Bezug auf Betriebsmittel zu einer verbesserten Schokoladenqualität führt!</t>
  </si>
  <si>
    <t>Die interne Logistikabteilung der Schoko-Tender AG hat die Aufgabe, den Güter- und Informationsfluss zu planen, zu steuern und zu überwachen. Stellen Sie fest, was dabei eine Hauptaufgabe ist!</t>
  </si>
  <si>
    <t>In den letzten Jahren hat die betriebliche Arbeitsteilung in der Fertigung der Schoko-Tender AG deutlich zugenommen. Prüfen Sie, in welchem Fall sowohl ein Vorteil als auch ein Nachteil der betrieblichen Arbeitsteilung richtig dargestellt ist!</t>
  </si>
  <si>
    <t>Neben Fertigungsverfahren, die sich über die Organisation der Fertigung definieren, unterscheidet man auch Fertigungsverfahren nach der Menge der herzustellenden Erzeugnisse. Die Chargenfertigung ist eine besondere Art der Mehrfachfertigung (Sortenfertigung). Stellen Sie die Besonderheit dieser Fertigungsform fest!</t>
  </si>
  <si>
    <t>In der Fertigung der Schoko-Tender AG wird ein ERP-System (E = Enterprise, R = Resource, P = Planning) genutzt. Erläutern Sie den Unterschied zwischen Stamm- und Bewegungsdaten im ERP-System!</t>
  </si>
  <si>
    <t>Sie sollen die Arbeitsvorbereitung zur Herstellung von 20.000 Schachteln der Pralinenmischung Tender Dream (Schachtel mit 20 Pralinen, die aus verschiedenen Sorten bestehen) unterstützen.  Geben Sie an, um welche Darstellung es sich bei der Abbildung handelt!</t>
  </si>
  <si>
    <t>Sie sollen die Arbeitsvorbereitung zur Herstellung von 20.000 Schachteln der Pralinenmischung Tender Dream (Schachtel mit 20 Pralinen, die aus verschiedenen Sorten bestehen) unterstützen.  Geben Sie an, um welche Darstellung es sich bei der Abbildung handelt! Ermitteln Sie die gesamte Menge an Zutat 24 in Kilogramm, die für die Herstellung von 20.000 Produktschachteln benötigt wird!</t>
  </si>
  <si>
    <t>Der Mitarbeiter Stefan Bauer verletzt sich in der Schoko-Tender AG bei der Arbeit an einer Mischmaschine beim Entgraten und wird für 10 Tage arbeitsunfähig geschrieben. Stellen Sie fest, an wen der Arbeitgeber die Unfallmeldung aufgrund gesetzlicher Vorgaben schicken muss!</t>
  </si>
  <si>
    <t>Sie sind mit der Auswertung des Betriebsabrechnungsbogens (BAB) für den Monat Januar 2023 beauftragt. Sie untersuchen die generelle Aussagefähigkeit eines Betriebsabrechnungsbogens für betriebliche Entscheidungen. Stellen Sie fest, welche Information Sie einem Betriebsabrechnungsbogen nicht entnehmen können!</t>
  </si>
  <si>
    <t>Bei der Nachkalkulation eines Auftrags stellen Sie fest, dass die tatsächlichen Materialkosten um 3.000,00 € über den geplanten Materialkosten liegen und somit die kalkulierten Selbstkosten überschritten wurden. Stellen Sie fest, wie Sie diesen Sachverhalt korrekt beurteilen!</t>
  </si>
  <si>
    <t>Sie sind mit der Kalkulation von Pralinen beauftragt. Für die Pralinen „Süße Schokokugel” planen Sie einen Netto-Verkaufserlös von 4,95 € pro Packung. Die variablen Stückkosten pro Packung betragen 2,23 €. An Fixkosten bei der Produktion dieser Pralinen fallen insgesamt 2.040,00 € an. Sie planen, mit der Praline „Süße Schokokugel“ einen Gewinn von 4.080,00 € zu erwirtschaften. Ermitteln Sie, wie viele Packungen dafür nach Erreichen der Gewinnschwelle zusätzlich noch hergestellt und verkauft werden müssen!</t>
  </si>
  <si>
    <t>Sie sind mit der Kalkulation von Pralinen beauftragt. Für die Pralinen „Süße Schokokugel” planen Sie einen Netto-Verkaufserlös von 4,95 € pro Packung. Die variablen Stückkosten pro Packung betragen 2,23 €. An Fixkosten bei der Produktion dieser Pralinen fallen insgesamt 2.040,00 € an. Als Kontrollinstrument führen Sie eine Break-even-Analyse durch. Dazu liegt Ihnen die abgebildete Grafik vor. Prüfen Sie, welche Eintragung falsch gemacht wurde!</t>
  </si>
  <si>
    <t>Sie sind mit der Kalkulation von Pralinen beauftragt. Für die Pralinen „Süße Schokokugel” planen Sie einen Netto-Verkaufserlös von 4,95 € pro Packung. Die variablen Stückkosten pro Packung betragen 2,23 €. An Fixkosten bei der Produktion dieser Pralinen fallen insgesamt 2.040,00 € an. Die Schoko-Tender AG muss darüber entscheiden, einen Zusatzauftrag anzunehmen. Stellen Sie fest, welche der folgenden Aussagen nicht zutrifft!</t>
  </si>
  <si>
    <t>Eine Auszubildende zur Industriekauffrau der Schoko-Tender AG möchte aufgrund ihrer guten Beurteilungen im Betrieb und ihrer guten Noten in der Berufsschule die IHK-Abschlussprüfung vorzeitig ablegen. Sie stellt hierfür einen Antrag auf vorzeitige Zulassung zur Abschlussprüfung. Stellen Sie fest, wer gemäß Berufsbildungsgesetz abschließend über die vorzeitige Zulassung entscheidet!</t>
  </si>
  <si>
    <t>Stellen Sie fest, welche Aussage zur vorliegenden Rechtsform der Büromöbel HEIN AG zutrifft!</t>
  </si>
  <si>
    <t>Die Büromöbel HEIN AG verbraucht täglich 150 Drehgestelle, die von einem Lieferanten bezogen werden. Die bisherige Lieferzeit wird von 30 Tagen auf 30 Tage gesenkt. Gleichzeitig wird der Mindestbestand um 10 % auf 540 Stück gesenkt. Stellen Sie fest, welche Auswirkung diese Maßnahme auf den Meldebestand hat!</t>
  </si>
  <si>
    <t>Sie haben für einen kundenspezifischen Auftrag über Konferenztische den Materialbedarf zu ermitteln. Es handelt sich um Konferenztische, die nach vom Kunden individuell vorgegebenen Maßen in einer bisher nicht am Lager bevorrateten Holzart anzufertigen sind. Stellen Sie fest, wie Sie in diesem Fall vorgehen müssen!</t>
  </si>
  <si>
    <t>Auf mehrfachen Wunsch von Großhandel und Endverbrauchern sollen zukünftig Computerhalterungen aus Holz in verschiedenen Größen zu den Schreibtischen angeboten werden. Statt des Fremdbezugs der Computerhalterungen besteht für die Büromöbel HEIN AG auch die Alternative der Eigenfertigung. Stellen Sie fest, welche Aussage für die Eigenfertigung der Büromöbel HEIN AG spricht!</t>
  </si>
  <si>
    <t>Bisher haben Sie einen Beistelltisch für Computer in Eigenfertigung hergestellt. Dabei fielen fixe Gesamtkosten von 45.000,00 € sowie variable Stückkosten von 30,00 € an. Ihnen liegt das Angebot eines Lieferanten für diesen Beistelltisch in Höhe von 90,00 € vor. Berechnen Sie die kritische Menge in Stück!</t>
  </si>
  <si>
    <t>Sie sind Mitarbeiter im Einkauf der Büromöbel HEIN AG. Für die Auswahl eines potenziellen Lieferanten beschäftigen Sie sich mit dem quantitativen und qualitativen Angebotsvergleich. Ordnen Sie zu, indem Sie die Kennziffern der 2 Arten des Angebotsvergleichs in die Kästchen neben den Vergleichskriterien eintragen!</t>
  </si>
  <si>
    <t>Mithilfe der nachfolgend abgebildeten Nutzwertanalyse (Entscheidungswerttabelle) haben Sie verschiedene Lieferanten für Furnierholz anhand verschiedener Entscheidungskriterien verglichen. Stellen Sie fest, welches Entscheidungskriterium dabei die größte Bedeutung für die Entscheidung einnimmt!</t>
  </si>
  <si>
    <t>Für den Bezug der Presshölzer liegt der Büromöbel HEIN AG das Angebot eines Lieferanten vor. Auf den Netto-Listen-Einkaufspreis für 20 m³ Pressholz in Höhe von 700,00 € gewährt der Lieferant 12 % Rabatt sowie 3 % Skonto. Außerdem fallen 50,00 € Fracht an. Berechnen Sie für die Lieferung von 20 m³ Pressholz den Netto-Einstandspreis in €!</t>
  </si>
  <si>
    <t>Zur Beschaffung der Holzbretter vergleichen Sie die Beschaffungsstrategien Single Sourcing und Multiple Sourcing. Prüfen Sie, welche Aussage zu diesen Beschaffungsstrategien nicht zutreffend ist!</t>
  </si>
  <si>
    <t>Bei der Büromöbel HEIN AG ist die Nachfrage nach Büroleuchten sehr hoch. Als Mitarbeiter in der Einkaufsabteilung beabsichtigen Sie deshalb, eine größere Menge dieser Handelsware zu beziehen. Entscheiden Sie, welche Maßnahme dazu geeignet ist, einen günstigen Einkaufspreis mit möglichst niedrigen Lagerkosten zu erzielen!</t>
  </si>
  <si>
    <t>Die Büromöbel HEIN AG bestellt aufgrund eines schriftlichen Angebots der MüGo GmbH per E-Mail Furnierholz zum Preis von 12.400,00 € netto. In dem verbindlichen Angebot der MüGo GmbH war das Furnierholz mit 14.200,00 € netto ausgewiesen. Beurteilen Sie die Rechtslage!</t>
  </si>
  <si>
    <t>Die Büromöbel HEIN AG vereinbart mit verschiedenen Lieferanten von Sitzbezügen unterschiedliche Vertragsbedingungen. Ordnen Sie zu, indem Sie die Kennziffern von 3 der insgesamt 5 Kaufvertragsarten in die Kästchen neben den Vertragsbedingungen eintragen!</t>
  </si>
  <si>
    <t>Stellen Sie fest, welche der folgenden Aussagen zu den Allgemeinen Geschäftsbedingungen (AGB) gemäß den gesetzlichen Regelungen zutrifft!</t>
  </si>
  <si>
    <t>Prüfen Sie, welche Aussage zu den Preisen entsprechend der Allgemeinen Geschäftsbedingungen (AGB) der Leipziger Heizungsbau GmbH zutrifft!</t>
  </si>
  <si>
    <t>Im Wareneingang sind Sie unter anderem für die Annahme der Furniere zuständig. Bei der Anlieferung von 8 Paketen stellen Sie fest, dass zwei Pakete äußere Beschädigungen aufweisen. Geben Sie an, wie Sie sich kaufmännisch richtig verhalten!</t>
  </si>
  <si>
    <t>Bei der ordnungsgemäßen Wareneingangsprüfung stellt die Büromöbel HEIN AG Mängel an den bei der Kuba GmbH bestellten Furnierfolien fest. Entscheiden Sie, wann die Büromöbel HEIN AG gemäß der gesetzlichen Regelung dem Lieferanten den festgestellten Mangel anzeigen muss!</t>
  </si>
  <si>
    <t>Im Rahmen der Lagerhaltung von Holzbrettern fallen bei der Büromöbel HEIN AG verschiedene Lagerkosten an. Stellen Sie fest, welche der nachfolgenden Lagerkosten den Personalkosten zuzuordnen ist!</t>
  </si>
  <si>
    <t>Sie sind Mitarbeiter in der Materialbeschaffung der Büromöbel HEIN AG. Ihnen liegt nachfolgende E-Mail aus dem Controlling vor. Stellen Sie fest, wie es möglicherweise zu dieser Abweichung kommen konnte!</t>
  </si>
  <si>
    <t>Sie werden damit beauftragt, sich mit den Inventurvereinfachungsverfahren auseinanderzusetzen und zu klären, zu welchem Zeitpunkt die körperliche Bestandsaufnahme erfolgen muss. Ordnen Sie zu, indem Sie die Kennziffern von 3 der insgesamt 7 Aussagen über den Zeitpunkt der körperlichen Bestandsaufnahme in die Kästchen neben den Inventurvereinfachungsverfahren eintragen!</t>
  </si>
  <si>
    <t>Im Produktmanagement beschäftigen Sie sich mit dem Produktlebenszyklus des höhenverstellbaren Büroschreibtisches „SIMON“. Der Büroschreibtisch wurde vor 5 Jahren eingeführt und es wird davon ausgegangen, dass nun das Umsatzmaximum erreicht ist. Stellen Sie fest, in welcher Phase des Produktlebenszyklus sich der Büroschreibtisch „SIMON“ befindet!</t>
  </si>
  <si>
    <t>Die Büromöbel HEIN AG möchte eine Produktdiversifikation vornehmen. Schlagen Sie eine dafür geeignete Maßnahme vor!</t>
  </si>
  <si>
    <t>Da die Büromöbel HEIN AG in der Fertigungsart „Serienfertigung“ produziert, sind Zwischenlager in der Fertigung notwendig. Erläutern Sie, welchen Hauptzweck diese Zwischenlager in der Fertigung erfüllen sollen!</t>
  </si>
  <si>
    <t>Für den Großauftrag hat die Geschäftsleitung Total Quality Management (TQM) eingeführt. Erklären Sie, was unter TQM zu verstehen ist!</t>
  </si>
  <si>
    <t>Ein Kunde der Büromöbel HEIN AG benötigt kurzfristig Schreib- und Computertische. Ihre Produktionskapazitäten sind für die nächsten 6 Wochen ausgelastet. Das Material und die Rohstoffe für den Zusatzauftrag, der 14 Stunden Produktionszeit in der Fertigungskette bindet, ist ausreichend vorhanden. Stellen Sie fest, welcher Vorschlag nicht geeignet ist, den kurzfristigen Auftrag zu erfüllen!</t>
  </si>
  <si>
    <t>Stellen Sie fest, worüber Ihnen diese Erzeugnisstruktur Auskunft gibt!</t>
  </si>
  <si>
    <t>Stellen Sie fest, bei welchem Material Sie den Bedarf aus der vorliegenden Erzeugnisstruktur für Standard-Schreibtische ermitteln können!</t>
  </si>
  <si>
    <t>Berechnen Sie, wie viele Metallschrauben für die Produktion von 30 Standard-Schreibtischen notwendig sind!</t>
  </si>
  <si>
    <t>Durch Krankheit haben sich Auftragsrückstände angesammelt. Geben Sie an, welche Maßnahme nicht geeignet ist, diese aufzuholen!</t>
  </si>
  <si>
    <t>Sie sollen für einen Auftrag über Schreibtischstühle die optimale Losgröße ermitteln. Erklären Sie, was unter der „optimalen Losgröße“ zu verstehen ist!</t>
  </si>
  <si>
    <t>Sie arbeiten in der Arbeitsvorbereitung der Büromöbel HEIN AG. Beim Pressholz beträgt die Materialausbeute 78 %. Geben Sie an, welche Maßnahme dazu nicht geeignet ist, die Verschnittquote von 22 % deutlich zu verringern!</t>
  </si>
  <si>
    <t>Energiekostensteigerungen zwingen auch Ihr Unternehmen, über Einsparmöglichkeiten nachzudenken. Stellen Sie fest, welche Maßnahme nicht geeignet ist, um die Kosten für Energie zu senken!</t>
  </si>
  <si>
    <t>Ordnen Sie zu, indem Sie die Kennziffern von 3 der insgesamt 7 Kosten in die Kästchen neben den Kostenarten eintragen!</t>
  </si>
  <si>
    <t>Sie werden im Controlling damit beauftragt, sich mit den unterschiedlichen Kostenarten und Verläufen bei der Produktion des neuen Bürohockers auseinanderzusetzen. Ermitteln Sie die produzierte Menge für den Monat August in Stück!</t>
  </si>
  <si>
    <t>Ermitteln Sie den Gewinn in € im Monat Juli, wenn ein Bürohocker für 120,00 € pro Stück (netto) verkauft wird!</t>
  </si>
  <si>
    <t>Nachdem Sie die Berechnungen zu der Kostensituation bei der Hockerproduktion durchgeführt haben, können Sie folgende Aussagen zu den Kostenverläufen bei der Produktion der Bürohocker überprüfen. Stellen Sie fest, welche Aussage zu den Kostenverläufen bei der Produktion der Bürohocker richtig beschrieben ist!</t>
  </si>
  <si>
    <t>Im Controlling der Büromöbel HEIN AG werten Sie den Betriebsabrechnungsbogen (BAB) aus. Die Selbstkosten für den Monat August 2023 wurden mit 143.750,00 € ermittelt. Zur Ermittlung der Selbstkosten lieferte der BAB folgende Daten: Vertriebsgemeinkosten 15 %, Verwaltungsgemeinkosten 10 %, Bestandsmehrung Fertigerzeugnisse 20.000,00 €. Berechnen Sie die Herstellkosten der Erzeugung in €!</t>
  </si>
  <si>
    <t>Die Analyse der Normal- und Istkosten hat eine Kostenüberdeckung ergeben. Geben Sie an, welche Ursache dazu geführt hat!</t>
  </si>
  <si>
    <t>Die Deckungsbeitragsrechnung ist ein Instrument der Kostenrechnung, das für marktorientierte Entscheidungen bei der Büromöbel HEIN AG herangezogen wird. Stellen Sie fest, welche Aussage zur Deckungsbeitragsrechnung richtig beschrieben ist!</t>
  </si>
  <si>
    <t>Die Büromöbel HEIN AG hat die neue Bürohockerkollektion auf den Markt gebracht und will nun nach der erfolgreichen Markteinführung kontrollieren, ob die Gewinnschwellenmenge (break-even-point) erreicht wurde. Dazu wurden die Daten des ersten Halbjahres 2023 herangezogen. Es wurden 2.500 Stück verkauft. Die variablen Gesamtkosten (Kₐ) betrugen 162.500,00 €. Für die fixen Gesamtkosten (Kₐ) ergab sich ein Betrag von 108.000,00 €. Der Umsatz lag bei 275.000,00 €. Ermitteln Sie die produzierte Menge von Bürohockern, bei der die Gewinnschwelle in der Büromöbel HEIN AG erreicht wurde!</t>
  </si>
  <si>
    <t>In der Büromöbel HEIN AG wird über eine neue Organisationsstruktur in Form eines Einliniensystems nachgedacht. Bestimmen Sie einen Vorteil des Einliniensystems!</t>
  </si>
  <si>
    <t>Die Büromöbel HEIN AG ist eine Aktiengesellschaft. Bestimmen Sie ein Merkmal einer Aktiengesellschaft!</t>
  </si>
  <si>
    <t>Sie sind bei der Büromöbel HEIN AG im Einkauf tätig und beschäftigen sich mit den unterschiedlichen Bedarfsarten. Ordnen Sie zu, indem Sie die Kennziffern von 3 der insgesamt 5 Beispiele für Bedarfe in die Kästchen neben den Bedarfsarten eintragen!</t>
  </si>
  <si>
    <t>Während Ihrer Tätigkeit im Einkauf der Büromöbel HEIN AG lernen Sie den Begriff „Werkstoffe“ kennen. Stellen Sie fest, welche Aussage hierzu zutreffend ist!</t>
  </si>
  <si>
    <t>Sie prüfen verschiedene Beschaffungsverfahren, z. B. auftragsbezogene Beschaffung, das Bestellrhythmusverfahren und das Bestellpunktverfahren. Stellen Sie fest, welche Aussage zutreffend ist!</t>
  </si>
  <si>
    <t>Sie verschaffen sich einen Überblick zu Begriffen und Inhalten der Lagerhaltung. Hierfür liegt Ihnen das nachfolgend abgebildete Lagerhaltungsmodell vor. Ordnen Sie zu, indem Sie die Kennziffern von 3 der insgesamt 7 Begriffen der Lagerhaltung in die Kästchen neben den vorgegebenen Buchstaben aus der Abbildung des Lagerhaltungsmodells eintragen!</t>
  </si>
  <si>
    <t>Die Büromöbel HEIN AG bezieht Rundstahl als Rohstoff. Um Angebote von verschiedenen Lieferanten vergleichen zu können, soll ein quantitativer Angebotsvergleich durchgeführt werden. Ihnen liegt die folgende Bezugskalkulation vor, bei der sich Fehler eingeschlichen haben. Bringen Sie die folgenden Rechenpositionen in die richtige Reihenfolge, indem Sie die Ziffern 1 bis 7 in die Kästchen neben den Rechenpositionen eintragen!</t>
  </si>
  <si>
    <t>Die Büromöbel HEIN AG bezieht Scharniere und Schließeinrichtungen als Vorprodukte. Neben einem quantitativen Angebotsvergleich wird auch ein qualitativer Angebotsvergleich durchgeführt. Stellen Sie fest, welche Aussage hierzu richtig ist!</t>
  </si>
  <si>
    <t>Sie sind im Einkauf der Büromöbel HEIN AG eingesetzt. Für einen Sonderauftrag benötigen Sie Scharniere mit einem Sondermaß und in brauner Lackierung. Nach einem Angebotsvergleich haben Sie sich für das nachfolgend abgebildete Angebot entschieden und 500 Scharniere am 08.02.2024 per E-Mail bestellt. Eine schriftliche Auftragsbestätigung zu den bestellten Konditionen haben Sie am 12.02.2024 erhalten. Als Liefertermin wurde der 19.02.2024 vereinbart. Ermitteln Sie, an welchem Tag (TT.MM.JJJJ) der rechtsgültige Kaufvertrag zustande gekommen ist!</t>
  </si>
  <si>
    <t>Sie sind im Einkauf der Büromöbel HEIN AG eingesetzt. Für einen Sonderauftrag benötigen Sie Scharniere mit einem Sondermaß und in brauner Lackierung. Nach einem Angebotsvergleich haben Sie sich für das nachfolgend abgebildete Angebot entschieden und 500 Scharniere am 08.02.2024 per E-Mail bestellt. Eine schriftliche Auftragsbestätigung zu den bestellten Konditionen haben Sie am 12.02.2024 erhalten. Als Liefertermin wurde der 19.02.2024 vereinbart. Ermitteln Sie anhand des vorliegenden Angebots für die Gesamtmenge den Bezugspreis netto in €, wenn Sie am 6. Tag nach Rechnungsdatum zahlen!</t>
  </si>
  <si>
    <t>Sie sind im Einkauf der Büromöbel HEIN AG eingesetzt. Für einen Sonderauftrag benötigen Sie Scharniere mit einem Sondermaß und in brauner Lackierung. Nach einem Angebotsvergleich haben Sie sich für das nachfolgend abgebildete Angebot entschieden und 500 Scharniere am 08.02.2024 per E-Mail bestellt. Eine schriftliche Auftragsbestätigung zu den bestellten Konditionen haben Sie am 12.02.2024 erhalten. Als Liefertermin wurde der 19.02.2024 vereinbart. Im vorliegenden Angebot wird auf die Allgemeinen Geschäftsbedingungen (AGB) verwiesen. Sie werden gebeten zu beurteilen, welche Folgen damit verbunden sind!</t>
  </si>
  <si>
    <t>Sie sind im Einkauf der Büromöbel HEIN AG eingesetzt. Für einen Sonderauftrag benötigen Sie Scharniere mit einem Sondermaß und in brauner Lackierung. Nach einem Angebotsvergleich haben Sie sich für das nachfolgend abgebildete Angebot entschieden und 500 Scharniere am 08.02.2024 per E-Mail bestellt. Eine schriftliche Auftragsbestätigung zu den bestellten Konditionen haben Sie am 12.02.2024 erhalten. Als Liefertermin wurde der 19.02.2024 vereinbart. Die bestellten Scharniere sind am 26.02.24 noch nicht eingetroffen. Stellen Sie fest, wie die Büromöbel HEIN AG ihre Rechtsansprüche aus dem Kaufvertrag sichert!</t>
  </si>
  <si>
    <t>Sie sind im Einkauf der Büromöbel HEIN AG eingesetzt. Für einen Sonderauftrag benötigen Sie Scharniere mit einem Sondermaß und in brauner Lackierung. Nach einem Angebotsvergleich haben Sie sich für das nachfolgend abgebildete Angebot entschieden und 500 Scharniere am 08.02.2024 per E-Mail bestellt. Eine schriftliche Auftragsbestätigung zu den bestellten Konditionen haben Sie am 12.02.2024 erhalten. Als Liefertermin wurde der 19.02.2024 vereinbart. Unter der Annahme, dass die Stahl-Werner GmbH auch zukünftig nicht liefert und alle außergerichtlichen Maßnahmen ausgeschöpft wurden, möchten Sie wissen, bei welchen Gericht die Büromöbel HEIN AG Klage erheben muss, um ihre Schadenersatzansprüche geltend zu machen. Stellen Sie fest, welche Aussage hierzu richtig ist!</t>
  </si>
  <si>
    <t>Sie sind während der Stichtagsinventur im Lager der Büromöbel HEIN AG eingesetzt. Geben Sie einen Vorteil der Stichtagsinventur an!</t>
  </si>
  <si>
    <t>Sie sind während der Stichtagsinventur im Lager der Büromöbel HEIN AG eingesetzt. Sie überlegen, von der Stichtagsinventur zur verlegten Inventur zu wechseln. Stellen Sie fest, welche Aussage zur verlegten Inventur zutrifft!</t>
  </si>
  <si>
    <t>Sie sind während der Stichtagsinventur im Lager der Büromöbel HEIN AG eingesetzt. Bei der körperlichen Bestandsaufnahme stellen Sie fest, dass 18 Drehgestelle für Bürostühle fehlen. Entscheiden Sie, welche Ursache dafür verantwortlich sein kann!</t>
  </si>
  <si>
    <t>Bei Ihrem Einsatz im Lager lernen Sie die Lagerorganisationsform der chaotischen Lagerhaltung kennen. Charakterisieren Sie diese Lagerordnung!</t>
  </si>
  <si>
    <t>Im Lagerwesen der Büromöbel HEIN AG werden Lagerkennziffern verwendet, um für alle Materialien Aussagen über eine ökonomische Vorratshaltung treffen zu können. Stellen Sie fest, welche Aussage zur Umschlagshäufigkeit nicht zutrifft!</t>
  </si>
  <si>
    <t>Die Büromöbel HEIN AG führt regelmäßig ABC-Analysen durch. Für die Wahl der richtigen Beschaffungsstrategie teilen Sie die benötigten Materialien anhand der kumulierten Verbrauchswerte in A-, B- und C-Güter ein (siehe nachfolgende Tabelle). Ordnen Sie zu, indem Sie die Kennziffern der 3 Güterklassen in die Kästchen neben den Materialien eintragen!</t>
  </si>
  <si>
    <t>Nach Durchführung der ABC-Analyse soll nun in der Büromöbel HEIN AG eine Beschaffungsstrategie für A-Güter entwickelt werden. Stellen Sie fest, welche Aussage hierzu richtig ist!</t>
  </si>
  <si>
    <t>Ein Engpassbereich in Ihrer Produktion ist der Lackierautomat. Stellen Sie fest, welche Maßnahme nicht geeignet ist, um einen Engpass zu beseitigen, ohne die bisherige gute Lackierqualität zu beeinflussen!</t>
  </si>
  <si>
    <t>Für den Standard-Schreibtisch der Büromöbel HEIN AG wird ein Materialeinsatz von 189,50 € benötigt, davon 29,8 % für die furnierbeschichtete Platte. Eine Preissteigerung für Pressholz und Furnier in Höhe von 7,9 % erreicht Sie mit sofortiger Wirkung. Stellen Sie fest, auf welchen Wert sich der Materialeinsatz erhöht!</t>
  </si>
  <si>
    <t>Bei der Büromöbel HEIN AG werden zur Bewertung des Produktionsprozesses verschiedene Kennzahlen verwendet. Stellen Sie fest, welche Kennzahl die Arbeitsproduktivität beschreibt!</t>
  </si>
  <si>
    <t>Bei einer Besprechung der Fertigungsmitarbeiter der Büromöbel HEIN AG fällt unter anderem die Bemerkung: „Wenn Sie sich vorstellen, dass wir vor 20 Jahren mit 68 Mitarbeitern 600 Schreibtischsessel und -stühle im Monat hergestellt haben und heute mit 15 Mitarbeitern 300 Schreibtischsessel und -stühle im Monat produzieren ...“. Prüfen Sie anhand der vorliegenden Zahlen, welche der folgenden Aussagen richtig ist!</t>
  </si>
  <si>
    <t>Sie betrachten die Kapazitätssituation der Furnierpresse. Stellen Sie fest, welche der folgenden Aussagen den Beschäftigungsgrad beschreibt!</t>
  </si>
  <si>
    <t>Aufgrund einer guten Auftragslage möchte die Büromöbel HEIN AG dauerhaft die Fertigungskapazität erweitern. Stellen Sie fest, welche der folgenden Maßnahmen/Ereignisse die Fertigungskapazität nicht erhöhen!</t>
  </si>
  <si>
    <t>Geben Sie an, welches Hilfsmittel der Fertigungssteuerung zur Überwachung der Kapazitätsauslastung dient!</t>
  </si>
  <si>
    <t>Aufgrund von häufig geäußerten Kundenwünschen, den Sitzkomfort der Schreibtischstühle zu verbessern, möchte die Büromöbel HEIN AG zum neuen Geschäftsjahr einen neuen, ergonomischen Schreibtischstuhl in ihr Produktions- und Absatzprogramm aufnehmen. Die Fachabteilung Produktentwicklung entwickelt deshalb einen neuen Schreibtischstuhl. Bringen Sie die folgenden Tätigkeiten zur Entwicklung des neuen Schreibtischstuhls in die richtige Reihenfolge, indem Sie die Ziffern 1 bis 6 in die Kästchen neben den Arbeitsschritten eintragen!</t>
  </si>
  <si>
    <t>Aufgrund von häufig geäußerten Kundenwünschen, den Sitzkomfort der Schreibtischstühle zu verbessern, möchte die Büromöbel HEIN AG zum neuen Geschäftsjahr einen neuen, ergonomischen Schreibtischstuhl in ihr Produktions- und Absatzprogramm aufnehmen. Die Fachabteilung Produktentwicklung entwickelt deshalb einen neuen Schreibtischstuhl. Die Fertigung des neuen Schreibtischsessels soll weitgehend automatisiert erfolgen. Daraus ergeben sich Vorteile für die Büromöbel HEIN AG, den Mitarbeitern und den Kunden. Ordnen Sie zu, indem Sie die Kennziffern von 2 der insgesamt 4 Auswirkungen der Automatisierung in die Kästchen neben den Vorteilen der Automatisierung eintragen!</t>
  </si>
  <si>
    <t>Die Büromöbel HEIN AG stellt Bürostühle in Fließfertigung her. Dabei werden Taktzeiten angegeben. Erklären Sie, was man unter „Taktzeit“ versteht!</t>
  </si>
  <si>
    <t>Die Heizkosten in Produktions- und Betriebshallen stehen auf dem Prüfstand. Stellen Sie fest, welche 2 Maßnahmen geeignet und erlaubt sind, diese zu reduzieren!</t>
  </si>
  <si>
    <t>Derzeit sind Sie in der Controlling-Abteilung der Büromöbel HEIN AG eingesetzt. Dabei beschäftigen Sie sich innerhalb der Vollkostenrechnung mit verschiedenen Kalkulationsverfahren. Bevor Sie verschiedene Kalkulationen durchführen, möchten Sie sich den Zweck und die Aufgaben der Vollkostenrechnung bewusstmachen. Stellen Sie fest, welcher Vorgang nicht zu den Aufgaben der Vollkostenrechnung zählt!</t>
  </si>
  <si>
    <t>Derzeit sind Sie in der Controlling-Abteilung der Büromöbel HEIN AG eingesetzt. Dabei beschäftigen Sie sich innerhalb der Vollkostenrechnung mit verschiedenen Kalkulationsverfahren. Sie möchten eine Zuschlagskalkulation für einen Konferenztisch durchführen. Dafür müssen Sie Maschinenstundensätze berechnen. Bringen Sie die folgenden Schritte in die richtige Reihenfolge, indem Sie die Ziffern 1 bis 5 in die Kästchen neben den unten aufgeführten Rechenschritten eintragen! Übertragen Sie anschließend Ihre senkrecht angeordneten Lösungsziffern in dieser Reihenfolge von links nach rechts in den Lösungsbogen! Beginnen Sie mit „Verteilung der Gemeinkosten auf die Kostenstellen im Betriebsabrechnungsbogen.“</t>
  </si>
  <si>
    <t>Derzeit sind Sie in der Controlling-Abteilung der Büromöbel HEIN AG eingesetzt. Dabei beschäftigen Sie sich innerhalb der Vollkostenrechnung mit verschiedenen Kalkulationsverfahren. Bei der Analyse der Ergebnistabelle müssen Sie auch die kalkulatorischen Kosten überprüfen. Entscheiden Sie, welche der folgenden Aussagen nicht zutrifft!</t>
  </si>
  <si>
    <t>Derzeit sind Sie in der Controlling-Abteilung der Büromöbel HEIN AG eingesetzt. Dabei beschäftigen Sie sich innerhalb der Vollkostenrechnung mit verschiedenen Kalkulationsverfahren. Bei der Ermittlung der Zuschlagssätze müssen Sie u. a. auch die Berechnung der Herstellkosten des Umsatzes durchführen. Stellen Sie fest, welche der folgenden Aussagen hier korrekt ist!</t>
  </si>
  <si>
    <t>Sie sind mit der Kalkulation für die Handelsware „Büroleuchte“ beschäftigt. Auf Basis der Teilkostenrechnung liegen Ihnen folgende Daten vor: Die variablen Kosten betragen netto 41,00 €/Stück. In der Abrechnungsperiode fallen netto 2.000,00 € Lagermiete an. Der Netto-Listenverkaufspreis beträgt 79,00 €/Stück. Insgesamt werden 350 Stück abgesetzt. Berechnen Sie den Deckungsbeitrag in € je Stück!</t>
  </si>
  <si>
    <t>Die Büromöbel HEIN AG hat Kapazitäten für die Produktion von 7.500 Konferenztischen. Für die produzierten 3 Konferenztische sind folgende Daten ermittelt worden. Ermitteln Sie die Gewinnschwellenmenge für den Konferenztisch „Chicago“ in Stück!</t>
  </si>
  <si>
    <t>Die Büromöbel HEIN AG hat Kapazitäten für die Produktion von 7.500 Konferenztischen. Für die produzierten 3 Konferenztische sind folgende Daten ermittelt worden. Die Reihenfolge, in welcher die Konferenztische produziert werden sollen, soll bei dem vorliegenden Engpass zum maximalen Gewinn führen. Geben Sie die Reihenfolge des für die Büromöbel HEIN AG gewinnoptimalen Produktionsprogramms an!</t>
  </si>
  <si>
    <t>Die Büromöbel HEIN AG hat Kapazitäten für die Produktion von 7.500 Konferenztischen. Für die produzierten 3 Konferenztische sind folgende Daten ermittelt worden. Ermitteln Sie für den Konferenztisch „Amsterdam“ den Gewinn pro Stück in € bei einer Absatzmenge von 2.500 Stück!</t>
  </si>
  <si>
    <t>Die Büromöbel HEIN AG hat Kapazitäten für die Produktion von 7.500 Konferenztischen. Für die produzierten 3 Konferenztische sind folgende Daten ermittelt worden. Ermitteln Sie die kurzfristige Preisuntergrenze für den Konferenztisch „Berlin“ in €!</t>
  </si>
  <si>
    <t>Geben Sie an, welche 2 Aussagen zur vorliegenden Rechtsform der Maschinenfabrik Mahler GmbH richtig dargestellt sind!</t>
  </si>
  <si>
    <t>Stellen Sie fest, welche Berechnung zur programmorientierten Bedarfsermittlung korrekt ist!</t>
  </si>
  <si>
    <t>Stellen Sie fest, welche Aussage auf Hilfsstoffe der Maschinenfabrik Mahler GmbH zutrifft!</t>
  </si>
  <si>
    <t>Ordnen Sie die Bedarfsarten Primärbedarf, Sekundärbedarf und Tertiärbedarf den Beispielen in der Maschinenfabrik Mahler GmbH zu!</t>
  </si>
  <si>
    <t>Ermitteln Sie, ab welcher Jahresmenge in Stück die Eigenfertigung kostengünstiger ist!</t>
  </si>
  <si>
    <t>Ermitteln Sie den Meldebestand in Stück für einen Hilfsstoff im Lager der Maschinenfabrik Mahler GmbH!</t>
  </si>
  <si>
    <t>Geben Sie an, welche Aussage zur optimalen Bestellmenge richtig dargestellt ist!</t>
  </si>
  <si>
    <t>Bringen Sie die Arbeitsschritte zur Beschaffung von Schrauben in die richtige Reihenfolge!</t>
  </si>
  <si>
    <t>Geben Sie an, welche Aussage zur rechtswirksamen Zustandekommen eines Kaufvertrags richtig ist!</t>
  </si>
  <si>
    <t>Bringen Sie die Bestandteile der Bezugskalkulation in die richtige Reihenfolge!</t>
  </si>
  <si>
    <t>Geben Sie an, wer die Transportkosten bei der Lieferbedingung „ab Werk“ trägt!</t>
  </si>
  <si>
    <t>Ordnen Sie die Vertragsstörungen den jeweiligen Vertragspartnern zu!</t>
  </si>
  <si>
    <t>Stellen Sie fest, welches vorrangige Recht die Maschinenfabrik Mahler GmbH bei einer mangelhaften Lieferung geltend machen kann!</t>
  </si>
  <si>
    <t>Geben Sie an, wann der Mangel bei der Schraubenlieferung angezeigt werden muss!</t>
  </si>
  <si>
    <t>Geben Sie an, welche Formel zur Ermittlung der Lagerumschlagshäufigkeit genutzt wird!</t>
  </si>
  <si>
    <t>Geben Sie an, welche Aussage zur Lagerhaltung nicht zutreffend ist!</t>
  </si>
  <si>
    <t>Stellen Sie fest, welche Aussage zur Lagerhaltung der Maschinenfabrik Mahler GmbH richtig dargestellt ist!</t>
  </si>
  <si>
    <t>Ziehen Sie aus den Ergebnissen der ABC-Analyse die richtige Schlussfolgerung!</t>
  </si>
  <si>
    <t>Geben Sie an, welche Aussage zur permanenten Inventur zutreffend ist!</t>
  </si>
  <si>
    <t>Geben Sie an, welche Aussage den Begriff des „Angebots“ richtig beschreibt!</t>
  </si>
  <si>
    <t>Bringen Sie die Schritte der Produktentstehung und -entwicklung in die richtige Reihenfolge!</t>
  </si>
  <si>
    <t>Geben Sie an, mit welcher Maßnahme die Maschinenfabrik Mahler GmbH sich stärker an den Wünschen ihrer Kunden ausrichten kann!</t>
  </si>
  <si>
    <t>Ordnen Sie die Bezeichnungen Patent, Marke, Nullserie und Baukastenprinzip den entsprechenden Erläuterungen zu!</t>
  </si>
  <si>
    <t>Geben Sie an, welche Maßnahme zur Optimierung der Produktionsabläufe nicht geeignet ist!</t>
  </si>
  <si>
    <t>Geben Sie an, welche Aussage den Begriff „ERP-System“ richtig beschreibt!</t>
  </si>
  <si>
    <t>Stellen Sie fest, um wie viel Stück von der optimalen Losgröße abgewichen wurde!</t>
  </si>
  <si>
    <t>Erklären Sie, wie die Angabe zur Rüstzeit richtig zu interpretieren ist!</t>
  </si>
  <si>
    <t>Stellen Sie fest, welche Tätigkeit zur Fertigungskontrolle gehört!</t>
  </si>
  <si>
    <t>Ermitteln Sie, um wie viel Prozent die Ausschussquote im Monat Februar gesunken ist!</t>
  </si>
  <si>
    <t>Geben Sie an, welche Aussage den Begriff „Typung“ richtig darstellt!</t>
  </si>
  <si>
    <t>Begründen Sie, warum die digitale Darstellung des Netzplans vorteilhaft sein könnte!</t>
  </si>
  <si>
    <t>Geben Sie eine sinnvolle Begründung für die Einführung von Netzplänen an!</t>
  </si>
  <si>
    <t>Geben Sie an, welche Kosten keinen Einfluss auf die Produktionskosten haben!</t>
  </si>
  <si>
    <t>Geben Sie an, mit welcher Art von Vollkostenrechnung die Maschinenfabrik Mahler GmbH die Kalkulation durchführt!</t>
  </si>
  <si>
    <t>Ermitteln Sie die Selbstkosten für die Kartoffelvollerntemaschine „Bördefrucht“!</t>
  </si>
  <si>
    <t>Ermitteln Sie den Listenverkaufspreis für die Kartoffelvollerntemaschine „Heidelust“!</t>
  </si>
  <si>
    <t>Ermitteln Sie den Gewinnzuschlag für die Kartoffelvollerntemaschine „Elbeglück“!</t>
  </si>
  <si>
    <t>Berechnen Sie die variablen Stückkosten für den Monat Februar!</t>
  </si>
  <si>
    <t>Berechnen Sie die variablen Gesamtkosten für den Monat Januar!</t>
  </si>
  <si>
    <t>Berechnen Sie den Beschäftigungsgrad für den Monat Januar!</t>
  </si>
  <si>
    <t>3;7</t>
  </si>
  <si>
    <t>1;5;3;6;2;4</t>
  </si>
  <si>
    <t>7;4;2;3;5;1;6</t>
  </si>
  <si>
    <t>2;1;1;2</t>
  </si>
  <si>
    <t>3;1;4;5;2</t>
  </si>
  <si>
    <t>3;5;4</t>
  </si>
  <si>
    <t>3;2;1</t>
  </si>
  <si>
    <t>1;3;5;2;4</t>
  </si>
  <si>
    <t>13;15</t>
  </si>
  <si>
    <t>2;3;4;1;5</t>
  </si>
  <si>
    <t>4;1;2;5;3</t>
  </si>
  <si>
    <t>3;2</t>
  </si>
  <si>
    <t>3;5;2;1;5</t>
  </si>
  <si>
    <t>5;3;4;7;2;1;6</t>
  </si>
  <si>
    <t>4;3;2;1</t>
  </si>
  <si>
    <t>KEINE</t>
  </si>
  <si>
    <t>2;2;1;1;2</t>
  </si>
  <si>
    <t>4;3;2</t>
  </si>
  <si>
    <t>4;6;2</t>
  </si>
  <si>
    <t>5;1;4</t>
  </si>
  <si>
    <t>5;2;3</t>
  </si>
  <si>
    <t>2;6;5</t>
  </si>
  <si>
    <t>1;4;7;6;3;2;5</t>
  </si>
  <si>
    <t>2;1;3;2;1</t>
  </si>
  <si>
    <t>1;2</t>
  </si>
  <si>
    <t>4;1;5;2;6;3</t>
  </si>
  <si>
    <t>1;4</t>
  </si>
  <si>
    <t>3;5</t>
  </si>
  <si>
    <t>5;3;1;4;2</t>
  </si>
  <si>
    <t>2;4</t>
  </si>
  <si>
    <t>Ermitteln Sie die variablen Kosten pro Stück (kv) in €!</t>
  </si>
  <si>
    <t>Berechnen Sie den Überweisungsbetrag in € bei Skontoabzug!</t>
  </si>
  <si>
    <t>Ermitteln Sie den durchschnittlichen Lagerbestand des Rohstoffs „Schmiedestücke“ 2021 in Stück!</t>
  </si>
  <si>
    <t>Ermitteln Sie die durchschnittliche Lagerdauer des Rohstoffs „Schmiedestücke“ 2021 in Tagen!</t>
  </si>
  <si>
    <t>Stellen Sie mithilfe der Skizze fest, welche Schlussfolgerung zutrifft!</t>
  </si>
  <si>
    <t>Stellen Sie fest, welche Aussage zum Maschinenbelegungsplan zutrifft!</t>
  </si>
  <si>
    <t>Entscheiden Sie, was unter der „optimalen Losgröße“ verstanden wird!</t>
  </si>
  <si>
    <t>Bringen Sie die Arbeitsschritte der Fertigung von Gussformen in die richtige Reihenfolge!</t>
  </si>
  <si>
    <t>Erklären Sie, was unter Total Quality Management (TQM) zu verstehen ist!</t>
  </si>
  <si>
    <t>Stellen Sie fest, in welchem Monat die Produktivität am höchsten war!</t>
  </si>
  <si>
    <t>Stellen Sie fest, welche Aufgabe zur Produktionsprogrammplanung für Bohrmaschinen gehört!</t>
  </si>
  <si>
    <t>Ermitteln Sie die Auftragszeit in Stunden für die Fertigung von 600 Kotflügeln!</t>
  </si>
  <si>
    <t>Entscheiden Sie, welche kalkulatorischen Kosten ausschließlich Zusatzkosten sind!</t>
  </si>
  <si>
    <t>Berechnen Sie die Selbstkosten des Umsatzes in €!</t>
  </si>
  <si>
    <t>Stellen Sie fest, welche Aussage zu den Kalkulationsverfahren zutrifft!</t>
  </si>
  <si>
    <t>Geben Sie an, welche Aussage zu den Gemeinkosten nicht zutrifft!</t>
  </si>
  <si>
    <t>Die Schoko-Tender AG senkte die Lieferzeit für Nougatmasse von 20 auf 16 Tage und den Mindestbestand um 10 %. Stellen Sie fest, wie sich der Meldebestand ändert!</t>
  </si>
  <si>
    <t>Berechnen Sie den Nettobedarf der Handelsware „Porzellanfiguren“ in Stück!</t>
  </si>
  <si>
    <t>Berechnen Sie die kritische Menge, bei der die Kosten des Fremdbezugs den Kosten der Eigenfertigung entsprechen!</t>
  </si>
  <si>
    <t>Entscheiden Sie, welche Beschreibung für Handelswaren zutreffend ist!</t>
  </si>
  <si>
    <t>Vergleichen Sie Multiple Sourcing und Single Sourcing. Geben Sie an, welche Aussage zu den Beschaffungsstrategien nicht korrekt ist!</t>
  </si>
  <si>
    <t>Bringen Sie die Schritte des Beschaffungsprozesses für Kakaomasse in die richtige Reihenfolge!</t>
  </si>
  <si>
    <t>Berechnen Sie den Netto-Listeneinkaufspreis in € pro kg für Früchte bei Rabatt, Skonto und Bezugskosten!</t>
  </si>
  <si>
    <t>Geben Sie an, welche Aussage zu den Lieferbedingungen nicht zutrifft!</t>
  </si>
  <si>
    <t>Der Liefertermin für Vorratsdosen wurde nicht eingehalten. Geben Sie an, welches Recht der Schoko-Tender AG nicht zur Verfügung steht!</t>
  </si>
  <si>
    <t>Stellen Sie fest, welche Ware gemäß den gesetzlichen Vorschriften zu liefern ist, wenn keine Qualität vereinbart wurde!</t>
  </si>
  <si>
    <t>Berechnen Sie die durchschnittliche Lagerdauer in Tagen bei einer Umschlagshäufigkeit von 20!</t>
  </si>
  <si>
    <t>Geben Sie an, welche Aussage zur ABC-Analyse korrekt ist!</t>
  </si>
  <si>
    <t>Die Schoko-Tender AG nutzt ein EDV-gestütztes Lagerverwaltungssystem. Stellen Sie fest, welche Art von Inventur hier benutzt wird!</t>
  </si>
  <si>
    <t>Die Lagerumschlagshäufigkeit von Zucker sank von 20 auf 15. Stellen Sie fest, welche Ursache dies haben kann!</t>
  </si>
  <si>
    <t>Die Schoko-Tender AG stellt ein veganes Schokoladenprodukt her. Geben Sie an, welchen Vorteil dies bewirkt!</t>
  </si>
  <si>
    <t>Die Schoko-Tender AG nimmt Schokoriegel aus dem Sortiment. Geben Sie an, welche Auswirkung dies hat!</t>
  </si>
  <si>
    <t>Entscheiden Sie, welche Stückzahl der optimalen Losgröße entspricht!</t>
  </si>
  <si>
    <t>Die Verzierung der Pralinen soll automatisiert werden. Geben Sie an, welchen Nachteil dies für Arbeitnehmer hat!</t>
  </si>
  <si>
    <t>Erklären Sie, was man unter „Taktzeit“ versteht!</t>
  </si>
  <si>
    <t>Bringen Sie die Phasen des Produktlebenszyklus in die richtige Reihenfolge!</t>
  </si>
  <si>
    <t>Berechnen Sie, wie viele Stunden das Mischen der Rohware für 120.000 Tafeln dauert!</t>
  </si>
  <si>
    <t>Stellen Sie fest, in welchem Fall ein Vorteil und ein Nachteil der betrieblichen Arbeitsteilung richtig dargestellt sind!</t>
  </si>
  <si>
    <t>Die Geschäftsleitung möchte die Arbeitsproduktivität erhöhen. Stellen Sie fest, wie dieses Ziel erreicht werden kann!</t>
  </si>
  <si>
    <t>Geben Sie den Beschäftigungsgrad an, bei dem die Stückkosten am niedrigsten sind!</t>
  </si>
  <si>
    <t>Schlagen Sie eine Maßnahme vor, um Qualitätsmängel in der Fertigung zu reduzieren!</t>
  </si>
  <si>
    <t>Stellen Sie fest, welcher Vorgang bei der Bemessung der Rüstzeit zu berücksichtigen ist!</t>
  </si>
  <si>
    <t>Stellen Sie fest, welche Aussage zur Kosten- und Leistungsrechnung (KLR) nicht zutrifft!</t>
  </si>
  <si>
    <t>Ordnen Sie die Kennziffern der Teilaufgaben der Kosten- und Leistungsrechnung (KLR) zu!</t>
  </si>
  <si>
    <t>Stellen Sie fest, welche Aussage zum Kostenverlauf für Kakaomasse falsch ist!</t>
  </si>
  <si>
    <t>Bringen Sie die Schritte bei der Erstellung des Betriebsabrechnungsbogens in die richtige Reihenfolge!</t>
  </si>
  <si>
    <t>Stellen Sie fest, welche Kosten als Sondereinzelkosten der Fertigung berücksichtigt werden müssen!</t>
  </si>
  <si>
    <t>Berechnen Sie die Selbstkosten je Tafel Schokolade bei 150.000 produzierten Tafeln!</t>
  </si>
  <si>
    <t>Berechnen Sie den Deckungsbeitrag für eine Packung Geleefrüchte!</t>
  </si>
  <si>
    <t>Prüfen Sie, welche Konsequenz sich aus dem Verkauf eines Restpostens zur langfristigen Preisuntergrenze ableiten lässt!</t>
  </si>
  <si>
    <t>Stellen Sie fest, welche Information zur Kündigung des Ausbildungsverhältnisses zutreffend ist!</t>
  </si>
  <si>
    <t>Stellen Sie fest, welchen Vorgang Sie der Aufbauorganisation zuordnen!</t>
  </si>
  <si>
    <t>Stellen Sie fest, welche Aussage auf Betriebsstoffe der Schoko-Tender AG zutrifft!</t>
  </si>
  <si>
    <t>Entscheiden Sie, welche Bedarfsart richtig beschrieben ist!</t>
  </si>
  <si>
    <t>Berechnen Sie, um wie viel kg sich der Meldebestand für Nougatmasse verringert!</t>
  </si>
  <si>
    <t>Geben Sie einen betriebswirtschaftlichen Grund an, warum die Beschaffungsmenge für Mandeln erhöht wurde!</t>
  </si>
  <si>
    <t>Ermitteln Sie die optimale Bestellmenge für Marzipan!</t>
  </si>
  <si>
    <t>Geben Sie einen wirtschaftlichen Grund an, der für die Zentralisierung des Einkaufs spricht!</t>
  </si>
  <si>
    <t>Bringen Sie die Rechenpositionen der Bezugskalkulation für Nougat in die richtige Reihenfolge!</t>
  </si>
  <si>
    <t>Stellen Sie fest, wann die Schoko-Tender AG Mängel an Folientüten anzeigen muss!</t>
  </si>
  <si>
    <t>Stellen Sie fest, bei welchem Gericht die Schoko-Tender AG Klage erheben muss!</t>
  </si>
  <si>
    <t>Entscheiden Sie, welche Aussage zur Bestellung unzutreffend ist!</t>
  </si>
  <si>
    <t>Stellen Sie fest, welche Aussage zur ABC-Analyse nicht zutrifft!</t>
  </si>
  <si>
    <t>Stellen Sie fest, welcher Bestandteil der Einkaufsbedingungen richtig erklärt ist!</t>
  </si>
  <si>
    <t>Stellen Sie fest, welche Aussage zur Eigen- und Fremdlagerung zutreffend ist!</t>
  </si>
  <si>
    <t>Geben Sie an, welche Aussage zu den Lagerkennziffern nicht korrekt ist!</t>
  </si>
  <si>
    <t>Entscheiden Sie, welche Maßnahme nicht dazu beiträgt, die Lagerkosten zu senken!</t>
  </si>
  <si>
    <t>Stellen Sie fest, bei welchen Kosten es sich um variable Kosten handelt!</t>
  </si>
  <si>
    <t>Stellen Sie fest, worauf die Differenz zwischen Ist- und Sollbestand bei Vorratsdosen zurückzuführen sein kann!</t>
  </si>
  <si>
    <t>Ordnen Sie den vorgeschlagenen Maßnahmen die jeweiligen Auswirkungen zu!</t>
  </si>
  <si>
    <t>Geben Sie an, welches Ziel mit der Aufnahme neuer Schokoladenriegel in das Produktionsprogramm verfolgt wird!</t>
  </si>
  <si>
    <t>Berechnen Sie den Beschäftigungsgrad für den Monat August 2022!</t>
  </si>
  <si>
    <t>Bestimmen Sie, wodurch der Beschäftigungsgrad von Fertigungsmaschinen beeinflusst wird!</t>
  </si>
  <si>
    <t>Stellen Sie fest, was eine Hauptaufgabe der internen Logistikabteilung ist!</t>
  </si>
  <si>
    <t>Prüfen Sie, in welchem Fall ein Vorteil und ein Nachteil der betrieblichen Arbeitsteilung richtig dargestellt sind!</t>
  </si>
  <si>
    <t>Stellen Sie die Besonderheit der Chargenfertigung fest!</t>
  </si>
  <si>
    <t>Ermitteln Sie die gesamte Menge an Zutat 24 in Kilogramm für 20.000 Produktschachteln!</t>
  </si>
  <si>
    <t>Stellen Sie fest, an wen die Unfallmeldung für Stefan Bauer geschickt werden muss!</t>
  </si>
  <si>
    <t>Stellen Sie fest, welcher Vorgang eine Leistung im Sinne der Kosten- und Leistungsrechnung darstellt!</t>
  </si>
  <si>
    <t>Stellen Sie fest, wie Sie den Sachverhalt der überschrittenen Materialkosten korrekt beurteilen!</t>
  </si>
  <si>
    <t>Berechnen Sie die langfristige Preisuntergrenze für die Porzellanfigur PF5!</t>
  </si>
  <si>
    <t>Ermitteln Sie, wie viele Packungen der Praline „Süße Schokokugel“ nach Erreichen der Gewinnschwelle verkauft werden müssen!</t>
  </si>
  <si>
    <t>Prüfen Sie, welche Eintragung in der Break-even-Analyse falsch gemacht wurde!</t>
  </si>
  <si>
    <t>Stellen Sie fest, welche Aussage zur Annahme eines Zusatzauftrags nicht zutrifft!</t>
  </si>
  <si>
    <t>Stellen Sie fest, wer über die vorzeitige Zulassung zur IHK-Abschlussprüfung entscheidet!</t>
  </si>
  <si>
    <t>Stellen Sie fest, welche Aussage zur Rechtsform der Büromöbel HEIN AG zutrifft!</t>
  </si>
  <si>
    <t>Stellen Sie fest, welche Auswirkung die Senkung der Lieferzeit und des Mindestbestands auf den Meldebestand hat!</t>
  </si>
  <si>
    <t>Stellen Sie fest, wie Sie bei der Ermittlung des Materialbedarfs für kundenspezifische Konferenztische vorgehen müssen!</t>
  </si>
  <si>
    <t>Stellen Sie fest, welche Aussage für die Eigenfertigung von Computerhalterungen spricht!</t>
  </si>
  <si>
    <t>Berechnen Sie die kritische Menge für den Beistelltisch!</t>
  </si>
  <si>
    <t>Ordnen Sie die Kennziffern der Arten des Angebotsvergleichs zu!</t>
  </si>
  <si>
    <t>Stellen Sie fest, welches Entscheidungskriterium in der Nutzwertanalyse die größte Bedeutung hat!</t>
  </si>
  <si>
    <t>Berechnen Sie den Netto-Einstandspreis für 20 m³ Pressholz!</t>
  </si>
  <si>
    <t>Prüfen Sie, welche Aussage zu den Beschaffungsstrategien nicht zutreffend ist!</t>
  </si>
  <si>
    <t>Entscheiden Sie, welche Maßnahme einen günstigen Einkaufspreis mit niedrigen Lagerkosten ermöglicht!</t>
  </si>
  <si>
    <t>Beurteilen Sie die Rechtslage bei der Bestellung von Furnierholz!</t>
  </si>
  <si>
    <t>Ordnen Sie die Kennziffern der Kaufvertragsarten zu!</t>
  </si>
  <si>
    <t>Stellen Sie fest, welche Aussage zu den Allgemeinen Geschäftsbedingungen (AGB) zutrifft!</t>
  </si>
  <si>
    <t>Prüfen Sie, welche Aussage zu den Preisen gemäß den AGB der Leipziger Heizungsbau GmbH zutrifft!</t>
  </si>
  <si>
    <t>Geben Sie an, wie Sie sich bei beschädigten Paketen kaufmännisch richtig verhalten!</t>
  </si>
  <si>
    <t>Entscheiden Sie, wann die Büromöbel HEIN AG Mängel an Furnierfolien anzeigen muss!</t>
  </si>
  <si>
    <t>Stellen Sie fest, welche Lagerkosten den Personalkosten zuzuordnen sind!</t>
  </si>
  <si>
    <t>Stellen Sie fest, wie es zu der Abweichung im Controlling kommen konnte!</t>
  </si>
  <si>
    <t>Ordnen Sie die Kennziffern der Aussagen über den Zeitpunkt der körperlichen Bestandsaufnahme zu!</t>
  </si>
  <si>
    <t>Stellen Sie fest, in welcher Phase des Produktlebenszyklus sich der Büroschreibtisch „SIMON“ befindet!</t>
  </si>
  <si>
    <t>Schlagen Sie eine geeignete Maßnahme für die Produktdiversifikation vor!</t>
  </si>
  <si>
    <t>Erläutern Sie den Hauptzweck von Zwischenlagern in der Serienfertigung!</t>
  </si>
  <si>
    <t>Stellen Sie fest, welcher Vorschlag nicht geeignet ist, einen kurzfristigen Auftrag zu erfüllen!</t>
  </si>
  <si>
    <t>Stellen Sie fest, worüber die Erzeugnisstruktur Auskunft gibt!</t>
  </si>
  <si>
    <t>Stellen Sie fest, bei welchem Material Sie den Bedarf für Standard-Schreibtische ermitteln können!</t>
  </si>
  <si>
    <t>Berechnen Sie, wie viele Metallschrauben für 30 Standard-Schreibtische benötigt werden!</t>
  </si>
  <si>
    <t>Geben Sie an, welche Maßnahme nicht geeignet ist, um Auftragsrückstände aufzuholen!</t>
  </si>
  <si>
    <t>Erklären Sie, was unter der „optimalen Losgröße“ zu verstehen ist!</t>
  </si>
  <si>
    <t>Geben Sie an, welche Maßnahme nicht geeignet ist, die Verschnittquote von 22 % zu verringern!</t>
  </si>
  <si>
    <t>Stellen Sie fest, welche Maßnahme nicht geeignet ist, um Energiekosten zu senken!</t>
  </si>
  <si>
    <t>Ordnen Sie die Kennziffern der Kostenarten zu!</t>
  </si>
  <si>
    <t>Ermitteln Sie die produzierte Menge für den Monat August in Stück!</t>
  </si>
  <si>
    <t>Ermitteln Sie für das Jahr 2021 für den Rohstoff „Schmiedestücke” die durchschnittliche Lagerdauer in Tagen! Hinweis zur Berechnung: Das Jahr ist mit 360 Tagen anzusetzen!</t>
  </si>
  <si>
    <t>Stellen Sie fest, welche Aussage zu den Kostenverläufen bei der Produktion der Bürohocker richtig beschrieben ist!</t>
  </si>
  <si>
    <t>Geben Sie an, welche Ursache zur Kostenüberdeckung bei der Analyse der Normal- und Istkosten geführt hat!</t>
  </si>
  <si>
    <t>Stellen Sie fest, welche Aussage zur Deckungsbeitragsrechnung richtig beschrieben ist!</t>
  </si>
  <si>
    <t>Ermitteln Sie die produzierte Menge von Bürohockern, bei der die Gewinnschwelle erreicht wurde!</t>
  </si>
  <si>
    <t>Bestimmen Sie einen Vorteil des Einliniensystems!</t>
  </si>
  <si>
    <t>Bestimmen Sie ein Merkmal einer Aktiengesellschaft!</t>
  </si>
  <si>
    <t>Ordnen Sie die Kennziffern von 3 der 5 Beispiele für Bedarfe den Bedarfsarten zu!</t>
  </si>
  <si>
    <t>Stellen Sie fest, welche Aussage zu „Werkstoffen“ zutreffend ist!</t>
  </si>
  <si>
    <t>Stellen Sie fest, welche Aussage zu den Beschaffungsverfahren zutreffend ist!</t>
  </si>
  <si>
    <t>Ordnen Sie die Kennziffern von 3 der 7 Begriffe der Lagerhaltung zu!</t>
  </si>
  <si>
    <t>Bringen Sie die Rechenpositionen der Bezugskalkulation für Rundstahl in die richtige Reihenfolge!</t>
  </si>
  <si>
    <t>Stellen Sie fest, welche Aussage zum qualitativen Angebotsvergleich zutrifft!</t>
  </si>
  <si>
    <t>Ermitteln Sie, an welchem Tag der rechtsgültige Kaufvertrag für Scharniere zustande kam!</t>
  </si>
  <si>
    <t>Ermitteln Sie den Bezugspreis netto in € für 500 Scharniere bei Zahlung am 6. Tag nach Rechnungsdatum!</t>
  </si>
  <si>
    <t>Beurteilen Sie die Folgen des Verweises auf die AGB im Angebot!</t>
  </si>
  <si>
    <t>Stellen Sie fest, wie die Büromöbel HEIN AG ihre Rechtsansprüche aus dem Kaufvertrag sichert!</t>
  </si>
  <si>
    <t>Stellen Sie fest, bei welchem Gericht die Büromöbel HEIN AG Klage erheben muss!</t>
  </si>
  <si>
    <t>Geben Sie einen Vorteil der Stichtagsinventur an!</t>
  </si>
  <si>
    <t>Stellen Sie fest, welche Aussage zur verlegten Inventur zutrifft!</t>
  </si>
  <si>
    <t>Entscheiden Sie, welche Ursache für fehlende Drehgestelle verantwortlich sein kann!</t>
  </si>
  <si>
    <t>Charakterisieren Sie die Lagerorganisationsform der chaotischen Lagerhaltung!</t>
  </si>
  <si>
    <t>Stellen Sie fest, welche Aussage zur Umschlagshäufigkeit nicht zutrifft!</t>
  </si>
  <si>
    <t>Ordnen Sie die Kennziffern der 3 Güterklassen in der ABC-Analyse zu!</t>
  </si>
  <si>
    <t>Stellen Sie fest, welche Aussage zur Beschaffungsstrategie für A-Güter richtig ist!</t>
  </si>
  <si>
    <t>Stellen Sie fest, welche Maßnahme nicht geeignet ist, um einen Engpass zu beseitigen!</t>
  </si>
  <si>
    <t>Berechnen Sie den erhöhten Materialeinsatz für den Standard-Schreibtisch bei einer Preissteigerung von 7,9 %!</t>
  </si>
  <si>
    <t>Stellen Sie fest, welche Kennzahl die Arbeitsproduktivität beschreibt!</t>
  </si>
  <si>
    <t>Prüfen Sie, welche Aussage zu den Produktionszahlen der Büromöbel HEIN AG richtig ist!</t>
  </si>
  <si>
    <t>Stellen Sie fest, welche Aussage den Beschäftigungsgrad beschreibt!</t>
  </si>
  <si>
    <t>Stellen Sie fest, welche Maßnahme die Fertigungskapazität nicht erhöht!</t>
  </si>
  <si>
    <t>Geben Sie an, welches Hilfsmittel der Fertigungssteuerung zur Kapazitätsüberwachung dient!</t>
  </si>
  <si>
    <t>Bringen Sie die Tätigkeiten zur Entwicklung des neuen Schreibtischstuhls in die richtige Reihenfolge!</t>
  </si>
  <si>
    <t>Ordnen Sie die Kennziffern von 2 der 4 Auswirkungen der Automatisierung zu!</t>
  </si>
  <si>
    <t>Stellen Sie fest, welche 2 Maßnahmen geeignet sind, um Heizkosten zu reduzieren!</t>
  </si>
  <si>
    <t>Stellen Sie fest, welcher Vorgang nicht zu den Aufgaben der Vollkostenrechnung zählt!</t>
  </si>
  <si>
    <t>Bringen Sie die Schritte zur Berechnung der Maschinenstundensätze in die richtige Reihenfolge!</t>
  </si>
  <si>
    <t>Entscheiden Sie, welche Aussage zu den kalkulatorischen Kosten nicht zutrifft!</t>
  </si>
  <si>
    <t>Stellen Sie fest, welche Aussage zur Berechnung der Herstellkosten des Umsatzes korrekt ist!</t>
  </si>
  <si>
    <t>Berechnen Sie den Deckungsbeitrag in € je Stück für die Büroleuchte!</t>
  </si>
  <si>
    <t>Ermitteln Sie die Gewinnschwellenmenge für den Konferenztisch „Chicago“ in Stück!</t>
  </si>
  <si>
    <t>Geben Sie die Reihenfolge des gewinnoptimalen Produktionsprogramms für Konferenztische an!</t>
  </si>
  <si>
    <t>Ermitteln Sie den Gewinn pro Stück für den Konferenztisch „Amsterdam“ bei 2.500 Stück Absatz!</t>
  </si>
  <si>
    <t>Ermitteln Sie die kurzfristige Preisuntergrenze für den Konferenztisch „Berlin“ in €!</t>
  </si>
  <si>
    <t>Geben Sie an, welche 2 Aussagen zur Rechtsform der Maschinenfabrik Mahler GmbH zutreffen!</t>
  </si>
  <si>
    <t>Ordnen Sie die Bedarfsarten Primärbedarf, Sekundärbedarf und Tertiärbedarf den Beispielen zu!</t>
  </si>
  <si>
    <t>Ermitteln Sie, ab welcher Jahresmenge die Eigenfertigung kostengünstiger ist!</t>
  </si>
  <si>
    <t>Stellen Sie fest, welche Aussage zur Lagerhaltung nicht zutreffend ist!</t>
  </si>
  <si>
    <t>1. Geben Sie an, welche Aussage zur Bonusgewährung zutrifft!</t>
  </si>
  <si>
    <t>2. Stellen Sie fest, was nicht als Entscheidungskriterium infrage kommt!</t>
  </si>
  <si>
    <t>3. Stellen Sie fest, durch welche zwei Willenserklärungen der Kaufvertrag zustande kam!</t>
  </si>
  <si>
    <t>4. Entscheiden Sie, welche Kaufvertragsart vorliegt!</t>
  </si>
  <si>
    <t>5. Stellen Sie fest, wann der Mangel angezeigt werden muss!</t>
  </si>
  <si>
    <t>6. Prüfen Sie, welcher Sachverhalt die Differenz zwischen Ist- und Sollbestand verursacht hat!</t>
  </si>
  <si>
    <t>7. Stellen Sie fest, wie sich die Halbierung des Lagerbestands von Akkus auswirkt!</t>
  </si>
  <si>
    <t>8. Vervollständigen Sie das Balkendiagramm und tragen Sie die Gesamtzahl der Arbeitstage ein!</t>
  </si>
  <si>
    <t>9. Stellen Sie fest, welche Maßnahme die Ausschussquote reduzieren kann!</t>
  </si>
  <si>
    <t>10. Geben Sie an, in welcher Lebensphase sich das Produkt im Jahr 5 befand!</t>
  </si>
  <si>
    <t>11. Stellen Sie fest, welche Information der Beschäftigungsgrad von 85 % gibt!</t>
  </si>
  <si>
    <t>12. Geben Sie an, um wie viel Uhr die Mittagspause für Sebastian Klube frühestens endet!</t>
  </si>
  <si>
    <t>13. Stellen Sie fest, in welchem Fall das Bestellpunktverfahren richtig beschrieben ist!</t>
  </si>
  <si>
    <t>14. Stellen Sie fest, wie sich der Meldebestand durch die Senkung der Lieferzeit und des Mindestbestands ändert!</t>
  </si>
  <si>
    <t>15. Geben Sie an, welche Aussage zu den Beschaffungsstrategien nicht korrekt ist!</t>
  </si>
  <si>
    <t>16. Geben Sie an, welches Recht der Schoko-Tender AG nicht zur Verfügung steht!</t>
  </si>
  <si>
    <t>17. Stellen Sie fest, welche Aussage das Festplatzsystem richtig beschreibt!</t>
  </si>
  <si>
    <t>18. Stellen Sie fest, welche Art von Inventur benutzt wird!</t>
  </si>
  <si>
    <t>19. Prüfen Sie, welcher Sachverhalt die Differenz zwischen Ist- und Sollbestand verursacht hat!</t>
  </si>
  <si>
    <t>20. Stellen Sie fest, in welchem Fall ein Vorteil und ein Nachteil der betrieblichen Arbeitsteilung richtig dargestellt sind!</t>
  </si>
  <si>
    <t>21. Stellen Sie fest, welcher Vorgang bei der Bemessung der Rüstzeit zu berücksichtigen ist!</t>
  </si>
  <si>
    <t>22. Ermitteln Sie, wie viele Packungen der Praline „Süße Schokokugel“ nach Erreichen der Gewinnschwelle verkauft werden müssen!</t>
  </si>
  <si>
    <t>23. Berechnen Sie die Herstellkosten der Erzeugung in €!</t>
  </si>
  <si>
    <t>24. Stellen Sie fest, welches vorrangige Recht die Maschinenfabrik Mahler GmbH bei einer mangelhaften Lieferung geltend machen kann!</t>
  </si>
  <si>
    <t>25. Geben Sie an, mit welcher Maßnahme die Maschinenfabrik Mahler GmbH sich stärker an den Wünschen ihrer Kunden ausrichten kann!</t>
  </si>
  <si>
    <t>Geben Sie an, welche Aussage zur Bonusgewährung zutrifft!</t>
  </si>
  <si>
    <t>Stellen Sie fest, was nicht als Entscheidungskriterium infrage kommt!</t>
  </si>
  <si>
    <t>Stellen Sie fest, durch welche zwei Willenserklärungen der Kaufvertrag zustande kam!</t>
  </si>
  <si>
    <t>Entscheiden Sie, welche Kaufvertragsart vorliegt!</t>
  </si>
  <si>
    <t>Stellen Sie fest, wann der Mangel angezeigt werden muss!</t>
  </si>
  <si>
    <t>Prüfen Sie, welcher Sachverhalt die Differenz zwischen Ist- und Sollbestand verursacht hat!</t>
  </si>
  <si>
    <t>Stellen Sie fest, wie sich die Halbierung des Lagerbestands von Akkus auswirkt!</t>
  </si>
  <si>
    <t>Vervollständigen Sie das Balkendiagramm und tragen Sie die Gesamtzahl der Arbeitstage ein!</t>
  </si>
  <si>
    <t>Stellen Sie fest, welche Maßnahme die Ausschussquote reduzieren kann!</t>
  </si>
  <si>
    <t>Geben Sie an, in welcher Lebensphase sich das Produkt im Jahr 5 befand!</t>
  </si>
  <si>
    <t>Stellen Sie fest, welche Information der Beschäftigungsgrad von 85 % gibt!</t>
  </si>
  <si>
    <t>Geben Sie an, um wie viel Uhr die Mittagspause für Sebastian Klube frühestens endet!</t>
  </si>
  <si>
    <t>Stellen Sie fest, in welchem Fall das Bestellpunktverfahren richtig beschrieben ist!</t>
  </si>
  <si>
    <t>Stellen Sie fest, wie sich der Meldebestand durch die Senkung der Lieferzeit und des Mindestbestands ändert!</t>
  </si>
  <si>
    <t>Geben Sie an, welche Aussage zu den Beschaffungsstrategien nicht korrekt ist!</t>
  </si>
  <si>
    <t>Geben Sie an, welches Recht der Schoko-Tender AG nicht zur Verfügung steht!</t>
  </si>
  <si>
    <t>Stellen Sie fest, welche Aussage das Festplatzsystem richtig beschreibt!</t>
  </si>
  <si>
    <t>Stellen Sie fest, welche Art von Inventur benutzt wird!</t>
  </si>
  <si>
    <t>Berechnen Sie die Herstellkosten der Erzeugung in €!</t>
  </si>
  <si>
    <t xml:space="preserve">Berechnen Sie den Netto-Listenverkaufspreis in € pro Heckenschere! </t>
  </si>
  <si>
    <t>Geben Sie an, welche Maßnahme in Bezug auf Betriebsmittel  zu einer verbesserten Schokoladenqualität führt!</t>
  </si>
  <si>
    <t>Prüfen Sie, welcher Sachverhalt die Differenz zwischen Ist- 1200 St. und Sollbestand 1000 St. verursacht hat!</t>
  </si>
  <si>
    <t>Berechnen Sie die Herstellkosten, Selbstkosten = 143.750,00 €, Vtgk von 15 %, Vwgk von 10 % und Bestandsmehrung = 20.000,00 €!</t>
  </si>
  <si>
    <t xml:space="preserve">Die optimale Losgröße überschritten wurde </t>
  </si>
  <si>
    <t>Die Kennziffer 2, wenn die optimale Losgröße unterschritten wurde</t>
  </si>
  <si>
    <t>1;200</t>
  </si>
  <si>
    <t>1. Rechenweg</t>
  </si>
  <si>
    <t>2. Rechenweg</t>
  </si>
  <si>
    <t>3. Rechenweg</t>
  </si>
  <si>
    <t>4. Rechenweg</t>
  </si>
  <si>
    <t>5. Rechenweg</t>
  </si>
  <si>
    <t>fortlaufende 
Nummer:</t>
  </si>
  <si>
    <t>Frage kurz</t>
  </si>
  <si>
    <t>Mehrfach
Lösungen</t>
  </si>
  <si>
    <t>zuordnen
Aufgabe</t>
  </si>
  <si>
    <t>Ermitteln Sie die optimale Bestellmenge für Marzipan bei einem Jahresbedarf von 1.800 k und bestimmen Sie die richtige Aussage!</t>
  </si>
  <si>
    <t>Berechnen Sie die kostengünstigste Fehlerquote mithilfe der Tabelle! Lösung in %!</t>
  </si>
  <si>
    <t>reine Rechen
Aufgabe</t>
  </si>
  <si>
    <t>sonder
Bedingung</t>
  </si>
  <si>
    <t>Frühjahr2023</t>
  </si>
  <si>
    <t>Frühjahr2024</t>
  </si>
  <si>
    <t>Sortier
aufgabe</t>
  </si>
  <si>
    <t xml:space="preserve">Der Geschäftsführer haftet mit seinem privaten Vermögen. </t>
  </si>
  <si>
    <t xml:space="preserve">Die GmbH ist eine Personengesellschaft, </t>
  </si>
  <si>
    <t xml:space="preserve">Das Stammkapital einer GmbH muss nach GmbHG mindestens 25.000,00 € betragen. </t>
  </si>
  <si>
    <t xml:space="preserve">Die Gesellschaft besteht aus einem Komplementär und einem Kommanditisten. </t>
  </si>
  <si>
    <t xml:space="preserve">Die GmbH hat keine eigene Rechtspersönlichkeit. </t>
  </si>
  <si>
    <t xml:space="preserve">Die GmbH ist in Abteilung A des Handelsregisters eingetragen. </t>
  </si>
  <si>
    <t xml:space="preserve">Die Haftung ist auf das Gesellschaftsvermögen beschränkt, </t>
  </si>
  <si>
    <t xml:space="preserve">Bestandsmintlerungen an fertigen Erzeugnissen müssen bei der Berechnung der Herstellkosten des Umsatzes von den Herstellkosten der Erzeu- 
gung abgezogen werden. </t>
  </si>
  <si>
    <t xml:space="preserve">Sondereinzelkosten der Fertigung werden bei der Berechnung der Herstellkosten des Umsatzes in keinem Fall berücksichtigt. </t>
  </si>
  <si>
    <t xml:space="preserve">Beständsmehrungen an fertigen Erzeugnissen müssen bei der Berechnung der Herstellkosten des Umsatzes von den Herstellkosten der Erzeu- 
gung abgezogen werden </t>
  </si>
  <si>
    <t xml:space="preserve">Bestandsveränderungen werden bei der Berechnung in keinem Fall berücksichtigt. </t>
  </si>
  <si>
    <t xml:space="preserve">Die 
Herstellkosten des Umsatzes sind die Zuschlagsgrundlage im Fertigungsbereich. </t>
  </si>
  <si>
    <t xml:space="preserve">Ein 
Kriterium des qualitativen Angebotsvergleiches ist der Bezugspreis, der auch Zieleinkaufspreis genannt wird. </t>
  </si>
  <si>
    <t xml:space="preserve">Beim quantitativen Angebotsvergleich werden sogenannte „weiche" Kriterien wie Zuverlässigkeit, Referenzen und Fracht verglichen. </t>
  </si>
  <si>
    <t xml:space="preserve">Das Einkaufskalkulationsschema ist zwingende Grundlage des qualitativen Angebotsvergleichs, </t>
  </si>
  <si>
    <t xml:space="preserve">Die Gewichtung der Kriterien spielt beim qualitativen Angebotsvergleich grundsätzlich eine untergeordnete Rolle. </t>
  </si>
  <si>
    <t>Beim Qualtativen Angebotsvergleich werden nicht messbare Merkmale mit Hilfe eines vorher festgelegten Gewichtungs- und Punktesystems 
verglichen.</t>
  </si>
  <si>
    <t xml:space="preserve">Erstellung von Arbeitsanweisungen für die Lagerentnahme von Rohstoffen </t>
  </si>
  <si>
    <t xml:space="preserve">Einordnung der Stelle des Lagerleiters in das Organigramm </t>
  </si>
  <si>
    <t xml:space="preserve">Umsetzen von gesetzlichen Vorschriften des Umweltschutzes im Lagerbereich </t>
  </si>
  <si>
    <t xml:space="preserve">Einweisung der Mitarbeiter der Lagerbuchhaltung in das neue DV-Verfahren </t>
  </si>
  <si>
    <t xml:space="preserve">Entwerfen einer Stellenanzeige zur Neubesetzung eines Ausbildungsplatzes im Ausbildungsberuf Industriekaufmann/Industriekauffrau </t>
  </si>
  <si>
    <t xml:space="preserve"> </t>
  </si>
  <si>
    <t>Anzahl</t>
  </si>
  <si>
    <t>Durchführung der Zuschlagskalkulation</t>
  </si>
  <si>
    <t>Summierung der maschinenabhängigen Fertigungsgemeinkosten</t>
  </si>
  <si>
    <t>Verteilung der Gemeinkosten auf die Kostenstellen im Betriebsabrechnungsbogen</t>
  </si>
  <si>
    <t>Berechnung des Maschinenstundensatzes</t>
  </si>
  <si>
    <t>Aufteilung der Fertigungsgemeinkosten in maschinen- und lohnabhängige Fertigungsgemeinkosten</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</si>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</sst>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rgb="FF242424"/>
      <name val="Segoe UI"/>
      <family val="2"/>
    </font>
    <font>
      <b/>
      <sz val="11"/>
      <name val="Segoe UI"/>
      <family val="2"/>
    </font>
    <font>
      <sz val="8"/>
      <name val="Aptos Narrow"/>
      <family val="2"/>
      <scheme val="minor"/>
    </font>
    <font>
      <sz val="10"/>
      <color theme="1"/>
      <name val="Aptos Narrow"/>
      <family val="2"/>
      <scheme val="minor"/>
    </font>
    <font>
      <sz val="10"/>
      <color rgb="FF242424"/>
      <name val="Aptos Narrow"/>
      <family val="2"/>
      <scheme val="minor"/>
    </font>
    <font>
      <sz val="11"/>
      <color rgb="FF242424"/>
      <name val="Segoe UI"/>
      <family val="2"/>
    </font>
    <font>
      <sz val="10"/>
      <color rgb="FFF8FAFF"/>
      <name val="Segoe UI"/>
      <family val="2"/>
    </font>
    <font>
      <sz val="10"/>
      <name val="Segoe UI"/>
      <family val="2"/>
    </font>
    <font>
      <sz val="11"/>
      <name val="Aptos Narrow"/>
      <family val="2"/>
      <scheme val="minor"/>
    </font>
    <font>
      <sz val="10"/>
      <name val="Aptos Narrow"/>
      <family val="2"/>
      <scheme val="minor"/>
    </font>
  </fonts>
  <fills count="4">
    <fill>
      <patternFill patternType="none"/>
    </fill>
    <fill>
      <patternFill patternType="gray125"/>
    </fill>
    <fill>
      <patternFill patternType="solid">
        <fgColor rgb="FFFAFAFA"/>
        <bgColor indexed="64"/>
      </patternFill>
    </fill>
    <fill>
      <patternFill patternType="solid">
        <fgColor theme="1"/>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4"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0" xfId="0" applyAlignment="1">
      <alignment wrapText="1"/>
    </xf>
    <xf numFmtId="0" fontId="6" fillId="0" borderId="0" xfId="0" applyFont="1"/>
    <xf numFmtId="0" fontId="1" fillId="0" borderId="0" xfId="0" applyFont="1"/>
    <xf numFmtId="0" fontId="1" fillId="0" borderId="0" xfId="0" applyFont="1" applyAlignment="1">
      <alignment vertical="center"/>
    </xf>
    <xf numFmtId="0" fontId="6" fillId="0" borderId="0" xfId="0" applyFont="1" applyAlignment="1">
      <alignment vertical="center"/>
    </xf>
    <xf numFmtId="0" fontId="0" fillId="3" borderId="0" xfId="0" applyFill="1"/>
    <xf numFmtId="0" fontId="6" fillId="0" borderId="0" xfId="0" applyFont="1" applyAlignment="1">
      <alignment horizontal="left" vertical="center"/>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5" xfId="0" applyFont="1" applyBorder="1" applyAlignment="1">
      <alignment horizontal="left"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4" fillId="0" borderId="5" xfId="0" applyFont="1" applyBorder="1" applyAlignment="1">
      <alignment vertical="top" wrapText="1"/>
    </xf>
    <xf numFmtId="0" fontId="4" fillId="0" borderId="2" xfId="0" applyFont="1" applyBorder="1" applyAlignment="1">
      <alignment vertical="top" wrapText="1"/>
    </xf>
    <xf numFmtId="0" fontId="0" fillId="0" borderId="2" xfId="0" applyBorder="1"/>
    <xf numFmtId="0" fontId="0" fillId="0" borderId="6" xfId="0" applyBorder="1"/>
    <xf numFmtId="0" fontId="0" fillId="0" borderId="2" xfId="0" applyBorder="1" applyAlignment="1">
      <alignment horizontal="right"/>
    </xf>
    <xf numFmtId="0" fontId="0" fillId="0" borderId="8" xfId="0" applyBorder="1"/>
    <xf numFmtId="0" fontId="5" fillId="0" borderId="2" xfId="0" applyFont="1" applyBorder="1" applyAlignment="1">
      <alignment vertical="top" wrapText="1"/>
    </xf>
    <xf numFmtId="0" fontId="4" fillId="0" borderId="9" xfId="0" applyFont="1" applyBorder="1" applyAlignment="1">
      <alignment vertical="top" wrapText="1"/>
    </xf>
    <xf numFmtId="0" fontId="4" fillId="0" borderId="8" xfId="0" applyFont="1" applyBorder="1" applyAlignment="1">
      <alignment vertical="top" wrapText="1"/>
    </xf>
    <xf numFmtId="0" fontId="0" fillId="0" borderId="0" xfId="0" applyAlignment="1">
      <alignment horizontal="left" vertical="top"/>
    </xf>
    <xf numFmtId="0" fontId="0" fillId="0" borderId="5" xfId="0" applyBorder="1" applyAlignment="1">
      <alignment horizontal="right"/>
    </xf>
    <xf numFmtId="0" fontId="0" fillId="0" borderId="8" xfId="0" applyBorder="1" applyAlignment="1">
      <alignment horizontal="right"/>
    </xf>
    <xf numFmtId="0" fontId="0" fillId="0" borderId="8" xfId="0" quotePrefix="1" applyBorder="1" applyAlignment="1">
      <alignment horizontal="right"/>
    </xf>
    <xf numFmtId="14" fontId="0" fillId="0" borderId="2" xfId="0" applyNumberFormat="1" applyBorder="1" applyAlignment="1">
      <alignment horizontal="right"/>
    </xf>
    <xf numFmtId="0" fontId="0" fillId="0" borderId="0" xfId="0" applyAlignment="1">
      <alignment horizontal="right"/>
    </xf>
    <xf numFmtId="0" fontId="7" fillId="0" borderId="0" xfId="0" applyFont="1" applyAlignment="1">
      <alignment horizontal="left" vertical="center" wrapText="1" indent="1"/>
    </xf>
    <xf numFmtId="0" fontId="8" fillId="0" borderId="0" xfId="0" applyFont="1" applyAlignment="1">
      <alignment horizontal="left" vertical="center" wrapText="1" indent="1"/>
    </xf>
    <xf numFmtId="0" fontId="9" fillId="0" borderId="0" xfId="0" applyFont="1"/>
    <xf numFmtId="0" fontId="0" fillId="0" borderId="0" xfId="0" applyAlignment="1">
      <alignment horizontal="left" vertical="top" wrapText="1"/>
    </xf>
    <xf numFmtId="0" fontId="9" fillId="0" borderId="3" xfId="0" applyFont="1" applyBorder="1" applyAlignment="1">
      <alignment horizontal="center"/>
    </xf>
    <xf numFmtId="0" fontId="10" fillId="0" borderId="2" xfId="0" applyFont="1" applyBorder="1" applyAlignment="1">
      <alignment horizontal="left" vertical="top"/>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10" fillId="0" borderId="2" xfId="0" applyFont="1" applyBorder="1" applyAlignment="1">
      <alignment horizontal="center" vertical="center"/>
    </xf>
    <xf numFmtId="0" fontId="4" fillId="0" borderId="9" xfId="0" applyFont="1" applyBorder="1" applyAlignment="1">
      <alignment horizontal="center" vertical="center"/>
    </xf>
    <xf numFmtId="0" fontId="0" fillId="0" borderId="0" xfId="0" applyAlignment="1">
      <alignment horizontal="center" vertical="center"/>
    </xf>
    <xf numFmtId="0" fontId="0" fillId="0" borderId="0" xfId="0" applyFill="1" applyBorder="1" applyAlignment="1">
      <alignment horizontal="right"/>
    </xf>
    <xf numFmtId="0" fontId="0" fillId="0" borderId="5" xfId="0" applyBorder="1" applyAlignment="1"/>
    <xf numFmtId="0" fontId="0" fillId="0" borderId="2" xfId="0" applyBorder="1" applyAlignment="1"/>
    <xf numFmtId="0" fontId="0" fillId="0" borderId="8" xfId="0" applyBorder="1" applyAlignment="1"/>
    <xf numFmtId="14" fontId="0" fillId="0" borderId="2" xfId="0" applyNumberFormat="1" applyBorder="1" applyAlignment="1"/>
    <xf numFmtId="0" fontId="0" fillId="0" borderId="0" xfId="0" applyAlignment="1"/>
    <xf numFmtId="0" fontId="0" fillId="0" borderId="0" xfId="0" applyAlignment="1">
      <alignment horizontal="center"/>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r&#252;hjahr%20202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rühjahr 2024"/>
    </sheetNames>
    <sheetDataSet>
      <sheetData sheetId="0"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E28CD-E894-43BE-8BE1-70968328C37A}">
  <dimension ref="A1:AG273"/>
  <sheetViews>
    <sheetView tabSelected="1" zoomScaleNormal="100" zoomScaleSheetLayoutView="85" workbookViewId="0">
      <pane xSplit="2" ySplit="1" topLeftCell="C226" activePane="bottomRight" state="frozen"/>
      <selection pane="topRight" activeCell="C1" sqref="C1"/>
      <selection pane="bottomLeft" activeCell="A2" sqref="A2"/>
      <selection pane="bottomRight" activeCell="N247" sqref="N247:O247"/>
    </sheetView>
  </sheetViews>
  <sheetFormatPr baseColWidth="10" defaultRowHeight="14.4" x14ac:dyDescent="0.3"/>
  <cols>
    <col min="1" max="1" width="11.109375" customWidth="1"/>
    <col min="2" max="3" width="13.6640625" style="43" customWidth="1"/>
    <col min="4" max="5" width="17.5546875" style="27" customWidth="1"/>
    <col min="6" max="6" width="17.5546875" customWidth="1"/>
    <col min="7" max="13" width="17.6640625" customWidth="1"/>
    <col min="14" max="14" width="11.5546875" style="49"/>
    <col min="17" max="17" width="11.5546875" customWidth="1"/>
  </cols>
  <sheetData>
    <row r="1" spans="1:22" ht="51" thickBot="1" x14ac:dyDescent="0.35">
      <c r="A1" s="2" t="s">
        <v>68</v>
      </c>
      <c r="B1" s="2" t="s">
        <v>31</v>
      </c>
      <c r="C1" s="2" t="s">
        <v>1411</v>
      </c>
      <c r="D1" s="2" t="s">
        <v>1412</v>
      </c>
      <c r="E1" s="1" t="s">
        <v>0</v>
      </c>
      <c r="F1" s="1" t="s">
        <v>9</v>
      </c>
      <c r="G1" s="1" t="s">
        <v>10</v>
      </c>
      <c r="H1" s="1" t="s">
        <v>11</v>
      </c>
      <c r="I1" s="1" t="s">
        <v>12</v>
      </c>
      <c r="J1" s="1" t="s">
        <v>13</v>
      </c>
      <c r="K1" s="1" t="s">
        <v>14</v>
      </c>
      <c r="L1" s="1" t="s">
        <v>15</v>
      </c>
      <c r="M1" s="1" t="s">
        <v>16</v>
      </c>
      <c r="N1" s="1" t="s">
        <v>67</v>
      </c>
      <c r="O1" s="1" t="s">
        <v>69</v>
      </c>
      <c r="P1" s="1" t="s">
        <v>1413</v>
      </c>
      <c r="Q1" s="1" t="s">
        <v>1421</v>
      </c>
      <c r="R1" s="1" t="s">
        <v>1414</v>
      </c>
      <c r="S1" s="1" t="s">
        <v>1417</v>
      </c>
      <c r="T1" s="1" t="s">
        <v>1418</v>
      </c>
      <c r="U1" s="1" t="s">
        <v>25</v>
      </c>
      <c r="V1" s="1" t="s">
        <v>210</v>
      </c>
    </row>
    <row r="2" spans="1:22" ht="15" customHeight="1" x14ac:dyDescent="0.3">
      <c r="A2" s="3" t="s">
        <v>18</v>
      </c>
      <c r="B2" s="39">
        <v>1</v>
      </c>
      <c r="C2" s="39">
        <v>1</v>
      </c>
      <c r="D2" s="15" t="s">
        <v>19</v>
      </c>
      <c r="E2" s="15" t="s">
        <v>19</v>
      </c>
      <c r="F2" s="15" t="s">
        <v>20</v>
      </c>
      <c r="G2" s="15" t="s">
        <v>21</v>
      </c>
      <c r="H2" s="15" t="s">
        <v>22</v>
      </c>
      <c r="I2" s="15" t="s">
        <v>23</v>
      </c>
      <c r="J2" s="15" t="s">
        <v>24</v>
      </c>
      <c r="K2" s="15"/>
      <c r="L2" s="15"/>
      <c r="M2" s="15"/>
      <c r="N2" s="45">
        <v>3</v>
      </c>
      <c r="O2" s="28" t="s">
        <v>26</v>
      </c>
      <c r="P2" s="28" t="s">
        <v>27</v>
      </c>
      <c r="Q2" s="28" t="s">
        <v>27</v>
      </c>
      <c r="R2" s="28" t="str">
        <f t="shared" ref="R2:R8" si="0">IF(AND(O2="Ja", Q2="Nein", S2="Nein", OR(ISNUMBER(SEARCH("Stellen Sie",E2)), ISNUMBER(SEARCH("Entscheiden Sie",E2)), ISNUMBER(SEARCH("Prüfen Sie",E2)), ISNUMBER(SEARCH("Geben Sie",E2)), ISNUMBER(SEARCH("Entscheiden Sie",E2)), ISNUMBER(SEARCH("Erklären Sie",E2)), ISNUMBER(SEARCH("Bestimmen Sie",E2)), ISNUMBER(SEARCH("Erläutern Sie",E2)), ISNUMBER(SEARCH("Schlagen Sie",E2)), ISNUMBER(SEARCH("Ordne",E2)), ISNUMBER(SEARCH("Begründe",E2)), ISNUMBER(SEARCH("Ziehe",E2)), ISNUMBER(SEARCH("Charakterisieren",E2)))), "Ja", "Nein")</f>
        <v>Ja</v>
      </c>
      <c r="S2" s="28" t="str">
        <f t="shared" ref="S2:S41" si="1">IF(ISNUMBER(SEARCH("Ermitteln",D2)),"Ja",IF(ISNUMBER(SEARCH("Berechne",D2)),"Ja","Nein"))</f>
        <v>Nein</v>
      </c>
      <c r="T2" s="28" t="s">
        <v>27</v>
      </c>
      <c r="U2" s="28" t="s">
        <v>26</v>
      </c>
      <c r="V2" s="20"/>
    </row>
    <row r="3" spans="1:22" ht="15" customHeight="1" x14ac:dyDescent="0.3">
      <c r="A3" s="4" t="s">
        <v>18</v>
      </c>
      <c r="B3" s="40">
        <v>2</v>
      </c>
      <c r="C3" s="40">
        <v>2</v>
      </c>
      <c r="D3" s="16" t="s">
        <v>216</v>
      </c>
      <c r="E3" s="16" t="s">
        <v>28</v>
      </c>
      <c r="F3" s="16"/>
      <c r="G3" s="16"/>
      <c r="H3" s="16"/>
      <c r="I3" s="16"/>
      <c r="J3" s="16"/>
      <c r="K3" s="16"/>
      <c r="L3" s="16"/>
      <c r="M3" s="16"/>
      <c r="N3" s="46">
        <v>100</v>
      </c>
      <c r="O3" s="22" t="s">
        <v>27</v>
      </c>
      <c r="P3" s="22" t="s">
        <v>27</v>
      </c>
      <c r="Q3" s="22" t="s">
        <v>27</v>
      </c>
      <c r="R3" s="22" t="str">
        <f t="shared" si="0"/>
        <v>Nein</v>
      </c>
      <c r="S3" s="22" t="s">
        <v>26</v>
      </c>
      <c r="T3" s="22" t="s">
        <v>27</v>
      </c>
      <c r="U3" s="22" t="s">
        <v>26</v>
      </c>
      <c r="V3" s="21"/>
    </row>
    <row r="4" spans="1:22" ht="15" customHeight="1" x14ac:dyDescent="0.3">
      <c r="A4" s="4" t="s">
        <v>18</v>
      </c>
      <c r="B4" s="40">
        <v>3</v>
      </c>
      <c r="C4" s="40">
        <v>3</v>
      </c>
      <c r="D4" s="16" t="s">
        <v>217</v>
      </c>
      <c r="E4" s="16" t="s">
        <v>29</v>
      </c>
      <c r="F4" s="16" t="s">
        <v>70</v>
      </c>
      <c r="G4" s="16" t="s">
        <v>71</v>
      </c>
      <c r="H4" s="16" t="s">
        <v>72</v>
      </c>
      <c r="I4" s="16" t="s">
        <v>73</v>
      </c>
      <c r="J4" s="16" t="s">
        <v>74</v>
      </c>
      <c r="K4" s="16"/>
      <c r="L4" s="16"/>
      <c r="M4" s="16"/>
      <c r="N4" s="46">
        <v>4</v>
      </c>
      <c r="O4" s="22" t="s">
        <v>26</v>
      </c>
      <c r="P4" s="22" t="s">
        <v>27</v>
      </c>
      <c r="Q4" s="22" t="s">
        <v>27</v>
      </c>
      <c r="R4" s="22" t="str">
        <f t="shared" si="0"/>
        <v>Ja</v>
      </c>
      <c r="S4" s="22" t="str">
        <f t="shared" si="1"/>
        <v>Nein</v>
      </c>
      <c r="T4" s="22" t="s">
        <v>27</v>
      </c>
      <c r="U4" s="22" t="s">
        <v>27</v>
      </c>
      <c r="V4" s="20"/>
    </row>
    <row r="5" spans="1:22" ht="15" customHeight="1" x14ac:dyDescent="0.3">
      <c r="A5" s="4" t="s">
        <v>18</v>
      </c>
      <c r="B5" s="40">
        <v>4</v>
      </c>
      <c r="C5" s="40">
        <v>4</v>
      </c>
      <c r="D5" s="16" t="s">
        <v>218</v>
      </c>
      <c r="E5" s="16" t="s">
        <v>30</v>
      </c>
      <c r="F5" s="16" t="s">
        <v>75</v>
      </c>
      <c r="G5" s="16" t="s">
        <v>76</v>
      </c>
      <c r="H5" s="16" t="s">
        <v>77</v>
      </c>
      <c r="I5" s="16" t="s">
        <v>78</v>
      </c>
      <c r="J5" s="16" t="s">
        <v>79</v>
      </c>
      <c r="K5" s="16"/>
      <c r="L5" s="16"/>
      <c r="M5" s="16"/>
      <c r="N5" s="46">
        <v>2</v>
      </c>
      <c r="O5" s="22" t="s">
        <v>26</v>
      </c>
      <c r="P5" s="22" t="str">
        <f t="shared" ref="P5:P41" si="2">IF(ISNUMBER(FIND(";", N5)), "Ja", "Nein")</f>
        <v>Nein</v>
      </c>
      <c r="Q5" s="22" t="s">
        <v>27</v>
      </c>
      <c r="R5" s="22" t="str">
        <f t="shared" si="0"/>
        <v>Ja</v>
      </c>
      <c r="S5" s="22" t="str">
        <f t="shared" si="1"/>
        <v>Nein</v>
      </c>
      <c r="T5" s="22" t="s">
        <v>27</v>
      </c>
      <c r="U5" s="22" t="s">
        <v>26</v>
      </c>
      <c r="V5" s="20"/>
    </row>
    <row r="6" spans="1:22" ht="15" customHeight="1" x14ac:dyDescent="0.3">
      <c r="A6" s="4" t="s">
        <v>18</v>
      </c>
      <c r="B6" s="40">
        <v>5</v>
      </c>
      <c r="C6" s="40">
        <v>5</v>
      </c>
      <c r="D6" s="16" t="s">
        <v>219</v>
      </c>
      <c r="E6" s="16" t="s">
        <v>32</v>
      </c>
      <c r="F6" s="16" t="s">
        <v>80</v>
      </c>
      <c r="G6" s="16" t="s">
        <v>81</v>
      </c>
      <c r="H6" s="16" t="s">
        <v>82</v>
      </c>
      <c r="I6" s="16" t="s">
        <v>83</v>
      </c>
      <c r="J6" s="16" t="s">
        <v>84</v>
      </c>
      <c r="K6" s="16"/>
      <c r="L6" s="16"/>
      <c r="M6" s="16"/>
      <c r="N6" s="46">
        <v>5</v>
      </c>
      <c r="O6" s="22" t="s">
        <v>26</v>
      </c>
      <c r="P6" s="22" t="str">
        <f t="shared" si="2"/>
        <v>Nein</v>
      </c>
      <c r="Q6" s="22" t="s">
        <v>27</v>
      </c>
      <c r="R6" s="22" t="str">
        <f t="shared" si="0"/>
        <v>Ja</v>
      </c>
      <c r="S6" s="22" t="str">
        <f t="shared" si="1"/>
        <v>Nein</v>
      </c>
      <c r="T6" s="22" t="s">
        <v>27</v>
      </c>
      <c r="U6" s="22" t="s">
        <v>26</v>
      </c>
      <c r="V6" s="20"/>
    </row>
    <row r="7" spans="1:22" ht="15" customHeight="1" x14ac:dyDescent="0.3">
      <c r="A7" s="4" t="s">
        <v>18</v>
      </c>
      <c r="B7" s="40">
        <v>6</v>
      </c>
      <c r="C7" s="40">
        <v>6</v>
      </c>
      <c r="D7" s="16" t="s">
        <v>33</v>
      </c>
      <c r="E7" s="16" t="s">
        <v>33</v>
      </c>
      <c r="F7" s="16" t="s">
        <v>85</v>
      </c>
      <c r="G7" s="16" t="s">
        <v>86</v>
      </c>
      <c r="H7" s="16" t="s">
        <v>88</v>
      </c>
      <c r="I7" s="16" t="s">
        <v>87</v>
      </c>
      <c r="J7" s="16" t="s">
        <v>89</v>
      </c>
      <c r="K7" s="16"/>
      <c r="L7" s="16"/>
      <c r="M7" s="16"/>
      <c r="N7" s="46">
        <v>5</v>
      </c>
      <c r="O7" s="22" t="s">
        <v>26</v>
      </c>
      <c r="P7" s="22" t="str">
        <f t="shared" si="2"/>
        <v>Nein</v>
      </c>
      <c r="Q7" s="22" t="s">
        <v>27</v>
      </c>
      <c r="R7" s="22" t="str">
        <f t="shared" si="0"/>
        <v>Ja</v>
      </c>
      <c r="S7" s="22" t="str">
        <f t="shared" si="1"/>
        <v>Nein</v>
      </c>
      <c r="T7" s="22" t="s">
        <v>27</v>
      </c>
      <c r="U7" s="22" t="s">
        <v>27</v>
      </c>
      <c r="V7" s="20"/>
    </row>
    <row r="8" spans="1:22" ht="15" customHeight="1" x14ac:dyDescent="0.3">
      <c r="A8" s="4" t="s">
        <v>18</v>
      </c>
      <c r="B8" s="40">
        <v>7</v>
      </c>
      <c r="C8" s="40">
        <v>7</v>
      </c>
      <c r="D8" s="16" t="s">
        <v>34</v>
      </c>
      <c r="E8" s="16" t="s">
        <v>34</v>
      </c>
      <c r="F8" s="16" t="s">
        <v>90</v>
      </c>
      <c r="G8" s="16" t="s">
        <v>91</v>
      </c>
      <c r="H8" s="16" t="s">
        <v>92</v>
      </c>
      <c r="I8" s="16" t="s">
        <v>93</v>
      </c>
      <c r="J8" s="16" t="s">
        <v>94</v>
      </c>
      <c r="K8" s="16"/>
      <c r="L8" s="16"/>
      <c r="M8" s="16"/>
      <c r="N8" s="46">
        <v>4</v>
      </c>
      <c r="O8" s="22" t="s">
        <v>26</v>
      </c>
      <c r="P8" s="22" t="str">
        <f t="shared" si="2"/>
        <v>Nein</v>
      </c>
      <c r="Q8" s="22" t="s">
        <v>27</v>
      </c>
      <c r="R8" s="22" t="str">
        <f t="shared" si="0"/>
        <v>Ja</v>
      </c>
      <c r="S8" s="22" t="str">
        <f t="shared" si="1"/>
        <v>Nein</v>
      </c>
      <c r="T8" s="22" t="s">
        <v>27</v>
      </c>
      <c r="U8" s="22" t="s">
        <v>27</v>
      </c>
      <c r="V8" s="20"/>
    </row>
    <row r="9" spans="1:22" ht="15" customHeight="1" x14ac:dyDescent="0.3">
      <c r="A9" s="4" t="s">
        <v>18</v>
      </c>
      <c r="B9" s="40">
        <v>8</v>
      </c>
      <c r="C9" s="40">
        <v>8</v>
      </c>
      <c r="D9" s="16" t="s">
        <v>221</v>
      </c>
      <c r="E9" s="16" t="s">
        <v>220</v>
      </c>
      <c r="F9" s="16" t="s">
        <v>95</v>
      </c>
      <c r="G9" s="16" t="s">
        <v>96</v>
      </c>
      <c r="H9" s="16" t="s">
        <v>97</v>
      </c>
      <c r="I9" s="16" t="s">
        <v>98</v>
      </c>
      <c r="J9" s="16" t="s">
        <v>99</v>
      </c>
      <c r="K9" s="16"/>
      <c r="L9" s="16"/>
      <c r="M9" s="16"/>
      <c r="N9" s="46">
        <v>4</v>
      </c>
      <c r="O9" s="22" t="s">
        <v>26</v>
      </c>
      <c r="P9" s="22" t="str">
        <f t="shared" si="2"/>
        <v>Nein</v>
      </c>
      <c r="Q9" s="22" t="s">
        <v>27</v>
      </c>
      <c r="R9" s="22" t="str">
        <f t="shared" ref="R9:R72" si="3">IF(AND(O9="Ja", Q9="Nein", S9="Nein", OR(ISNUMBER(SEARCH("Stellen Sie",E9)), ISNUMBER(SEARCH("Entscheiden Sie",E9)), ISNUMBER(SEARCH("Prüfen Sie",E9)), ISNUMBER(SEARCH("Geben Sie",E9)), ISNUMBER(SEARCH("Entscheiden Sie",E9)), ISNUMBER(SEARCH("Erklären Sie",E9)), ISNUMBER(SEARCH("Bestimmen Sie",E9)), ISNUMBER(SEARCH("Erläutern Sie",E9)), ISNUMBER(SEARCH("Schlagen Sie",E9)), ISNUMBER(SEARCH("Ordne",E9)), ISNUMBER(SEARCH("Begründe",E9)), ISNUMBER(SEARCH("Ziehe",E9)), ISNUMBER(SEARCH("Charakterisieren",E9)), ISNUMBER(SEARCH("Beurteilen",E9)))), "Ja", "Nein")</f>
        <v>Ja</v>
      </c>
      <c r="S9" s="22" t="str">
        <f t="shared" si="1"/>
        <v>Nein</v>
      </c>
      <c r="T9" s="22" t="s">
        <v>27</v>
      </c>
      <c r="U9" s="22" t="s">
        <v>27</v>
      </c>
      <c r="V9" s="20"/>
    </row>
    <row r="10" spans="1:22" ht="15" customHeight="1" x14ac:dyDescent="0.3">
      <c r="A10" s="4" t="s">
        <v>18</v>
      </c>
      <c r="B10" s="40">
        <v>9</v>
      </c>
      <c r="C10" s="40">
        <v>9</v>
      </c>
      <c r="D10" s="16" t="s">
        <v>1380</v>
      </c>
      <c r="E10" s="16" t="s">
        <v>35</v>
      </c>
      <c r="F10" s="16" t="s">
        <v>100</v>
      </c>
      <c r="G10" s="16" t="s">
        <v>101</v>
      </c>
      <c r="H10" s="16" t="s">
        <v>102</v>
      </c>
      <c r="I10" s="16" t="s">
        <v>103</v>
      </c>
      <c r="J10" s="16" t="s">
        <v>104</v>
      </c>
      <c r="K10" s="16"/>
      <c r="L10" s="16"/>
      <c r="M10" s="16"/>
      <c r="N10" s="46">
        <v>2</v>
      </c>
      <c r="O10" s="22" t="s">
        <v>26</v>
      </c>
      <c r="P10" s="22" t="str">
        <f t="shared" si="2"/>
        <v>Nein</v>
      </c>
      <c r="Q10" s="22" t="s">
        <v>27</v>
      </c>
      <c r="R10" s="22" t="str">
        <f t="shared" si="3"/>
        <v>Ja</v>
      </c>
      <c r="S10" s="22" t="str">
        <f t="shared" si="1"/>
        <v>Nein</v>
      </c>
      <c r="T10" s="22" t="s">
        <v>27</v>
      </c>
      <c r="U10" s="22" t="s">
        <v>27</v>
      </c>
      <c r="V10" s="20"/>
    </row>
    <row r="11" spans="1:22" ht="15" customHeight="1" x14ac:dyDescent="0.3">
      <c r="A11" s="4" t="s">
        <v>18</v>
      </c>
      <c r="B11" s="40">
        <v>10</v>
      </c>
      <c r="C11" s="40">
        <v>10</v>
      </c>
      <c r="D11" s="16" t="s">
        <v>1381</v>
      </c>
      <c r="E11" s="16" t="s">
        <v>36</v>
      </c>
      <c r="F11" s="16" t="s">
        <v>105</v>
      </c>
      <c r="G11" s="16" t="s">
        <v>106</v>
      </c>
      <c r="H11" s="16" t="s">
        <v>107</v>
      </c>
      <c r="I11" s="16" t="s">
        <v>108</v>
      </c>
      <c r="J11" s="16" t="s">
        <v>109</v>
      </c>
      <c r="K11" s="16"/>
      <c r="L11" s="16"/>
      <c r="M11" s="16"/>
      <c r="N11" s="46">
        <v>3</v>
      </c>
      <c r="O11" s="22" t="s">
        <v>26</v>
      </c>
      <c r="P11" s="22" t="str">
        <f t="shared" si="2"/>
        <v>Nein</v>
      </c>
      <c r="Q11" s="22" t="s">
        <v>27</v>
      </c>
      <c r="R11" s="22" t="str">
        <f t="shared" si="3"/>
        <v>Ja</v>
      </c>
      <c r="S11" s="22" t="str">
        <f t="shared" si="1"/>
        <v>Nein</v>
      </c>
      <c r="T11" s="22" t="s">
        <v>27</v>
      </c>
      <c r="U11" s="22" t="s">
        <v>27</v>
      </c>
      <c r="V11" s="20"/>
    </row>
    <row r="12" spans="1:22" ht="15" customHeight="1" x14ac:dyDescent="0.3">
      <c r="A12" s="4" t="s">
        <v>18</v>
      </c>
      <c r="B12" s="40">
        <v>11</v>
      </c>
      <c r="C12" s="40">
        <v>11</v>
      </c>
      <c r="D12" s="16" t="s">
        <v>1191</v>
      </c>
      <c r="E12" s="16" t="s">
        <v>37</v>
      </c>
      <c r="F12" s="16"/>
      <c r="G12" s="16"/>
      <c r="H12" s="16"/>
      <c r="I12" s="16"/>
      <c r="J12" s="16"/>
      <c r="K12" s="16"/>
      <c r="L12" s="16"/>
      <c r="M12" s="16"/>
      <c r="N12" s="46">
        <v>1213.8</v>
      </c>
      <c r="O12" s="22" t="s">
        <v>27</v>
      </c>
      <c r="P12" s="22" t="str">
        <f t="shared" si="2"/>
        <v>Nein</v>
      </c>
      <c r="Q12" s="22" t="s">
        <v>27</v>
      </c>
      <c r="R12" s="22" t="str">
        <f t="shared" si="3"/>
        <v>Nein</v>
      </c>
      <c r="S12" s="22" t="str">
        <f t="shared" si="1"/>
        <v>Ja</v>
      </c>
      <c r="T12" s="22" t="s">
        <v>27</v>
      </c>
      <c r="U12" s="22" t="s">
        <v>26</v>
      </c>
      <c r="V12" s="20"/>
    </row>
    <row r="13" spans="1:22" ht="15" customHeight="1" x14ac:dyDescent="0.3">
      <c r="A13" s="4" t="s">
        <v>18</v>
      </c>
      <c r="B13" s="40">
        <v>12</v>
      </c>
      <c r="C13" s="40">
        <v>12</v>
      </c>
      <c r="D13" s="16" t="s">
        <v>1382</v>
      </c>
      <c r="E13" s="16" t="s">
        <v>38</v>
      </c>
      <c r="F13" s="17" t="s">
        <v>110</v>
      </c>
      <c r="G13" s="17" t="s">
        <v>111</v>
      </c>
      <c r="H13" s="17" t="s">
        <v>112</v>
      </c>
      <c r="I13" s="17" t="s">
        <v>113</v>
      </c>
      <c r="J13" s="17" t="s">
        <v>114</v>
      </c>
      <c r="K13" s="16"/>
      <c r="L13" s="16"/>
      <c r="M13" s="16"/>
      <c r="N13" s="46">
        <v>2</v>
      </c>
      <c r="O13" s="22" t="s">
        <v>26</v>
      </c>
      <c r="P13" s="22" t="str">
        <f t="shared" si="2"/>
        <v>Nein</v>
      </c>
      <c r="Q13" s="22" t="s">
        <v>27</v>
      </c>
      <c r="R13" s="22" t="str">
        <f t="shared" si="3"/>
        <v>Ja</v>
      </c>
      <c r="S13" s="22" t="str">
        <f t="shared" si="1"/>
        <v>Nein</v>
      </c>
      <c r="T13" s="22" t="s">
        <v>27</v>
      </c>
      <c r="U13" s="22" t="s">
        <v>26</v>
      </c>
      <c r="V13" s="20"/>
    </row>
    <row r="14" spans="1:22" ht="15" customHeight="1" x14ac:dyDescent="0.3">
      <c r="A14" s="4" t="s">
        <v>18</v>
      </c>
      <c r="B14" s="40">
        <v>13</v>
      </c>
      <c r="C14" s="40">
        <v>13</v>
      </c>
      <c r="D14" s="16" t="s">
        <v>1383</v>
      </c>
      <c r="E14" s="16" t="s">
        <v>39</v>
      </c>
      <c r="F14" s="17" t="s">
        <v>115</v>
      </c>
      <c r="G14" s="17" t="s">
        <v>116</v>
      </c>
      <c r="H14" s="17" t="s">
        <v>117</v>
      </c>
      <c r="I14" s="17" t="s">
        <v>118</v>
      </c>
      <c r="J14" s="17" t="s">
        <v>119</v>
      </c>
      <c r="K14" s="16"/>
      <c r="L14" s="16"/>
      <c r="M14" s="16"/>
      <c r="N14" s="46">
        <v>3</v>
      </c>
      <c r="O14" s="22" t="s">
        <v>26</v>
      </c>
      <c r="P14" s="22" t="str">
        <f t="shared" si="2"/>
        <v>Nein</v>
      </c>
      <c r="Q14" s="22" t="s">
        <v>27</v>
      </c>
      <c r="R14" s="22" t="str">
        <f t="shared" si="3"/>
        <v>Ja</v>
      </c>
      <c r="S14" s="22" t="str">
        <f t="shared" si="1"/>
        <v>Nein</v>
      </c>
      <c r="T14" s="22" t="s">
        <v>27</v>
      </c>
      <c r="U14" s="22" t="s">
        <v>27</v>
      </c>
      <c r="V14" s="20"/>
    </row>
    <row r="15" spans="1:22" ht="15" customHeight="1" x14ac:dyDescent="0.3">
      <c r="A15" s="4" t="s">
        <v>18</v>
      </c>
      <c r="B15" s="40">
        <v>14</v>
      </c>
      <c r="C15" s="40">
        <v>14</v>
      </c>
      <c r="D15" s="16" t="s">
        <v>1384</v>
      </c>
      <c r="E15" s="16" t="s">
        <v>40</v>
      </c>
      <c r="F15" s="17" t="s">
        <v>120</v>
      </c>
      <c r="G15" s="17" t="s">
        <v>121</v>
      </c>
      <c r="H15" s="17" t="s">
        <v>122</v>
      </c>
      <c r="I15" s="17" t="s">
        <v>123</v>
      </c>
      <c r="J15" s="17" t="s">
        <v>124</v>
      </c>
      <c r="K15" s="16"/>
      <c r="L15" s="16"/>
      <c r="M15" s="16"/>
      <c r="N15" s="46">
        <v>4</v>
      </c>
      <c r="O15" s="22" t="s">
        <v>26</v>
      </c>
      <c r="P15" s="22" t="str">
        <f t="shared" si="2"/>
        <v>Nein</v>
      </c>
      <c r="Q15" s="22" t="s">
        <v>27</v>
      </c>
      <c r="R15" s="22" t="str">
        <f t="shared" si="3"/>
        <v>Ja</v>
      </c>
      <c r="S15" s="22" t="str">
        <f t="shared" si="1"/>
        <v>Nein</v>
      </c>
      <c r="T15" s="22" t="s">
        <v>27</v>
      </c>
      <c r="U15" s="22" t="s">
        <v>27</v>
      </c>
      <c r="V15" s="20"/>
    </row>
    <row r="16" spans="1:22" ht="15" customHeight="1" x14ac:dyDescent="0.3">
      <c r="A16" s="4" t="s">
        <v>18</v>
      </c>
      <c r="B16" s="40">
        <v>15</v>
      </c>
      <c r="C16" s="40">
        <v>15</v>
      </c>
      <c r="D16" s="16" t="s">
        <v>1192</v>
      </c>
      <c r="E16" s="16" t="s">
        <v>41</v>
      </c>
      <c r="F16" s="16"/>
      <c r="G16" s="16"/>
      <c r="H16" s="16"/>
      <c r="I16" s="16"/>
      <c r="J16" s="16"/>
      <c r="K16" s="16"/>
      <c r="L16" s="16"/>
      <c r="M16" s="16"/>
      <c r="N16" s="46">
        <v>556</v>
      </c>
      <c r="O16" s="22" t="s">
        <v>27</v>
      </c>
      <c r="P16" s="22" t="str">
        <f t="shared" si="2"/>
        <v>Nein</v>
      </c>
      <c r="Q16" s="22" t="s">
        <v>27</v>
      </c>
      <c r="R16" s="22" t="str">
        <f t="shared" si="3"/>
        <v>Nein</v>
      </c>
      <c r="S16" s="22" t="str">
        <f t="shared" si="1"/>
        <v>Ja</v>
      </c>
      <c r="T16" s="22" t="s">
        <v>27</v>
      </c>
      <c r="U16" s="22" t="s">
        <v>26</v>
      </c>
      <c r="V16" s="20"/>
    </row>
    <row r="17" spans="1:33" ht="15" customHeight="1" x14ac:dyDescent="0.3">
      <c r="A17" s="4" t="s">
        <v>18</v>
      </c>
      <c r="B17" s="40">
        <v>16</v>
      </c>
      <c r="C17" s="40">
        <v>16</v>
      </c>
      <c r="D17" s="16" t="s">
        <v>1193</v>
      </c>
      <c r="E17" s="16" t="s">
        <v>1307</v>
      </c>
      <c r="F17" s="16"/>
      <c r="G17" s="16"/>
      <c r="H17" s="16"/>
      <c r="I17" s="16"/>
      <c r="J17" s="16"/>
      <c r="K17" s="16"/>
      <c r="L17" s="16"/>
      <c r="M17" s="16"/>
      <c r="N17" s="46">
        <v>80</v>
      </c>
      <c r="O17" s="22" t="s">
        <v>27</v>
      </c>
      <c r="P17" s="22" t="str">
        <f t="shared" si="2"/>
        <v>Nein</v>
      </c>
      <c r="Q17" s="22" t="s">
        <v>27</v>
      </c>
      <c r="R17" s="22" t="str">
        <f t="shared" si="3"/>
        <v>Nein</v>
      </c>
      <c r="S17" s="22" t="str">
        <f t="shared" si="1"/>
        <v>Ja</v>
      </c>
      <c r="T17" s="22" t="s">
        <v>27</v>
      </c>
      <c r="U17" s="22" t="s">
        <v>26</v>
      </c>
      <c r="V17" s="20"/>
    </row>
    <row r="18" spans="1:33" ht="15" customHeight="1" x14ac:dyDescent="0.3">
      <c r="A18" s="4" t="s">
        <v>18</v>
      </c>
      <c r="B18" s="39">
        <v>17</v>
      </c>
      <c r="C18" s="39">
        <v>17</v>
      </c>
      <c r="D18" s="15" t="s">
        <v>1194</v>
      </c>
      <c r="E18" s="16" t="s">
        <v>42</v>
      </c>
      <c r="F18" s="17" t="s">
        <v>125</v>
      </c>
      <c r="G18" s="17" t="s">
        <v>126</v>
      </c>
      <c r="H18" s="17" t="s">
        <v>127</v>
      </c>
      <c r="I18" s="17" t="s">
        <v>128</v>
      </c>
      <c r="J18" s="17" t="s">
        <v>129</v>
      </c>
      <c r="K18" s="16"/>
      <c r="L18" s="16"/>
      <c r="M18" s="16"/>
      <c r="N18" s="46">
        <v>2</v>
      </c>
      <c r="O18" s="22" t="s">
        <v>26</v>
      </c>
      <c r="P18" s="22" t="str">
        <f t="shared" si="2"/>
        <v>Nein</v>
      </c>
      <c r="Q18" s="22" t="s">
        <v>27</v>
      </c>
      <c r="R18" s="22" t="str">
        <f t="shared" si="3"/>
        <v>Ja</v>
      </c>
      <c r="S18" s="22" t="str">
        <f t="shared" si="1"/>
        <v>Nein</v>
      </c>
      <c r="T18" s="22" t="s">
        <v>27</v>
      </c>
      <c r="U18" s="22" t="s">
        <v>26</v>
      </c>
      <c r="V18" s="20"/>
    </row>
    <row r="19" spans="1:33" ht="15" customHeight="1" x14ac:dyDescent="0.3">
      <c r="A19" s="4" t="s">
        <v>18</v>
      </c>
      <c r="B19" s="40">
        <v>18</v>
      </c>
      <c r="C19" s="40">
        <v>18</v>
      </c>
      <c r="D19" s="16" t="s">
        <v>43</v>
      </c>
      <c r="E19" s="16" t="s">
        <v>43</v>
      </c>
      <c r="F19" s="17" t="s">
        <v>130</v>
      </c>
      <c r="G19" s="17" t="s">
        <v>131</v>
      </c>
      <c r="H19" s="17" t="s">
        <v>132</v>
      </c>
      <c r="I19" s="17" t="s">
        <v>133</v>
      </c>
      <c r="J19" s="17" t="s">
        <v>134</v>
      </c>
      <c r="K19" s="16"/>
      <c r="L19" s="16"/>
      <c r="M19" s="16"/>
      <c r="N19" s="46">
        <v>3</v>
      </c>
      <c r="O19" s="22" t="s">
        <v>26</v>
      </c>
      <c r="P19" s="22" t="str">
        <f t="shared" si="2"/>
        <v>Nein</v>
      </c>
      <c r="Q19" s="22" t="s">
        <v>27</v>
      </c>
      <c r="R19" s="22" t="str">
        <f t="shared" si="3"/>
        <v>Ja</v>
      </c>
      <c r="S19" s="22" t="str">
        <f t="shared" si="1"/>
        <v>Nein</v>
      </c>
      <c r="T19" s="22" t="s">
        <v>27</v>
      </c>
      <c r="U19" s="22" t="s">
        <v>26</v>
      </c>
      <c r="V19" s="20"/>
    </row>
    <row r="20" spans="1:33" ht="15" customHeight="1" x14ac:dyDescent="0.3">
      <c r="A20" s="4" t="s">
        <v>18</v>
      </c>
      <c r="B20" s="40">
        <v>19</v>
      </c>
      <c r="C20" s="40">
        <v>19</v>
      </c>
      <c r="D20" s="16" t="s">
        <v>1385</v>
      </c>
      <c r="E20" s="16" t="s">
        <v>44</v>
      </c>
      <c r="F20" s="17" t="s">
        <v>135</v>
      </c>
      <c r="G20" s="17" t="s">
        <v>136</v>
      </c>
      <c r="H20" s="17" t="s">
        <v>137</v>
      </c>
      <c r="I20" s="17" t="s">
        <v>138</v>
      </c>
      <c r="J20" s="17" t="s">
        <v>139</v>
      </c>
      <c r="K20" s="16"/>
      <c r="L20" s="16"/>
      <c r="M20" s="16"/>
      <c r="N20" s="46">
        <v>2</v>
      </c>
      <c r="O20" s="22" t="s">
        <v>26</v>
      </c>
      <c r="P20" s="22" t="str">
        <f t="shared" si="2"/>
        <v>Nein</v>
      </c>
      <c r="Q20" s="22" t="s">
        <v>27</v>
      </c>
      <c r="R20" s="22" t="str">
        <f t="shared" si="3"/>
        <v>Ja</v>
      </c>
      <c r="S20" s="22" t="str">
        <f t="shared" si="1"/>
        <v>Nein</v>
      </c>
      <c r="T20" s="22" t="s">
        <v>27</v>
      </c>
      <c r="U20" s="22" t="s">
        <v>27</v>
      </c>
      <c r="V20" s="20"/>
    </row>
    <row r="21" spans="1:33" ht="15" customHeight="1" x14ac:dyDescent="0.3">
      <c r="A21" s="4" t="s">
        <v>18</v>
      </c>
      <c r="B21" s="40">
        <v>20</v>
      </c>
      <c r="C21" s="40">
        <v>20</v>
      </c>
      <c r="D21" s="16" t="s">
        <v>1386</v>
      </c>
      <c r="E21" s="16" t="s">
        <v>45</v>
      </c>
      <c r="F21" s="17" t="s">
        <v>140</v>
      </c>
      <c r="G21" s="17" t="s">
        <v>141</v>
      </c>
      <c r="H21" s="17" t="s">
        <v>142</v>
      </c>
      <c r="I21" s="17" t="s">
        <v>143</v>
      </c>
      <c r="J21" s="17" t="s">
        <v>144</v>
      </c>
      <c r="K21" s="16"/>
      <c r="L21" s="16"/>
      <c r="M21" s="16"/>
      <c r="N21" s="46">
        <v>1</v>
      </c>
      <c r="O21" s="22" t="s">
        <v>26</v>
      </c>
      <c r="P21" s="22" t="str">
        <f t="shared" si="2"/>
        <v>Nein</v>
      </c>
      <c r="Q21" s="22" t="s">
        <v>27</v>
      </c>
      <c r="R21" s="22" t="str">
        <f t="shared" si="3"/>
        <v>Ja</v>
      </c>
      <c r="S21" s="22" t="str">
        <f t="shared" si="1"/>
        <v>Nein</v>
      </c>
      <c r="T21" s="22" t="s">
        <v>27</v>
      </c>
      <c r="U21" s="22" t="s">
        <v>27</v>
      </c>
      <c r="V21" s="20"/>
    </row>
    <row r="22" spans="1:33" ht="15" customHeight="1" x14ac:dyDescent="0.3">
      <c r="A22" s="4" t="s">
        <v>18</v>
      </c>
      <c r="B22" s="40">
        <v>21</v>
      </c>
      <c r="C22" s="40">
        <v>21</v>
      </c>
      <c r="D22" s="16" t="s">
        <v>1195</v>
      </c>
      <c r="E22" s="16" t="s">
        <v>46</v>
      </c>
      <c r="F22" s="17" t="s">
        <v>145</v>
      </c>
      <c r="G22" s="17" t="s">
        <v>146</v>
      </c>
      <c r="H22" s="17" t="s">
        <v>147</v>
      </c>
      <c r="I22" s="17" t="s">
        <v>148</v>
      </c>
      <c r="J22" s="17" t="s">
        <v>149</v>
      </c>
      <c r="K22" s="16"/>
      <c r="L22" s="16"/>
      <c r="M22" s="16"/>
      <c r="N22" s="46">
        <v>1</v>
      </c>
      <c r="O22" s="22" t="s">
        <v>26</v>
      </c>
      <c r="P22" s="22" t="str">
        <f t="shared" si="2"/>
        <v>Nein</v>
      </c>
      <c r="Q22" s="22" t="s">
        <v>27</v>
      </c>
      <c r="R22" s="22" t="str">
        <f t="shared" si="3"/>
        <v>Ja</v>
      </c>
      <c r="S22" s="22" t="str">
        <f t="shared" si="1"/>
        <v>Nein</v>
      </c>
      <c r="T22" s="22" t="s">
        <v>27</v>
      </c>
      <c r="U22" s="22" t="s">
        <v>27</v>
      </c>
      <c r="V22" s="20"/>
    </row>
    <row r="23" spans="1:33" ht="15" customHeight="1" x14ac:dyDescent="0.3">
      <c r="A23" s="4" t="s">
        <v>18</v>
      </c>
      <c r="B23" s="40">
        <v>22</v>
      </c>
      <c r="C23" s="40">
        <v>22</v>
      </c>
      <c r="D23" s="16" t="s">
        <v>1196</v>
      </c>
      <c r="E23" s="16" t="s">
        <v>47</v>
      </c>
      <c r="F23" s="17" t="s">
        <v>150</v>
      </c>
      <c r="G23" s="17" t="s">
        <v>151</v>
      </c>
      <c r="H23" s="17" t="s">
        <v>152</v>
      </c>
      <c r="I23" s="17" t="s">
        <v>153</v>
      </c>
      <c r="J23" s="17" t="s">
        <v>154</v>
      </c>
      <c r="K23" s="16"/>
      <c r="L23" s="16"/>
      <c r="M23" s="16"/>
      <c r="N23" s="46">
        <v>4</v>
      </c>
      <c r="O23" s="22" t="s">
        <v>26</v>
      </c>
      <c r="P23" s="22" t="str">
        <f t="shared" si="2"/>
        <v>Nein</v>
      </c>
      <c r="Q23" s="22" t="s">
        <v>27</v>
      </c>
      <c r="R23" s="22" t="str">
        <f t="shared" si="3"/>
        <v>Ja</v>
      </c>
      <c r="S23" s="22" t="str">
        <f t="shared" si="1"/>
        <v>Nein</v>
      </c>
      <c r="T23" s="22" t="s">
        <v>27</v>
      </c>
      <c r="U23" s="22" t="s">
        <v>27</v>
      </c>
      <c r="V23" s="20"/>
    </row>
    <row r="24" spans="1:33" ht="15" customHeight="1" x14ac:dyDescent="0.3">
      <c r="A24" s="4" t="s">
        <v>18</v>
      </c>
      <c r="B24" s="41">
        <v>23</v>
      </c>
      <c r="C24" s="41">
        <v>23</v>
      </c>
      <c r="D24" s="38" t="s">
        <v>1387</v>
      </c>
      <c r="E24" s="16" t="s">
        <v>48</v>
      </c>
      <c r="F24" s="16"/>
      <c r="G24" s="16"/>
      <c r="H24" s="16"/>
      <c r="I24" s="16"/>
      <c r="J24" s="16"/>
      <c r="K24" s="16"/>
      <c r="L24" s="16"/>
      <c r="M24" s="16"/>
      <c r="N24" s="46">
        <v>11</v>
      </c>
      <c r="O24" s="22" t="s">
        <v>27</v>
      </c>
      <c r="P24" s="22" t="str">
        <f t="shared" si="2"/>
        <v>Nein</v>
      </c>
      <c r="Q24" s="22" t="s">
        <v>27</v>
      </c>
      <c r="R24" s="22" t="str">
        <f t="shared" si="3"/>
        <v>Nein</v>
      </c>
      <c r="S24" s="22" t="str">
        <f t="shared" si="1"/>
        <v>Nein</v>
      </c>
      <c r="T24" s="22" t="s">
        <v>27</v>
      </c>
      <c r="U24" s="22" t="s">
        <v>26</v>
      </c>
      <c r="V24" s="20"/>
    </row>
    <row r="25" spans="1:33" ht="15" customHeight="1" x14ac:dyDescent="0.3">
      <c r="A25" s="4" t="s">
        <v>18</v>
      </c>
      <c r="B25" s="40">
        <v>24</v>
      </c>
      <c r="C25" s="40">
        <v>24</v>
      </c>
      <c r="D25" s="16" t="s">
        <v>1197</v>
      </c>
      <c r="E25" s="16" t="s">
        <v>49</v>
      </c>
      <c r="F25" s="16" t="s">
        <v>156</v>
      </c>
      <c r="G25" s="16" t="s">
        <v>155</v>
      </c>
      <c r="H25" s="16" t="s">
        <v>157</v>
      </c>
      <c r="I25" s="16" t="s">
        <v>158</v>
      </c>
      <c r="J25" s="16" t="s">
        <v>159</v>
      </c>
      <c r="K25" s="16"/>
      <c r="L25" s="16"/>
      <c r="M25" s="16"/>
      <c r="N25" s="46" t="s">
        <v>1167</v>
      </c>
      <c r="O25" s="22" t="s">
        <v>26</v>
      </c>
      <c r="P25" s="22" t="str">
        <f t="shared" si="2"/>
        <v>Ja</v>
      </c>
      <c r="Q25" s="22" t="s">
        <v>26</v>
      </c>
      <c r="R25" s="22" t="str">
        <f t="shared" si="3"/>
        <v>Nein</v>
      </c>
      <c r="S25" s="22" t="str">
        <f t="shared" si="1"/>
        <v>Nein</v>
      </c>
      <c r="T25" s="22" t="s">
        <v>27</v>
      </c>
      <c r="U25" s="22" t="s">
        <v>26</v>
      </c>
      <c r="V25" s="20"/>
    </row>
    <row r="26" spans="1:33" ht="15" customHeight="1" x14ac:dyDescent="0.3">
      <c r="A26" s="4" t="s">
        <v>18</v>
      </c>
      <c r="B26" s="40">
        <v>25</v>
      </c>
      <c r="C26" s="40">
        <v>25</v>
      </c>
      <c r="D26" s="16" t="s">
        <v>1198</v>
      </c>
      <c r="E26" s="16" t="s">
        <v>50</v>
      </c>
      <c r="F26" s="17" t="s">
        <v>160</v>
      </c>
      <c r="G26" s="17" t="s">
        <v>161</v>
      </c>
      <c r="H26" s="17" t="s">
        <v>162</v>
      </c>
      <c r="I26" s="17" t="s">
        <v>163</v>
      </c>
      <c r="J26" s="17" t="s">
        <v>164</v>
      </c>
      <c r="K26" s="16"/>
      <c r="L26" s="16"/>
      <c r="M26" s="16"/>
      <c r="N26" s="46">
        <v>2</v>
      </c>
      <c r="O26" s="22" t="s">
        <v>26</v>
      </c>
      <c r="P26" s="22" t="str">
        <f t="shared" si="2"/>
        <v>Nein</v>
      </c>
      <c r="Q26" s="22" t="s">
        <v>27</v>
      </c>
      <c r="R26" s="22" t="str">
        <f t="shared" si="3"/>
        <v>Ja</v>
      </c>
      <c r="S26" s="22" t="str">
        <f t="shared" si="1"/>
        <v>Nein</v>
      </c>
      <c r="T26" s="22" t="s">
        <v>27</v>
      </c>
      <c r="U26" s="22" t="s">
        <v>206</v>
      </c>
      <c r="V26" s="20"/>
    </row>
    <row r="27" spans="1:33" ht="15" customHeight="1" x14ac:dyDescent="0.3">
      <c r="A27" s="4" t="s">
        <v>18</v>
      </c>
      <c r="B27" s="40">
        <v>26</v>
      </c>
      <c r="C27" s="40">
        <v>26</v>
      </c>
      <c r="D27" s="16" t="s">
        <v>1199</v>
      </c>
      <c r="E27" s="16" t="s">
        <v>51</v>
      </c>
      <c r="F27" s="17" t="s">
        <v>165</v>
      </c>
      <c r="G27" s="17" t="s">
        <v>166</v>
      </c>
      <c r="H27" s="17" t="s">
        <v>167</v>
      </c>
      <c r="I27" s="17" t="s">
        <v>168</v>
      </c>
      <c r="J27" s="17" t="s">
        <v>169</v>
      </c>
      <c r="K27" s="17" t="s">
        <v>170</v>
      </c>
      <c r="L27" s="16"/>
      <c r="M27" s="16"/>
      <c r="N27" s="46">
        <v>3</v>
      </c>
      <c r="O27" s="22" t="s">
        <v>26</v>
      </c>
      <c r="P27" s="22" t="str">
        <f t="shared" si="2"/>
        <v>Nein</v>
      </c>
      <c r="Q27" s="22" t="s">
        <v>27</v>
      </c>
      <c r="R27" s="22" t="str">
        <f t="shared" si="3"/>
        <v>Ja</v>
      </c>
      <c r="S27" s="22" t="str">
        <f t="shared" si="1"/>
        <v>Nein</v>
      </c>
      <c r="T27" s="22" t="s">
        <v>27</v>
      </c>
      <c r="U27" s="22" t="s">
        <v>26</v>
      </c>
      <c r="V27" s="20"/>
    </row>
    <row r="28" spans="1:33" ht="15" customHeight="1" x14ac:dyDescent="0.3">
      <c r="A28" s="4" t="s">
        <v>18</v>
      </c>
      <c r="B28" s="40">
        <v>27</v>
      </c>
      <c r="C28" s="40">
        <v>27</v>
      </c>
      <c r="D28" s="16" t="s">
        <v>1200</v>
      </c>
      <c r="E28" s="16" t="s">
        <v>52</v>
      </c>
      <c r="F28" s="17" t="s">
        <v>171</v>
      </c>
      <c r="G28" s="17" t="s">
        <v>172</v>
      </c>
      <c r="H28" s="17" t="s">
        <v>173</v>
      </c>
      <c r="I28" s="17" t="s">
        <v>174</v>
      </c>
      <c r="J28" s="17" t="s">
        <v>175</v>
      </c>
      <c r="K28" s="16"/>
      <c r="L28" s="16"/>
      <c r="M28" s="16"/>
      <c r="N28" s="46">
        <v>2</v>
      </c>
      <c r="O28" s="22" t="s">
        <v>26</v>
      </c>
      <c r="P28" s="22" t="str">
        <f t="shared" si="2"/>
        <v>Nein</v>
      </c>
      <c r="Q28" s="22" t="s">
        <v>27</v>
      </c>
      <c r="R28" s="22" t="str">
        <f t="shared" si="3"/>
        <v>Ja</v>
      </c>
      <c r="S28" s="22" t="str">
        <f t="shared" si="1"/>
        <v>Nein</v>
      </c>
      <c r="T28" s="22" t="s">
        <v>27</v>
      </c>
      <c r="U28" s="22" t="s">
        <v>27</v>
      </c>
      <c r="V28" s="20"/>
    </row>
    <row r="29" spans="1:33" ht="15" customHeight="1" x14ac:dyDescent="0.3">
      <c r="A29" s="4" t="s">
        <v>18</v>
      </c>
      <c r="B29" s="41">
        <v>28</v>
      </c>
      <c r="C29" s="41">
        <v>28</v>
      </c>
      <c r="D29" s="38" t="s">
        <v>1388</v>
      </c>
      <c r="E29" s="16" t="s">
        <v>54</v>
      </c>
      <c r="F29" s="17" t="s">
        <v>176</v>
      </c>
      <c r="G29" s="17" t="s">
        <v>177</v>
      </c>
      <c r="H29" s="17" t="s">
        <v>178</v>
      </c>
      <c r="I29" s="17" t="s">
        <v>179</v>
      </c>
      <c r="J29" s="17" t="s">
        <v>180</v>
      </c>
      <c r="K29" s="16"/>
      <c r="L29" s="16"/>
      <c r="M29" s="16"/>
      <c r="N29" s="46">
        <v>2</v>
      </c>
      <c r="O29" s="22" t="s">
        <v>26</v>
      </c>
      <c r="P29" s="22" t="str">
        <f t="shared" si="2"/>
        <v>Nein</v>
      </c>
      <c r="Q29" s="22" t="s">
        <v>27</v>
      </c>
      <c r="R29" s="22" t="str">
        <f t="shared" si="3"/>
        <v>Ja</v>
      </c>
      <c r="S29" s="22" t="str">
        <f t="shared" si="1"/>
        <v>Nein</v>
      </c>
      <c r="T29" s="22" t="s">
        <v>27</v>
      </c>
      <c r="U29" s="22" t="s">
        <v>27</v>
      </c>
      <c r="V29" s="20"/>
    </row>
    <row r="30" spans="1:33" ht="15" customHeight="1" x14ac:dyDescent="0.3">
      <c r="A30" s="4" t="s">
        <v>18</v>
      </c>
      <c r="B30" s="41">
        <v>29</v>
      </c>
      <c r="C30" s="41">
        <v>29</v>
      </c>
      <c r="D30" s="38" t="s">
        <v>1389</v>
      </c>
      <c r="E30" s="16" t="s">
        <v>55</v>
      </c>
      <c r="F30" s="17" t="s">
        <v>181</v>
      </c>
      <c r="G30" s="17" t="s">
        <v>182</v>
      </c>
      <c r="H30" s="17" t="s">
        <v>183</v>
      </c>
      <c r="I30" s="17" t="s">
        <v>184</v>
      </c>
      <c r="J30" s="17" t="s">
        <v>185</v>
      </c>
      <c r="K30" s="16"/>
      <c r="L30" s="16"/>
      <c r="M30" s="16"/>
      <c r="N30" s="46">
        <v>3</v>
      </c>
      <c r="O30" s="22" t="s">
        <v>26</v>
      </c>
      <c r="P30" s="22" t="str">
        <f t="shared" si="2"/>
        <v>Nein</v>
      </c>
      <c r="Q30" s="22" t="s">
        <v>27</v>
      </c>
      <c r="R30" s="22" t="str">
        <f t="shared" si="3"/>
        <v>Ja</v>
      </c>
      <c r="S30" s="22" t="str">
        <f t="shared" si="1"/>
        <v>Nein</v>
      </c>
      <c r="T30" s="22" t="s">
        <v>27</v>
      </c>
      <c r="U30" s="22" t="s">
        <v>26</v>
      </c>
      <c r="V30" s="20"/>
      <c r="AG30" t="s">
        <v>1444</v>
      </c>
    </row>
    <row r="31" spans="1:33" ht="15" customHeight="1" x14ac:dyDescent="0.3">
      <c r="A31" s="4" t="s">
        <v>18</v>
      </c>
      <c r="B31" s="40">
        <v>30</v>
      </c>
      <c r="C31" s="40">
        <v>30</v>
      </c>
      <c r="D31" s="16" t="s">
        <v>1201</v>
      </c>
      <c r="E31" s="16" t="s">
        <v>56</v>
      </c>
      <c r="F31" s="16"/>
      <c r="G31" s="16"/>
      <c r="H31" s="16"/>
      <c r="I31" s="16"/>
      <c r="J31" s="16"/>
      <c r="K31" s="16"/>
      <c r="L31" s="16"/>
      <c r="M31" s="16"/>
      <c r="N31" s="46">
        <v>81</v>
      </c>
      <c r="O31" s="22"/>
      <c r="P31" s="22" t="str">
        <f t="shared" si="2"/>
        <v>Nein</v>
      </c>
      <c r="Q31" s="22" t="s">
        <v>27</v>
      </c>
      <c r="R31" s="22" t="str">
        <f t="shared" si="3"/>
        <v>Nein</v>
      </c>
      <c r="S31" s="22" t="str">
        <f t="shared" si="1"/>
        <v>Ja</v>
      </c>
      <c r="T31" s="22" t="s">
        <v>27</v>
      </c>
      <c r="U31" s="22" t="s">
        <v>26</v>
      </c>
      <c r="V31" s="20"/>
    </row>
    <row r="32" spans="1:33" ht="15" customHeight="1" x14ac:dyDescent="0.3">
      <c r="A32" s="4" t="s">
        <v>18</v>
      </c>
      <c r="B32" s="41">
        <v>31</v>
      </c>
      <c r="C32" s="41">
        <v>31</v>
      </c>
      <c r="D32" s="38" t="s">
        <v>1390</v>
      </c>
      <c r="E32" s="16" t="s">
        <v>57</v>
      </c>
      <c r="F32" s="17" t="s">
        <v>186</v>
      </c>
      <c r="G32" s="17" t="s">
        <v>187</v>
      </c>
      <c r="H32" s="17" t="s">
        <v>188</v>
      </c>
      <c r="I32" s="17" t="s">
        <v>189</v>
      </c>
      <c r="J32" s="17" t="s">
        <v>190</v>
      </c>
      <c r="K32" s="16"/>
      <c r="L32" s="16"/>
      <c r="M32" s="16"/>
      <c r="N32" s="46">
        <v>5</v>
      </c>
      <c r="O32" s="22" t="s">
        <v>26</v>
      </c>
      <c r="P32" s="22" t="str">
        <f t="shared" si="2"/>
        <v>Nein</v>
      </c>
      <c r="Q32" s="22" t="s">
        <v>27</v>
      </c>
      <c r="R32" s="22" t="str">
        <f t="shared" si="3"/>
        <v>Ja</v>
      </c>
      <c r="S32" s="22" t="str">
        <f t="shared" si="1"/>
        <v>Nein</v>
      </c>
      <c r="T32" s="22" t="s">
        <v>27</v>
      </c>
      <c r="U32" s="22" t="s">
        <v>27</v>
      </c>
      <c r="V32" s="20"/>
    </row>
    <row r="33" spans="1:22" ht="15" customHeight="1" x14ac:dyDescent="0.3">
      <c r="A33" s="4" t="s">
        <v>18</v>
      </c>
      <c r="B33" s="40">
        <v>32</v>
      </c>
      <c r="C33" s="40">
        <v>32</v>
      </c>
      <c r="D33" s="16" t="s">
        <v>1202</v>
      </c>
      <c r="E33" s="16" t="s">
        <v>58</v>
      </c>
      <c r="F33" s="17" t="s">
        <v>191</v>
      </c>
      <c r="G33" s="17" t="s">
        <v>192</v>
      </c>
      <c r="H33" s="17" t="s">
        <v>193</v>
      </c>
      <c r="I33" s="17" t="s">
        <v>194</v>
      </c>
      <c r="J33" s="16" t="s">
        <v>195</v>
      </c>
      <c r="K33" s="16"/>
      <c r="L33" s="16"/>
      <c r="M33" s="16"/>
      <c r="N33" s="46">
        <v>5</v>
      </c>
      <c r="O33" s="22" t="s">
        <v>26</v>
      </c>
      <c r="P33" s="22" t="str">
        <f t="shared" si="2"/>
        <v>Nein</v>
      </c>
      <c r="Q33" s="22" t="s">
        <v>27</v>
      </c>
      <c r="R33" s="22" t="str">
        <f t="shared" si="3"/>
        <v>Ja</v>
      </c>
      <c r="S33" s="22" t="str">
        <f t="shared" si="1"/>
        <v>Nein</v>
      </c>
      <c r="T33" s="22" t="s">
        <v>27</v>
      </c>
      <c r="U33" s="22" t="s">
        <v>27</v>
      </c>
      <c r="V33" s="20"/>
    </row>
    <row r="34" spans="1:22" ht="15" customHeight="1" x14ac:dyDescent="0.3">
      <c r="A34" s="4" t="s">
        <v>18</v>
      </c>
      <c r="B34" s="40">
        <v>33</v>
      </c>
      <c r="C34" s="40">
        <v>33</v>
      </c>
      <c r="D34" s="16" t="s">
        <v>59</v>
      </c>
      <c r="E34" s="16" t="s">
        <v>59</v>
      </c>
      <c r="F34" s="16"/>
      <c r="G34" s="16"/>
      <c r="H34" s="16"/>
      <c r="I34" s="16"/>
      <c r="J34" s="16"/>
      <c r="K34" s="16"/>
      <c r="L34" s="16"/>
      <c r="M34" s="16"/>
      <c r="N34" s="46">
        <v>950000</v>
      </c>
      <c r="O34" s="22" t="s">
        <v>27</v>
      </c>
      <c r="P34" s="22" t="str">
        <f t="shared" si="2"/>
        <v>Nein</v>
      </c>
      <c r="Q34" s="22" t="s">
        <v>27</v>
      </c>
      <c r="R34" s="22" t="str">
        <f t="shared" si="3"/>
        <v>Nein</v>
      </c>
      <c r="S34" s="22" t="str">
        <f t="shared" si="1"/>
        <v>Ja</v>
      </c>
      <c r="T34" s="22" t="s">
        <v>27</v>
      </c>
      <c r="U34" s="22" t="s">
        <v>26</v>
      </c>
      <c r="V34" s="20"/>
    </row>
    <row r="35" spans="1:22" ht="15" customHeight="1" x14ac:dyDescent="0.3">
      <c r="A35" s="4" t="s">
        <v>18</v>
      </c>
      <c r="B35" s="40">
        <v>34</v>
      </c>
      <c r="C35" s="40">
        <v>34</v>
      </c>
      <c r="D35" s="16" t="s">
        <v>1203</v>
      </c>
      <c r="E35" s="16" t="s">
        <v>60</v>
      </c>
      <c r="F35" s="16"/>
      <c r="G35" s="16"/>
      <c r="H35" s="16"/>
      <c r="I35" s="16"/>
      <c r="J35" s="16"/>
      <c r="K35" s="16"/>
      <c r="L35" s="16"/>
      <c r="M35" s="16"/>
      <c r="N35" s="46">
        <v>1097500</v>
      </c>
      <c r="O35" s="22" t="s">
        <v>27</v>
      </c>
      <c r="P35" s="22" t="str">
        <f t="shared" si="2"/>
        <v>Nein</v>
      </c>
      <c r="Q35" s="22" t="s">
        <v>27</v>
      </c>
      <c r="R35" s="22" t="str">
        <f t="shared" si="3"/>
        <v>Nein</v>
      </c>
      <c r="S35" s="22" t="str">
        <f t="shared" si="1"/>
        <v>Ja</v>
      </c>
      <c r="T35" s="22" t="s">
        <v>27</v>
      </c>
      <c r="U35" s="22" t="s">
        <v>26</v>
      </c>
      <c r="V35" s="20"/>
    </row>
    <row r="36" spans="1:22" ht="15" customHeight="1" x14ac:dyDescent="0.3">
      <c r="A36" s="4" t="s">
        <v>18</v>
      </c>
      <c r="B36" s="40">
        <v>35</v>
      </c>
      <c r="C36" s="40">
        <v>35</v>
      </c>
      <c r="D36" s="16" t="s">
        <v>1204</v>
      </c>
      <c r="E36" s="16" t="s">
        <v>61</v>
      </c>
      <c r="F36" s="16" t="s">
        <v>200</v>
      </c>
      <c r="G36" s="16" t="s">
        <v>196</v>
      </c>
      <c r="H36" s="16" t="s">
        <v>197</v>
      </c>
      <c r="I36" s="16" t="s">
        <v>198</v>
      </c>
      <c r="J36" s="16" t="s">
        <v>199</v>
      </c>
      <c r="K36" s="16"/>
      <c r="L36" s="16"/>
      <c r="M36" s="16"/>
      <c r="N36" s="46">
        <v>2</v>
      </c>
      <c r="O36" s="22" t="s">
        <v>26</v>
      </c>
      <c r="P36" s="22" t="str">
        <f t="shared" si="2"/>
        <v>Nein</v>
      </c>
      <c r="Q36" s="22" t="s">
        <v>27</v>
      </c>
      <c r="R36" s="22" t="str">
        <f t="shared" si="3"/>
        <v>Ja</v>
      </c>
      <c r="S36" s="22" t="str">
        <f t="shared" si="1"/>
        <v>Nein</v>
      </c>
      <c r="T36" s="22" t="s">
        <v>27</v>
      </c>
      <c r="U36" s="22" t="s">
        <v>27</v>
      </c>
      <c r="V36" s="20"/>
    </row>
    <row r="37" spans="1:22" ht="15" customHeight="1" x14ac:dyDescent="0.3">
      <c r="A37" s="37" t="s">
        <v>18</v>
      </c>
      <c r="B37" s="40">
        <v>36</v>
      </c>
      <c r="C37" s="40">
        <v>36</v>
      </c>
      <c r="D37" s="16" t="s">
        <v>1399</v>
      </c>
      <c r="E37" s="16" t="s">
        <v>1399</v>
      </c>
      <c r="F37" s="16"/>
      <c r="G37" s="16"/>
      <c r="H37" s="16"/>
      <c r="I37" s="16"/>
      <c r="J37" s="16"/>
      <c r="K37" s="16"/>
      <c r="L37" s="16"/>
      <c r="M37" s="16"/>
      <c r="N37" s="46">
        <v>80</v>
      </c>
      <c r="O37" s="22" t="s">
        <v>27</v>
      </c>
      <c r="P37" s="22" t="str">
        <f t="shared" si="2"/>
        <v>Nein</v>
      </c>
      <c r="Q37" s="22" t="s">
        <v>27</v>
      </c>
      <c r="R37" s="22" t="str">
        <f t="shared" si="3"/>
        <v>Nein</v>
      </c>
      <c r="S37" s="22" t="str">
        <f t="shared" si="1"/>
        <v>Ja</v>
      </c>
      <c r="T37" s="22" t="s">
        <v>27</v>
      </c>
      <c r="U37" s="22" t="s">
        <v>26</v>
      </c>
      <c r="V37" s="20"/>
    </row>
    <row r="38" spans="1:22" ht="15" customHeight="1" x14ac:dyDescent="0.3">
      <c r="A38" s="4" t="s">
        <v>18</v>
      </c>
      <c r="B38" s="40">
        <v>37</v>
      </c>
      <c r="C38" s="40">
        <v>37</v>
      </c>
      <c r="D38" s="16" t="s">
        <v>63</v>
      </c>
      <c r="E38" s="16" t="s">
        <v>63</v>
      </c>
      <c r="F38" s="16"/>
      <c r="G38" s="16"/>
      <c r="H38" s="16"/>
      <c r="I38" s="16"/>
      <c r="J38" s="16"/>
      <c r="K38" s="16"/>
      <c r="L38" s="16"/>
      <c r="M38" s="16"/>
      <c r="N38" s="46">
        <v>110</v>
      </c>
      <c r="O38" s="22" t="s">
        <v>27</v>
      </c>
      <c r="P38" s="22" t="str">
        <f t="shared" si="2"/>
        <v>Nein</v>
      </c>
      <c r="Q38" s="22" t="s">
        <v>27</v>
      </c>
      <c r="R38" s="22" t="str">
        <f t="shared" si="3"/>
        <v>Nein</v>
      </c>
      <c r="S38" s="22" t="str">
        <f t="shared" si="1"/>
        <v>Ja</v>
      </c>
      <c r="T38" s="22" t="s">
        <v>27</v>
      </c>
      <c r="U38" s="22" t="s">
        <v>26</v>
      </c>
      <c r="V38" s="20"/>
    </row>
    <row r="39" spans="1:22" ht="15" customHeight="1" x14ac:dyDescent="0.3">
      <c r="A39" s="4" t="s">
        <v>18</v>
      </c>
      <c r="B39" s="40">
        <v>38</v>
      </c>
      <c r="C39" s="40">
        <v>38</v>
      </c>
      <c r="D39" s="16" t="s">
        <v>64</v>
      </c>
      <c r="E39" s="16" t="s">
        <v>64</v>
      </c>
      <c r="F39" s="16"/>
      <c r="G39" s="16"/>
      <c r="H39" s="16"/>
      <c r="I39" s="16"/>
      <c r="J39" s="16"/>
      <c r="K39" s="16"/>
      <c r="L39" s="16"/>
      <c r="M39" s="16"/>
      <c r="N39" s="46">
        <v>20750</v>
      </c>
      <c r="O39" s="22" t="s">
        <v>27</v>
      </c>
      <c r="P39" s="22" t="str">
        <f t="shared" si="2"/>
        <v>Nein</v>
      </c>
      <c r="Q39" s="22" t="s">
        <v>27</v>
      </c>
      <c r="R39" s="22" t="str">
        <f t="shared" si="3"/>
        <v>Nein</v>
      </c>
      <c r="S39" s="22" t="str">
        <f t="shared" si="1"/>
        <v>Ja</v>
      </c>
      <c r="T39" s="22" t="s">
        <v>27</v>
      </c>
      <c r="U39" s="22" t="s">
        <v>26</v>
      </c>
      <c r="V39" s="20"/>
    </row>
    <row r="40" spans="1:22" ht="15" customHeight="1" x14ac:dyDescent="0.3">
      <c r="A40" s="4" t="s">
        <v>18</v>
      </c>
      <c r="B40" s="40">
        <v>39</v>
      </c>
      <c r="C40" s="40">
        <v>39</v>
      </c>
      <c r="D40" s="16" t="s">
        <v>1205</v>
      </c>
      <c r="E40" s="16" t="s">
        <v>65</v>
      </c>
      <c r="F40" s="16" t="s">
        <v>201</v>
      </c>
      <c r="G40" s="16" t="s">
        <v>202</v>
      </c>
      <c r="H40" s="16" t="s">
        <v>203</v>
      </c>
      <c r="I40" s="16" t="s">
        <v>204</v>
      </c>
      <c r="J40" s="16" t="s">
        <v>205</v>
      </c>
      <c r="K40" s="16"/>
      <c r="L40" s="16"/>
      <c r="M40" s="16"/>
      <c r="N40" s="46">
        <v>3</v>
      </c>
      <c r="O40" s="22" t="s">
        <v>26</v>
      </c>
      <c r="P40" s="22" t="str">
        <f t="shared" si="2"/>
        <v>Nein</v>
      </c>
      <c r="Q40" s="22" t="s">
        <v>27</v>
      </c>
      <c r="R40" s="22" t="str">
        <f t="shared" si="3"/>
        <v>Ja</v>
      </c>
      <c r="S40" s="22" t="str">
        <f t="shared" si="1"/>
        <v>Nein</v>
      </c>
      <c r="T40" s="22" t="s">
        <v>27</v>
      </c>
      <c r="U40" s="22" t="s">
        <v>27</v>
      </c>
      <c r="V40" s="20"/>
    </row>
    <row r="41" spans="1:22" ht="15" customHeight="1" thickBot="1" x14ac:dyDescent="0.35">
      <c r="A41" s="5" t="s">
        <v>18</v>
      </c>
      <c r="B41" s="42">
        <v>40</v>
      </c>
      <c r="C41" s="42">
        <v>40</v>
      </c>
      <c r="D41" s="14" t="s">
        <v>1391</v>
      </c>
      <c r="E41" s="14" t="s">
        <v>66</v>
      </c>
      <c r="F41" s="14"/>
      <c r="G41" s="14"/>
      <c r="H41" s="14"/>
      <c r="I41" s="14"/>
      <c r="J41" s="13"/>
      <c r="K41" s="13"/>
      <c r="L41" s="13"/>
      <c r="M41" s="13"/>
      <c r="N41" s="30" t="s">
        <v>1168</v>
      </c>
      <c r="O41" s="30" t="s">
        <v>27</v>
      </c>
      <c r="P41" s="30" t="str">
        <f t="shared" si="2"/>
        <v>Ja</v>
      </c>
      <c r="Q41" s="30" t="s">
        <v>27</v>
      </c>
      <c r="R41" s="30" t="str">
        <f t="shared" si="3"/>
        <v>Nein</v>
      </c>
      <c r="S41" s="30" t="s">
        <v>26</v>
      </c>
      <c r="T41" s="30" t="s">
        <v>26</v>
      </c>
      <c r="U41" s="30" t="s">
        <v>26</v>
      </c>
      <c r="V41" s="23"/>
    </row>
    <row r="42" spans="1:22" ht="15" customHeight="1" x14ac:dyDescent="0.3">
      <c r="A42" s="3" t="s">
        <v>222</v>
      </c>
      <c r="B42" s="39">
        <v>1</v>
      </c>
      <c r="C42" s="39">
        <v>41</v>
      </c>
      <c r="D42" s="15" t="s">
        <v>1392</v>
      </c>
      <c r="E42" s="15" t="s">
        <v>223</v>
      </c>
      <c r="F42" s="18" t="s">
        <v>262</v>
      </c>
      <c r="G42" s="18" t="s">
        <v>263</v>
      </c>
      <c r="H42" s="18" t="s">
        <v>264</v>
      </c>
      <c r="I42" s="18" t="s">
        <v>265</v>
      </c>
      <c r="J42" s="18" t="s">
        <v>266</v>
      </c>
      <c r="K42" s="18"/>
      <c r="L42" s="18"/>
      <c r="M42" s="15"/>
      <c r="N42" s="45">
        <v>5</v>
      </c>
      <c r="O42" s="28" t="str">
        <f>IF(F42&lt;&gt;"","Ja","Nein")</f>
        <v>Ja</v>
      </c>
      <c r="P42" s="28" t="str">
        <f>IF(ISNUMBER(FIND(";", N42)), "Ja", "Nein")</f>
        <v>Nein</v>
      </c>
      <c r="Q42" s="28" t="str">
        <f>IF(ISNUMBER(SEARCH("Reihenfolge",D42)),"Ja","Nein")</f>
        <v>Nein</v>
      </c>
      <c r="R42" s="28" t="str">
        <f t="shared" si="3"/>
        <v>Ja</v>
      </c>
      <c r="S42" s="28" t="str">
        <f>IF(ISNUMBER(SEARCH("Ermitteln",D42)),"Ja",IF(ISNUMBER(SEARCH("Berechne",D42)),"Ja","Nein"))</f>
        <v>Nein</v>
      </c>
      <c r="T42" s="28" t="s">
        <v>27</v>
      </c>
      <c r="U42" s="28"/>
      <c r="V42" s="20"/>
    </row>
    <row r="43" spans="1:22" ht="15" customHeight="1" x14ac:dyDescent="0.3">
      <c r="A43" s="4" t="s">
        <v>222</v>
      </c>
      <c r="B43" s="39">
        <v>2</v>
      </c>
      <c r="C43" s="39">
        <v>42</v>
      </c>
      <c r="D43" s="15" t="s">
        <v>1206</v>
      </c>
      <c r="E43" s="16" t="s">
        <v>224</v>
      </c>
      <c r="F43" s="19" t="s">
        <v>524</v>
      </c>
      <c r="G43" s="19" t="s">
        <v>267</v>
      </c>
      <c r="H43" s="19" t="s">
        <v>268</v>
      </c>
      <c r="I43" s="19" t="s">
        <v>269</v>
      </c>
      <c r="J43" s="19" t="s">
        <v>270</v>
      </c>
      <c r="K43" s="19"/>
      <c r="L43" s="19"/>
      <c r="M43" s="16"/>
      <c r="N43" s="46">
        <v>1</v>
      </c>
      <c r="O43" s="22" t="str">
        <f t="shared" ref="O43:O106" si="4">IF(F43&lt;&gt;"","Ja","Nein")</f>
        <v>Ja</v>
      </c>
      <c r="P43" s="22" t="str">
        <f t="shared" ref="P43:P106" si="5">IF(ISNUMBER(FIND(";", N43)), "Ja", "Nein")</f>
        <v>Nein</v>
      </c>
      <c r="Q43" s="22" t="str">
        <f t="shared" ref="Q43:Q106" si="6">IF(ISNUMBER(SEARCH("Reihenfolge",D43)),"Ja","Nein")</f>
        <v>Nein</v>
      </c>
      <c r="R43" s="22" t="str">
        <f t="shared" si="3"/>
        <v>Ja</v>
      </c>
      <c r="S43" s="22" t="str">
        <f t="shared" ref="S43:S106" si="7">IF(ISNUMBER(SEARCH("Ermitteln",D43)),"Ja",IF(ISNUMBER(SEARCH("Berechne",D43)),"Ja","Nein"))</f>
        <v>Nein</v>
      </c>
      <c r="T43" s="22" t="s">
        <v>27</v>
      </c>
      <c r="U43" s="22"/>
      <c r="V43" s="21"/>
    </row>
    <row r="44" spans="1:22" ht="15" customHeight="1" x14ac:dyDescent="0.3">
      <c r="A44" s="4" t="s">
        <v>222</v>
      </c>
      <c r="B44" s="40">
        <v>3</v>
      </c>
      <c r="C44" s="40">
        <v>43</v>
      </c>
      <c r="D44" s="16" t="s">
        <v>1415</v>
      </c>
      <c r="E44" s="16" t="s">
        <v>547</v>
      </c>
      <c r="F44" s="19" t="s">
        <v>271</v>
      </c>
      <c r="G44" s="19" t="s">
        <v>272</v>
      </c>
      <c r="H44" s="19" t="s">
        <v>273</v>
      </c>
      <c r="I44" s="19" t="s">
        <v>274</v>
      </c>
      <c r="J44" s="19" t="s">
        <v>275</v>
      </c>
      <c r="K44" s="19"/>
      <c r="L44" s="19"/>
      <c r="M44" s="16"/>
      <c r="N44" s="46">
        <v>4</v>
      </c>
      <c r="O44" s="22" t="str">
        <f t="shared" si="4"/>
        <v>Ja</v>
      </c>
      <c r="P44" s="22" t="str">
        <f t="shared" si="5"/>
        <v>Nein</v>
      </c>
      <c r="Q44" s="22" t="str">
        <f t="shared" si="6"/>
        <v>Nein</v>
      </c>
      <c r="R44" s="22" t="str">
        <f t="shared" si="3"/>
        <v>Ja</v>
      </c>
      <c r="S44" s="22" t="s">
        <v>27</v>
      </c>
      <c r="T44" s="22" t="s">
        <v>27</v>
      </c>
      <c r="U44" s="22"/>
      <c r="V44" s="20"/>
    </row>
    <row r="45" spans="1:22" ht="15" customHeight="1" x14ac:dyDescent="0.3">
      <c r="A45" s="4" t="s">
        <v>222</v>
      </c>
      <c r="B45" s="40">
        <v>4</v>
      </c>
      <c r="C45" s="40">
        <v>44</v>
      </c>
      <c r="D45" s="16" t="s">
        <v>1207</v>
      </c>
      <c r="E45" s="16" t="s">
        <v>225</v>
      </c>
      <c r="F45" s="19"/>
      <c r="G45" s="19"/>
      <c r="H45" s="19" t="s">
        <v>525</v>
      </c>
      <c r="I45" s="19" t="s">
        <v>525</v>
      </c>
      <c r="J45" s="19" t="s">
        <v>525</v>
      </c>
      <c r="K45" s="19"/>
      <c r="L45" s="19"/>
      <c r="M45" s="16"/>
      <c r="N45" s="46">
        <v>700</v>
      </c>
      <c r="O45" s="22" t="str">
        <f t="shared" si="4"/>
        <v>Nein</v>
      </c>
      <c r="P45" s="22" t="str">
        <f t="shared" si="5"/>
        <v>Nein</v>
      </c>
      <c r="Q45" s="22" t="str">
        <f t="shared" si="6"/>
        <v>Nein</v>
      </c>
      <c r="R45" s="22" t="str">
        <f t="shared" si="3"/>
        <v>Nein</v>
      </c>
      <c r="S45" s="22" t="str">
        <f t="shared" si="7"/>
        <v>Ja</v>
      </c>
      <c r="T45" s="22" t="s">
        <v>27</v>
      </c>
      <c r="U45" s="22"/>
      <c r="V45" s="20"/>
    </row>
    <row r="46" spans="1:22" ht="15" customHeight="1" x14ac:dyDescent="0.3">
      <c r="A46" s="4" t="s">
        <v>222</v>
      </c>
      <c r="B46" s="40">
        <v>5</v>
      </c>
      <c r="C46" s="40">
        <v>45</v>
      </c>
      <c r="D46" s="16" t="s">
        <v>1208</v>
      </c>
      <c r="E46" s="16" t="s">
        <v>226</v>
      </c>
      <c r="F46" s="19"/>
      <c r="G46" s="19" t="s">
        <v>525</v>
      </c>
      <c r="H46" s="19" t="s">
        <v>525</v>
      </c>
      <c r="I46" s="19" t="s">
        <v>525</v>
      </c>
      <c r="J46" s="19" t="s">
        <v>525</v>
      </c>
      <c r="K46" s="19"/>
      <c r="L46" s="19"/>
      <c r="M46" s="16"/>
      <c r="N46" s="46">
        <v>30000</v>
      </c>
      <c r="O46" s="22" t="str">
        <f t="shared" si="4"/>
        <v>Nein</v>
      </c>
      <c r="P46" s="22" t="str">
        <f t="shared" si="5"/>
        <v>Nein</v>
      </c>
      <c r="Q46" s="22" t="str">
        <f t="shared" si="6"/>
        <v>Nein</v>
      </c>
      <c r="R46" s="22" t="str">
        <f t="shared" si="3"/>
        <v>Nein</v>
      </c>
      <c r="S46" s="22" t="str">
        <f t="shared" si="7"/>
        <v>Ja</v>
      </c>
      <c r="T46" s="22" t="s">
        <v>27</v>
      </c>
      <c r="U46" s="22"/>
      <c r="V46" s="20"/>
    </row>
    <row r="47" spans="1:22" ht="15" customHeight="1" x14ac:dyDescent="0.3">
      <c r="A47" s="4" t="s">
        <v>222</v>
      </c>
      <c r="B47" s="40">
        <v>6</v>
      </c>
      <c r="C47" s="40">
        <v>46</v>
      </c>
      <c r="D47" s="16" t="s">
        <v>1209</v>
      </c>
      <c r="E47" s="16" t="s">
        <v>227</v>
      </c>
      <c r="F47" s="19" t="s">
        <v>276</v>
      </c>
      <c r="G47" s="19" t="s">
        <v>277</v>
      </c>
      <c r="H47" s="19" t="s">
        <v>278</v>
      </c>
      <c r="I47" s="19" t="s">
        <v>279</v>
      </c>
      <c r="J47" s="19" t="s">
        <v>280</v>
      </c>
      <c r="K47" s="19"/>
      <c r="L47" s="19"/>
      <c r="M47" s="16"/>
      <c r="N47" s="46">
        <v>4</v>
      </c>
      <c r="O47" s="22" t="str">
        <f t="shared" si="4"/>
        <v>Ja</v>
      </c>
      <c r="P47" s="22" t="str">
        <f t="shared" si="5"/>
        <v>Nein</v>
      </c>
      <c r="Q47" s="22" t="str">
        <f t="shared" si="6"/>
        <v>Nein</v>
      </c>
      <c r="R47" s="22" t="str">
        <f t="shared" si="3"/>
        <v>Ja</v>
      </c>
      <c r="S47" s="22" t="str">
        <f t="shared" si="7"/>
        <v>Nein</v>
      </c>
      <c r="T47" s="22" t="s">
        <v>27</v>
      </c>
      <c r="U47" s="22"/>
      <c r="V47" s="20"/>
    </row>
    <row r="48" spans="1:22" ht="15" customHeight="1" x14ac:dyDescent="0.3">
      <c r="A48" s="4" t="s">
        <v>222</v>
      </c>
      <c r="B48" s="40">
        <v>7</v>
      </c>
      <c r="C48" s="40">
        <v>47</v>
      </c>
      <c r="D48" s="16" t="s">
        <v>1210</v>
      </c>
      <c r="E48" s="16" t="s">
        <v>228</v>
      </c>
      <c r="F48" s="19" t="s">
        <v>281</v>
      </c>
      <c r="G48" s="19" t="s">
        <v>282</v>
      </c>
      <c r="H48" s="19" t="s">
        <v>283</v>
      </c>
      <c r="I48" s="19" t="s">
        <v>284</v>
      </c>
      <c r="J48" s="19" t="s">
        <v>285</v>
      </c>
      <c r="K48" s="19"/>
      <c r="L48" s="19"/>
      <c r="M48" s="16"/>
      <c r="N48" s="46">
        <v>4</v>
      </c>
      <c r="O48" s="22" t="str">
        <f t="shared" si="4"/>
        <v>Ja</v>
      </c>
      <c r="P48" s="22" t="str">
        <f t="shared" si="5"/>
        <v>Nein</v>
      </c>
      <c r="Q48" s="22" t="str">
        <f t="shared" si="6"/>
        <v>Nein</v>
      </c>
      <c r="R48" s="22" t="str">
        <f t="shared" si="3"/>
        <v>Ja</v>
      </c>
      <c r="S48" s="22" t="str">
        <f t="shared" si="7"/>
        <v>Nein</v>
      </c>
      <c r="T48" s="22" t="s">
        <v>27</v>
      </c>
      <c r="U48" s="22"/>
      <c r="V48" s="20"/>
    </row>
    <row r="49" spans="1:22" ht="15" customHeight="1" x14ac:dyDescent="0.3">
      <c r="A49" s="4" t="s">
        <v>222</v>
      </c>
      <c r="B49" s="40">
        <v>8</v>
      </c>
      <c r="C49" s="40">
        <v>48</v>
      </c>
      <c r="D49" s="16" t="s">
        <v>1211</v>
      </c>
      <c r="E49" s="16" t="s">
        <v>229</v>
      </c>
      <c r="F49" s="19" t="s">
        <v>526</v>
      </c>
      <c r="G49" s="19" t="s">
        <v>291</v>
      </c>
      <c r="H49" s="19" t="s">
        <v>292</v>
      </c>
      <c r="I49" s="19" t="s">
        <v>293</v>
      </c>
      <c r="J49" s="19" t="s">
        <v>294</v>
      </c>
      <c r="K49" s="19"/>
      <c r="L49" s="19"/>
      <c r="M49" s="16"/>
      <c r="N49" s="46" t="s">
        <v>1169</v>
      </c>
      <c r="O49" s="22" t="str">
        <f t="shared" si="4"/>
        <v>Ja</v>
      </c>
      <c r="P49" s="22" t="str">
        <f t="shared" si="5"/>
        <v>Ja</v>
      </c>
      <c r="Q49" s="22" t="str">
        <f t="shared" si="6"/>
        <v>Ja</v>
      </c>
      <c r="R49" s="22" t="str">
        <f t="shared" si="3"/>
        <v>Nein</v>
      </c>
      <c r="S49" s="22" t="str">
        <f t="shared" si="7"/>
        <v>Nein</v>
      </c>
      <c r="T49" s="22" t="s">
        <v>27</v>
      </c>
      <c r="U49" s="22"/>
      <c r="V49" s="20"/>
    </row>
    <row r="50" spans="1:22" ht="15" customHeight="1" x14ac:dyDescent="0.3">
      <c r="A50" s="4" t="s">
        <v>222</v>
      </c>
      <c r="B50" s="40">
        <v>9</v>
      </c>
      <c r="C50" s="40">
        <v>49</v>
      </c>
      <c r="D50" s="16" t="s">
        <v>1212</v>
      </c>
      <c r="E50" s="16" t="s">
        <v>230</v>
      </c>
      <c r="F50" s="19"/>
      <c r="G50" s="19" t="s">
        <v>525</v>
      </c>
      <c r="H50" s="19" t="s">
        <v>525</v>
      </c>
      <c r="I50" s="19" t="s">
        <v>525</v>
      </c>
      <c r="J50" s="19" t="s">
        <v>525</v>
      </c>
      <c r="K50" s="19"/>
      <c r="L50" s="19"/>
      <c r="M50" s="16"/>
      <c r="N50" s="46">
        <v>4</v>
      </c>
      <c r="O50" s="22" t="str">
        <f t="shared" si="4"/>
        <v>Nein</v>
      </c>
      <c r="P50" s="22" t="str">
        <f t="shared" si="5"/>
        <v>Nein</v>
      </c>
      <c r="Q50" s="22" t="str">
        <f t="shared" si="6"/>
        <v>Nein</v>
      </c>
      <c r="R50" s="22" t="str">
        <f t="shared" si="3"/>
        <v>Nein</v>
      </c>
      <c r="S50" s="22" t="str">
        <f t="shared" si="7"/>
        <v>Ja</v>
      </c>
      <c r="T50" s="22" t="s">
        <v>27</v>
      </c>
      <c r="U50" s="22"/>
      <c r="V50" s="20"/>
    </row>
    <row r="51" spans="1:22" ht="15" customHeight="1" x14ac:dyDescent="0.3">
      <c r="A51" s="4" t="s">
        <v>222</v>
      </c>
      <c r="B51" s="40">
        <v>10</v>
      </c>
      <c r="C51" s="40">
        <v>50</v>
      </c>
      <c r="D51" s="16" t="s">
        <v>1213</v>
      </c>
      <c r="E51" s="16" t="s">
        <v>231</v>
      </c>
      <c r="F51" s="19" t="s">
        <v>286</v>
      </c>
      <c r="G51" s="19" t="s">
        <v>287</v>
      </c>
      <c r="H51" s="19" t="s">
        <v>288</v>
      </c>
      <c r="I51" s="19" t="s">
        <v>289</v>
      </c>
      <c r="J51" s="19" t="s">
        <v>290</v>
      </c>
      <c r="K51" s="19"/>
      <c r="L51" s="19"/>
      <c r="M51" s="16"/>
      <c r="N51" s="46">
        <v>4</v>
      </c>
      <c r="O51" s="22" t="str">
        <f t="shared" si="4"/>
        <v>Ja</v>
      </c>
      <c r="P51" s="22" t="str">
        <f t="shared" si="5"/>
        <v>Nein</v>
      </c>
      <c r="Q51" s="22" t="str">
        <f t="shared" si="6"/>
        <v>Nein</v>
      </c>
      <c r="R51" s="22" t="str">
        <f t="shared" si="3"/>
        <v>Ja</v>
      </c>
      <c r="S51" s="22" t="str">
        <f t="shared" si="7"/>
        <v>Nein</v>
      </c>
      <c r="T51" s="22" t="s">
        <v>27</v>
      </c>
      <c r="U51" s="22"/>
      <c r="V51" s="20"/>
    </row>
    <row r="52" spans="1:22" ht="15" customHeight="1" x14ac:dyDescent="0.3">
      <c r="A52" s="4" t="s">
        <v>222</v>
      </c>
      <c r="B52" s="40">
        <v>11</v>
      </c>
      <c r="C52" s="40">
        <v>51</v>
      </c>
      <c r="D52" s="16" t="s">
        <v>1214</v>
      </c>
      <c r="E52" s="16" t="s">
        <v>232</v>
      </c>
      <c r="F52" s="19" t="s">
        <v>527</v>
      </c>
      <c r="G52" s="19" t="s">
        <v>295</v>
      </c>
      <c r="H52" s="19" t="s">
        <v>296</v>
      </c>
      <c r="I52" s="19" t="s">
        <v>297</v>
      </c>
      <c r="J52" s="19" t="s">
        <v>298</v>
      </c>
      <c r="K52" s="19"/>
      <c r="L52" s="19"/>
      <c r="M52" s="16"/>
      <c r="N52" s="46">
        <v>2</v>
      </c>
      <c r="O52" s="22" t="str">
        <f t="shared" si="4"/>
        <v>Ja</v>
      </c>
      <c r="P52" s="22" t="str">
        <f t="shared" si="5"/>
        <v>Nein</v>
      </c>
      <c r="Q52" s="22" t="str">
        <f t="shared" si="6"/>
        <v>Nein</v>
      </c>
      <c r="R52" s="22" t="str">
        <f t="shared" si="3"/>
        <v>Ja</v>
      </c>
      <c r="S52" s="22" t="str">
        <f t="shared" si="7"/>
        <v>Nein</v>
      </c>
      <c r="T52" s="22" t="s">
        <v>27</v>
      </c>
      <c r="U52" s="22"/>
      <c r="V52" s="20"/>
    </row>
    <row r="53" spans="1:22" ht="15" customHeight="1" x14ac:dyDescent="0.3">
      <c r="A53" s="4" t="s">
        <v>222</v>
      </c>
      <c r="B53" s="40">
        <v>12</v>
      </c>
      <c r="C53" s="40">
        <v>52</v>
      </c>
      <c r="D53" s="16" t="s">
        <v>1215</v>
      </c>
      <c r="E53" s="16" t="s">
        <v>233</v>
      </c>
      <c r="F53" s="24" t="s">
        <v>528</v>
      </c>
      <c r="G53" s="24" t="s">
        <v>299</v>
      </c>
      <c r="H53" s="24" t="s">
        <v>300</v>
      </c>
      <c r="I53" s="24" t="s">
        <v>301</v>
      </c>
      <c r="J53" s="24" t="s">
        <v>302</v>
      </c>
      <c r="K53" s="19"/>
      <c r="L53" s="19"/>
      <c r="M53" s="16"/>
      <c r="N53" s="46">
        <v>1</v>
      </c>
      <c r="O53" s="22" t="str">
        <f t="shared" si="4"/>
        <v>Ja</v>
      </c>
      <c r="P53" s="22" t="str">
        <f t="shared" si="5"/>
        <v>Nein</v>
      </c>
      <c r="Q53" s="22" t="str">
        <f t="shared" si="6"/>
        <v>Nein</v>
      </c>
      <c r="R53" s="22" t="str">
        <f t="shared" si="3"/>
        <v>Ja</v>
      </c>
      <c r="S53" s="22" t="str">
        <f t="shared" si="7"/>
        <v>Nein</v>
      </c>
      <c r="T53" s="22" t="s">
        <v>27</v>
      </c>
      <c r="U53" s="22"/>
      <c r="V53" s="20"/>
    </row>
    <row r="54" spans="1:22" ht="15" customHeight="1" x14ac:dyDescent="0.3">
      <c r="A54" s="4" t="s">
        <v>222</v>
      </c>
      <c r="B54" s="40">
        <v>13</v>
      </c>
      <c r="C54" s="40">
        <v>53</v>
      </c>
      <c r="D54" s="16" t="s">
        <v>1396</v>
      </c>
      <c r="E54" s="16" t="s">
        <v>234</v>
      </c>
      <c r="F54" s="24" t="s">
        <v>529</v>
      </c>
      <c r="G54" s="24" t="s">
        <v>303</v>
      </c>
      <c r="H54" s="24" t="s">
        <v>304</v>
      </c>
      <c r="I54" s="24" t="s">
        <v>305</v>
      </c>
      <c r="J54" s="24" t="s">
        <v>306</v>
      </c>
      <c r="K54" s="19"/>
      <c r="L54" s="19"/>
      <c r="M54" s="16"/>
      <c r="N54" s="46">
        <v>2</v>
      </c>
      <c r="O54" s="22" t="str">
        <f t="shared" si="4"/>
        <v>Ja</v>
      </c>
      <c r="P54" s="22" t="str">
        <f t="shared" si="5"/>
        <v>Nein</v>
      </c>
      <c r="Q54" s="22" t="str">
        <f t="shared" si="6"/>
        <v>Nein</v>
      </c>
      <c r="R54" s="22" t="str">
        <f t="shared" si="3"/>
        <v>Ja</v>
      </c>
      <c r="S54" s="22" t="str">
        <f t="shared" si="7"/>
        <v>Nein</v>
      </c>
      <c r="T54" s="22" t="s">
        <v>27</v>
      </c>
      <c r="U54" s="22"/>
      <c r="V54" s="20"/>
    </row>
    <row r="55" spans="1:22" ht="15" customHeight="1" x14ac:dyDescent="0.3">
      <c r="A55" s="4" t="s">
        <v>222</v>
      </c>
      <c r="B55" s="40">
        <v>14</v>
      </c>
      <c r="C55" s="40">
        <v>54</v>
      </c>
      <c r="D55" s="16" t="s">
        <v>1216</v>
      </c>
      <c r="E55" s="16" t="s">
        <v>235</v>
      </c>
      <c r="F55" s="24" t="s">
        <v>525</v>
      </c>
      <c r="G55" s="24" t="s">
        <v>525</v>
      </c>
      <c r="H55" s="24" t="s">
        <v>525</v>
      </c>
      <c r="I55" s="24" t="s">
        <v>525</v>
      </c>
      <c r="J55" s="24" t="s">
        <v>525</v>
      </c>
      <c r="K55" s="19"/>
      <c r="L55" s="19"/>
      <c r="M55" s="16"/>
      <c r="N55" s="46">
        <v>18</v>
      </c>
      <c r="O55" s="22" t="str">
        <f t="shared" si="4"/>
        <v>Nein</v>
      </c>
      <c r="P55" s="22" t="str">
        <f t="shared" si="5"/>
        <v>Nein</v>
      </c>
      <c r="Q55" s="22" t="str">
        <f t="shared" si="6"/>
        <v>Nein</v>
      </c>
      <c r="R55" s="22" t="str">
        <f t="shared" si="3"/>
        <v>Nein</v>
      </c>
      <c r="S55" s="22" t="str">
        <f t="shared" si="7"/>
        <v>Ja</v>
      </c>
      <c r="T55" s="22" t="s">
        <v>27</v>
      </c>
      <c r="U55" s="22"/>
      <c r="V55" s="20"/>
    </row>
    <row r="56" spans="1:22" ht="15" customHeight="1" x14ac:dyDescent="0.3">
      <c r="A56" s="4" t="s">
        <v>222</v>
      </c>
      <c r="B56" s="40">
        <v>15</v>
      </c>
      <c r="C56" s="40">
        <v>55</v>
      </c>
      <c r="D56" s="16" t="s">
        <v>1217</v>
      </c>
      <c r="E56" s="16" t="s">
        <v>236</v>
      </c>
      <c r="F56" s="19" t="s">
        <v>530</v>
      </c>
      <c r="G56" s="19" t="s">
        <v>307</v>
      </c>
      <c r="H56" s="19" t="s">
        <v>308</v>
      </c>
      <c r="I56" s="19" t="s">
        <v>309</v>
      </c>
      <c r="J56" s="19" t="s">
        <v>310</v>
      </c>
      <c r="K56" s="19"/>
      <c r="L56" s="19"/>
      <c r="M56" s="16"/>
      <c r="N56" s="46">
        <v>3</v>
      </c>
      <c r="O56" s="22" t="str">
        <f t="shared" si="4"/>
        <v>Ja</v>
      </c>
      <c r="P56" s="22" t="str">
        <f t="shared" si="5"/>
        <v>Nein</v>
      </c>
      <c r="Q56" s="22" t="str">
        <f t="shared" si="6"/>
        <v>Nein</v>
      </c>
      <c r="R56" s="22" t="str">
        <f t="shared" si="3"/>
        <v>Ja</v>
      </c>
      <c r="S56" s="22" t="str">
        <f t="shared" si="7"/>
        <v>Nein</v>
      </c>
      <c r="T56" s="22" t="s">
        <v>27</v>
      </c>
      <c r="U56" s="22"/>
      <c r="V56" s="20"/>
    </row>
    <row r="57" spans="1:22" ht="15" customHeight="1" x14ac:dyDescent="0.3">
      <c r="A57" s="4" t="s">
        <v>222</v>
      </c>
      <c r="B57" s="40">
        <v>16</v>
      </c>
      <c r="C57" s="40">
        <v>56</v>
      </c>
      <c r="D57" s="16" t="s">
        <v>1218</v>
      </c>
      <c r="E57" s="16" t="s">
        <v>237</v>
      </c>
      <c r="F57" s="19" t="s">
        <v>531</v>
      </c>
      <c r="G57" s="19" t="s">
        <v>311</v>
      </c>
      <c r="H57" s="19" t="s">
        <v>312</v>
      </c>
      <c r="I57" s="19" t="s">
        <v>313</v>
      </c>
      <c r="J57" s="19" t="s">
        <v>314</v>
      </c>
      <c r="K57" s="19"/>
      <c r="L57" s="19"/>
      <c r="M57" s="16"/>
      <c r="N57" s="46">
        <v>3</v>
      </c>
      <c r="O57" s="22" t="str">
        <f t="shared" si="4"/>
        <v>Ja</v>
      </c>
      <c r="P57" s="22" t="str">
        <f t="shared" si="5"/>
        <v>Nein</v>
      </c>
      <c r="Q57" s="22" t="str">
        <f t="shared" si="6"/>
        <v>Nein</v>
      </c>
      <c r="R57" s="22" t="str">
        <f t="shared" si="3"/>
        <v>Ja</v>
      </c>
      <c r="S57" s="22" t="str">
        <f t="shared" si="7"/>
        <v>Nein</v>
      </c>
      <c r="T57" s="22" t="s">
        <v>27</v>
      </c>
      <c r="U57" s="22"/>
      <c r="V57" s="20"/>
    </row>
    <row r="58" spans="1:22" ht="15" customHeight="1" x14ac:dyDescent="0.3">
      <c r="A58" s="4" t="s">
        <v>222</v>
      </c>
      <c r="B58" s="40">
        <v>17</v>
      </c>
      <c r="C58" s="40">
        <v>57</v>
      </c>
      <c r="D58" s="16" t="s">
        <v>1401</v>
      </c>
      <c r="E58" s="16" t="s">
        <v>238</v>
      </c>
      <c r="F58" s="24" t="s">
        <v>135</v>
      </c>
      <c r="G58" s="24" t="s">
        <v>315</v>
      </c>
      <c r="H58" s="24" t="s">
        <v>139</v>
      </c>
      <c r="I58" s="24" t="s">
        <v>316</v>
      </c>
      <c r="J58" s="24" t="s">
        <v>136</v>
      </c>
      <c r="K58" s="19"/>
      <c r="L58" s="19"/>
      <c r="M58" s="16"/>
      <c r="N58" s="46">
        <v>5</v>
      </c>
      <c r="O58" s="22" t="str">
        <f t="shared" si="4"/>
        <v>Ja</v>
      </c>
      <c r="P58" s="22" t="str">
        <f t="shared" si="5"/>
        <v>Nein</v>
      </c>
      <c r="Q58" s="22" t="str">
        <f t="shared" si="6"/>
        <v>Nein</v>
      </c>
      <c r="R58" s="22" t="str">
        <f t="shared" si="3"/>
        <v>Ja</v>
      </c>
      <c r="S58" s="22" t="str">
        <f t="shared" si="7"/>
        <v>Nein</v>
      </c>
      <c r="T58" s="22" t="s">
        <v>27</v>
      </c>
      <c r="U58" s="22"/>
      <c r="V58" s="20"/>
    </row>
    <row r="59" spans="1:22" ht="15" customHeight="1" x14ac:dyDescent="0.3">
      <c r="A59" s="4" t="s">
        <v>222</v>
      </c>
      <c r="B59" s="40">
        <v>18</v>
      </c>
      <c r="C59" s="40">
        <v>58</v>
      </c>
      <c r="D59" s="16" t="s">
        <v>1219</v>
      </c>
      <c r="E59" s="16" t="s">
        <v>239</v>
      </c>
      <c r="F59" s="24" t="s">
        <v>532</v>
      </c>
      <c r="G59" s="24" t="s">
        <v>317</v>
      </c>
      <c r="H59" s="24" t="s">
        <v>318</v>
      </c>
      <c r="I59" s="24" t="s">
        <v>319</v>
      </c>
      <c r="J59" s="24" t="s">
        <v>320</v>
      </c>
      <c r="K59" s="19"/>
      <c r="L59" s="19"/>
      <c r="M59" s="16"/>
      <c r="N59" s="46">
        <v>1</v>
      </c>
      <c r="O59" s="22" t="str">
        <f t="shared" si="4"/>
        <v>Ja</v>
      </c>
      <c r="P59" s="22" t="str">
        <f t="shared" si="5"/>
        <v>Nein</v>
      </c>
      <c r="Q59" s="22" t="str">
        <f t="shared" si="6"/>
        <v>Nein</v>
      </c>
      <c r="R59" s="22" t="str">
        <f t="shared" si="3"/>
        <v>Ja</v>
      </c>
      <c r="S59" s="22" t="str">
        <f t="shared" si="7"/>
        <v>Nein</v>
      </c>
      <c r="T59" s="22" t="s">
        <v>27</v>
      </c>
      <c r="U59" s="22"/>
      <c r="V59" s="20"/>
    </row>
    <row r="60" spans="1:22" ht="15" customHeight="1" x14ac:dyDescent="0.3">
      <c r="A60" s="4" t="s">
        <v>222</v>
      </c>
      <c r="B60" s="40">
        <v>19</v>
      </c>
      <c r="C60" s="40">
        <v>59</v>
      </c>
      <c r="D60" s="16" t="s">
        <v>1220</v>
      </c>
      <c r="E60" s="16" t="s">
        <v>240</v>
      </c>
      <c r="F60" s="24" t="s">
        <v>533</v>
      </c>
      <c r="G60" s="24" t="s">
        <v>321</v>
      </c>
      <c r="H60" s="24" t="s">
        <v>322</v>
      </c>
      <c r="I60" s="24" t="s">
        <v>323</v>
      </c>
      <c r="J60" s="24" t="s">
        <v>324</v>
      </c>
      <c r="K60" s="19"/>
      <c r="L60" s="19"/>
      <c r="M60" s="16"/>
      <c r="N60" s="46">
        <v>2</v>
      </c>
      <c r="O60" s="22" t="str">
        <f t="shared" si="4"/>
        <v>Ja</v>
      </c>
      <c r="P60" s="22" t="str">
        <f t="shared" si="5"/>
        <v>Nein</v>
      </c>
      <c r="Q60" s="22" t="str">
        <f t="shared" si="6"/>
        <v>Nein</v>
      </c>
      <c r="R60" s="22" t="str">
        <f t="shared" si="3"/>
        <v>Ja</v>
      </c>
      <c r="S60" s="22" t="str">
        <f t="shared" si="7"/>
        <v>Nein</v>
      </c>
      <c r="T60" s="22" t="s">
        <v>27</v>
      </c>
      <c r="U60" s="22"/>
      <c r="V60" s="20"/>
    </row>
    <row r="61" spans="1:22" ht="15" customHeight="1" x14ac:dyDescent="0.3">
      <c r="A61" s="4" t="s">
        <v>222</v>
      </c>
      <c r="B61" s="40">
        <v>20</v>
      </c>
      <c r="C61" s="40">
        <v>60</v>
      </c>
      <c r="D61" s="16" t="s">
        <v>1221</v>
      </c>
      <c r="E61" s="16" t="s">
        <v>241</v>
      </c>
      <c r="F61" s="24" t="s">
        <v>534</v>
      </c>
      <c r="G61" s="24" t="s">
        <v>325</v>
      </c>
      <c r="H61" s="24" t="s">
        <v>326</v>
      </c>
      <c r="I61" s="24" t="s">
        <v>327</v>
      </c>
      <c r="J61" s="24" t="s">
        <v>328</v>
      </c>
      <c r="K61" s="19"/>
      <c r="L61" s="19"/>
      <c r="M61" s="16"/>
      <c r="N61" s="46">
        <v>4</v>
      </c>
      <c r="O61" s="22" t="str">
        <f t="shared" si="4"/>
        <v>Ja</v>
      </c>
      <c r="P61" s="22" t="str">
        <f t="shared" si="5"/>
        <v>Nein</v>
      </c>
      <c r="Q61" s="22" t="str">
        <f t="shared" si="6"/>
        <v>Nein</v>
      </c>
      <c r="R61" s="22" t="str">
        <f t="shared" si="3"/>
        <v>Ja</v>
      </c>
      <c r="S61" s="22" t="str">
        <f t="shared" si="7"/>
        <v>Nein</v>
      </c>
      <c r="T61" s="22" t="s">
        <v>27</v>
      </c>
      <c r="U61" s="22"/>
      <c r="V61" s="20"/>
    </row>
    <row r="62" spans="1:22" ht="15" customHeight="1" x14ac:dyDescent="0.3">
      <c r="A62" s="4" t="s">
        <v>222</v>
      </c>
      <c r="B62" s="40">
        <v>21</v>
      </c>
      <c r="C62" s="40">
        <v>61</v>
      </c>
      <c r="D62" s="16" t="s">
        <v>1222</v>
      </c>
      <c r="E62" s="16" t="s">
        <v>242</v>
      </c>
      <c r="F62" s="24" t="s">
        <v>535</v>
      </c>
      <c r="G62" s="24" t="s">
        <v>329</v>
      </c>
      <c r="H62" s="24" t="s">
        <v>330</v>
      </c>
      <c r="I62" s="24" t="s">
        <v>331</v>
      </c>
      <c r="J62" s="24" t="s">
        <v>332</v>
      </c>
      <c r="K62" s="19"/>
      <c r="L62" s="19"/>
      <c r="M62" s="16"/>
      <c r="N62" s="46">
        <v>3</v>
      </c>
      <c r="O62" s="22" t="str">
        <f t="shared" si="4"/>
        <v>Ja</v>
      </c>
      <c r="P62" s="22" t="str">
        <f t="shared" si="5"/>
        <v>Nein</v>
      </c>
      <c r="Q62" s="22" t="str">
        <f t="shared" si="6"/>
        <v>Nein</v>
      </c>
      <c r="R62" s="22" t="str">
        <f t="shared" si="3"/>
        <v>Ja</v>
      </c>
      <c r="S62" s="22" t="str">
        <f t="shared" si="7"/>
        <v>Nein</v>
      </c>
      <c r="T62" s="22" t="s">
        <v>27</v>
      </c>
      <c r="U62" s="22"/>
      <c r="V62" s="20"/>
    </row>
    <row r="63" spans="1:22" ht="15" customHeight="1" x14ac:dyDescent="0.3">
      <c r="A63" s="4" t="s">
        <v>222</v>
      </c>
      <c r="B63" s="40">
        <v>22</v>
      </c>
      <c r="C63" s="40">
        <v>62</v>
      </c>
      <c r="D63" s="16" t="s">
        <v>1223</v>
      </c>
      <c r="E63" s="16" t="s">
        <v>243</v>
      </c>
      <c r="F63" s="24" t="s">
        <v>536</v>
      </c>
      <c r="G63" s="24" t="s">
        <v>333</v>
      </c>
      <c r="H63" s="24" t="s">
        <v>334</v>
      </c>
      <c r="I63" s="24" t="s">
        <v>335</v>
      </c>
      <c r="J63" s="24" t="s">
        <v>336</v>
      </c>
      <c r="K63" s="19"/>
      <c r="L63" s="19"/>
      <c r="M63" s="16"/>
      <c r="N63" s="46">
        <v>4</v>
      </c>
      <c r="O63" s="22" t="str">
        <f t="shared" si="4"/>
        <v>Ja</v>
      </c>
      <c r="P63" s="22" t="str">
        <f t="shared" si="5"/>
        <v>Nein</v>
      </c>
      <c r="Q63" s="22" t="str">
        <f t="shared" si="6"/>
        <v>Nein</v>
      </c>
      <c r="R63" s="22" t="str">
        <f t="shared" si="3"/>
        <v>Ja</v>
      </c>
      <c r="S63" s="22" t="str">
        <f t="shared" si="7"/>
        <v>Nein</v>
      </c>
      <c r="T63" s="22" t="s">
        <v>27</v>
      </c>
      <c r="U63" s="22"/>
      <c r="V63" s="20"/>
    </row>
    <row r="64" spans="1:22" ht="15" customHeight="1" x14ac:dyDescent="0.3">
      <c r="A64" s="4" t="s">
        <v>222</v>
      </c>
      <c r="B64" s="40">
        <v>23</v>
      </c>
      <c r="C64" s="40">
        <v>63</v>
      </c>
      <c r="D64" s="16" t="s">
        <v>1416</v>
      </c>
      <c r="E64" s="16" t="s">
        <v>244</v>
      </c>
      <c r="F64" s="19"/>
      <c r="G64" s="19"/>
      <c r="H64" s="19"/>
      <c r="I64" s="19"/>
      <c r="J64" s="19"/>
      <c r="K64" s="19"/>
      <c r="L64" s="19"/>
      <c r="M64" s="16"/>
      <c r="N64" s="46">
        <v>1</v>
      </c>
      <c r="O64" s="22" t="str">
        <f t="shared" si="4"/>
        <v>Nein</v>
      </c>
      <c r="P64" s="22" t="str">
        <f t="shared" si="5"/>
        <v>Nein</v>
      </c>
      <c r="Q64" s="22" t="str">
        <f t="shared" si="6"/>
        <v>Nein</v>
      </c>
      <c r="R64" s="22" t="str">
        <f t="shared" si="3"/>
        <v>Nein</v>
      </c>
      <c r="S64" s="22" t="str">
        <f t="shared" si="7"/>
        <v>Ja</v>
      </c>
      <c r="T64" s="22" t="s">
        <v>27</v>
      </c>
      <c r="U64" s="22"/>
      <c r="V64" s="20"/>
    </row>
    <row r="65" spans="1:22" ht="15" customHeight="1" x14ac:dyDescent="0.3">
      <c r="A65" s="4" t="s">
        <v>222</v>
      </c>
      <c r="B65" s="40">
        <v>24</v>
      </c>
      <c r="C65" s="40">
        <v>64</v>
      </c>
      <c r="D65" s="16" t="s">
        <v>1224</v>
      </c>
      <c r="E65" s="16" t="s">
        <v>245</v>
      </c>
      <c r="F65" s="15" t="s">
        <v>835</v>
      </c>
      <c r="G65" s="15" t="s">
        <v>759</v>
      </c>
      <c r="H65" s="15" t="s">
        <v>760</v>
      </c>
      <c r="I65" s="15" t="s">
        <v>761</v>
      </c>
      <c r="J65" s="15" t="s">
        <v>762</v>
      </c>
      <c r="K65" s="19"/>
      <c r="L65" s="19"/>
      <c r="M65" s="16"/>
      <c r="N65" s="46">
        <v>2</v>
      </c>
      <c r="O65" s="22" t="str">
        <f t="shared" si="4"/>
        <v>Ja</v>
      </c>
      <c r="P65" s="22" t="str">
        <f t="shared" si="5"/>
        <v>Nein</v>
      </c>
      <c r="Q65" s="22" t="str">
        <f t="shared" si="6"/>
        <v>Nein</v>
      </c>
      <c r="R65" s="22" t="str">
        <f t="shared" si="3"/>
        <v>Ja</v>
      </c>
      <c r="S65" s="22" t="str">
        <f t="shared" si="7"/>
        <v>Nein</v>
      </c>
      <c r="T65" s="22" t="s">
        <v>27</v>
      </c>
      <c r="U65" s="22"/>
      <c r="V65" s="20"/>
    </row>
    <row r="66" spans="1:22" ht="15" customHeight="1" x14ac:dyDescent="0.3">
      <c r="A66" s="4" t="s">
        <v>222</v>
      </c>
      <c r="B66" s="40">
        <v>25</v>
      </c>
      <c r="C66" s="40">
        <v>65</v>
      </c>
      <c r="D66" s="16" t="s">
        <v>1225</v>
      </c>
      <c r="E66" s="16" t="s">
        <v>246</v>
      </c>
      <c r="F66" s="19" t="s">
        <v>345</v>
      </c>
      <c r="G66" s="19" t="s">
        <v>337</v>
      </c>
      <c r="H66" s="19" t="s">
        <v>338</v>
      </c>
      <c r="I66" s="19" t="s">
        <v>339</v>
      </c>
      <c r="J66" s="19" t="s">
        <v>340</v>
      </c>
      <c r="K66" s="19"/>
      <c r="L66" s="19"/>
      <c r="M66" s="16"/>
      <c r="N66" s="46" t="s">
        <v>1170</v>
      </c>
      <c r="O66" s="22" t="str">
        <f t="shared" si="4"/>
        <v>Ja</v>
      </c>
      <c r="P66" s="22" t="str">
        <f t="shared" si="5"/>
        <v>Ja</v>
      </c>
      <c r="Q66" s="22" t="str">
        <f t="shared" si="6"/>
        <v>Ja</v>
      </c>
      <c r="R66" s="22" t="str">
        <f t="shared" si="3"/>
        <v>Nein</v>
      </c>
      <c r="S66" s="22" t="str">
        <f t="shared" si="7"/>
        <v>Nein</v>
      </c>
      <c r="T66" s="22" t="s">
        <v>27</v>
      </c>
      <c r="U66" s="22"/>
      <c r="V66" s="20"/>
    </row>
    <row r="67" spans="1:22" ht="15" customHeight="1" x14ac:dyDescent="0.3">
      <c r="A67" s="4" t="s">
        <v>222</v>
      </c>
      <c r="B67" s="40">
        <v>26</v>
      </c>
      <c r="C67" s="40">
        <v>66</v>
      </c>
      <c r="D67" s="16" t="s">
        <v>1226</v>
      </c>
      <c r="E67" s="16" t="s">
        <v>247</v>
      </c>
      <c r="F67" s="24"/>
      <c r="G67" s="24"/>
      <c r="H67" s="24"/>
      <c r="I67" s="24"/>
      <c r="J67" s="24"/>
      <c r="K67" s="24"/>
      <c r="L67" s="19"/>
      <c r="M67" s="16"/>
      <c r="N67" s="46">
        <v>20</v>
      </c>
      <c r="O67" s="22" t="str">
        <f t="shared" si="4"/>
        <v>Nein</v>
      </c>
      <c r="P67" s="22" t="str">
        <f t="shared" si="5"/>
        <v>Nein</v>
      </c>
      <c r="Q67" s="22" t="str">
        <f t="shared" si="6"/>
        <v>Nein</v>
      </c>
      <c r="R67" s="22" t="str">
        <f t="shared" si="3"/>
        <v>Nein</v>
      </c>
      <c r="S67" s="22" t="str">
        <f t="shared" si="7"/>
        <v>Ja</v>
      </c>
      <c r="T67" s="22" t="s">
        <v>27</v>
      </c>
      <c r="U67" s="22"/>
      <c r="V67" s="20"/>
    </row>
    <row r="68" spans="1:22" ht="15" customHeight="1" x14ac:dyDescent="0.3">
      <c r="A68" s="4" t="s">
        <v>222</v>
      </c>
      <c r="B68" s="40">
        <v>27</v>
      </c>
      <c r="C68" s="40">
        <v>67</v>
      </c>
      <c r="D68" s="16" t="s">
        <v>1227</v>
      </c>
      <c r="E68" s="16" t="s">
        <v>248</v>
      </c>
      <c r="F68" s="24" t="s">
        <v>383</v>
      </c>
      <c r="G68" s="24" t="s">
        <v>346</v>
      </c>
      <c r="H68" s="24" t="s">
        <v>347</v>
      </c>
      <c r="I68" s="24" t="s">
        <v>348</v>
      </c>
      <c r="J68" s="24" t="s">
        <v>349</v>
      </c>
      <c r="K68" s="19"/>
      <c r="L68" s="19"/>
      <c r="M68" s="16"/>
      <c r="N68" s="46">
        <v>5</v>
      </c>
      <c r="O68" s="22" t="str">
        <f t="shared" si="4"/>
        <v>Ja</v>
      </c>
      <c r="P68" s="22" t="str">
        <f t="shared" si="5"/>
        <v>Nein</v>
      </c>
      <c r="Q68" s="22" t="str">
        <f t="shared" si="6"/>
        <v>Nein</v>
      </c>
      <c r="R68" s="22" t="str">
        <f t="shared" si="3"/>
        <v>Ja</v>
      </c>
      <c r="S68" s="22" t="str">
        <f t="shared" si="7"/>
        <v>Nein</v>
      </c>
      <c r="T68" s="22" t="s">
        <v>27</v>
      </c>
      <c r="U68" s="22"/>
      <c r="V68" s="20"/>
    </row>
    <row r="69" spans="1:22" ht="15" customHeight="1" x14ac:dyDescent="0.3">
      <c r="A69" s="4" t="s">
        <v>222</v>
      </c>
      <c r="B69" s="40">
        <v>28</v>
      </c>
      <c r="C69" s="40">
        <v>68</v>
      </c>
      <c r="D69" s="16" t="s">
        <v>1228</v>
      </c>
      <c r="E69" s="16" t="s">
        <v>249</v>
      </c>
      <c r="F69" s="24" t="s">
        <v>537</v>
      </c>
      <c r="G69" s="24" t="s">
        <v>341</v>
      </c>
      <c r="H69" s="24" t="s">
        <v>342</v>
      </c>
      <c r="I69" s="24" t="s">
        <v>343</v>
      </c>
      <c r="J69" s="24" t="s">
        <v>344</v>
      </c>
      <c r="K69" s="19"/>
      <c r="L69" s="19"/>
      <c r="M69" s="16"/>
      <c r="N69" s="46">
        <v>5</v>
      </c>
      <c r="O69" s="22" t="str">
        <f t="shared" si="4"/>
        <v>Ja</v>
      </c>
      <c r="P69" s="22" t="str">
        <f t="shared" si="5"/>
        <v>Nein</v>
      </c>
      <c r="Q69" s="22" t="str">
        <f t="shared" si="6"/>
        <v>Nein</v>
      </c>
      <c r="R69" s="22" t="str">
        <f t="shared" si="3"/>
        <v>Ja</v>
      </c>
      <c r="S69" s="22" t="str">
        <f t="shared" si="7"/>
        <v>Nein</v>
      </c>
      <c r="T69" s="22" t="s">
        <v>27</v>
      </c>
      <c r="U69" s="22"/>
      <c r="V69" s="20"/>
    </row>
    <row r="70" spans="1:22" ht="15" customHeight="1" x14ac:dyDescent="0.3">
      <c r="A70" s="4" t="s">
        <v>222</v>
      </c>
      <c r="B70" s="40">
        <v>29</v>
      </c>
      <c r="C70" s="40">
        <v>69</v>
      </c>
      <c r="D70" s="16" t="s">
        <v>1229</v>
      </c>
      <c r="E70" s="16" t="s">
        <v>250</v>
      </c>
      <c r="F70" s="24" t="s">
        <v>538</v>
      </c>
      <c r="G70" s="24" t="s">
        <v>350</v>
      </c>
      <c r="H70" s="24" t="s">
        <v>351</v>
      </c>
      <c r="I70" s="24" t="s">
        <v>352</v>
      </c>
      <c r="J70" s="24" t="s">
        <v>353</v>
      </c>
      <c r="K70" s="19"/>
      <c r="L70" s="19"/>
      <c r="M70" s="16"/>
      <c r="N70" s="46">
        <v>3</v>
      </c>
      <c r="O70" s="22" t="str">
        <f t="shared" si="4"/>
        <v>Ja</v>
      </c>
      <c r="P70" s="22" t="str">
        <f t="shared" si="5"/>
        <v>Nein</v>
      </c>
      <c r="Q70" s="22" t="str">
        <f t="shared" si="6"/>
        <v>Nein</v>
      </c>
      <c r="R70" s="22" t="str">
        <f t="shared" si="3"/>
        <v>Ja</v>
      </c>
      <c r="S70" s="22" t="str">
        <f t="shared" si="7"/>
        <v>Nein</v>
      </c>
      <c r="T70" s="22" t="s">
        <v>27</v>
      </c>
      <c r="U70" s="22"/>
      <c r="V70" s="20"/>
    </row>
    <row r="71" spans="1:22" ht="15" customHeight="1" x14ac:dyDescent="0.3">
      <c r="A71" s="4" t="s">
        <v>222</v>
      </c>
      <c r="B71" s="40">
        <v>30</v>
      </c>
      <c r="C71" s="40">
        <v>70</v>
      </c>
      <c r="D71" s="16" t="s">
        <v>1230</v>
      </c>
      <c r="E71" s="16" t="s">
        <v>251</v>
      </c>
      <c r="F71" s="19" t="s">
        <v>539</v>
      </c>
      <c r="G71" s="19" t="s">
        <v>354</v>
      </c>
      <c r="H71" s="19" t="s">
        <v>355</v>
      </c>
      <c r="I71" s="19" t="s">
        <v>356</v>
      </c>
      <c r="J71" s="19" t="s">
        <v>357</v>
      </c>
      <c r="K71" s="19"/>
      <c r="L71" s="19"/>
      <c r="M71" s="16"/>
      <c r="N71" s="46">
        <v>4</v>
      </c>
      <c r="O71" s="22" t="str">
        <f t="shared" si="4"/>
        <v>Ja</v>
      </c>
      <c r="P71" s="22" t="str">
        <f t="shared" si="5"/>
        <v>Nein</v>
      </c>
      <c r="Q71" s="22" t="str">
        <f t="shared" si="6"/>
        <v>Nein</v>
      </c>
      <c r="R71" s="22" t="str">
        <f t="shared" si="3"/>
        <v>Ja</v>
      </c>
      <c r="S71" s="22" t="str">
        <f t="shared" si="7"/>
        <v>Nein</v>
      </c>
      <c r="T71" s="22" t="s">
        <v>27</v>
      </c>
      <c r="U71" s="22"/>
      <c r="V71" s="20"/>
    </row>
    <row r="72" spans="1:22" ht="15" customHeight="1" x14ac:dyDescent="0.3">
      <c r="A72" s="4" t="s">
        <v>222</v>
      </c>
      <c r="B72" s="40">
        <v>31</v>
      </c>
      <c r="C72" s="40">
        <v>71</v>
      </c>
      <c r="D72" s="16" t="s">
        <v>1231</v>
      </c>
      <c r="E72" s="16" t="s">
        <v>252</v>
      </c>
      <c r="F72" s="24" t="s">
        <v>540</v>
      </c>
      <c r="G72" s="24" t="s">
        <v>358</v>
      </c>
      <c r="H72" s="24" t="s">
        <v>359</v>
      </c>
      <c r="I72" s="24" t="s">
        <v>360</v>
      </c>
      <c r="J72" s="24" t="s">
        <v>361</v>
      </c>
      <c r="K72" s="19"/>
      <c r="L72" s="19"/>
      <c r="M72" s="16"/>
      <c r="N72" s="46">
        <v>3</v>
      </c>
      <c r="O72" s="22" t="str">
        <f t="shared" si="4"/>
        <v>Ja</v>
      </c>
      <c r="P72" s="22" t="str">
        <f t="shared" si="5"/>
        <v>Nein</v>
      </c>
      <c r="Q72" s="22" t="str">
        <f t="shared" si="6"/>
        <v>Nein</v>
      </c>
      <c r="R72" s="22" t="str">
        <f t="shared" si="3"/>
        <v>Ja</v>
      </c>
      <c r="S72" s="22" t="str">
        <f t="shared" si="7"/>
        <v>Nein</v>
      </c>
      <c r="T72" s="22" t="s">
        <v>27</v>
      </c>
      <c r="U72" s="22"/>
      <c r="V72" s="20"/>
    </row>
    <row r="73" spans="1:22" ht="15" customHeight="1" x14ac:dyDescent="0.3">
      <c r="A73" s="4" t="s">
        <v>222</v>
      </c>
      <c r="B73" s="40">
        <v>32</v>
      </c>
      <c r="C73" s="40">
        <v>72</v>
      </c>
      <c r="D73" s="16" t="s">
        <v>1232</v>
      </c>
      <c r="E73" s="16" t="s">
        <v>253</v>
      </c>
      <c r="F73" s="24" t="s">
        <v>541</v>
      </c>
      <c r="G73" s="24" t="s">
        <v>362</v>
      </c>
      <c r="H73" s="24" t="s">
        <v>363</v>
      </c>
      <c r="I73" s="24" t="s">
        <v>364</v>
      </c>
      <c r="J73" s="19" t="s">
        <v>365</v>
      </c>
      <c r="K73" s="19"/>
      <c r="L73" s="19"/>
      <c r="M73" s="16"/>
      <c r="N73" s="46">
        <v>4</v>
      </c>
      <c r="O73" s="22" t="str">
        <f t="shared" si="4"/>
        <v>Ja</v>
      </c>
      <c r="P73" s="22" t="str">
        <f t="shared" si="5"/>
        <v>Nein</v>
      </c>
      <c r="Q73" s="22" t="str">
        <f t="shared" si="6"/>
        <v>Nein</v>
      </c>
      <c r="R73" s="22" t="str">
        <f t="shared" ref="R73:R131" si="8">IF(AND(O73="Ja", Q73="Nein", S73="Nein", OR(ISNUMBER(SEARCH("Stellen Sie",E73)), ISNUMBER(SEARCH("Entscheiden Sie",E73)), ISNUMBER(SEARCH("Prüfen Sie",E73)), ISNUMBER(SEARCH("Geben Sie",E73)), ISNUMBER(SEARCH("Entscheiden Sie",E73)), ISNUMBER(SEARCH("Erklären Sie",E73)), ISNUMBER(SEARCH("Bestimmen Sie",E73)), ISNUMBER(SEARCH("Erläutern Sie",E73)), ISNUMBER(SEARCH("Schlagen Sie",E73)), ISNUMBER(SEARCH("Ordne",E73)), ISNUMBER(SEARCH("Begründe",E73)), ISNUMBER(SEARCH("Ziehe",E73)), ISNUMBER(SEARCH("Charakterisieren",E73)), ISNUMBER(SEARCH("Beurteilen",E73)))), "Ja", "Nein")</f>
        <v>Ja</v>
      </c>
      <c r="S73" s="22" t="str">
        <f t="shared" si="7"/>
        <v>Nein</v>
      </c>
      <c r="T73" s="22" t="s">
        <v>27</v>
      </c>
      <c r="U73" s="22"/>
      <c r="V73" s="20"/>
    </row>
    <row r="74" spans="1:22" ht="15" customHeight="1" x14ac:dyDescent="0.3">
      <c r="A74" s="4" t="s">
        <v>222</v>
      </c>
      <c r="B74" s="40">
        <v>33</v>
      </c>
      <c r="C74" s="40">
        <v>73</v>
      </c>
      <c r="D74" s="16" t="s">
        <v>1233</v>
      </c>
      <c r="E74" s="16" t="s">
        <v>254</v>
      </c>
      <c r="F74" s="19" t="s">
        <v>542</v>
      </c>
      <c r="G74" s="19" t="s">
        <v>366</v>
      </c>
      <c r="H74" s="19" t="s">
        <v>367</v>
      </c>
      <c r="I74" s="19" t="s">
        <v>368</v>
      </c>
      <c r="J74" s="19" t="s">
        <v>369</v>
      </c>
      <c r="K74" s="19"/>
      <c r="L74" s="19"/>
      <c r="M74" s="16"/>
      <c r="N74" s="46" t="s">
        <v>1171</v>
      </c>
      <c r="O74" s="22" t="str">
        <f t="shared" si="4"/>
        <v>Ja</v>
      </c>
      <c r="P74" s="22" t="str">
        <f t="shared" si="5"/>
        <v>Ja</v>
      </c>
      <c r="Q74" s="22" t="str">
        <f t="shared" si="6"/>
        <v>Nein</v>
      </c>
      <c r="R74" s="22" t="str">
        <f t="shared" si="8"/>
        <v>Ja</v>
      </c>
      <c r="S74" s="22" t="str">
        <f t="shared" si="7"/>
        <v>Nein</v>
      </c>
      <c r="T74" s="22" t="s">
        <v>27</v>
      </c>
      <c r="U74" s="22"/>
      <c r="V74" s="20"/>
    </row>
    <row r="75" spans="1:22" ht="15" customHeight="1" x14ac:dyDescent="0.3">
      <c r="A75" s="4" t="s">
        <v>222</v>
      </c>
      <c r="B75" s="40">
        <v>34</v>
      </c>
      <c r="C75" s="40">
        <v>74</v>
      </c>
      <c r="D75" s="16" t="s">
        <v>1234</v>
      </c>
      <c r="E75" s="16" t="s">
        <v>255</v>
      </c>
      <c r="F75" s="19" t="s">
        <v>543</v>
      </c>
      <c r="G75" s="19" t="s">
        <v>370</v>
      </c>
      <c r="H75" s="19" t="s">
        <v>371</v>
      </c>
      <c r="I75" s="19" t="s">
        <v>372</v>
      </c>
      <c r="J75" s="19" t="s">
        <v>373</v>
      </c>
      <c r="K75" s="19"/>
      <c r="L75" s="19"/>
      <c r="M75" s="16"/>
      <c r="N75" s="46">
        <v>5</v>
      </c>
      <c r="O75" s="22" t="str">
        <f t="shared" si="4"/>
        <v>Ja</v>
      </c>
      <c r="P75" s="22" t="str">
        <f t="shared" si="5"/>
        <v>Nein</v>
      </c>
      <c r="Q75" s="22" t="str">
        <f t="shared" si="6"/>
        <v>Nein</v>
      </c>
      <c r="R75" s="22" t="str">
        <f t="shared" si="8"/>
        <v>Ja</v>
      </c>
      <c r="S75" s="22" t="str">
        <f t="shared" si="7"/>
        <v>Nein</v>
      </c>
      <c r="T75" s="22" t="s">
        <v>27</v>
      </c>
      <c r="U75" s="22"/>
      <c r="V75" s="20"/>
    </row>
    <row r="76" spans="1:22" ht="15" customHeight="1" x14ac:dyDescent="0.3">
      <c r="A76" s="4" t="s">
        <v>222</v>
      </c>
      <c r="B76" s="40">
        <v>35</v>
      </c>
      <c r="C76" s="40">
        <v>75</v>
      </c>
      <c r="D76" s="16" t="s">
        <v>1235</v>
      </c>
      <c r="E76" s="16" t="s">
        <v>256</v>
      </c>
      <c r="F76" s="19" t="s">
        <v>544</v>
      </c>
      <c r="G76" s="19" t="s">
        <v>374</v>
      </c>
      <c r="H76" s="19" t="s">
        <v>375</v>
      </c>
      <c r="I76" s="19" t="s">
        <v>376</v>
      </c>
      <c r="J76" s="19" t="s">
        <v>377</v>
      </c>
      <c r="K76" s="19"/>
      <c r="L76" s="19"/>
      <c r="M76" s="16"/>
      <c r="N76" s="46" t="s">
        <v>1172</v>
      </c>
      <c r="O76" s="22" t="str">
        <f t="shared" si="4"/>
        <v>Ja</v>
      </c>
      <c r="P76" s="22" t="str">
        <f t="shared" si="5"/>
        <v>Ja</v>
      </c>
      <c r="Q76" s="22" t="str">
        <f t="shared" si="6"/>
        <v>Ja</v>
      </c>
      <c r="R76" s="22" t="str">
        <f t="shared" si="8"/>
        <v>Nein</v>
      </c>
      <c r="S76" s="22" t="str">
        <f t="shared" si="7"/>
        <v>Nein</v>
      </c>
      <c r="T76" s="22" t="s">
        <v>27</v>
      </c>
      <c r="U76" s="22"/>
      <c r="V76" s="20"/>
    </row>
    <row r="77" spans="1:22" ht="15" customHeight="1" x14ac:dyDescent="0.3">
      <c r="A77" s="4" t="s">
        <v>222</v>
      </c>
      <c r="B77" s="40">
        <v>36</v>
      </c>
      <c r="C77" s="40">
        <v>76</v>
      </c>
      <c r="D77" s="16" t="s">
        <v>1236</v>
      </c>
      <c r="E77" s="16" t="s">
        <v>257</v>
      </c>
      <c r="F77" s="19" t="s">
        <v>382</v>
      </c>
      <c r="G77" s="19" t="s">
        <v>378</v>
      </c>
      <c r="H77" s="19" t="s">
        <v>379</v>
      </c>
      <c r="I77" s="19" t="s">
        <v>380</v>
      </c>
      <c r="J77" s="19" t="s">
        <v>381</v>
      </c>
      <c r="K77" s="19"/>
      <c r="L77" s="19"/>
      <c r="M77" s="16"/>
      <c r="N77" s="46">
        <v>1</v>
      </c>
      <c r="O77" s="22" t="str">
        <f t="shared" si="4"/>
        <v>Ja</v>
      </c>
      <c r="P77" s="22" t="str">
        <f t="shared" si="5"/>
        <v>Nein</v>
      </c>
      <c r="Q77" s="22" t="str">
        <f t="shared" si="6"/>
        <v>Nein</v>
      </c>
      <c r="R77" s="22" t="str">
        <f t="shared" si="8"/>
        <v>Ja</v>
      </c>
      <c r="S77" s="22" t="str">
        <f t="shared" si="7"/>
        <v>Nein</v>
      </c>
      <c r="T77" s="22" t="s">
        <v>27</v>
      </c>
      <c r="U77" s="22"/>
      <c r="V77" s="20"/>
    </row>
    <row r="78" spans="1:22" ht="15" customHeight="1" x14ac:dyDescent="0.3">
      <c r="A78" s="4" t="s">
        <v>222</v>
      </c>
      <c r="B78" s="40">
        <v>37</v>
      </c>
      <c r="C78" s="40">
        <v>77</v>
      </c>
      <c r="D78" s="16" t="s">
        <v>1237</v>
      </c>
      <c r="E78" s="16" t="s">
        <v>258</v>
      </c>
      <c r="F78" s="19" t="s">
        <v>525</v>
      </c>
      <c r="G78" s="19" t="s">
        <v>525</v>
      </c>
      <c r="H78" s="19" t="s">
        <v>525</v>
      </c>
      <c r="I78" s="19" t="s">
        <v>525</v>
      </c>
      <c r="J78" s="19" t="s">
        <v>525</v>
      </c>
      <c r="K78" s="19"/>
      <c r="L78" s="19"/>
      <c r="M78" s="16"/>
      <c r="N78" s="46">
        <v>1.78</v>
      </c>
      <c r="O78" s="22" t="str">
        <f t="shared" si="4"/>
        <v>Nein</v>
      </c>
      <c r="P78" s="22" t="str">
        <f t="shared" si="5"/>
        <v>Nein</v>
      </c>
      <c r="Q78" s="22" t="str">
        <f t="shared" si="6"/>
        <v>Nein</v>
      </c>
      <c r="R78" s="22" t="str">
        <f t="shared" si="8"/>
        <v>Nein</v>
      </c>
      <c r="S78" s="22" t="str">
        <f t="shared" si="7"/>
        <v>Ja</v>
      </c>
      <c r="T78" s="22" t="s">
        <v>27</v>
      </c>
      <c r="U78" s="22"/>
      <c r="V78" s="20"/>
    </row>
    <row r="79" spans="1:22" ht="15" customHeight="1" x14ac:dyDescent="0.3">
      <c r="A79" s="4" t="s">
        <v>222</v>
      </c>
      <c r="B79" s="40">
        <v>38</v>
      </c>
      <c r="C79" s="40">
        <v>78</v>
      </c>
      <c r="D79" s="16" t="s">
        <v>1238</v>
      </c>
      <c r="E79" s="16" t="s">
        <v>259</v>
      </c>
      <c r="F79" s="19" t="s">
        <v>525</v>
      </c>
      <c r="G79" s="19" t="s">
        <v>525</v>
      </c>
      <c r="H79" s="19" t="s">
        <v>525</v>
      </c>
      <c r="I79" s="19" t="s">
        <v>525</v>
      </c>
      <c r="J79" s="19" t="s">
        <v>525</v>
      </c>
      <c r="K79" s="19"/>
      <c r="L79" s="19"/>
      <c r="M79" s="16"/>
      <c r="N79" s="46">
        <v>0.3</v>
      </c>
      <c r="O79" s="22" t="str">
        <f t="shared" si="4"/>
        <v>Nein</v>
      </c>
      <c r="P79" s="22" t="str">
        <f t="shared" si="5"/>
        <v>Nein</v>
      </c>
      <c r="Q79" s="22" t="str">
        <f t="shared" si="6"/>
        <v>Nein</v>
      </c>
      <c r="R79" s="22" t="str">
        <f t="shared" si="8"/>
        <v>Nein</v>
      </c>
      <c r="S79" s="22" t="str">
        <f t="shared" si="7"/>
        <v>Ja</v>
      </c>
      <c r="T79" s="22" t="s">
        <v>27</v>
      </c>
      <c r="U79" s="22"/>
      <c r="V79" s="20"/>
    </row>
    <row r="80" spans="1:22" ht="15" customHeight="1" x14ac:dyDescent="0.3">
      <c r="A80" s="4" t="s">
        <v>222</v>
      </c>
      <c r="B80" s="40">
        <v>39</v>
      </c>
      <c r="C80" s="40">
        <v>79</v>
      </c>
      <c r="D80" s="16" t="s">
        <v>1239</v>
      </c>
      <c r="E80" s="16" t="s">
        <v>260</v>
      </c>
      <c r="F80" s="19" t="s">
        <v>545</v>
      </c>
      <c r="G80" s="19" t="s">
        <v>384</v>
      </c>
      <c r="H80" s="19" t="s">
        <v>385</v>
      </c>
      <c r="I80" s="19" t="s">
        <v>386</v>
      </c>
      <c r="J80" s="19" t="s">
        <v>387</v>
      </c>
      <c r="K80" s="19"/>
      <c r="L80" s="19"/>
      <c r="M80" s="16"/>
      <c r="N80" s="46">
        <v>5</v>
      </c>
      <c r="O80" s="22" t="str">
        <f t="shared" si="4"/>
        <v>Ja</v>
      </c>
      <c r="P80" s="22" t="str">
        <f t="shared" si="5"/>
        <v>Nein</v>
      </c>
      <c r="Q80" s="22" t="str">
        <f t="shared" si="6"/>
        <v>Nein</v>
      </c>
      <c r="R80" s="22" t="str">
        <f t="shared" si="8"/>
        <v>Ja</v>
      </c>
      <c r="S80" s="22" t="str">
        <f t="shared" si="7"/>
        <v>Nein</v>
      </c>
      <c r="T80" s="22" t="s">
        <v>27</v>
      </c>
      <c r="U80" s="22"/>
      <c r="V80" s="20"/>
    </row>
    <row r="81" spans="1:22" ht="15" customHeight="1" thickBot="1" x14ac:dyDescent="0.35">
      <c r="A81" s="5" t="s">
        <v>222</v>
      </c>
      <c r="B81" s="42">
        <v>40</v>
      </c>
      <c r="C81" s="42">
        <v>80</v>
      </c>
      <c r="D81" s="14" t="s">
        <v>1240</v>
      </c>
      <c r="E81" s="14" t="s">
        <v>261</v>
      </c>
      <c r="F81" s="25" t="s">
        <v>546</v>
      </c>
      <c r="G81" s="25" t="s">
        <v>388</v>
      </c>
      <c r="H81" s="25" t="s">
        <v>389</v>
      </c>
      <c r="I81" s="25" t="s">
        <v>390</v>
      </c>
      <c r="J81" s="26" t="s">
        <v>391</v>
      </c>
      <c r="K81" s="26"/>
      <c r="L81" s="26"/>
      <c r="M81" s="13"/>
      <c r="N81" s="47">
        <v>2</v>
      </c>
      <c r="O81" s="29" t="str">
        <f t="shared" si="4"/>
        <v>Ja</v>
      </c>
      <c r="P81" s="29" t="str">
        <f t="shared" si="5"/>
        <v>Nein</v>
      </c>
      <c r="Q81" s="29" t="str">
        <f t="shared" si="6"/>
        <v>Nein</v>
      </c>
      <c r="R81" s="29" t="str">
        <f t="shared" si="8"/>
        <v>Ja</v>
      </c>
      <c r="S81" s="29" t="str">
        <f t="shared" si="7"/>
        <v>Nein</v>
      </c>
      <c r="T81" s="29" t="s">
        <v>27</v>
      </c>
      <c r="U81" s="29"/>
      <c r="V81" s="23"/>
    </row>
    <row r="82" spans="1:22" ht="15" customHeight="1" x14ac:dyDescent="0.3">
      <c r="A82" s="3" t="s">
        <v>1419</v>
      </c>
      <c r="B82" s="39">
        <v>1</v>
      </c>
      <c r="C82" s="39">
        <v>81</v>
      </c>
      <c r="D82" s="15" t="s">
        <v>1241</v>
      </c>
      <c r="E82" s="15" t="s">
        <v>1007</v>
      </c>
      <c r="F82" s="15" t="s">
        <v>1439</v>
      </c>
      <c r="G82" s="15" t="s">
        <v>1440</v>
      </c>
      <c r="H82" s="15" t="s">
        <v>1441</v>
      </c>
      <c r="I82" s="15" t="s">
        <v>1442</v>
      </c>
      <c r="J82" s="15" t="s">
        <v>1443</v>
      </c>
      <c r="K82" s="15" t="s">
        <v>525</v>
      </c>
      <c r="L82" s="15" t="s">
        <v>525</v>
      </c>
      <c r="M82" s="15" t="s">
        <v>525</v>
      </c>
      <c r="N82" s="45">
        <v>2</v>
      </c>
      <c r="O82" s="28" t="str">
        <f t="shared" si="4"/>
        <v>Ja</v>
      </c>
      <c r="P82" s="28" t="str">
        <f t="shared" si="5"/>
        <v>Nein</v>
      </c>
      <c r="Q82" s="28" t="str">
        <f t="shared" si="6"/>
        <v>Nein</v>
      </c>
      <c r="R82" s="28" t="str">
        <f t="shared" si="8"/>
        <v>Ja</v>
      </c>
      <c r="S82" s="28" t="str">
        <f t="shared" si="7"/>
        <v>Nein</v>
      </c>
      <c r="T82" s="28" t="s">
        <v>27</v>
      </c>
      <c r="U82" s="28"/>
      <c r="V82" s="20"/>
    </row>
    <row r="83" spans="1:22" ht="15" customHeight="1" x14ac:dyDescent="0.3">
      <c r="A83" s="4" t="s">
        <v>1419</v>
      </c>
      <c r="B83" s="39">
        <v>2</v>
      </c>
      <c r="C83" s="39">
        <v>82</v>
      </c>
      <c r="D83" s="15" t="s">
        <v>1242</v>
      </c>
      <c r="E83" s="15" t="s">
        <v>1008</v>
      </c>
      <c r="F83" s="15" t="s">
        <v>839</v>
      </c>
      <c r="G83" s="15" t="s">
        <v>392</v>
      </c>
      <c r="H83" s="15" t="s">
        <v>393</v>
      </c>
      <c r="I83" s="15" t="s">
        <v>394</v>
      </c>
      <c r="J83" s="15" t="s">
        <v>395</v>
      </c>
      <c r="K83" s="15" t="s">
        <v>525</v>
      </c>
      <c r="L83" s="15" t="s">
        <v>525</v>
      </c>
      <c r="M83" s="15" t="s">
        <v>525</v>
      </c>
      <c r="N83" s="46">
        <v>4</v>
      </c>
      <c r="O83" s="22" t="str">
        <f t="shared" si="4"/>
        <v>Ja</v>
      </c>
      <c r="P83" s="22" t="str">
        <f t="shared" si="5"/>
        <v>Nein</v>
      </c>
      <c r="Q83" s="22" t="str">
        <f t="shared" si="6"/>
        <v>Nein</v>
      </c>
      <c r="R83" s="22" t="str">
        <f t="shared" si="8"/>
        <v>Ja</v>
      </c>
      <c r="S83" s="22" t="str">
        <f t="shared" si="7"/>
        <v>Nein</v>
      </c>
      <c r="T83" s="22" t="s">
        <v>27</v>
      </c>
      <c r="U83" s="22"/>
      <c r="V83" s="21"/>
    </row>
    <row r="84" spans="1:22" ht="15" customHeight="1" x14ac:dyDescent="0.3">
      <c r="A84" s="4" t="s">
        <v>1419</v>
      </c>
      <c r="B84" s="39">
        <v>3</v>
      </c>
      <c r="C84" s="39">
        <v>83</v>
      </c>
      <c r="D84" s="15" t="s">
        <v>1243</v>
      </c>
      <c r="E84" s="15" t="s">
        <v>1009</v>
      </c>
      <c r="F84" s="15" t="s">
        <v>840</v>
      </c>
      <c r="G84" s="15" t="s">
        <v>396</v>
      </c>
      <c r="H84" s="15" t="s">
        <v>397</v>
      </c>
      <c r="I84" s="15" t="s">
        <v>398</v>
      </c>
      <c r="J84" s="15" t="s">
        <v>399</v>
      </c>
      <c r="K84" s="15" t="s">
        <v>525</v>
      </c>
      <c r="L84" s="15" t="s">
        <v>525</v>
      </c>
      <c r="M84" s="15" t="s">
        <v>525</v>
      </c>
      <c r="N84" s="46">
        <v>4</v>
      </c>
      <c r="O84" s="22" t="str">
        <f t="shared" si="4"/>
        <v>Ja</v>
      </c>
      <c r="P84" s="22" t="str">
        <f t="shared" si="5"/>
        <v>Nein</v>
      </c>
      <c r="Q84" s="22" t="str">
        <f t="shared" si="6"/>
        <v>Nein</v>
      </c>
      <c r="R84" s="22" t="str">
        <f t="shared" si="8"/>
        <v>Ja</v>
      </c>
      <c r="S84" s="22" t="str">
        <f t="shared" si="7"/>
        <v>Nein</v>
      </c>
      <c r="T84" s="22" t="s">
        <v>27</v>
      </c>
      <c r="U84" s="22"/>
      <c r="V84" s="20"/>
    </row>
    <row r="85" spans="1:22" ht="15" customHeight="1" x14ac:dyDescent="0.3">
      <c r="A85" s="4" t="s">
        <v>1419</v>
      </c>
      <c r="B85" s="39">
        <v>4</v>
      </c>
      <c r="C85" s="39">
        <v>84</v>
      </c>
      <c r="D85" s="15" t="s">
        <v>1244</v>
      </c>
      <c r="E85" s="15" t="s">
        <v>1010</v>
      </c>
      <c r="F85" s="15" t="s">
        <v>525</v>
      </c>
      <c r="G85" s="15" t="s">
        <v>525</v>
      </c>
      <c r="H85" s="15" t="s">
        <v>525</v>
      </c>
      <c r="I85" s="15" t="s">
        <v>525</v>
      </c>
      <c r="J85" s="15" t="s">
        <v>525</v>
      </c>
      <c r="K85" s="15" t="s">
        <v>525</v>
      </c>
      <c r="L85" s="15" t="s">
        <v>525</v>
      </c>
      <c r="M85" s="15" t="s">
        <v>525</v>
      </c>
      <c r="N85" s="46">
        <v>1740</v>
      </c>
      <c r="O85" s="22" t="str">
        <f t="shared" si="4"/>
        <v>Nein</v>
      </c>
      <c r="P85" s="22" t="str">
        <f t="shared" si="5"/>
        <v>Nein</v>
      </c>
      <c r="Q85" s="22" t="str">
        <f t="shared" si="6"/>
        <v>Nein</v>
      </c>
      <c r="R85" s="22" t="str">
        <f t="shared" si="8"/>
        <v>Nein</v>
      </c>
      <c r="S85" s="22" t="str">
        <f t="shared" si="7"/>
        <v>Ja</v>
      </c>
      <c r="T85" s="22" t="s">
        <v>27</v>
      </c>
      <c r="U85" s="22"/>
      <c r="V85" s="20"/>
    </row>
    <row r="86" spans="1:22" ht="15" customHeight="1" x14ac:dyDescent="0.3">
      <c r="A86" s="4" t="s">
        <v>1419</v>
      </c>
      <c r="B86" s="39">
        <v>5</v>
      </c>
      <c r="C86" s="39">
        <v>85</v>
      </c>
      <c r="D86" s="15" t="s">
        <v>1245</v>
      </c>
      <c r="E86" s="15" t="s">
        <v>1011</v>
      </c>
      <c r="F86" s="15" t="s">
        <v>841</v>
      </c>
      <c r="G86" s="15" t="s">
        <v>400</v>
      </c>
      <c r="H86" s="15" t="s">
        <v>401</v>
      </c>
      <c r="I86" s="15" t="s">
        <v>402</v>
      </c>
      <c r="J86" s="15" t="s">
        <v>403</v>
      </c>
      <c r="K86" s="15" t="s">
        <v>525</v>
      </c>
      <c r="L86" s="15" t="s">
        <v>525</v>
      </c>
      <c r="M86" s="15" t="s">
        <v>525</v>
      </c>
      <c r="N86" s="46">
        <v>3</v>
      </c>
      <c r="O86" s="22" t="str">
        <f t="shared" si="4"/>
        <v>Ja</v>
      </c>
      <c r="P86" s="22" t="str">
        <f t="shared" si="5"/>
        <v>Nein</v>
      </c>
      <c r="Q86" s="22" t="str">
        <f t="shared" si="6"/>
        <v>Nein</v>
      </c>
      <c r="R86" s="22" t="str">
        <f t="shared" si="8"/>
        <v>Ja</v>
      </c>
      <c r="S86" s="22" t="str">
        <f t="shared" si="7"/>
        <v>Nein</v>
      </c>
      <c r="T86" s="22" t="s">
        <v>27</v>
      </c>
      <c r="U86" s="22"/>
      <c r="V86" s="20"/>
    </row>
    <row r="87" spans="1:22" ht="15" customHeight="1" x14ac:dyDescent="0.3">
      <c r="A87" s="4" t="s">
        <v>1419</v>
      </c>
      <c r="B87" s="39">
        <v>6</v>
      </c>
      <c r="C87" s="39">
        <v>86</v>
      </c>
      <c r="D87" s="15" t="s">
        <v>1246</v>
      </c>
      <c r="E87" s="15" t="s">
        <v>1012</v>
      </c>
      <c r="F87" s="15" t="s">
        <v>525</v>
      </c>
      <c r="G87" s="15" t="s">
        <v>525</v>
      </c>
      <c r="H87" s="15" t="s">
        <v>525</v>
      </c>
      <c r="I87" s="15" t="s">
        <v>525</v>
      </c>
      <c r="J87" s="15" t="s">
        <v>525</v>
      </c>
      <c r="K87" s="15" t="s">
        <v>525</v>
      </c>
      <c r="L87" s="15" t="s">
        <v>525</v>
      </c>
      <c r="M87" s="15" t="s">
        <v>525</v>
      </c>
      <c r="N87" s="46">
        <v>300</v>
      </c>
      <c r="O87" s="22" t="str">
        <f t="shared" si="4"/>
        <v>Nein</v>
      </c>
      <c r="P87" s="22" t="str">
        <f t="shared" si="5"/>
        <v>Nein</v>
      </c>
      <c r="Q87" s="22" t="str">
        <f t="shared" si="6"/>
        <v>Nein</v>
      </c>
      <c r="R87" s="22" t="str">
        <f t="shared" si="8"/>
        <v>Nein</v>
      </c>
      <c r="S87" s="22" t="str">
        <f t="shared" si="7"/>
        <v>Ja</v>
      </c>
      <c r="T87" s="22" t="s">
        <v>27</v>
      </c>
      <c r="U87" s="22"/>
      <c r="V87" s="20"/>
    </row>
    <row r="88" spans="1:22" ht="15" customHeight="1" x14ac:dyDescent="0.3">
      <c r="A88" s="4" t="s">
        <v>1419</v>
      </c>
      <c r="B88" s="39">
        <v>7</v>
      </c>
      <c r="C88" s="39">
        <v>87</v>
      </c>
      <c r="D88" s="15" t="s">
        <v>1247</v>
      </c>
      <c r="E88" s="15" t="s">
        <v>1013</v>
      </c>
      <c r="F88" s="15" t="s">
        <v>842</v>
      </c>
      <c r="G88" s="15" t="s">
        <v>404</v>
      </c>
      <c r="H88" s="15" t="s">
        <v>405</v>
      </c>
      <c r="I88" s="15" t="s">
        <v>406</v>
      </c>
      <c r="J88" s="15" t="s">
        <v>451</v>
      </c>
      <c r="K88" s="15" t="s">
        <v>525</v>
      </c>
      <c r="L88" s="15" t="s">
        <v>525</v>
      </c>
      <c r="M88" s="15" t="s">
        <v>525</v>
      </c>
      <c r="N88" s="46">
        <v>3</v>
      </c>
      <c r="O88" s="22" t="str">
        <f t="shared" si="4"/>
        <v>Ja</v>
      </c>
      <c r="P88" s="22" t="str">
        <f t="shared" si="5"/>
        <v>Nein</v>
      </c>
      <c r="Q88" s="22" t="str">
        <f t="shared" si="6"/>
        <v>Nein</v>
      </c>
      <c r="R88" s="22" t="str">
        <f t="shared" si="8"/>
        <v>Ja</v>
      </c>
      <c r="S88" s="22" t="str">
        <f t="shared" si="7"/>
        <v>Nein</v>
      </c>
      <c r="T88" s="22" t="s">
        <v>27</v>
      </c>
      <c r="U88" s="22"/>
      <c r="V88" s="20"/>
    </row>
    <row r="89" spans="1:22" ht="15" customHeight="1" x14ac:dyDescent="0.3">
      <c r="A89" s="4" t="s">
        <v>1419</v>
      </c>
      <c r="B89" s="39">
        <v>8</v>
      </c>
      <c r="C89" s="39">
        <v>88</v>
      </c>
      <c r="D89" s="15" t="s">
        <v>1014</v>
      </c>
      <c r="E89" s="15" t="s">
        <v>1014</v>
      </c>
      <c r="F89" s="15" t="s">
        <v>843</v>
      </c>
      <c r="G89" s="15" t="s">
        <v>407</v>
      </c>
      <c r="H89" s="15" t="s">
        <v>408</v>
      </c>
      <c r="I89" s="15" t="s">
        <v>409</v>
      </c>
      <c r="J89" s="15" t="s">
        <v>410</v>
      </c>
      <c r="K89" s="15" t="s">
        <v>525</v>
      </c>
      <c r="L89" s="15" t="s">
        <v>525</v>
      </c>
      <c r="M89" s="15" t="s">
        <v>525</v>
      </c>
      <c r="N89" s="46">
        <v>3</v>
      </c>
      <c r="O89" s="22" t="str">
        <f t="shared" si="4"/>
        <v>Ja</v>
      </c>
      <c r="P89" s="22" t="str">
        <f t="shared" si="5"/>
        <v>Nein</v>
      </c>
      <c r="Q89" s="22" t="str">
        <f t="shared" si="6"/>
        <v>Nein</v>
      </c>
      <c r="R89" s="22" t="str">
        <f t="shared" si="8"/>
        <v>Ja</v>
      </c>
      <c r="S89" s="22" t="str">
        <f t="shared" si="7"/>
        <v>Nein</v>
      </c>
      <c r="T89" s="22" t="s">
        <v>27</v>
      </c>
      <c r="U89" s="22"/>
      <c r="V89" s="20"/>
    </row>
    <row r="90" spans="1:22" ht="15" customHeight="1" x14ac:dyDescent="0.3">
      <c r="A90" s="4" t="s">
        <v>1419</v>
      </c>
      <c r="B90" s="39">
        <v>9</v>
      </c>
      <c r="C90" s="39">
        <v>89</v>
      </c>
      <c r="D90" s="15" t="s">
        <v>1248</v>
      </c>
      <c r="E90" s="15" t="s">
        <v>1015</v>
      </c>
      <c r="F90" s="15" t="s">
        <v>733</v>
      </c>
      <c r="G90" s="15" t="s">
        <v>411</v>
      </c>
      <c r="H90" s="15" t="s">
        <v>412</v>
      </c>
      <c r="I90" s="15" t="s">
        <v>413</v>
      </c>
      <c r="J90" s="15" t="s">
        <v>414</v>
      </c>
      <c r="K90" s="15" t="s">
        <v>450</v>
      </c>
      <c r="L90" s="15" t="s">
        <v>415</v>
      </c>
      <c r="M90" s="15" t="s">
        <v>525</v>
      </c>
      <c r="N90" s="46" t="s">
        <v>1173</v>
      </c>
      <c r="O90" s="22" t="str">
        <f t="shared" si="4"/>
        <v>Ja</v>
      </c>
      <c r="P90" s="22" t="str">
        <f t="shared" si="5"/>
        <v>Ja</v>
      </c>
      <c r="Q90" s="22" t="str">
        <f t="shared" si="6"/>
        <v>Ja</v>
      </c>
      <c r="R90" s="22" t="str">
        <f t="shared" si="8"/>
        <v>Nein</v>
      </c>
      <c r="S90" s="22" t="str">
        <f t="shared" si="7"/>
        <v>Nein</v>
      </c>
      <c r="T90" s="22" t="s">
        <v>27</v>
      </c>
      <c r="U90" s="22"/>
      <c r="V90" s="20"/>
    </row>
    <row r="91" spans="1:22" ht="15" customHeight="1" x14ac:dyDescent="0.3">
      <c r="A91" s="4" t="s">
        <v>1419</v>
      </c>
      <c r="B91" s="39">
        <v>10</v>
      </c>
      <c r="C91" s="39">
        <v>90</v>
      </c>
      <c r="D91" s="15" t="s">
        <v>1249</v>
      </c>
      <c r="E91" s="15" t="s">
        <v>1016</v>
      </c>
      <c r="F91" s="15" t="s">
        <v>123</v>
      </c>
      <c r="G91" s="15" t="s">
        <v>416</v>
      </c>
      <c r="H91" s="15" t="s">
        <v>417</v>
      </c>
      <c r="I91" s="15" t="s">
        <v>418</v>
      </c>
      <c r="J91" s="15" t="s">
        <v>419</v>
      </c>
      <c r="K91" s="15" t="s">
        <v>525</v>
      </c>
      <c r="L91" s="15" t="s">
        <v>525</v>
      </c>
      <c r="M91" s="15" t="s">
        <v>525</v>
      </c>
      <c r="N91" s="46">
        <v>1</v>
      </c>
      <c r="O91" s="22" t="str">
        <f t="shared" si="4"/>
        <v>Ja</v>
      </c>
      <c r="P91" s="22" t="str">
        <f t="shared" si="5"/>
        <v>Nein</v>
      </c>
      <c r="Q91" s="22" t="str">
        <f t="shared" si="6"/>
        <v>Nein</v>
      </c>
      <c r="R91" s="22" t="str">
        <f t="shared" si="8"/>
        <v>Ja</v>
      </c>
      <c r="S91" s="22" t="str">
        <f t="shared" si="7"/>
        <v>Nein</v>
      </c>
      <c r="T91" s="22" t="s">
        <v>27</v>
      </c>
      <c r="U91" s="22"/>
      <c r="V91" s="20"/>
    </row>
    <row r="92" spans="1:22" ht="15" customHeight="1" x14ac:dyDescent="0.3">
      <c r="A92" s="4" t="s">
        <v>1419</v>
      </c>
      <c r="B92" s="39">
        <v>11</v>
      </c>
      <c r="C92" s="39">
        <v>91</v>
      </c>
      <c r="D92" s="15" t="s">
        <v>1250</v>
      </c>
      <c r="E92" s="15" t="s">
        <v>1017</v>
      </c>
      <c r="F92" s="15" t="s">
        <v>844</v>
      </c>
      <c r="G92" s="15" t="s">
        <v>420</v>
      </c>
      <c r="H92" s="15" t="s">
        <v>421</v>
      </c>
      <c r="I92" s="15" t="s">
        <v>422</v>
      </c>
      <c r="J92" s="15" t="s">
        <v>423</v>
      </c>
      <c r="K92" s="15" t="s">
        <v>525</v>
      </c>
      <c r="L92" s="15" t="s">
        <v>525</v>
      </c>
      <c r="M92" s="15" t="s">
        <v>525</v>
      </c>
      <c r="N92" s="46">
        <v>4</v>
      </c>
      <c r="O92" s="22" t="str">
        <f t="shared" si="4"/>
        <v>Ja</v>
      </c>
      <c r="P92" s="22" t="str">
        <f t="shared" si="5"/>
        <v>Nein</v>
      </c>
      <c r="Q92" s="22" t="str">
        <f t="shared" si="6"/>
        <v>Nein</v>
      </c>
      <c r="R92" s="22" t="str">
        <f t="shared" si="8"/>
        <v>Ja</v>
      </c>
      <c r="S92" s="22" t="str">
        <f t="shared" si="7"/>
        <v>Nein</v>
      </c>
      <c r="T92" s="22" t="s">
        <v>27</v>
      </c>
      <c r="U92" s="22"/>
      <c r="V92" s="20"/>
    </row>
    <row r="93" spans="1:22" ht="15" customHeight="1" x14ac:dyDescent="0.3">
      <c r="A93" s="4" t="s">
        <v>1419</v>
      </c>
      <c r="B93" s="39">
        <v>12</v>
      </c>
      <c r="C93" s="39">
        <v>92</v>
      </c>
      <c r="D93" s="15" t="s">
        <v>1251</v>
      </c>
      <c r="E93" s="15" t="s">
        <v>1251</v>
      </c>
      <c r="F93" s="15" t="s">
        <v>845</v>
      </c>
      <c r="G93" s="15" t="s">
        <v>424</v>
      </c>
      <c r="H93" s="15" t="s">
        <v>425</v>
      </c>
      <c r="I93" s="15" t="s">
        <v>426</v>
      </c>
      <c r="J93" s="15" t="s">
        <v>427</v>
      </c>
      <c r="K93" s="15" t="s">
        <v>525</v>
      </c>
      <c r="L93" s="15" t="s">
        <v>525</v>
      </c>
      <c r="M93" s="15" t="s">
        <v>525</v>
      </c>
      <c r="N93" s="46">
        <v>3</v>
      </c>
      <c r="O93" s="22" t="str">
        <f t="shared" si="4"/>
        <v>Ja</v>
      </c>
      <c r="P93" s="22" t="str">
        <f t="shared" si="5"/>
        <v>Nein</v>
      </c>
      <c r="Q93" s="22" t="str">
        <f t="shared" si="6"/>
        <v>Nein</v>
      </c>
      <c r="R93" s="22" t="str">
        <f t="shared" si="8"/>
        <v>Ja</v>
      </c>
      <c r="S93" s="22" t="str">
        <f t="shared" si="7"/>
        <v>Nein</v>
      </c>
      <c r="T93" s="22" t="s">
        <v>27</v>
      </c>
      <c r="U93" s="22"/>
      <c r="V93" s="20"/>
    </row>
    <row r="94" spans="1:22" ht="15" customHeight="1" x14ac:dyDescent="0.3">
      <c r="A94" s="4" t="s">
        <v>1419</v>
      </c>
      <c r="B94" s="39">
        <v>13</v>
      </c>
      <c r="C94" s="39">
        <v>93</v>
      </c>
      <c r="D94" s="15" t="s">
        <v>1252</v>
      </c>
      <c r="E94" s="15" t="s">
        <v>1018</v>
      </c>
      <c r="F94" s="15" t="s">
        <v>130</v>
      </c>
      <c r="G94" s="15" t="s">
        <v>428</v>
      </c>
      <c r="H94" s="15" t="s">
        <v>132</v>
      </c>
      <c r="I94" s="15" t="s">
        <v>429</v>
      </c>
      <c r="J94" s="15" t="s">
        <v>134</v>
      </c>
      <c r="K94" s="15" t="s">
        <v>525</v>
      </c>
      <c r="L94" s="15" t="s">
        <v>525</v>
      </c>
      <c r="M94" s="15" t="s">
        <v>525</v>
      </c>
      <c r="N94" s="46">
        <v>3</v>
      </c>
      <c r="O94" s="22" t="str">
        <f t="shared" si="4"/>
        <v>Ja</v>
      </c>
      <c r="P94" s="22" t="str">
        <f t="shared" si="5"/>
        <v>Nein</v>
      </c>
      <c r="Q94" s="22" t="str">
        <f t="shared" si="6"/>
        <v>Nein</v>
      </c>
      <c r="R94" s="22" t="str">
        <f t="shared" si="8"/>
        <v>Ja</v>
      </c>
      <c r="S94" s="22" t="str">
        <f t="shared" si="7"/>
        <v>Nein</v>
      </c>
      <c r="T94" s="22" t="s">
        <v>27</v>
      </c>
      <c r="U94" s="22"/>
      <c r="V94" s="20"/>
    </row>
    <row r="95" spans="1:22" ht="15" customHeight="1" x14ac:dyDescent="0.3">
      <c r="A95" s="4" t="s">
        <v>1419</v>
      </c>
      <c r="B95" s="39">
        <v>14</v>
      </c>
      <c r="C95" s="39">
        <v>94</v>
      </c>
      <c r="D95" s="15" t="s">
        <v>1253</v>
      </c>
      <c r="E95" s="15" t="s">
        <v>1019</v>
      </c>
      <c r="F95" s="15" t="s">
        <v>846</v>
      </c>
      <c r="G95" s="15" t="s">
        <v>430</v>
      </c>
      <c r="H95" s="15" t="s">
        <v>431</v>
      </c>
      <c r="I95" s="15" t="s">
        <v>432</v>
      </c>
      <c r="J95" s="15" t="s">
        <v>433</v>
      </c>
      <c r="K95" s="15" t="s">
        <v>525</v>
      </c>
      <c r="L95" s="15" t="s">
        <v>525</v>
      </c>
      <c r="M95" s="15" t="s">
        <v>525</v>
      </c>
      <c r="N95" s="46">
        <v>5</v>
      </c>
      <c r="O95" s="22" t="str">
        <f t="shared" si="4"/>
        <v>Ja</v>
      </c>
      <c r="P95" s="22" t="str">
        <f t="shared" si="5"/>
        <v>Nein</v>
      </c>
      <c r="Q95" s="22" t="str">
        <f t="shared" si="6"/>
        <v>Nein</v>
      </c>
      <c r="R95" s="22" t="str">
        <f t="shared" si="8"/>
        <v>Ja</v>
      </c>
      <c r="S95" s="22" t="str">
        <f t="shared" si="7"/>
        <v>Nein</v>
      </c>
      <c r="T95" s="22" t="s">
        <v>27</v>
      </c>
      <c r="U95" s="22"/>
      <c r="V95" s="20"/>
    </row>
    <row r="96" spans="1:22" ht="15" customHeight="1" x14ac:dyDescent="0.3">
      <c r="A96" s="4" t="s">
        <v>1419</v>
      </c>
      <c r="B96" s="39">
        <v>15</v>
      </c>
      <c r="C96" s="39">
        <v>95</v>
      </c>
      <c r="D96" s="15" t="s">
        <v>1254</v>
      </c>
      <c r="E96" s="15" t="s">
        <v>1020</v>
      </c>
      <c r="F96" s="15" t="s">
        <v>847</v>
      </c>
      <c r="G96" s="15" t="s">
        <v>434</v>
      </c>
      <c r="H96" s="15" t="s">
        <v>435</v>
      </c>
      <c r="I96" s="15" t="s">
        <v>436</v>
      </c>
      <c r="J96" s="15" t="s">
        <v>437</v>
      </c>
      <c r="K96" s="15" t="s">
        <v>525</v>
      </c>
      <c r="L96" s="15" t="s">
        <v>525</v>
      </c>
      <c r="M96" s="15" t="s">
        <v>525</v>
      </c>
      <c r="N96" s="46">
        <v>3</v>
      </c>
      <c r="O96" s="22" t="str">
        <f t="shared" si="4"/>
        <v>Ja</v>
      </c>
      <c r="P96" s="22" t="str">
        <f t="shared" si="5"/>
        <v>Nein</v>
      </c>
      <c r="Q96" s="22" t="str">
        <f t="shared" si="6"/>
        <v>Nein</v>
      </c>
      <c r="R96" s="22" t="str">
        <f t="shared" si="8"/>
        <v>Ja</v>
      </c>
      <c r="S96" s="22" t="str">
        <f t="shared" si="7"/>
        <v>Nein</v>
      </c>
      <c r="T96" s="22" t="s">
        <v>27</v>
      </c>
      <c r="U96" s="22"/>
      <c r="V96" s="20"/>
    </row>
    <row r="97" spans="1:22" ht="15" customHeight="1" x14ac:dyDescent="0.3">
      <c r="A97" s="4" t="s">
        <v>1419</v>
      </c>
      <c r="B97" s="39">
        <v>16</v>
      </c>
      <c r="C97" s="39">
        <v>96</v>
      </c>
      <c r="D97" s="15" t="s">
        <v>1255</v>
      </c>
      <c r="E97" s="15" t="s">
        <v>1021</v>
      </c>
      <c r="F97" s="15" t="s">
        <v>848</v>
      </c>
      <c r="G97" s="15" t="s">
        <v>438</v>
      </c>
      <c r="H97" s="15" t="s">
        <v>439</v>
      </c>
      <c r="I97" s="15" t="s">
        <v>440</v>
      </c>
      <c r="J97" s="15" t="s">
        <v>441</v>
      </c>
      <c r="K97" s="15" t="s">
        <v>525</v>
      </c>
      <c r="L97" s="15" t="s">
        <v>525</v>
      </c>
      <c r="M97" s="15" t="s">
        <v>525</v>
      </c>
      <c r="N97" s="46">
        <v>2</v>
      </c>
      <c r="O97" s="22" t="str">
        <f t="shared" si="4"/>
        <v>Ja</v>
      </c>
      <c r="P97" s="22" t="str">
        <f t="shared" si="5"/>
        <v>Nein</v>
      </c>
      <c r="Q97" s="22" t="str">
        <f t="shared" si="6"/>
        <v>Nein</v>
      </c>
      <c r="R97" s="22" t="str">
        <f t="shared" si="8"/>
        <v>Ja</v>
      </c>
      <c r="S97" s="22" t="str">
        <f t="shared" si="7"/>
        <v>Nein</v>
      </c>
      <c r="T97" s="22" t="s">
        <v>27</v>
      </c>
      <c r="U97" s="22"/>
      <c r="V97" s="20"/>
    </row>
    <row r="98" spans="1:22" ht="15" customHeight="1" x14ac:dyDescent="0.3">
      <c r="A98" s="4" t="s">
        <v>1419</v>
      </c>
      <c r="B98" s="39">
        <v>17</v>
      </c>
      <c r="C98" s="39">
        <v>97</v>
      </c>
      <c r="D98" s="15" t="s">
        <v>1256</v>
      </c>
      <c r="E98" s="15" t="s">
        <v>1022</v>
      </c>
      <c r="F98" s="15" t="s">
        <v>849</v>
      </c>
      <c r="G98" s="15" t="s">
        <v>442</v>
      </c>
      <c r="H98" s="15" t="s">
        <v>443</v>
      </c>
      <c r="I98" s="15" t="s">
        <v>444</v>
      </c>
      <c r="J98" s="15" t="s">
        <v>445</v>
      </c>
      <c r="K98" s="15" t="s">
        <v>525</v>
      </c>
      <c r="L98" s="15" t="s">
        <v>525</v>
      </c>
      <c r="M98" s="15" t="s">
        <v>525</v>
      </c>
      <c r="N98" s="46">
        <v>3</v>
      </c>
      <c r="O98" s="22" t="str">
        <f t="shared" si="4"/>
        <v>Ja</v>
      </c>
      <c r="P98" s="22" t="str">
        <f t="shared" si="5"/>
        <v>Nein</v>
      </c>
      <c r="Q98" s="22" t="str">
        <f t="shared" si="6"/>
        <v>Nein</v>
      </c>
      <c r="R98" s="22" t="str">
        <f t="shared" si="8"/>
        <v>Ja</v>
      </c>
      <c r="S98" s="22" t="str">
        <f t="shared" si="7"/>
        <v>Nein</v>
      </c>
      <c r="T98" s="22" t="s">
        <v>27</v>
      </c>
      <c r="U98" s="22"/>
      <c r="V98" s="20"/>
    </row>
    <row r="99" spans="1:22" ht="15" customHeight="1" x14ac:dyDescent="0.3">
      <c r="A99" s="4" t="s">
        <v>1419</v>
      </c>
      <c r="B99" s="39">
        <v>18</v>
      </c>
      <c r="C99" s="39">
        <v>98</v>
      </c>
      <c r="D99" s="15" t="s">
        <v>1257</v>
      </c>
      <c r="E99" s="15" t="s">
        <v>1023</v>
      </c>
      <c r="F99" s="15" t="s">
        <v>850</v>
      </c>
      <c r="G99" s="15" t="s">
        <v>446</v>
      </c>
      <c r="H99" s="15" t="s">
        <v>447</v>
      </c>
      <c r="I99" s="15" t="s">
        <v>448</v>
      </c>
      <c r="J99" s="15" t="s">
        <v>449</v>
      </c>
      <c r="K99" s="15" t="s">
        <v>525</v>
      </c>
      <c r="L99" s="15" t="s">
        <v>525</v>
      </c>
      <c r="M99" s="15" t="s">
        <v>525</v>
      </c>
      <c r="N99" s="46">
        <v>4</v>
      </c>
      <c r="O99" s="22" t="str">
        <f t="shared" si="4"/>
        <v>Ja</v>
      </c>
      <c r="P99" s="22" t="str">
        <f t="shared" si="5"/>
        <v>Nein</v>
      </c>
      <c r="Q99" s="22" t="str">
        <f t="shared" si="6"/>
        <v>Nein</v>
      </c>
      <c r="R99" s="22" t="str">
        <f t="shared" si="8"/>
        <v>Ja</v>
      </c>
      <c r="S99" s="22" t="str">
        <f t="shared" si="7"/>
        <v>Nein</v>
      </c>
      <c r="T99" s="22" t="s">
        <v>27</v>
      </c>
      <c r="U99" s="22"/>
      <c r="V99" s="20"/>
    </row>
    <row r="100" spans="1:22" ht="15" customHeight="1" x14ac:dyDescent="0.3">
      <c r="A100" s="4" t="s">
        <v>1419</v>
      </c>
      <c r="B100" s="39">
        <v>19</v>
      </c>
      <c r="C100" s="39">
        <v>99</v>
      </c>
      <c r="D100" s="15" t="s">
        <v>999</v>
      </c>
      <c r="E100" s="15" t="s">
        <v>999</v>
      </c>
      <c r="F100" s="15" t="s">
        <v>851</v>
      </c>
      <c r="G100" s="15" t="s">
        <v>452</v>
      </c>
      <c r="H100" s="15" t="s">
        <v>453</v>
      </c>
      <c r="I100" s="15" t="s">
        <v>454</v>
      </c>
      <c r="J100" s="15" t="s">
        <v>455</v>
      </c>
      <c r="K100" s="15" t="s">
        <v>525</v>
      </c>
      <c r="L100" s="15" t="s">
        <v>525</v>
      </c>
      <c r="M100" s="15" t="s">
        <v>525</v>
      </c>
      <c r="N100" s="46">
        <v>3</v>
      </c>
      <c r="O100" s="22" t="str">
        <f t="shared" si="4"/>
        <v>Ja</v>
      </c>
      <c r="P100" s="22" t="str">
        <f t="shared" si="5"/>
        <v>Nein</v>
      </c>
      <c r="Q100" s="22" t="str">
        <f t="shared" si="6"/>
        <v>Nein</v>
      </c>
      <c r="R100" s="22" t="str">
        <f t="shared" si="8"/>
        <v>Ja</v>
      </c>
      <c r="S100" s="22" t="str">
        <f t="shared" si="7"/>
        <v>Nein</v>
      </c>
      <c r="T100" s="22" t="s">
        <v>27</v>
      </c>
      <c r="U100" s="22"/>
      <c r="V100" s="20"/>
    </row>
    <row r="101" spans="1:22" ht="15" customHeight="1" x14ac:dyDescent="0.3">
      <c r="A101" s="4" t="s">
        <v>1419</v>
      </c>
      <c r="B101" s="39">
        <v>20</v>
      </c>
      <c r="C101" s="39">
        <v>100</v>
      </c>
      <c r="D101" s="15" t="s">
        <v>1258</v>
      </c>
      <c r="E101" s="15" t="s">
        <v>1024</v>
      </c>
      <c r="F101" s="15" t="s">
        <v>852</v>
      </c>
      <c r="G101" s="15" t="s">
        <v>456</v>
      </c>
      <c r="H101" s="15" t="s">
        <v>457</v>
      </c>
      <c r="I101" s="15" t="s">
        <v>458</v>
      </c>
      <c r="J101" s="15" t="s">
        <v>459</v>
      </c>
      <c r="K101" s="15" t="s">
        <v>525</v>
      </c>
      <c r="L101" s="15" t="s">
        <v>525</v>
      </c>
      <c r="M101" s="15" t="s">
        <v>525</v>
      </c>
      <c r="N101" s="46">
        <v>5</v>
      </c>
      <c r="O101" s="22" t="str">
        <f t="shared" si="4"/>
        <v>Ja</v>
      </c>
      <c r="P101" s="22" t="str">
        <f t="shared" si="5"/>
        <v>Nein</v>
      </c>
      <c r="Q101" s="22" t="str">
        <f t="shared" si="6"/>
        <v>Nein</v>
      </c>
      <c r="R101" s="22" t="str">
        <f t="shared" si="8"/>
        <v>Ja</v>
      </c>
      <c r="S101" s="22" t="str">
        <f t="shared" si="7"/>
        <v>Nein</v>
      </c>
      <c r="T101" s="22" t="s">
        <v>27</v>
      </c>
      <c r="U101" s="22"/>
      <c r="V101" s="20"/>
    </row>
    <row r="102" spans="1:22" ht="15" customHeight="1" x14ac:dyDescent="0.3">
      <c r="A102" s="4" t="s">
        <v>1419</v>
      </c>
      <c r="B102" s="39">
        <v>21</v>
      </c>
      <c r="C102" s="39">
        <v>101</v>
      </c>
      <c r="D102" s="15" t="s">
        <v>1259</v>
      </c>
      <c r="E102" s="15" t="s">
        <v>1000</v>
      </c>
      <c r="F102" s="15" t="s">
        <v>462</v>
      </c>
      <c r="G102" s="15" t="s">
        <v>460</v>
      </c>
      <c r="H102" s="15" t="s">
        <v>461</v>
      </c>
      <c r="I102" s="15" t="s">
        <v>511</v>
      </c>
      <c r="J102" s="15" t="s">
        <v>525</v>
      </c>
      <c r="K102" s="15" t="s">
        <v>525</v>
      </c>
      <c r="L102" s="15" t="s">
        <v>525</v>
      </c>
      <c r="M102" s="15" t="s">
        <v>525</v>
      </c>
      <c r="N102" s="46" t="s">
        <v>1174</v>
      </c>
      <c r="O102" s="22" t="str">
        <f t="shared" si="4"/>
        <v>Ja</v>
      </c>
      <c r="P102" s="22" t="str">
        <f t="shared" si="5"/>
        <v>Ja</v>
      </c>
      <c r="Q102" s="22" t="str">
        <f t="shared" si="6"/>
        <v>Nein</v>
      </c>
      <c r="R102" s="22" t="str">
        <f t="shared" si="8"/>
        <v>Ja</v>
      </c>
      <c r="S102" s="22" t="str">
        <f t="shared" si="7"/>
        <v>Nein</v>
      </c>
      <c r="T102" s="22" t="s">
        <v>27</v>
      </c>
      <c r="U102" s="22"/>
      <c r="V102" s="20"/>
    </row>
    <row r="103" spans="1:22" ht="15" customHeight="1" x14ac:dyDescent="0.3">
      <c r="A103" s="4" t="s">
        <v>1419</v>
      </c>
      <c r="B103" s="39">
        <v>22</v>
      </c>
      <c r="C103" s="39">
        <v>102</v>
      </c>
      <c r="D103" s="15" t="s">
        <v>1260</v>
      </c>
      <c r="E103" s="15" t="s">
        <v>1025</v>
      </c>
      <c r="F103" s="15" t="s">
        <v>853</v>
      </c>
      <c r="G103" s="15" t="s">
        <v>463</v>
      </c>
      <c r="H103" s="15" t="s">
        <v>464</v>
      </c>
      <c r="I103" s="15" t="s">
        <v>465</v>
      </c>
      <c r="J103" s="15" t="s">
        <v>466</v>
      </c>
      <c r="K103" s="15" t="s">
        <v>525</v>
      </c>
      <c r="L103" s="15" t="s">
        <v>525</v>
      </c>
      <c r="M103" s="15" t="s">
        <v>525</v>
      </c>
      <c r="N103" s="46">
        <v>4</v>
      </c>
      <c r="O103" s="22" t="str">
        <f t="shared" si="4"/>
        <v>Ja</v>
      </c>
      <c r="P103" s="22" t="str">
        <f t="shared" si="5"/>
        <v>Nein</v>
      </c>
      <c r="Q103" s="22" t="str">
        <f t="shared" si="6"/>
        <v>Nein</v>
      </c>
      <c r="R103" s="22" t="str">
        <f t="shared" si="8"/>
        <v>Ja</v>
      </c>
      <c r="S103" s="22" t="str">
        <f t="shared" si="7"/>
        <v>Nein</v>
      </c>
      <c r="T103" s="22" t="s">
        <v>27</v>
      </c>
      <c r="U103" s="22"/>
      <c r="V103" s="20"/>
    </row>
    <row r="104" spans="1:22" ht="15" customHeight="1" x14ac:dyDescent="0.3">
      <c r="A104" s="4" t="s">
        <v>1419</v>
      </c>
      <c r="B104" s="39">
        <v>23</v>
      </c>
      <c r="C104" s="39">
        <v>103</v>
      </c>
      <c r="D104" s="15" t="s">
        <v>1261</v>
      </c>
      <c r="E104" s="15" t="s">
        <v>1026</v>
      </c>
      <c r="F104" s="15" t="s">
        <v>525</v>
      </c>
      <c r="G104" s="15" t="s">
        <v>525</v>
      </c>
      <c r="H104" s="15" t="s">
        <v>525</v>
      </c>
      <c r="I104" s="15" t="s">
        <v>525</v>
      </c>
      <c r="J104" s="15" t="s">
        <v>525</v>
      </c>
      <c r="K104" s="15" t="s">
        <v>525</v>
      </c>
      <c r="L104" s="15" t="s">
        <v>525</v>
      </c>
      <c r="M104" s="15" t="s">
        <v>525</v>
      </c>
      <c r="N104" s="46">
        <v>94</v>
      </c>
      <c r="O104" s="22" t="str">
        <f t="shared" si="4"/>
        <v>Nein</v>
      </c>
      <c r="P104" s="22" t="str">
        <f t="shared" si="5"/>
        <v>Nein</v>
      </c>
      <c r="Q104" s="22" t="str">
        <f t="shared" si="6"/>
        <v>Nein</v>
      </c>
      <c r="R104" s="22" t="str">
        <f t="shared" si="8"/>
        <v>Nein</v>
      </c>
      <c r="S104" s="22" t="str">
        <f t="shared" si="7"/>
        <v>Ja</v>
      </c>
      <c r="T104" s="22" t="s">
        <v>27</v>
      </c>
      <c r="U104" s="22"/>
      <c r="V104" s="20"/>
    </row>
    <row r="105" spans="1:22" ht="15" customHeight="1" x14ac:dyDescent="0.3">
      <c r="A105" s="4" t="s">
        <v>1419</v>
      </c>
      <c r="B105" s="39">
        <v>24</v>
      </c>
      <c r="C105" s="39">
        <v>104</v>
      </c>
      <c r="D105" s="15" t="s">
        <v>1262</v>
      </c>
      <c r="E105" s="15" t="s">
        <v>1001</v>
      </c>
      <c r="F105" s="15" t="s">
        <v>854</v>
      </c>
      <c r="G105" s="15" t="s">
        <v>467</v>
      </c>
      <c r="H105" s="15" t="s">
        <v>468</v>
      </c>
      <c r="I105" s="15" t="s">
        <v>469</v>
      </c>
      <c r="J105" s="15" t="s">
        <v>470</v>
      </c>
      <c r="K105" s="15" t="s">
        <v>525</v>
      </c>
      <c r="L105" s="15" t="s">
        <v>525</v>
      </c>
      <c r="M105" s="15" t="s">
        <v>525</v>
      </c>
      <c r="N105" s="46">
        <v>3</v>
      </c>
      <c r="O105" s="22" t="str">
        <f t="shared" si="4"/>
        <v>Ja</v>
      </c>
      <c r="P105" s="22" t="str">
        <f t="shared" si="5"/>
        <v>Nein</v>
      </c>
      <c r="Q105" s="22" t="str">
        <f t="shared" si="6"/>
        <v>Nein</v>
      </c>
      <c r="R105" s="22" t="str">
        <f t="shared" si="8"/>
        <v>Ja</v>
      </c>
      <c r="S105" s="22" t="str">
        <f t="shared" si="7"/>
        <v>Nein</v>
      </c>
      <c r="T105" s="22" t="s">
        <v>27</v>
      </c>
      <c r="U105" s="22"/>
      <c r="V105" s="20"/>
    </row>
    <row r="106" spans="1:22" ht="15" customHeight="1" x14ac:dyDescent="0.3">
      <c r="A106" s="4" t="s">
        <v>1419</v>
      </c>
      <c r="B106" s="39">
        <v>25</v>
      </c>
      <c r="C106" s="39">
        <v>105</v>
      </c>
      <c r="D106" s="15" t="s">
        <v>1400</v>
      </c>
      <c r="E106" s="15" t="s">
        <v>1027</v>
      </c>
      <c r="F106" s="15" t="s">
        <v>855</v>
      </c>
      <c r="G106" s="15" t="s">
        <v>471</v>
      </c>
      <c r="H106" s="15" t="s">
        <v>472</v>
      </c>
      <c r="I106" s="15" t="s">
        <v>473</v>
      </c>
      <c r="J106" s="15" t="s">
        <v>474</v>
      </c>
      <c r="K106" s="15" t="s">
        <v>525</v>
      </c>
      <c r="L106" s="15" t="s">
        <v>525</v>
      </c>
      <c r="M106" s="15" t="s">
        <v>525</v>
      </c>
      <c r="N106" s="46">
        <v>3</v>
      </c>
      <c r="O106" s="22" t="str">
        <f t="shared" si="4"/>
        <v>Ja</v>
      </c>
      <c r="P106" s="22" t="str">
        <f t="shared" si="5"/>
        <v>Nein</v>
      </c>
      <c r="Q106" s="22" t="str">
        <f t="shared" si="6"/>
        <v>Nein</v>
      </c>
      <c r="R106" s="22" t="str">
        <f t="shared" si="8"/>
        <v>Ja</v>
      </c>
      <c r="S106" s="22" t="str">
        <f t="shared" si="7"/>
        <v>Nein</v>
      </c>
      <c r="T106" s="22" t="s">
        <v>27</v>
      </c>
      <c r="U106" s="22"/>
      <c r="V106" s="20"/>
    </row>
    <row r="107" spans="1:22" ht="15" customHeight="1" x14ac:dyDescent="0.3">
      <c r="A107" s="4" t="s">
        <v>1419</v>
      </c>
      <c r="B107" s="39">
        <v>26</v>
      </c>
      <c r="C107" s="39">
        <v>106</v>
      </c>
      <c r="D107" s="15" t="s">
        <v>1263</v>
      </c>
      <c r="E107" s="15" t="s">
        <v>1028</v>
      </c>
      <c r="F107" s="15" t="s">
        <v>856</v>
      </c>
      <c r="G107" s="15" t="s">
        <v>475</v>
      </c>
      <c r="H107" s="15" t="s">
        <v>476</v>
      </c>
      <c r="I107" s="15" t="s">
        <v>477</v>
      </c>
      <c r="J107" s="15" t="s">
        <v>478</v>
      </c>
      <c r="K107" s="15" t="s">
        <v>525</v>
      </c>
      <c r="L107" s="15" t="s">
        <v>525</v>
      </c>
      <c r="M107" s="15" t="s">
        <v>525</v>
      </c>
      <c r="N107" s="46">
        <v>2</v>
      </c>
      <c r="O107" s="22" t="str">
        <f t="shared" ref="O107:O170" si="9">IF(F107&lt;&gt;"","Ja","Nein")</f>
        <v>Ja</v>
      </c>
      <c r="P107" s="22" t="str">
        <f t="shared" ref="P107:P170" si="10">IF(ISNUMBER(FIND(";", N107)), "Ja", "Nein")</f>
        <v>Nein</v>
      </c>
      <c r="Q107" s="22" t="str">
        <f t="shared" ref="Q107:Q170" si="11">IF(ISNUMBER(SEARCH("Reihenfolge",D107)),"Ja","Nein")</f>
        <v>Nein</v>
      </c>
      <c r="R107" s="22" t="str">
        <f t="shared" si="8"/>
        <v>Ja</v>
      </c>
      <c r="S107" s="22" t="str">
        <f t="shared" ref="S107:S170" si="12">IF(ISNUMBER(SEARCH("Ermitteln",D107)),"Ja",IF(ISNUMBER(SEARCH("Berechne",D107)),"Ja","Nein"))</f>
        <v>Nein</v>
      </c>
      <c r="T107" s="22" t="s">
        <v>27</v>
      </c>
      <c r="U107" s="22"/>
      <c r="V107" s="20"/>
    </row>
    <row r="108" spans="1:22" ht="15" customHeight="1" x14ac:dyDescent="0.3">
      <c r="A108" s="4" t="s">
        <v>1419</v>
      </c>
      <c r="B108" s="39">
        <v>27</v>
      </c>
      <c r="C108" s="39">
        <v>107</v>
      </c>
      <c r="D108" s="15" t="s">
        <v>1264</v>
      </c>
      <c r="E108" s="15" t="s">
        <v>1029</v>
      </c>
      <c r="F108" s="15" t="s">
        <v>857</v>
      </c>
      <c r="G108" s="15" t="s">
        <v>479</v>
      </c>
      <c r="H108" s="15" t="s">
        <v>480</v>
      </c>
      <c r="I108" s="15" t="s">
        <v>481</v>
      </c>
      <c r="J108" s="15" t="s">
        <v>482</v>
      </c>
      <c r="K108" s="15" t="s">
        <v>525</v>
      </c>
      <c r="L108" s="15" t="s">
        <v>525</v>
      </c>
      <c r="M108" s="15" t="s">
        <v>525</v>
      </c>
      <c r="N108" s="46">
        <v>3</v>
      </c>
      <c r="O108" s="22" t="str">
        <f t="shared" si="9"/>
        <v>Ja</v>
      </c>
      <c r="P108" s="22" t="str">
        <f t="shared" si="10"/>
        <v>Nein</v>
      </c>
      <c r="Q108" s="22" t="str">
        <f t="shared" si="11"/>
        <v>Nein</v>
      </c>
      <c r="R108" s="22" t="str">
        <f t="shared" si="8"/>
        <v>Ja</v>
      </c>
      <c r="S108" s="22" t="str">
        <f t="shared" si="12"/>
        <v>Nein</v>
      </c>
      <c r="T108" s="22" t="s">
        <v>27</v>
      </c>
      <c r="U108" s="22"/>
      <c r="V108" s="20"/>
    </row>
    <row r="109" spans="1:22" ht="15" customHeight="1" x14ac:dyDescent="0.3">
      <c r="A109" s="4" t="s">
        <v>1419</v>
      </c>
      <c r="B109" s="39">
        <v>28</v>
      </c>
      <c r="C109" s="39">
        <v>108</v>
      </c>
      <c r="D109" s="15" t="s">
        <v>1265</v>
      </c>
      <c r="E109" s="15" t="s">
        <v>1030</v>
      </c>
      <c r="F109" s="15" t="s">
        <v>858</v>
      </c>
      <c r="G109" s="15" t="s">
        <v>483</v>
      </c>
      <c r="H109" s="15" t="s">
        <v>484</v>
      </c>
      <c r="I109" s="15" t="s">
        <v>485</v>
      </c>
      <c r="J109" s="15" t="s">
        <v>486</v>
      </c>
      <c r="K109" s="15" t="s">
        <v>525</v>
      </c>
      <c r="L109" s="15" t="s">
        <v>525</v>
      </c>
      <c r="M109" s="15" t="s">
        <v>525</v>
      </c>
      <c r="N109" s="46">
        <v>5</v>
      </c>
      <c r="O109" s="22" t="str">
        <f t="shared" si="9"/>
        <v>Ja</v>
      </c>
      <c r="P109" s="22" t="str">
        <f t="shared" si="10"/>
        <v>Nein</v>
      </c>
      <c r="Q109" s="22" t="str">
        <f t="shared" si="11"/>
        <v>Nein</v>
      </c>
      <c r="R109" s="22" t="str">
        <f t="shared" si="8"/>
        <v>Ja</v>
      </c>
      <c r="S109" s="22" t="str">
        <f t="shared" si="12"/>
        <v>Nein</v>
      </c>
      <c r="T109" s="22" t="s">
        <v>27</v>
      </c>
      <c r="U109" s="22"/>
      <c r="V109" s="20"/>
    </row>
    <row r="110" spans="1:22" ht="15" customHeight="1" x14ac:dyDescent="0.3">
      <c r="A110" s="4" t="s">
        <v>1419</v>
      </c>
      <c r="B110" s="39">
        <v>29</v>
      </c>
      <c r="C110" s="39">
        <v>109</v>
      </c>
      <c r="D110" s="15" t="s">
        <v>1002</v>
      </c>
      <c r="E110" s="15" t="s">
        <v>1031</v>
      </c>
      <c r="F110" s="15" t="s">
        <v>859</v>
      </c>
      <c r="G110" s="15" t="s">
        <v>487</v>
      </c>
      <c r="H110" s="15" t="s">
        <v>488</v>
      </c>
      <c r="I110" s="15" t="s">
        <v>489</v>
      </c>
      <c r="J110" s="15" t="s">
        <v>490</v>
      </c>
      <c r="K110" s="15" t="s">
        <v>525</v>
      </c>
      <c r="L110" s="15" t="s">
        <v>525</v>
      </c>
      <c r="M110" s="15" t="s">
        <v>525</v>
      </c>
      <c r="N110" s="46">
        <v>1</v>
      </c>
      <c r="O110" s="22" t="str">
        <f t="shared" si="9"/>
        <v>Ja</v>
      </c>
      <c r="P110" s="22" t="str">
        <f t="shared" si="10"/>
        <v>Nein</v>
      </c>
      <c r="Q110" s="22" t="str">
        <f t="shared" si="11"/>
        <v>Nein</v>
      </c>
      <c r="R110" s="22" t="str">
        <f t="shared" si="8"/>
        <v>Ja</v>
      </c>
      <c r="S110" s="22" t="str">
        <f t="shared" si="12"/>
        <v>Nein</v>
      </c>
      <c r="T110" s="22" t="s">
        <v>27</v>
      </c>
      <c r="U110" s="22"/>
      <c r="V110" s="20"/>
    </row>
    <row r="111" spans="1:22" ht="15" customHeight="1" x14ac:dyDescent="0.3">
      <c r="A111" s="4" t="s">
        <v>1419</v>
      </c>
      <c r="B111" s="39">
        <v>30</v>
      </c>
      <c r="C111" s="39">
        <v>110</v>
      </c>
      <c r="D111" s="15" t="s">
        <v>1003</v>
      </c>
      <c r="E111" s="15" t="s">
        <v>1032</v>
      </c>
      <c r="F111" s="15" t="s">
        <v>860</v>
      </c>
      <c r="G111" s="15" t="s">
        <v>491</v>
      </c>
      <c r="H111" s="15" t="s">
        <v>492</v>
      </c>
      <c r="I111" s="15" t="s">
        <v>493</v>
      </c>
      <c r="J111" s="15" t="s">
        <v>494</v>
      </c>
      <c r="K111" s="15" t="s">
        <v>525</v>
      </c>
      <c r="L111" s="15" t="s">
        <v>525</v>
      </c>
      <c r="M111" s="15" t="s">
        <v>525</v>
      </c>
      <c r="N111" s="46">
        <v>5</v>
      </c>
      <c r="O111" s="22" t="str">
        <f t="shared" si="9"/>
        <v>Ja</v>
      </c>
      <c r="P111" s="22" t="str">
        <f t="shared" si="10"/>
        <v>Nein</v>
      </c>
      <c r="Q111" s="22" t="str">
        <f t="shared" si="11"/>
        <v>Nein</v>
      </c>
      <c r="R111" s="22" t="str">
        <f t="shared" si="8"/>
        <v>Ja</v>
      </c>
      <c r="S111" s="22" t="str">
        <f t="shared" si="12"/>
        <v>Nein</v>
      </c>
      <c r="T111" s="22" t="s">
        <v>27</v>
      </c>
      <c r="U111" s="22"/>
      <c r="V111" s="20"/>
    </row>
    <row r="112" spans="1:22" ht="15" customHeight="1" x14ac:dyDescent="0.3">
      <c r="A112" s="4" t="s">
        <v>1419</v>
      </c>
      <c r="B112" s="39">
        <v>31</v>
      </c>
      <c r="C112" s="39">
        <v>111</v>
      </c>
      <c r="D112" s="15" t="s">
        <v>1266</v>
      </c>
      <c r="E112" s="15" t="s">
        <v>1033</v>
      </c>
      <c r="F112" s="15" t="s">
        <v>525</v>
      </c>
      <c r="G112" s="15" t="s">
        <v>525</v>
      </c>
      <c r="H112" s="15" t="s">
        <v>525</v>
      </c>
      <c r="I112" s="15" t="s">
        <v>525</v>
      </c>
      <c r="J112" s="15" t="s">
        <v>525</v>
      </c>
      <c r="K112" s="15" t="s">
        <v>525</v>
      </c>
      <c r="L112" s="15" t="s">
        <v>525</v>
      </c>
      <c r="M112" s="15" t="s">
        <v>525</v>
      </c>
      <c r="N112" s="46">
        <v>1200</v>
      </c>
      <c r="O112" s="22" t="str">
        <f t="shared" si="9"/>
        <v>Nein</v>
      </c>
      <c r="P112" s="22" t="str">
        <f t="shared" si="10"/>
        <v>Nein</v>
      </c>
      <c r="Q112" s="22" t="str">
        <f t="shared" si="11"/>
        <v>Nein</v>
      </c>
      <c r="R112" s="22" t="str">
        <f t="shared" si="8"/>
        <v>Nein</v>
      </c>
      <c r="S112" s="22" t="str">
        <f t="shared" si="12"/>
        <v>Ja</v>
      </c>
      <c r="T112" s="22" t="s">
        <v>27</v>
      </c>
      <c r="U112" s="22"/>
      <c r="V112" s="20"/>
    </row>
    <row r="113" spans="1:22" ht="15" customHeight="1" x14ac:dyDescent="0.3">
      <c r="A113" s="4" t="s">
        <v>1419</v>
      </c>
      <c r="B113" s="39">
        <v>32</v>
      </c>
      <c r="C113" s="39">
        <v>112</v>
      </c>
      <c r="D113" s="15" t="s">
        <v>1267</v>
      </c>
      <c r="E113" s="15" t="s">
        <v>1034</v>
      </c>
      <c r="F113" s="15" t="s">
        <v>861</v>
      </c>
      <c r="G113" s="15" t="s">
        <v>495</v>
      </c>
      <c r="H113" s="15" t="s">
        <v>496</v>
      </c>
      <c r="I113" s="15" t="s">
        <v>497</v>
      </c>
      <c r="J113" s="15" t="s">
        <v>498</v>
      </c>
      <c r="K113" s="15" t="s">
        <v>525</v>
      </c>
      <c r="L113" s="15" t="s">
        <v>525</v>
      </c>
      <c r="M113" s="15" t="s">
        <v>525</v>
      </c>
      <c r="N113" s="46">
        <v>5</v>
      </c>
      <c r="O113" s="22" t="str">
        <f t="shared" si="9"/>
        <v>Ja</v>
      </c>
      <c r="P113" s="22" t="str">
        <f t="shared" si="10"/>
        <v>Nein</v>
      </c>
      <c r="Q113" s="22" t="str">
        <f t="shared" si="11"/>
        <v>Nein</v>
      </c>
      <c r="R113" s="22" t="str">
        <f t="shared" si="8"/>
        <v>Ja</v>
      </c>
      <c r="S113" s="22" t="str">
        <f t="shared" si="12"/>
        <v>Nein</v>
      </c>
      <c r="T113" s="22" t="s">
        <v>27</v>
      </c>
      <c r="U113" s="22"/>
      <c r="V113" s="20"/>
    </row>
    <row r="114" spans="1:22" ht="15" customHeight="1" x14ac:dyDescent="0.3">
      <c r="A114" s="4" t="s">
        <v>1419</v>
      </c>
      <c r="B114" s="39">
        <v>33</v>
      </c>
      <c r="C114" s="39">
        <v>113</v>
      </c>
      <c r="D114" s="15" t="s">
        <v>1004</v>
      </c>
      <c r="E114" s="15" t="s">
        <v>1035</v>
      </c>
      <c r="F114" s="15" t="s">
        <v>862</v>
      </c>
      <c r="G114" s="15" t="s">
        <v>499</v>
      </c>
      <c r="H114" s="15" t="s">
        <v>500</v>
      </c>
      <c r="I114" s="15" t="s">
        <v>501</v>
      </c>
      <c r="J114" s="15" t="s">
        <v>502</v>
      </c>
      <c r="K114" s="15" t="s">
        <v>525</v>
      </c>
      <c r="L114" s="15" t="s">
        <v>525</v>
      </c>
      <c r="M114" s="15" t="s">
        <v>525</v>
      </c>
      <c r="N114" s="46">
        <v>3</v>
      </c>
      <c r="O114" s="22" t="str">
        <f t="shared" si="9"/>
        <v>Ja</v>
      </c>
      <c r="P114" s="22" t="str">
        <f t="shared" si="10"/>
        <v>Nein</v>
      </c>
      <c r="Q114" s="22" t="str">
        <f t="shared" si="11"/>
        <v>Nein</v>
      </c>
      <c r="R114" s="22" t="str">
        <f t="shared" si="8"/>
        <v>Ja</v>
      </c>
      <c r="S114" s="22" t="str">
        <f t="shared" si="12"/>
        <v>Nein</v>
      </c>
      <c r="T114" s="22" t="s">
        <v>27</v>
      </c>
      <c r="U114" s="22"/>
      <c r="V114" s="20"/>
    </row>
    <row r="115" spans="1:22" ht="15" customHeight="1" x14ac:dyDescent="0.3">
      <c r="A115" s="4" t="s">
        <v>1419</v>
      </c>
      <c r="B115" s="39">
        <v>34</v>
      </c>
      <c r="C115" s="39">
        <v>114</v>
      </c>
      <c r="D115" s="15" t="s">
        <v>1268</v>
      </c>
      <c r="E115" s="15" t="s">
        <v>1005</v>
      </c>
      <c r="F115" s="15" t="s">
        <v>863</v>
      </c>
      <c r="G115" s="15" t="s">
        <v>503</v>
      </c>
      <c r="H115" s="15" t="s">
        <v>504</v>
      </c>
      <c r="I115" s="15" t="s">
        <v>505</v>
      </c>
      <c r="J115" s="15" t="s">
        <v>506</v>
      </c>
      <c r="K115" s="15" t="s">
        <v>525</v>
      </c>
      <c r="L115" s="15" t="s">
        <v>525</v>
      </c>
      <c r="M115" s="15" t="s">
        <v>525</v>
      </c>
      <c r="N115" s="46">
        <v>2</v>
      </c>
      <c r="O115" s="22" t="str">
        <f t="shared" si="9"/>
        <v>Ja</v>
      </c>
      <c r="P115" s="22" t="str">
        <f t="shared" si="10"/>
        <v>Nein</v>
      </c>
      <c r="Q115" s="22" t="str">
        <f t="shared" si="11"/>
        <v>Nein</v>
      </c>
      <c r="R115" s="22" t="str">
        <f t="shared" si="8"/>
        <v>Ja</v>
      </c>
      <c r="S115" s="22" t="str">
        <f t="shared" si="12"/>
        <v>Nein</v>
      </c>
      <c r="T115" s="22" t="s">
        <v>27</v>
      </c>
      <c r="U115" s="22"/>
      <c r="V115" s="20"/>
    </row>
    <row r="116" spans="1:22" ht="15" customHeight="1" x14ac:dyDescent="0.3">
      <c r="A116" s="4" t="s">
        <v>1419</v>
      </c>
      <c r="B116" s="39">
        <v>35</v>
      </c>
      <c r="C116" s="39">
        <v>115</v>
      </c>
      <c r="D116" s="15" t="s">
        <v>1269</v>
      </c>
      <c r="E116" s="15" t="s">
        <v>1036</v>
      </c>
      <c r="F116" s="15" t="s">
        <v>864</v>
      </c>
      <c r="G116" s="15" t="s">
        <v>507</v>
      </c>
      <c r="H116" s="15" t="s">
        <v>508</v>
      </c>
      <c r="I116" s="15" t="s">
        <v>509</v>
      </c>
      <c r="J116" s="15" t="s">
        <v>510</v>
      </c>
      <c r="K116" s="15" t="s">
        <v>525</v>
      </c>
      <c r="L116" s="15" t="s">
        <v>525</v>
      </c>
      <c r="M116" s="15" t="s">
        <v>525</v>
      </c>
      <c r="N116" s="46">
        <v>1</v>
      </c>
      <c r="O116" s="22" t="str">
        <f t="shared" si="9"/>
        <v>Ja</v>
      </c>
      <c r="P116" s="22" t="str">
        <f t="shared" si="10"/>
        <v>Nein</v>
      </c>
      <c r="Q116" s="22" t="str">
        <f t="shared" si="11"/>
        <v>Nein</v>
      </c>
      <c r="R116" s="22" t="str">
        <f t="shared" si="8"/>
        <v>Ja</v>
      </c>
      <c r="S116" s="22" t="str">
        <f t="shared" si="12"/>
        <v>Nein</v>
      </c>
      <c r="T116" s="22" t="s">
        <v>27</v>
      </c>
      <c r="U116" s="22"/>
      <c r="V116" s="20"/>
    </row>
    <row r="117" spans="1:22" ht="15" customHeight="1" x14ac:dyDescent="0.3">
      <c r="A117" s="4" t="s">
        <v>1419</v>
      </c>
      <c r="B117" s="39">
        <v>36</v>
      </c>
      <c r="C117" s="39">
        <v>116</v>
      </c>
      <c r="D117" s="15" t="s">
        <v>1270</v>
      </c>
      <c r="E117" s="15" t="s">
        <v>1006</v>
      </c>
      <c r="F117" s="15" t="s">
        <v>525</v>
      </c>
      <c r="G117" s="15" t="s">
        <v>525</v>
      </c>
      <c r="H117" s="15" t="s">
        <v>525</v>
      </c>
      <c r="I117" s="15" t="s">
        <v>525</v>
      </c>
      <c r="J117" s="15" t="s">
        <v>525</v>
      </c>
      <c r="K117" s="15" t="s">
        <v>525</v>
      </c>
      <c r="L117" s="15" t="s">
        <v>525</v>
      </c>
      <c r="M117" s="15" t="s">
        <v>525</v>
      </c>
      <c r="N117" s="46">
        <v>6.2</v>
      </c>
      <c r="O117" s="22" t="str">
        <f t="shared" si="9"/>
        <v>Nein</v>
      </c>
      <c r="P117" s="22" t="str">
        <f t="shared" si="10"/>
        <v>Nein</v>
      </c>
      <c r="Q117" s="22" t="str">
        <f t="shared" si="11"/>
        <v>Nein</v>
      </c>
      <c r="R117" s="22" t="str">
        <f t="shared" si="8"/>
        <v>Nein</v>
      </c>
      <c r="S117" s="22" t="str">
        <f t="shared" si="12"/>
        <v>Ja</v>
      </c>
      <c r="T117" s="22" t="s">
        <v>27</v>
      </c>
      <c r="U117" s="22"/>
      <c r="V117" s="20"/>
    </row>
    <row r="118" spans="1:22" ht="15" customHeight="1" x14ac:dyDescent="0.3">
      <c r="A118" s="4" t="s">
        <v>1419</v>
      </c>
      <c r="B118" s="39">
        <v>37</v>
      </c>
      <c r="C118" s="39">
        <v>117</v>
      </c>
      <c r="D118" s="15" t="s">
        <v>1271</v>
      </c>
      <c r="E118" s="15" t="s">
        <v>1037</v>
      </c>
      <c r="F118" s="15" t="s">
        <v>525</v>
      </c>
      <c r="G118" s="15" t="s">
        <v>525</v>
      </c>
      <c r="H118" s="15" t="s">
        <v>525</v>
      </c>
      <c r="I118" s="15" t="s">
        <v>525</v>
      </c>
      <c r="J118" s="15" t="s">
        <v>525</v>
      </c>
      <c r="K118" s="15" t="s">
        <v>525</v>
      </c>
      <c r="L118" s="15" t="s">
        <v>525</v>
      </c>
      <c r="M118" s="15" t="s">
        <v>525</v>
      </c>
      <c r="N118" s="46">
        <v>1500</v>
      </c>
      <c r="O118" s="22" t="str">
        <f t="shared" si="9"/>
        <v>Nein</v>
      </c>
      <c r="P118" s="22" t="str">
        <f t="shared" si="10"/>
        <v>Nein</v>
      </c>
      <c r="Q118" s="22" t="str">
        <f t="shared" si="11"/>
        <v>Nein</v>
      </c>
      <c r="R118" s="22" t="str">
        <f t="shared" si="8"/>
        <v>Nein</v>
      </c>
      <c r="S118" s="22" t="str">
        <f t="shared" si="12"/>
        <v>Ja</v>
      </c>
      <c r="T118" s="22" t="s">
        <v>27</v>
      </c>
      <c r="U118" s="22"/>
      <c r="V118" s="20"/>
    </row>
    <row r="119" spans="1:22" ht="15" customHeight="1" x14ac:dyDescent="0.3">
      <c r="A119" s="4" t="s">
        <v>1419</v>
      </c>
      <c r="B119" s="39">
        <v>38</v>
      </c>
      <c r="C119" s="39">
        <v>118</v>
      </c>
      <c r="D119" s="15" t="s">
        <v>1272</v>
      </c>
      <c r="E119" s="15" t="s">
        <v>1038</v>
      </c>
      <c r="F119" s="15" t="s">
        <v>865</v>
      </c>
      <c r="G119" s="15" t="s">
        <v>512</v>
      </c>
      <c r="H119" s="15" t="s">
        <v>513</v>
      </c>
      <c r="I119" s="15" t="s">
        <v>514</v>
      </c>
      <c r="J119" s="15" t="s">
        <v>515</v>
      </c>
      <c r="K119" s="15" t="s">
        <v>525</v>
      </c>
      <c r="L119" s="15" t="s">
        <v>525</v>
      </c>
      <c r="M119" s="15" t="s">
        <v>525</v>
      </c>
      <c r="N119" s="46">
        <v>5</v>
      </c>
      <c r="O119" s="22" t="str">
        <f t="shared" si="9"/>
        <v>Ja</v>
      </c>
      <c r="P119" s="22" t="str">
        <f t="shared" si="10"/>
        <v>Nein</v>
      </c>
      <c r="Q119" s="22" t="str">
        <f t="shared" si="11"/>
        <v>Nein</v>
      </c>
      <c r="R119" s="22" t="str">
        <f t="shared" si="8"/>
        <v>Ja</v>
      </c>
      <c r="S119" s="22" t="str">
        <f t="shared" si="12"/>
        <v>Nein</v>
      </c>
      <c r="T119" s="22" t="s">
        <v>27</v>
      </c>
      <c r="U119" s="22"/>
      <c r="V119" s="20"/>
    </row>
    <row r="120" spans="1:22" ht="15" customHeight="1" x14ac:dyDescent="0.3">
      <c r="A120" s="4" t="s">
        <v>1419</v>
      </c>
      <c r="B120" s="39">
        <v>39</v>
      </c>
      <c r="C120" s="39">
        <v>119</v>
      </c>
      <c r="D120" s="15" t="s">
        <v>1273</v>
      </c>
      <c r="E120" s="15" t="s">
        <v>1039</v>
      </c>
      <c r="F120" s="15" t="s">
        <v>866</v>
      </c>
      <c r="G120" s="15" t="s">
        <v>516</v>
      </c>
      <c r="H120" s="15" t="s">
        <v>517</v>
      </c>
      <c r="I120" s="15" t="s">
        <v>518</v>
      </c>
      <c r="J120" s="15" t="s">
        <v>519</v>
      </c>
      <c r="K120" s="15" t="s">
        <v>525</v>
      </c>
      <c r="L120" s="15" t="s">
        <v>525</v>
      </c>
      <c r="M120" s="15" t="s">
        <v>525</v>
      </c>
      <c r="N120" s="46">
        <v>2</v>
      </c>
      <c r="O120" s="22" t="str">
        <f t="shared" si="9"/>
        <v>Ja</v>
      </c>
      <c r="P120" s="22" t="str">
        <f t="shared" si="10"/>
        <v>Nein</v>
      </c>
      <c r="Q120" s="22" t="str">
        <f t="shared" si="11"/>
        <v>Nein</v>
      </c>
      <c r="R120" s="22" t="str">
        <f t="shared" si="8"/>
        <v>Ja</v>
      </c>
      <c r="S120" s="22" t="str">
        <f t="shared" si="12"/>
        <v>Nein</v>
      </c>
      <c r="T120" s="22" t="s">
        <v>27</v>
      </c>
      <c r="U120" s="22"/>
      <c r="V120" s="20"/>
    </row>
    <row r="121" spans="1:22" ht="15" customHeight="1" thickBot="1" x14ac:dyDescent="0.35">
      <c r="A121" s="5" t="s">
        <v>1419</v>
      </c>
      <c r="B121" s="42">
        <v>40</v>
      </c>
      <c r="C121" s="42">
        <v>120</v>
      </c>
      <c r="D121" s="14" t="s">
        <v>1274</v>
      </c>
      <c r="E121" s="14" t="s">
        <v>1040</v>
      </c>
      <c r="F121" s="14" t="s">
        <v>867</v>
      </c>
      <c r="G121" s="14" t="s">
        <v>520</v>
      </c>
      <c r="H121" s="14" t="s">
        <v>521</v>
      </c>
      <c r="I121" s="14" t="s">
        <v>522</v>
      </c>
      <c r="J121" s="14" t="s">
        <v>523</v>
      </c>
      <c r="K121" s="14" t="s">
        <v>525</v>
      </c>
      <c r="L121" s="14" t="s">
        <v>525</v>
      </c>
      <c r="M121" s="14" t="s">
        <v>525</v>
      </c>
      <c r="N121" s="47">
        <v>1</v>
      </c>
      <c r="O121" s="29" t="str">
        <f t="shared" si="9"/>
        <v>Ja</v>
      </c>
      <c r="P121" s="29" t="str">
        <f t="shared" si="10"/>
        <v>Nein</v>
      </c>
      <c r="Q121" s="29" t="str">
        <f t="shared" si="11"/>
        <v>Nein</v>
      </c>
      <c r="R121" s="29" t="str">
        <f t="shared" si="8"/>
        <v>Ja</v>
      </c>
      <c r="S121" s="29" t="str">
        <f t="shared" si="12"/>
        <v>Nein</v>
      </c>
      <c r="T121" s="29" t="s">
        <v>27</v>
      </c>
      <c r="U121" s="29"/>
      <c r="V121" s="23"/>
    </row>
    <row r="122" spans="1:22" ht="15" customHeight="1" x14ac:dyDescent="0.3">
      <c r="A122" s="3" t="s">
        <v>548</v>
      </c>
      <c r="B122" s="39">
        <v>1</v>
      </c>
      <c r="C122" s="39">
        <v>121</v>
      </c>
      <c r="D122" s="15" t="s">
        <v>1275</v>
      </c>
      <c r="E122" s="15" t="s">
        <v>1041</v>
      </c>
      <c r="F122" s="15" t="s">
        <v>781</v>
      </c>
      <c r="G122" s="15" t="s">
        <v>549</v>
      </c>
      <c r="H122" s="15" t="s">
        <v>550</v>
      </c>
      <c r="I122" s="15" t="s">
        <v>551</v>
      </c>
      <c r="J122" s="15" t="s">
        <v>552</v>
      </c>
      <c r="K122" s="15" t="s">
        <v>525</v>
      </c>
      <c r="L122" s="15" t="s">
        <v>525</v>
      </c>
      <c r="M122" s="15" t="s">
        <v>525</v>
      </c>
      <c r="N122" s="45" t="s">
        <v>1175</v>
      </c>
      <c r="O122" s="28" t="str">
        <f t="shared" si="9"/>
        <v>Ja</v>
      </c>
      <c r="P122" s="28" t="str">
        <f t="shared" si="10"/>
        <v>Nein</v>
      </c>
      <c r="Q122" s="28" t="str">
        <f t="shared" si="11"/>
        <v>Nein</v>
      </c>
      <c r="R122" s="28" t="str">
        <f t="shared" si="8"/>
        <v>Ja</v>
      </c>
      <c r="S122" s="28" t="str">
        <f t="shared" si="12"/>
        <v>Nein</v>
      </c>
      <c r="T122" s="28" t="s">
        <v>27</v>
      </c>
      <c r="U122" s="28"/>
      <c r="V122" s="20"/>
    </row>
    <row r="123" spans="1:22" ht="15" customHeight="1" x14ac:dyDescent="0.3">
      <c r="A123" s="4" t="s">
        <v>548</v>
      </c>
      <c r="B123" s="39">
        <v>2</v>
      </c>
      <c r="C123" s="39">
        <v>122</v>
      </c>
      <c r="D123" s="15" t="s">
        <v>1276</v>
      </c>
      <c r="E123" s="15" t="s">
        <v>1042</v>
      </c>
      <c r="F123" s="15" t="s">
        <v>782</v>
      </c>
      <c r="G123" s="15" t="s">
        <v>553</v>
      </c>
      <c r="H123" s="15" t="s">
        <v>554</v>
      </c>
      <c r="I123" s="15" t="s">
        <v>268</v>
      </c>
      <c r="J123" s="15" t="s">
        <v>555</v>
      </c>
      <c r="K123" s="15" t="s">
        <v>525</v>
      </c>
      <c r="L123" s="15" t="s">
        <v>525</v>
      </c>
      <c r="M123" s="15" t="s">
        <v>525</v>
      </c>
      <c r="N123" s="46">
        <v>3</v>
      </c>
      <c r="O123" s="22" t="str">
        <f t="shared" si="9"/>
        <v>Ja</v>
      </c>
      <c r="P123" s="22" t="str">
        <f t="shared" si="10"/>
        <v>Nein</v>
      </c>
      <c r="Q123" s="22" t="str">
        <f t="shared" si="11"/>
        <v>Nein</v>
      </c>
      <c r="R123" s="22" t="str">
        <f t="shared" si="8"/>
        <v>Ja</v>
      </c>
      <c r="S123" s="22" t="str">
        <f t="shared" si="12"/>
        <v>Nein</v>
      </c>
      <c r="T123" s="22" t="s">
        <v>27</v>
      </c>
      <c r="U123" s="22"/>
      <c r="V123" s="21"/>
    </row>
    <row r="124" spans="1:22" ht="15" customHeight="1" x14ac:dyDescent="0.3">
      <c r="A124" s="4" t="s">
        <v>548</v>
      </c>
      <c r="B124" s="39">
        <v>3</v>
      </c>
      <c r="C124" s="39">
        <v>123</v>
      </c>
      <c r="D124" s="15" t="s">
        <v>1277</v>
      </c>
      <c r="E124" s="15" t="s">
        <v>1043</v>
      </c>
      <c r="F124" s="15" t="s">
        <v>783</v>
      </c>
      <c r="G124" s="15" t="s">
        <v>556</v>
      </c>
      <c r="H124" s="15" t="s">
        <v>557</v>
      </c>
      <c r="I124" s="15" t="s">
        <v>558</v>
      </c>
      <c r="J124" s="15" t="s">
        <v>559</v>
      </c>
      <c r="K124" s="15" t="s">
        <v>525</v>
      </c>
      <c r="L124" s="15" t="s">
        <v>525</v>
      </c>
      <c r="M124" s="15" t="s">
        <v>525</v>
      </c>
      <c r="N124" s="46">
        <v>5</v>
      </c>
      <c r="O124" s="22" t="str">
        <f t="shared" si="9"/>
        <v>Ja</v>
      </c>
      <c r="P124" s="22" t="str">
        <f t="shared" si="10"/>
        <v>Nein</v>
      </c>
      <c r="Q124" s="22" t="str">
        <f t="shared" si="11"/>
        <v>Nein</v>
      </c>
      <c r="R124" s="22" t="str">
        <f t="shared" si="8"/>
        <v>Ja</v>
      </c>
      <c r="S124" s="22" t="str">
        <f t="shared" si="12"/>
        <v>Nein</v>
      </c>
      <c r="T124" s="22" t="s">
        <v>27</v>
      </c>
      <c r="U124" s="22"/>
      <c r="V124" s="20"/>
    </row>
    <row r="125" spans="1:22" ht="15" customHeight="1" x14ac:dyDescent="0.3">
      <c r="A125" s="4" t="s">
        <v>548</v>
      </c>
      <c r="B125" s="39">
        <v>4</v>
      </c>
      <c r="C125" s="39">
        <v>124</v>
      </c>
      <c r="D125" s="15" t="s">
        <v>1278</v>
      </c>
      <c r="E125" s="15" t="s">
        <v>1044</v>
      </c>
      <c r="F125" s="15" t="s">
        <v>784</v>
      </c>
      <c r="G125" s="15" t="s">
        <v>560</v>
      </c>
      <c r="H125" s="15" t="s">
        <v>561</v>
      </c>
      <c r="I125" s="15" t="s">
        <v>562</v>
      </c>
      <c r="J125" s="15" t="s">
        <v>563</v>
      </c>
      <c r="K125" s="15" t="s">
        <v>525</v>
      </c>
      <c r="L125" s="15" t="s">
        <v>525</v>
      </c>
      <c r="M125" s="15" t="s">
        <v>525</v>
      </c>
      <c r="N125" s="46">
        <v>5</v>
      </c>
      <c r="O125" s="22" t="str">
        <f t="shared" si="9"/>
        <v>Ja</v>
      </c>
      <c r="P125" s="22" t="str">
        <f t="shared" si="10"/>
        <v>Nein</v>
      </c>
      <c r="Q125" s="22" t="str">
        <f t="shared" si="11"/>
        <v>Nein</v>
      </c>
      <c r="R125" s="22" t="str">
        <f t="shared" si="8"/>
        <v>Ja</v>
      </c>
      <c r="S125" s="22" t="str">
        <f t="shared" si="12"/>
        <v>Nein</v>
      </c>
      <c r="T125" s="22" t="s">
        <v>27</v>
      </c>
      <c r="U125" s="22"/>
      <c r="V125" s="20"/>
    </row>
    <row r="126" spans="1:22" ht="15" customHeight="1" x14ac:dyDescent="0.3">
      <c r="A126" s="4" t="s">
        <v>548</v>
      </c>
      <c r="B126" s="39">
        <v>5</v>
      </c>
      <c r="C126" s="39">
        <v>125</v>
      </c>
      <c r="D126" s="15" t="s">
        <v>1279</v>
      </c>
      <c r="E126" s="15" t="s">
        <v>1045</v>
      </c>
      <c r="F126" s="15" t="s">
        <v>525</v>
      </c>
      <c r="G126" s="15" t="s">
        <v>525</v>
      </c>
      <c r="H126" s="15" t="s">
        <v>525</v>
      </c>
      <c r="I126" s="15" t="s">
        <v>525</v>
      </c>
      <c r="J126" s="15" t="s">
        <v>525</v>
      </c>
      <c r="K126" s="15" t="s">
        <v>525</v>
      </c>
      <c r="L126" s="15" t="s">
        <v>525</v>
      </c>
      <c r="M126" s="15" t="s">
        <v>525</v>
      </c>
      <c r="N126" s="46">
        <v>750</v>
      </c>
      <c r="O126" s="22" t="str">
        <f t="shared" si="9"/>
        <v>Nein</v>
      </c>
      <c r="P126" s="22" t="str">
        <f t="shared" si="10"/>
        <v>Nein</v>
      </c>
      <c r="Q126" s="22" t="str">
        <f t="shared" si="11"/>
        <v>Nein</v>
      </c>
      <c r="R126" s="22" t="str">
        <f t="shared" si="8"/>
        <v>Nein</v>
      </c>
      <c r="S126" s="22" t="str">
        <f t="shared" si="12"/>
        <v>Ja</v>
      </c>
      <c r="T126" s="22" t="s">
        <v>27</v>
      </c>
      <c r="U126" s="22"/>
      <c r="V126" s="20"/>
    </row>
    <row r="127" spans="1:22" ht="15" customHeight="1" x14ac:dyDescent="0.3">
      <c r="A127" s="4" t="s">
        <v>548</v>
      </c>
      <c r="B127" s="39">
        <v>6</v>
      </c>
      <c r="C127" s="39">
        <v>126</v>
      </c>
      <c r="D127" s="15" t="s">
        <v>1280</v>
      </c>
      <c r="E127" s="15" t="s">
        <v>1046</v>
      </c>
      <c r="F127" s="15" t="s">
        <v>785</v>
      </c>
      <c r="G127" s="15" t="s">
        <v>565</v>
      </c>
      <c r="H127" s="15" t="s">
        <v>564</v>
      </c>
      <c r="I127" s="15" t="s">
        <v>566</v>
      </c>
      <c r="J127" s="15" t="s">
        <v>567</v>
      </c>
      <c r="K127" s="15" t="s">
        <v>525</v>
      </c>
      <c r="L127" s="15" t="s">
        <v>525</v>
      </c>
      <c r="M127" s="15" t="s">
        <v>525</v>
      </c>
      <c r="N127" s="46" t="s">
        <v>1176</v>
      </c>
      <c r="O127" s="22" t="str">
        <f t="shared" si="9"/>
        <v>Ja</v>
      </c>
      <c r="P127" s="22" t="str">
        <f t="shared" si="10"/>
        <v>Ja</v>
      </c>
      <c r="Q127" s="22" t="str">
        <f t="shared" si="11"/>
        <v>Nein</v>
      </c>
      <c r="R127" s="22" t="str">
        <f t="shared" si="8"/>
        <v>Ja</v>
      </c>
      <c r="S127" s="22" t="str">
        <f t="shared" si="12"/>
        <v>Nein</v>
      </c>
      <c r="T127" s="22" t="s">
        <v>27</v>
      </c>
      <c r="U127" s="22"/>
      <c r="V127" s="20"/>
    </row>
    <row r="128" spans="1:22" ht="15" customHeight="1" x14ac:dyDescent="0.3">
      <c r="A128" s="4" t="s">
        <v>548</v>
      </c>
      <c r="B128" s="39">
        <v>7</v>
      </c>
      <c r="C128" s="39">
        <v>127</v>
      </c>
      <c r="D128" s="15" t="s">
        <v>1281</v>
      </c>
      <c r="E128" s="15" t="s">
        <v>1047</v>
      </c>
      <c r="F128" s="15" t="s">
        <v>786</v>
      </c>
      <c r="G128" s="15" t="s">
        <v>568</v>
      </c>
      <c r="H128" s="15" t="s">
        <v>569</v>
      </c>
      <c r="I128" s="15" t="s">
        <v>570</v>
      </c>
      <c r="J128" s="15" t="s">
        <v>571</v>
      </c>
      <c r="K128" s="15" t="s">
        <v>525</v>
      </c>
      <c r="L128" s="15" t="s">
        <v>525</v>
      </c>
      <c r="M128" s="15" t="s">
        <v>525</v>
      </c>
      <c r="N128" s="46">
        <v>5</v>
      </c>
      <c r="O128" s="22" t="str">
        <f t="shared" si="9"/>
        <v>Ja</v>
      </c>
      <c r="P128" s="22" t="str">
        <f t="shared" si="10"/>
        <v>Nein</v>
      </c>
      <c r="Q128" s="22" t="str">
        <f t="shared" si="11"/>
        <v>Nein</v>
      </c>
      <c r="R128" s="22" t="str">
        <f t="shared" si="8"/>
        <v>Ja</v>
      </c>
      <c r="S128" s="22" t="str">
        <f t="shared" si="12"/>
        <v>Nein</v>
      </c>
      <c r="T128" s="22" t="s">
        <v>27</v>
      </c>
      <c r="U128" s="22"/>
      <c r="V128" s="20"/>
    </row>
    <row r="129" spans="1:22" ht="15" customHeight="1" x14ac:dyDescent="0.3">
      <c r="A129" s="4" t="s">
        <v>548</v>
      </c>
      <c r="B129" s="39">
        <v>8</v>
      </c>
      <c r="C129" s="39">
        <v>128</v>
      </c>
      <c r="D129" s="15" t="s">
        <v>1282</v>
      </c>
      <c r="E129" s="15" t="s">
        <v>1048</v>
      </c>
      <c r="F129" s="15" t="s">
        <v>525</v>
      </c>
      <c r="G129" s="15" t="s">
        <v>525</v>
      </c>
      <c r="H129" s="15" t="s">
        <v>525</v>
      </c>
      <c r="I129" s="15" t="s">
        <v>525</v>
      </c>
      <c r="J129" s="15" t="s">
        <v>525</v>
      </c>
      <c r="K129" s="15" t="s">
        <v>525</v>
      </c>
      <c r="L129" s="15" t="s">
        <v>525</v>
      </c>
      <c r="M129" s="15" t="s">
        <v>525</v>
      </c>
      <c r="N129" s="46">
        <v>647.52</v>
      </c>
      <c r="O129" s="22" t="str">
        <f t="shared" si="9"/>
        <v>Nein</v>
      </c>
      <c r="P129" s="22" t="str">
        <f t="shared" si="10"/>
        <v>Nein</v>
      </c>
      <c r="Q129" s="22" t="str">
        <f t="shared" si="11"/>
        <v>Nein</v>
      </c>
      <c r="R129" s="22" t="str">
        <f t="shared" si="8"/>
        <v>Nein</v>
      </c>
      <c r="S129" s="22" t="str">
        <f t="shared" si="12"/>
        <v>Ja</v>
      </c>
      <c r="T129" s="22" t="s">
        <v>27</v>
      </c>
      <c r="U129" s="22"/>
      <c r="V129" s="20"/>
    </row>
    <row r="130" spans="1:22" ht="15" customHeight="1" x14ac:dyDescent="0.3">
      <c r="A130" s="4" t="s">
        <v>548</v>
      </c>
      <c r="B130" s="39">
        <v>9</v>
      </c>
      <c r="C130" s="39">
        <v>129</v>
      </c>
      <c r="D130" s="15" t="s">
        <v>1283</v>
      </c>
      <c r="E130" s="15" t="s">
        <v>1049</v>
      </c>
      <c r="F130" s="15" t="s">
        <v>787</v>
      </c>
      <c r="G130" s="15" t="s">
        <v>572</v>
      </c>
      <c r="H130" s="15" t="s">
        <v>573</v>
      </c>
      <c r="I130" s="15" t="s">
        <v>574</v>
      </c>
      <c r="J130" s="15" t="s">
        <v>575</v>
      </c>
      <c r="K130" s="15" t="s">
        <v>525</v>
      </c>
      <c r="L130" s="15" t="s">
        <v>525</v>
      </c>
      <c r="M130" s="15" t="s">
        <v>525</v>
      </c>
      <c r="N130" s="46">
        <v>1</v>
      </c>
      <c r="O130" s="22" t="str">
        <f t="shared" si="9"/>
        <v>Ja</v>
      </c>
      <c r="P130" s="22" t="str">
        <f t="shared" si="10"/>
        <v>Nein</v>
      </c>
      <c r="Q130" s="22" t="str">
        <f t="shared" si="11"/>
        <v>Nein</v>
      </c>
      <c r="R130" s="22" t="str">
        <f t="shared" si="8"/>
        <v>Ja</v>
      </c>
      <c r="S130" s="22" t="str">
        <f t="shared" si="12"/>
        <v>Nein</v>
      </c>
      <c r="T130" s="22" t="s">
        <v>27</v>
      </c>
      <c r="U130" s="22"/>
      <c r="V130" s="20"/>
    </row>
    <row r="131" spans="1:22" ht="15" customHeight="1" x14ac:dyDescent="0.3">
      <c r="A131" s="4" t="s">
        <v>548</v>
      </c>
      <c r="B131" s="39">
        <v>10</v>
      </c>
      <c r="C131" s="39">
        <v>130</v>
      </c>
      <c r="D131" s="15" t="s">
        <v>1284</v>
      </c>
      <c r="E131" s="15" t="s">
        <v>1050</v>
      </c>
      <c r="F131" s="15" t="s">
        <v>788</v>
      </c>
      <c r="G131" s="15" t="s">
        <v>576</v>
      </c>
      <c r="H131" s="15" t="s">
        <v>577</v>
      </c>
      <c r="I131" s="15" t="s">
        <v>578</v>
      </c>
      <c r="J131" s="15" t="s">
        <v>579</v>
      </c>
      <c r="K131" s="15" t="s">
        <v>525</v>
      </c>
      <c r="L131" s="15" t="s">
        <v>525</v>
      </c>
      <c r="M131" s="15" t="s">
        <v>525</v>
      </c>
      <c r="N131" s="46">
        <v>1</v>
      </c>
      <c r="O131" s="22" t="str">
        <f t="shared" si="9"/>
        <v>Ja</v>
      </c>
      <c r="P131" s="22" t="str">
        <f t="shared" si="10"/>
        <v>Nein</v>
      </c>
      <c r="Q131" s="22" t="str">
        <f t="shared" si="11"/>
        <v>Nein</v>
      </c>
      <c r="R131" s="22" t="str">
        <f t="shared" si="8"/>
        <v>Ja</v>
      </c>
      <c r="S131" s="22" t="str">
        <f t="shared" si="12"/>
        <v>Nein</v>
      </c>
      <c r="T131" s="22" t="s">
        <v>27</v>
      </c>
      <c r="U131" s="22"/>
      <c r="V131" s="20"/>
    </row>
    <row r="132" spans="1:22" ht="15" customHeight="1" x14ac:dyDescent="0.3">
      <c r="A132" s="4" t="s">
        <v>548</v>
      </c>
      <c r="B132" s="39">
        <v>11</v>
      </c>
      <c r="C132" s="39">
        <v>131</v>
      </c>
      <c r="D132" s="15" t="s">
        <v>1285</v>
      </c>
      <c r="E132" s="15" t="s">
        <v>1051</v>
      </c>
      <c r="F132" s="15" t="s">
        <v>789</v>
      </c>
      <c r="G132" s="15" t="s">
        <v>580</v>
      </c>
      <c r="H132" s="15" t="s">
        <v>581</v>
      </c>
      <c r="I132" s="15" t="s">
        <v>582</v>
      </c>
      <c r="J132" s="15" t="s">
        <v>583</v>
      </c>
      <c r="K132" s="15" t="s">
        <v>525</v>
      </c>
      <c r="L132" s="15" t="s">
        <v>525</v>
      </c>
      <c r="M132" s="15" t="s">
        <v>525</v>
      </c>
      <c r="N132" s="46">
        <v>5</v>
      </c>
      <c r="O132" s="22" t="str">
        <f t="shared" si="9"/>
        <v>Ja</v>
      </c>
      <c r="P132" s="22" t="str">
        <f t="shared" si="10"/>
        <v>Nein</v>
      </c>
      <c r="Q132" s="22" t="str">
        <f t="shared" si="11"/>
        <v>Nein</v>
      </c>
      <c r="R132" s="22" t="str">
        <f>IF(AND(O132="Ja", Q132="Nein", S132="Nein", OR(ISNUMBER(SEARCH("Stellen Sie",E132)), ISNUMBER(SEARCH("Entscheiden Sie",E132)), ISNUMBER(SEARCH("Prüfen Sie",E132)), ISNUMBER(SEARCH("Geben Sie",E132)), ISNUMBER(SEARCH("Entscheiden Sie",E132)), ISNUMBER(SEARCH("Erklären Sie",E132)), ISNUMBER(SEARCH("Bestimmen Sie",E132)), ISNUMBER(SEARCH("Erläutern Sie",E132)), ISNUMBER(SEARCH("Schlagen Sie",E132)), ISNUMBER(SEARCH("Ordne",E132)), ISNUMBER(SEARCH("Begründe",E132)), ISNUMBER(SEARCH("Ziehe",E132)), ISNUMBER(SEARCH("Charakterisieren",E132)), ISNUMBER(SEARCH("Beurteilen",E132)))), "Ja", "Nein")</f>
        <v>Ja</v>
      </c>
      <c r="S132" s="22" t="str">
        <f t="shared" si="12"/>
        <v>Nein</v>
      </c>
      <c r="T132" s="22" t="s">
        <v>27</v>
      </c>
      <c r="U132" s="22"/>
      <c r="V132" s="20"/>
    </row>
    <row r="133" spans="1:22" ht="15" customHeight="1" x14ac:dyDescent="0.3">
      <c r="A133" s="4" t="s">
        <v>548</v>
      </c>
      <c r="B133" s="39">
        <v>12</v>
      </c>
      <c r="C133" s="39">
        <v>132</v>
      </c>
      <c r="D133" s="15" t="s">
        <v>1286</v>
      </c>
      <c r="E133" s="15" t="s">
        <v>1052</v>
      </c>
      <c r="F133" s="15" t="s">
        <v>790</v>
      </c>
      <c r="G133" s="15" t="s">
        <v>661</v>
      </c>
      <c r="H133" s="15" t="s">
        <v>662</v>
      </c>
      <c r="I133" s="15" t="s">
        <v>525</v>
      </c>
      <c r="J133" s="15" t="s">
        <v>525</v>
      </c>
      <c r="K133" s="15" t="s">
        <v>525</v>
      </c>
      <c r="L133" s="15" t="s">
        <v>525</v>
      </c>
      <c r="M133" s="15" t="s">
        <v>525</v>
      </c>
      <c r="N133" s="46" t="s">
        <v>1177</v>
      </c>
      <c r="O133" s="22" t="str">
        <f t="shared" si="9"/>
        <v>Ja</v>
      </c>
      <c r="P133" s="22" t="str">
        <f t="shared" si="10"/>
        <v>Ja</v>
      </c>
      <c r="Q133" s="22" t="str">
        <f t="shared" si="11"/>
        <v>Nein</v>
      </c>
      <c r="R133" s="22" t="str">
        <f t="shared" ref="R133:R196" si="13">IF(AND(O133="Ja", Q133="Nein", S133="Nein", OR(ISNUMBER(SEARCH("Stellen Sie",E133)), ISNUMBER(SEARCH("Entscheiden Sie",E133)), ISNUMBER(SEARCH("Prüfen Sie",E133)), ISNUMBER(SEARCH("Geben Sie",E133)), ISNUMBER(SEARCH("Entscheiden Sie",E133)), ISNUMBER(SEARCH("Erklären Sie",E133)), ISNUMBER(SEARCH("Bestimmen Sie",E133)), ISNUMBER(SEARCH("Erläutern Sie",E133)), ISNUMBER(SEARCH("Schlagen Sie",E133)), ISNUMBER(SEARCH("Ordne",E133)), ISNUMBER(SEARCH("Begründe",E133)), ISNUMBER(SEARCH("Ziehe",E133)), ISNUMBER(SEARCH("Charakterisieren",E133)), ISNUMBER(SEARCH("Beurteilen",E133)))), "Ja", "Nein")</f>
        <v>Ja</v>
      </c>
      <c r="S133" s="22" t="str">
        <f t="shared" si="12"/>
        <v>Nein</v>
      </c>
      <c r="T133" s="22" t="s">
        <v>27</v>
      </c>
      <c r="U133" s="22"/>
      <c r="V133" s="20"/>
    </row>
    <row r="134" spans="1:22" ht="15" customHeight="1" x14ac:dyDescent="0.3">
      <c r="A134" s="4" t="s">
        <v>548</v>
      </c>
      <c r="B134" s="39">
        <v>13</v>
      </c>
      <c r="C134" s="39">
        <v>133</v>
      </c>
      <c r="D134" s="15" t="s">
        <v>1287</v>
      </c>
      <c r="E134" s="15" t="s">
        <v>1053</v>
      </c>
      <c r="F134" s="15" t="s">
        <v>791</v>
      </c>
      <c r="G134" s="15" t="s">
        <v>584</v>
      </c>
      <c r="H134" s="15" t="s">
        <v>585</v>
      </c>
      <c r="I134" s="15" t="s">
        <v>586</v>
      </c>
      <c r="J134" s="15" t="s">
        <v>587</v>
      </c>
      <c r="K134" s="15" t="s">
        <v>525</v>
      </c>
      <c r="L134" s="15" t="s">
        <v>525</v>
      </c>
      <c r="M134" s="15" t="s">
        <v>525</v>
      </c>
      <c r="N134" s="46">
        <v>1</v>
      </c>
      <c r="O134" s="22" t="str">
        <f t="shared" si="9"/>
        <v>Ja</v>
      </c>
      <c r="P134" s="22" t="str">
        <f t="shared" si="10"/>
        <v>Nein</v>
      </c>
      <c r="Q134" s="22" t="str">
        <f t="shared" si="11"/>
        <v>Nein</v>
      </c>
      <c r="R134" s="22" t="str">
        <f t="shared" si="13"/>
        <v>Ja</v>
      </c>
      <c r="S134" s="22" t="str">
        <f t="shared" si="12"/>
        <v>Nein</v>
      </c>
      <c r="T134" s="22" t="s">
        <v>27</v>
      </c>
      <c r="U134" s="22"/>
      <c r="V134" s="20"/>
    </row>
    <row r="135" spans="1:22" ht="15" customHeight="1" x14ac:dyDescent="0.3">
      <c r="A135" s="4" t="s">
        <v>548</v>
      </c>
      <c r="B135" s="39">
        <v>14</v>
      </c>
      <c r="C135" s="39">
        <v>134</v>
      </c>
      <c r="D135" s="15" t="s">
        <v>1288</v>
      </c>
      <c r="E135" s="15" t="s">
        <v>1054</v>
      </c>
      <c r="F135" s="15" t="s">
        <v>792</v>
      </c>
      <c r="G135" s="15" t="s">
        <v>588</v>
      </c>
      <c r="H135" s="15" t="s">
        <v>589</v>
      </c>
      <c r="I135" s="15" t="s">
        <v>590</v>
      </c>
      <c r="J135" s="15" t="s">
        <v>591</v>
      </c>
      <c r="K135" s="15" t="s">
        <v>525</v>
      </c>
      <c r="L135" s="15" t="s">
        <v>525</v>
      </c>
      <c r="M135" s="15" t="s">
        <v>525</v>
      </c>
      <c r="N135" s="46">
        <v>5</v>
      </c>
      <c r="O135" s="22" t="str">
        <f t="shared" si="9"/>
        <v>Ja</v>
      </c>
      <c r="P135" s="22" t="str">
        <f t="shared" si="10"/>
        <v>Nein</v>
      </c>
      <c r="Q135" s="22" t="str">
        <f t="shared" si="11"/>
        <v>Nein</v>
      </c>
      <c r="R135" s="22" t="str">
        <f t="shared" si="13"/>
        <v>Ja</v>
      </c>
      <c r="S135" s="22" t="str">
        <f t="shared" si="12"/>
        <v>Nein</v>
      </c>
      <c r="T135" s="22" t="s">
        <v>27</v>
      </c>
      <c r="U135" s="22"/>
      <c r="V135" s="20"/>
    </row>
    <row r="136" spans="1:22" ht="15" customHeight="1" x14ac:dyDescent="0.3">
      <c r="A136" s="4" t="s">
        <v>548</v>
      </c>
      <c r="B136" s="39">
        <v>15</v>
      </c>
      <c r="C136" s="39">
        <v>135</v>
      </c>
      <c r="D136" s="15" t="s">
        <v>1289</v>
      </c>
      <c r="E136" s="15" t="s">
        <v>1055</v>
      </c>
      <c r="F136" s="15" t="s">
        <v>793</v>
      </c>
      <c r="G136" s="15" t="s">
        <v>592</v>
      </c>
      <c r="H136" s="15" t="s">
        <v>593</v>
      </c>
      <c r="I136" s="15" t="s">
        <v>594</v>
      </c>
      <c r="J136" s="15" t="s">
        <v>595</v>
      </c>
      <c r="K136" s="15" t="s">
        <v>525</v>
      </c>
      <c r="L136" s="15" t="s">
        <v>525</v>
      </c>
      <c r="M136" s="15" t="s">
        <v>525</v>
      </c>
      <c r="N136" s="46">
        <v>3</v>
      </c>
      <c r="O136" s="22" t="str">
        <f t="shared" si="9"/>
        <v>Ja</v>
      </c>
      <c r="P136" s="22" t="str">
        <f t="shared" si="10"/>
        <v>Nein</v>
      </c>
      <c r="Q136" s="22" t="str">
        <f t="shared" si="11"/>
        <v>Nein</v>
      </c>
      <c r="R136" s="22" t="str">
        <f t="shared" si="13"/>
        <v>Ja</v>
      </c>
      <c r="S136" s="22" t="str">
        <f t="shared" si="12"/>
        <v>Nein</v>
      </c>
      <c r="T136" s="22" t="s">
        <v>27</v>
      </c>
      <c r="U136" s="22"/>
      <c r="V136" s="20"/>
    </row>
    <row r="137" spans="1:22" ht="15" customHeight="1" x14ac:dyDescent="0.3">
      <c r="A137" s="4" t="s">
        <v>548</v>
      </c>
      <c r="B137" s="39">
        <v>16</v>
      </c>
      <c r="C137" s="39">
        <v>136</v>
      </c>
      <c r="D137" s="15" t="s">
        <v>1290</v>
      </c>
      <c r="E137" s="15" t="s">
        <v>1056</v>
      </c>
      <c r="F137" s="15" t="s">
        <v>416</v>
      </c>
      <c r="G137" s="15" t="s">
        <v>596</v>
      </c>
      <c r="H137" s="15" t="s">
        <v>597</v>
      </c>
      <c r="I137" s="15" t="s">
        <v>123</v>
      </c>
      <c r="J137" s="15" t="s">
        <v>419</v>
      </c>
      <c r="K137" s="15" t="s">
        <v>525</v>
      </c>
      <c r="L137" s="15" t="s">
        <v>525</v>
      </c>
      <c r="M137" s="15" t="s">
        <v>525</v>
      </c>
      <c r="N137" s="46">
        <v>4</v>
      </c>
      <c r="O137" s="22" t="str">
        <f t="shared" si="9"/>
        <v>Ja</v>
      </c>
      <c r="P137" s="22" t="str">
        <f t="shared" si="10"/>
        <v>Nein</v>
      </c>
      <c r="Q137" s="22" t="str">
        <f t="shared" si="11"/>
        <v>Nein</v>
      </c>
      <c r="R137" s="22" t="str">
        <f t="shared" si="13"/>
        <v>Ja</v>
      </c>
      <c r="S137" s="22" t="str">
        <f t="shared" si="12"/>
        <v>Nein</v>
      </c>
      <c r="T137" s="22" t="s">
        <v>27</v>
      </c>
      <c r="U137" s="22"/>
      <c r="V137" s="20"/>
    </row>
    <row r="138" spans="1:22" ht="15" customHeight="1" x14ac:dyDescent="0.3">
      <c r="A138" s="4" t="s">
        <v>548</v>
      </c>
      <c r="B138" s="39">
        <v>17</v>
      </c>
      <c r="C138" s="39">
        <v>137</v>
      </c>
      <c r="D138" s="15" t="s">
        <v>1291</v>
      </c>
      <c r="E138" s="15" t="s">
        <v>1057</v>
      </c>
      <c r="F138" s="15" t="s">
        <v>794</v>
      </c>
      <c r="G138" s="15" t="s">
        <v>598</v>
      </c>
      <c r="H138" s="15" t="s">
        <v>599</v>
      </c>
      <c r="I138" s="15" t="s">
        <v>600</v>
      </c>
      <c r="J138" s="15" t="s">
        <v>601</v>
      </c>
      <c r="K138" s="15" t="s">
        <v>525</v>
      </c>
      <c r="L138" s="15" t="s">
        <v>525</v>
      </c>
      <c r="M138" s="15" t="s">
        <v>525</v>
      </c>
      <c r="N138" s="46">
        <v>4</v>
      </c>
      <c r="O138" s="22" t="str">
        <f t="shared" si="9"/>
        <v>Ja</v>
      </c>
      <c r="P138" s="22" t="str">
        <f t="shared" si="10"/>
        <v>Nein</v>
      </c>
      <c r="Q138" s="22" t="str">
        <f t="shared" si="11"/>
        <v>Nein</v>
      </c>
      <c r="R138" s="22" t="str">
        <f t="shared" si="13"/>
        <v>Ja</v>
      </c>
      <c r="S138" s="22" t="str">
        <f t="shared" si="12"/>
        <v>Nein</v>
      </c>
      <c r="T138" s="22" t="s">
        <v>27</v>
      </c>
      <c r="U138" s="22"/>
      <c r="V138" s="20"/>
    </row>
    <row r="139" spans="1:22" ht="15" customHeight="1" x14ac:dyDescent="0.3">
      <c r="A139" s="4" t="s">
        <v>548</v>
      </c>
      <c r="B139" s="39">
        <v>18</v>
      </c>
      <c r="C139" s="39">
        <v>138</v>
      </c>
      <c r="D139" s="15" t="s">
        <v>1292</v>
      </c>
      <c r="E139" s="15" t="s">
        <v>1058</v>
      </c>
      <c r="F139" s="15" t="s">
        <v>795</v>
      </c>
      <c r="G139" s="15" t="s">
        <v>602</v>
      </c>
      <c r="H139" s="15" t="s">
        <v>603</v>
      </c>
      <c r="I139" s="15" t="s">
        <v>604</v>
      </c>
      <c r="J139" s="15" t="s">
        <v>605</v>
      </c>
      <c r="K139" s="15" t="s">
        <v>525</v>
      </c>
      <c r="L139" s="15" t="s">
        <v>525</v>
      </c>
      <c r="M139" s="15" t="s">
        <v>525</v>
      </c>
      <c r="N139" s="46">
        <v>2</v>
      </c>
      <c r="O139" s="22" t="str">
        <f t="shared" si="9"/>
        <v>Ja</v>
      </c>
      <c r="P139" s="22" t="str">
        <f t="shared" si="10"/>
        <v>Nein</v>
      </c>
      <c r="Q139" s="22" t="str">
        <f t="shared" si="11"/>
        <v>Nein</v>
      </c>
      <c r="R139" s="22" t="str">
        <f t="shared" si="13"/>
        <v>Ja</v>
      </c>
      <c r="S139" s="22" t="str">
        <f t="shared" si="12"/>
        <v>Nein</v>
      </c>
      <c r="T139" s="22" t="s">
        <v>27</v>
      </c>
      <c r="U139" s="22"/>
      <c r="V139" s="20"/>
    </row>
    <row r="140" spans="1:22" ht="15" customHeight="1" x14ac:dyDescent="0.3">
      <c r="A140" s="4" t="s">
        <v>548</v>
      </c>
      <c r="B140" s="39">
        <v>19</v>
      </c>
      <c r="C140" s="39">
        <v>139</v>
      </c>
      <c r="D140" s="15" t="s">
        <v>1293</v>
      </c>
      <c r="E140" s="15" t="s">
        <v>1059</v>
      </c>
      <c r="F140" s="15" t="s">
        <v>796</v>
      </c>
      <c r="G140" s="15" t="s">
        <v>606</v>
      </c>
      <c r="H140" s="15" t="s">
        <v>607</v>
      </c>
      <c r="I140" s="15" t="s">
        <v>608</v>
      </c>
      <c r="J140" s="15" t="s">
        <v>609</v>
      </c>
      <c r="K140" s="15" t="s">
        <v>525</v>
      </c>
      <c r="L140" s="15" t="s">
        <v>525</v>
      </c>
      <c r="M140" s="15" t="s">
        <v>525</v>
      </c>
      <c r="N140" s="46" t="s">
        <v>1178</v>
      </c>
      <c r="O140" s="22" t="str">
        <f t="shared" si="9"/>
        <v>Ja</v>
      </c>
      <c r="P140" s="22" t="str">
        <f t="shared" si="10"/>
        <v>Ja</v>
      </c>
      <c r="Q140" s="22" t="str">
        <f t="shared" si="11"/>
        <v>Nein</v>
      </c>
      <c r="R140" s="22" t="str">
        <f t="shared" si="13"/>
        <v>Ja</v>
      </c>
      <c r="S140" s="22" t="str">
        <f t="shared" si="12"/>
        <v>Nein</v>
      </c>
      <c r="T140" s="22" t="s">
        <v>27</v>
      </c>
      <c r="U140" s="22"/>
      <c r="V140" s="20"/>
    </row>
    <row r="141" spans="1:22" ht="15" customHeight="1" x14ac:dyDescent="0.3">
      <c r="A141" s="4" t="s">
        <v>548</v>
      </c>
      <c r="B141" s="39">
        <v>20</v>
      </c>
      <c r="C141" s="39">
        <v>140</v>
      </c>
      <c r="D141" s="15" t="s">
        <v>1294</v>
      </c>
      <c r="E141" s="15" t="s">
        <v>1060</v>
      </c>
      <c r="F141" s="15" t="s">
        <v>337</v>
      </c>
      <c r="G141" s="15" t="s">
        <v>339</v>
      </c>
      <c r="H141" s="15" t="s">
        <v>610</v>
      </c>
      <c r="I141" s="15" t="s">
        <v>340</v>
      </c>
      <c r="J141" s="15" t="s">
        <v>338</v>
      </c>
      <c r="K141" s="15" t="s">
        <v>525</v>
      </c>
      <c r="L141" s="15" t="s">
        <v>525</v>
      </c>
      <c r="M141" s="15" t="s">
        <v>525</v>
      </c>
      <c r="N141" s="46">
        <v>2</v>
      </c>
      <c r="O141" s="22" t="str">
        <f t="shared" si="9"/>
        <v>Ja</v>
      </c>
      <c r="P141" s="22" t="str">
        <f t="shared" si="10"/>
        <v>Nein</v>
      </c>
      <c r="Q141" s="22" t="str">
        <f t="shared" si="11"/>
        <v>Nein</v>
      </c>
      <c r="R141" s="22" t="str">
        <f t="shared" si="13"/>
        <v>Ja</v>
      </c>
      <c r="S141" s="22" t="str">
        <f t="shared" si="12"/>
        <v>Nein</v>
      </c>
      <c r="T141" s="22" t="s">
        <v>27</v>
      </c>
      <c r="U141" s="22"/>
      <c r="V141" s="20"/>
    </row>
    <row r="142" spans="1:22" ht="15" customHeight="1" x14ac:dyDescent="0.3">
      <c r="A142" s="4" t="s">
        <v>548</v>
      </c>
      <c r="B142" s="39">
        <v>21</v>
      </c>
      <c r="C142" s="39">
        <v>141</v>
      </c>
      <c r="D142" s="15" t="s">
        <v>1295</v>
      </c>
      <c r="E142" s="15" t="s">
        <v>1061</v>
      </c>
      <c r="F142" s="15" t="s">
        <v>797</v>
      </c>
      <c r="G142" s="15" t="s">
        <v>611</v>
      </c>
      <c r="H142" s="15" t="s">
        <v>612</v>
      </c>
      <c r="I142" s="15" t="s">
        <v>613</v>
      </c>
      <c r="J142" s="15" t="s">
        <v>614</v>
      </c>
      <c r="K142" s="15" t="s">
        <v>525</v>
      </c>
      <c r="L142" s="15" t="s">
        <v>525</v>
      </c>
      <c r="M142" s="15" t="s">
        <v>525</v>
      </c>
      <c r="N142" s="46">
        <v>3</v>
      </c>
      <c r="O142" s="22" t="str">
        <f t="shared" si="9"/>
        <v>Ja</v>
      </c>
      <c r="P142" s="22" t="str">
        <f t="shared" si="10"/>
        <v>Nein</v>
      </c>
      <c r="Q142" s="22" t="str">
        <f t="shared" si="11"/>
        <v>Nein</v>
      </c>
      <c r="R142" s="22" t="str">
        <f t="shared" si="13"/>
        <v>Ja</v>
      </c>
      <c r="S142" s="22" t="str">
        <f t="shared" si="12"/>
        <v>Nein</v>
      </c>
      <c r="T142" s="22" t="s">
        <v>27</v>
      </c>
      <c r="U142" s="22"/>
      <c r="V142" s="20"/>
    </row>
    <row r="143" spans="1:22" ht="15" customHeight="1" x14ac:dyDescent="0.3">
      <c r="A143" s="4" t="s">
        <v>548</v>
      </c>
      <c r="B143" s="39">
        <v>22</v>
      </c>
      <c r="C143" s="39">
        <v>142</v>
      </c>
      <c r="D143" s="15" t="s">
        <v>1296</v>
      </c>
      <c r="E143" s="15" t="s">
        <v>1062</v>
      </c>
      <c r="F143" s="15" t="s">
        <v>798</v>
      </c>
      <c r="G143" s="15" t="s">
        <v>615</v>
      </c>
      <c r="H143" s="15" t="s">
        <v>616</v>
      </c>
      <c r="I143" s="15" t="s">
        <v>617</v>
      </c>
      <c r="J143" s="15" t="s">
        <v>618</v>
      </c>
      <c r="K143" s="15" t="s">
        <v>525</v>
      </c>
      <c r="L143" s="15" t="s">
        <v>525</v>
      </c>
      <c r="M143" s="15" t="s">
        <v>525</v>
      </c>
      <c r="N143" s="46">
        <v>1</v>
      </c>
      <c r="O143" s="22" t="str">
        <f t="shared" si="9"/>
        <v>Ja</v>
      </c>
      <c r="P143" s="22" t="str">
        <f t="shared" si="10"/>
        <v>Nein</v>
      </c>
      <c r="Q143" s="22" t="str">
        <f t="shared" si="11"/>
        <v>Nein</v>
      </c>
      <c r="R143" s="22" t="str">
        <f t="shared" si="13"/>
        <v>Ja</v>
      </c>
      <c r="S143" s="22" t="str">
        <f t="shared" si="12"/>
        <v>Nein</v>
      </c>
      <c r="T143" s="22" t="s">
        <v>27</v>
      </c>
      <c r="U143" s="22"/>
      <c r="V143" s="20"/>
    </row>
    <row r="144" spans="1:22" ht="15" customHeight="1" x14ac:dyDescent="0.3">
      <c r="A144" s="4" t="s">
        <v>548</v>
      </c>
      <c r="B144" s="39">
        <v>23</v>
      </c>
      <c r="C144" s="39">
        <v>143</v>
      </c>
      <c r="D144" s="15" t="s">
        <v>1198</v>
      </c>
      <c r="E144" s="15" t="s">
        <v>1063</v>
      </c>
      <c r="F144" s="15" t="s">
        <v>799</v>
      </c>
      <c r="G144" s="15" t="s">
        <v>619</v>
      </c>
      <c r="H144" s="15" t="s">
        <v>162</v>
      </c>
      <c r="I144" s="15" t="s">
        <v>620</v>
      </c>
      <c r="J144" s="15" t="s">
        <v>621</v>
      </c>
      <c r="K144" s="15" t="s">
        <v>525</v>
      </c>
      <c r="L144" s="15" t="s">
        <v>525</v>
      </c>
      <c r="M144" s="15" t="s">
        <v>525</v>
      </c>
      <c r="N144" s="46">
        <v>4</v>
      </c>
      <c r="O144" s="22" t="str">
        <f t="shared" si="9"/>
        <v>Ja</v>
      </c>
      <c r="P144" s="22" t="str">
        <f t="shared" si="10"/>
        <v>Nein</v>
      </c>
      <c r="Q144" s="22" t="str">
        <f t="shared" si="11"/>
        <v>Nein</v>
      </c>
      <c r="R144" s="22" t="str">
        <f t="shared" si="13"/>
        <v>Ja</v>
      </c>
      <c r="S144" s="22" t="str">
        <f t="shared" si="12"/>
        <v>Nein</v>
      </c>
      <c r="T144" s="22" t="s">
        <v>27</v>
      </c>
      <c r="U144" s="22"/>
      <c r="V144" s="20"/>
    </row>
    <row r="145" spans="1:22" ht="15" customHeight="1" x14ac:dyDescent="0.3">
      <c r="A145" s="4" t="s">
        <v>548</v>
      </c>
      <c r="B145" s="39">
        <v>24</v>
      </c>
      <c r="C145" s="39">
        <v>144</v>
      </c>
      <c r="D145" s="15" t="s">
        <v>1297</v>
      </c>
      <c r="E145" s="15" t="s">
        <v>1064</v>
      </c>
      <c r="F145" s="15" t="s">
        <v>800</v>
      </c>
      <c r="G145" s="15" t="s">
        <v>622</v>
      </c>
      <c r="H145" s="15" t="s">
        <v>623</v>
      </c>
      <c r="I145" s="15" t="s">
        <v>624</v>
      </c>
      <c r="J145" s="15" t="s">
        <v>625</v>
      </c>
      <c r="K145" s="15" t="s">
        <v>525</v>
      </c>
      <c r="L145" s="15" t="s">
        <v>525</v>
      </c>
      <c r="M145" s="15" t="s">
        <v>525</v>
      </c>
      <c r="N145" s="46">
        <v>4</v>
      </c>
      <c r="O145" s="22" t="str">
        <f t="shared" si="9"/>
        <v>Ja</v>
      </c>
      <c r="P145" s="22" t="str">
        <f t="shared" si="10"/>
        <v>Nein</v>
      </c>
      <c r="Q145" s="22" t="str">
        <f t="shared" si="11"/>
        <v>Nein</v>
      </c>
      <c r="R145" s="22" t="str">
        <f t="shared" si="13"/>
        <v>Ja</v>
      </c>
      <c r="S145" s="22" t="str">
        <f t="shared" si="12"/>
        <v>Nein</v>
      </c>
      <c r="T145" s="22" t="s">
        <v>27</v>
      </c>
      <c r="U145" s="22"/>
      <c r="V145" s="20"/>
    </row>
    <row r="146" spans="1:22" ht="15" customHeight="1" x14ac:dyDescent="0.3">
      <c r="A146" s="4" t="s">
        <v>548</v>
      </c>
      <c r="B146" s="39">
        <v>25</v>
      </c>
      <c r="C146" s="39">
        <v>145</v>
      </c>
      <c r="D146" s="15" t="s">
        <v>1298</v>
      </c>
      <c r="E146" s="15" t="s">
        <v>1065</v>
      </c>
      <c r="F146" s="15" t="s">
        <v>801</v>
      </c>
      <c r="G146" s="15" t="s">
        <v>626</v>
      </c>
      <c r="H146" s="15" t="s">
        <v>627</v>
      </c>
      <c r="I146" s="15" t="s">
        <v>628</v>
      </c>
      <c r="J146" s="15" t="s">
        <v>629</v>
      </c>
      <c r="K146" s="15" t="s">
        <v>525</v>
      </c>
      <c r="L146" s="15" t="s">
        <v>525</v>
      </c>
      <c r="M146" s="15" t="s">
        <v>525</v>
      </c>
      <c r="N146" s="46">
        <v>5</v>
      </c>
      <c r="O146" s="22" t="str">
        <f t="shared" si="9"/>
        <v>Ja</v>
      </c>
      <c r="P146" s="22" t="str">
        <f t="shared" si="10"/>
        <v>Nein</v>
      </c>
      <c r="Q146" s="22" t="str">
        <f t="shared" si="11"/>
        <v>Nein</v>
      </c>
      <c r="R146" s="22" t="str">
        <f t="shared" si="13"/>
        <v>Ja</v>
      </c>
      <c r="S146" s="22" t="str">
        <f t="shared" si="12"/>
        <v>Nein</v>
      </c>
      <c r="T146" s="22" t="s">
        <v>27</v>
      </c>
      <c r="U146" s="22"/>
      <c r="V146" s="20"/>
    </row>
    <row r="147" spans="1:22" ht="15" customHeight="1" x14ac:dyDescent="0.3">
      <c r="A147" s="4" t="s">
        <v>548</v>
      </c>
      <c r="B147" s="39">
        <v>26</v>
      </c>
      <c r="C147" s="39">
        <v>146</v>
      </c>
      <c r="D147" s="15" t="s">
        <v>1299</v>
      </c>
      <c r="E147" s="15" t="s">
        <v>1066</v>
      </c>
      <c r="F147" s="15" t="s">
        <v>802</v>
      </c>
      <c r="G147" s="15" t="s">
        <v>630</v>
      </c>
      <c r="H147" s="15" t="s">
        <v>631</v>
      </c>
      <c r="I147" s="15" t="s">
        <v>632</v>
      </c>
      <c r="J147" s="15" t="s">
        <v>633</v>
      </c>
      <c r="K147" s="15" t="s">
        <v>525</v>
      </c>
      <c r="L147" s="15" t="s">
        <v>525</v>
      </c>
      <c r="M147" s="15" t="s">
        <v>525</v>
      </c>
      <c r="N147" s="46">
        <v>4</v>
      </c>
      <c r="O147" s="22" t="str">
        <f t="shared" si="9"/>
        <v>Ja</v>
      </c>
      <c r="P147" s="22" t="str">
        <f t="shared" si="10"/>
        <v>Nein</v>
      </c>
      <c r="Q147" s="22" t="str">
        <f t="shared" si="11"/>
        <v>Nein</v>
      </c>
      <c r="R147" s="22" t="str">
        <f t="shared" si="13"/>
        <v>Ja</v>
      </c>
      <c r="S147" s="22" t="s">
        <v>27</v>
      </c>
      <c r="T147" s="22" t="s">
        <v>27</v>
      </c>
      <c r="U147" s="22"/>
      <c r="V147" s="20"/>
    </row>
    <row r="148" spans="1:22" ht="15" customHeight="1" x14ac:dyDescent="0.3">
      <c r="A148" s="4" t="s">
        <v>548</v>
      </c>
      <c r="B148" s="39">
        <v>27</v>
      </c>
      <c r="C148" s="39">
        <v>147</v>
      </c>
      <c r="D148" s="15" t="s">
        <v>1300</v>
      </c>
      <c r="E148" s="15" t="s">
        <v>1067</v>
      </c>
      <c r="F148" s="15" t="s">
        <v>525</v>
      </c>
      <c r="G148" s="15" t="s">
        <v>525</v>
      </c>
      <c r="H148" s="15" t="s">
        <v>525</v>
      </c>
      <c r="I148" s="15" t="s">
        <v>525</v>
      </c>
      <c r="J148" s="15" t="s">
        <v>525</v>
      </c>
      <c r="K148" s="15" t="s">
        <v>525</v>
      </c>
      <c r="L148" s="15" t="s">
        <v>525</v>
      </c>
      <c r="M148" s="15" t="s">
        <v>525</v>
      </c>
      <c r="N148" s="46">
        <v>480</v>
      </c>
      <c r="O148" s="22" t="str">
        <f t="shared" si="9"/>
        <v>Nein</v>
      </c>
      <c r="P148" s="22" t="str">
        <f t="shared" si="10"/>
        <v>Nein</v>
      </c>
      <c r="Q148" s="22" t="str">
        <f t="shared" si="11"/>
        <v>Nein</v>
      </c>
      <c r="R148" s="22" t="str">
        <f t="shared" si="13"/>
        <v>Nein</v>
      </c>
      <c r="S148" s="22" t="str">
        <f t="shared" si="12"/>
        <v>Ja</v>
      </c>
      <c r="T148" s="22" t="s">
        <v>27</v>
      </c>
      <c r="U148" s="22"/>
      <c r="V148" s="20"/>
    </row>
    <row r="149" spans="1:22" ht="15" customHeight="1" x14ac:dyDescent="0.3">
      <c r="A149" s="4" t="s">
        <v>548</v>
      </c>
      <c r="B149" s="39">
        <v>28</v>
      </c>
      <c r="C149" s="39">
        <v>148</v>
      </c>
      <c r="D149" s="15" t="s">
        <v>1301</v>
      </c>
      <c r="E149" s="15" t="s">
        <v>1068</v>
      </c>
      <c r="F149" s="15" t="s">
        <v>803</v>
      </c>
      <c r="G149" s="15" t="s">
        <v>634</v>
      </c>
      <c r="H149" s="15" t="s">
        <v>635</v>
      </c>
      <c r="I149" s="15" t="s">
        <v>636</v>
      </c>
      <c r="J149" s="15" t="s">
        <v>663</v>
      </c>
      <c r="K149" s="15" t="s">
        <v>525</v>
      </c>
      <c r="L149" s="15" t="s">
        <v>525</v>
      </c>
      <c r="M149" s="15" t="s">
        <v>525</v>
      </c>
      <c r="N149" s="46">
        <v>2</v>
      </c>
      <c r="O149" s="22" t="str">
        <f t="shared" si="9"/>
        <v>Ja</v>
      </c>
      <c r="P149" s="22" t="str">
        <f t="shared" si="10"/>
        <v>Nein</v>
      </c>
      <c r="Q149" s="22" t="str">
        <f t="shared" si="11"/>
        <v>Nein</v>
      </c>
      <c r="R149" s="22" t="str">
        <f t="shared" si="13"/>
        <v>Ja</v>
      </c>
      <c r="S149" s="22" t="str">
        <f t="shared" si="12"/>
        <v>Nein</v>
      </c>
      <c r="T149" s="22" t="s">
        <v>27</v>
      </c>
      <c r="U149" s="22"/>
      <c r="V149" s="20"/>
    </row>
    <row r="150" spans="1:22" ht="15" customHeight="1" x14ac:dyDescent="0.3">
      <c r="A150" s="4" t="s">
        <v>548</v>
      </c>
      <c r="B150" s="39">
        <v>29</v>
      </c>
      <c r="C150" s="39">
        <v>149</v>
      </c>
      <c r="D150" s="15" t="s">
        <v>1302</v>
      </c>
      <c r="E150" s="15" t="s">
        <v>1069</v>
      </c>
      <c r="F150" s="15" t="s">
        <v>804</v>
      </c>
      <c r="G150" s="15" t="s">
        <v>637</v>
      </c>
      <c r="H150" s="15" t="s">
        <v>638</v>
      </c>
      <c r="I150" s="15" t="s">
        <v>639</v>
      </c>
      <c r="J150" s="15" t="s">
        <v>640</v>
      </c>
      <c r="K150" s="15" t="s">
        <v>525</v>
      </c>
      <c r="L150" s="15" t="s">
        <v>525</v>
      </c>
      <c r="M150" s="15" t="s">
        <v>525</v>
      </c>
      <c r="N150" s="46">
        <v>2</v>
      </c>
      <c r="O150" s="22" t="str">
        <f t="shared" si="9"/>
        <v>Ja</v>
      </c>
      <c r="P150" s="22" t="str">
        <f t="shared" si="10"/>
        <v>Nein</v>
      </c>
      <c r="Q150" s="22" t="str">
        <f t="shared" si="11"/>
        <v>Nein</v>
      </c>
      <c r="R150" s="22" t="str">
        <f t="shared" si="13"/>
        <v>Ja</v>
      </c>
      <c r="S150" s="22" t="str">
        <f t="shared" si="12"/>
        <v>Nein</v>
      </c>
      <c r="T150" s="22" t="s">
        <v>27</v>
      </c>
      <c r="U150" s="22"/>
      <c r="V150" s="20"/>
    </row>
    <row r="151" spans="1:22" ht="15" customHeight="1" x14ac:dyDescent="0.3">
      <c r="A151" s="4" t="s">
        <v>548</v>
      </c>
      <c r="B151" s="39">
        <v>30</v>
      </c>
      <c r="C151" s="39">
        <v>150</v>
      </c>
      <c r="D151" s="15" t="s">
        <v>1303</v>
      </c>
      <c r="E151" s="15" t="s">
        <v>1070</v>
      </c>
      <c r="F151" s="15" t="s">
        <v>805</v>
      </c>
      <c r="G151" s="15" t="s">
        <v>641</v>
      </c>
      <c r="H151" s="15" t="s">
        <v>642</v>
      </c>
      <c r="I151" s="15" t="s">
        <v>643</v>
      </c>
      <c r="J151" s="15" t="s">
        <v>644</v>
      </c>
      <c r="K151" s="15" t="s">
        <v>525</v>
      </c>
      <c r="L151" s="15" t="s">
        <v>525</v>
      </c>
      <c r="M151" s="15" t="s">
        <v>525</v>
      </c>
      <c r="N151" s="46">
        <v>2</v>
      </c>
      <c r="O151" s="22" t="str">
        <f t="shared" si="9"/>
        <v>Ja</v>
      </c>
      <c r="P151" s="22" t="str">
        <f t="shared" si="10"/>
        <v>Nein</v>
      </c>
      <c r="Q151" s="22" t="str">
        <f t="shared" si="11"/>
        <v>Nein</v>
      </c>
      <c r="R151" s="22" t="str">
        <f t="shared" si="13"/>
        <v>Ja</v>
      </c>
      <c r="S151" s="22" t="str">
        <f t="shared" si="12"/>
        <v>Nein</v>
      </c>
      <c r="T151" s="22" t="s">
        <v>27</v>
      </c>
      <c r="U151" s="22"/>
      <c r="V151" s="20"/>
    </row>
    <row r="152" spans="1:22" ht="15" customHeight="1" x14ac:dyDescent="0.3">
      <c r="A152" s="4" t="s">
        <v>548</v>
      </c>
      <c r="B152" s="39">
        <v>31</v>
      </c>
      <c r="C152" s="39">
        <v>151</v>
      </c>
      <c r="D152" s="15" t="s">
        <v>1304</v>
      </c>
      <c r="E152" s="15" t="s">
        <v>1071</v>
      </c>
      <c r="F152" s="15" t="s">
        <v>806</v>
      </c>
      <c r="G152" s="15" t="s">
        <v>645</v>
      </c>
      <c r="H152" s="15" t="s">
        <v>646</v>
      </c>
      <c r="I152" s="15" t="s">
        <v>647</v>
      </c>
      <c r="J152" s="15" t="s">
        <v>648</v>
      </c>
      <c r="K152" s="15" t="s">
        <v>525</v>
      </c>
      <c r="L152" s="15" t="s">
        <v>525</v>
      </c>
      <c r="M152" s="15" t="s">
        <v>525</v>
      </c>
      <c r="N152" s="46">
        <v>4</v>
      </c>
      <c r="O152" s="22" t="str">
        <f t="shared" si="9"/>
        <v>Ja</v>
      </c>
      <c r="P152" s="22" t="str">
        <f t="shared" si="10"/>
        <v>Nein</v>
      </c>
      <c r="Q152" s="22" t="str">
        <f t="shared" si="11"/>
        <v>Nein</v>
      </c>
      <c r="R152" s="22" t="str">
        <f t="shared" si="13"/>
        <v>Ja</v>
      </c>
      <c r="S152" s="22" t="str">
        <f t="shared" si="12"/>
        <v>Nein</v>
      </c>
      <c r="T152" s="22" t="s">
        <v>27</v>
      </c>
      <c r="U152" s="22"/>
      <c r="V152" s="20"/>
    </row>
    <row r="153" spans="1:22" ht="15" customHeight="1" x14ac:dyDescent="0.3">
      <c r="A153" s="4" t="s">
        <v>548</v>
      </c>
      <c r="B153" s="39">
        <v>32</v>
      </c>
      <c r="C153" s="39">
        <v>152</v>
      </c>
      <c r="D153" s="15" t="s">
        <v>1305</v>
      </c>
      <c r="E153" s="15" t="s">
        <v>1072</v>
      </c>
      <c r="F153" s="15" t="s">
        <v>807</v>
      </c>
      <c r="G153" s="15" t="s">
        <v>664</v>
      </c>
      <c r="H153" s="15" t="s">
        <v>665</v>
      </c>
      <c r="I153" s="15" t="s">
        <v>525</v>
      </c>
      <c r="J153" s="15" t="s">
        <v>525</v>
      </c>
      <c r="K153" s="15" t="s">
        <v>525</v>
      </c>
      <c r="L153" s="15" t="s">
        <v>525</v>
      </c>
      <c r="M153" s="15" t="s">
        <v>525</v>
      </c>
      <c r="N153" s="46" t="s">
        <v>1179</v>
      </c>
      <c r="O153" s="22" t="str">
        <f t="shared" si="9"/>
        <v>Ja</v>
      </c>
      <c r="P153" s="22" t="str">
        <f t="shared" si="10"/>
        <v>Ja</v>
      </c>
      <c r="Q153" s="22" t="str">
        <f t="shared" si="11"/>
        <v>Nein</v>
      </c>
      <c r="R153" s="22" t="str">
        <f t="shared" si="13"/>
        <v>Ja</v>
      </c>
      <c r="S153" s="22" t="str">
        <f t="shared" si="12"/>
        <v>Nein</v>
      </c>
      <c r="T153" s="22" t="s">
        <v>27</v>
      </c>
      <c r="U153" s="22"/>
      <c r="V153" s="20"/>
    </row>
    <row r="154" spans="1:22" ht="15" customHeight="1" x14ac:dyDescent="0.3">
      <c r="A154" s="4" t="s">
        <v>548</v>
      </c>
      <c r="B154" s="39">
        <v>33</v>
      </c>
      <c r="C154" s="39">
        <v>153</v>
      </c>
      <c r="D154" s="15" t="s">
        <v>1306</v>
      </c>
      <c r="E154" s="15" t="s">
        <v>1073</v>
      </c>
      <c r="F154" s="15" t="s">
        <v>525</v>
      </c>
      <c r="G154" s="15" t="s">
        <v>525</v>
      </c>
      <c r="H154" s="15" t="s">
        <v>525</v>
      </c>
      <c r="I154" s="15" t="s">
        <v>525</v>
      </c>
      <c r="J154" s="15" t="s">
        <v>525</v>
      </c>
      <c r="K154" s="15" t="s">
        <v>525</v>
      </c>
      <c r="L154" s="15" t="s">
        <v>525</v>
      </c>
      <c r="M154" s="15" t="s">
        <v>525</v>
      </c>
      <c r="N154" s="46">
        <v>2500</v>
      </c>
      <c r="O154" s="22" t="str">
        <f t="shared" si="9"/>
        <v>Nein</v>
      </c>
      <c r="P154" s="22" t="str">
        <f t="shared" si="10"/>
        <v>Nein</v>
      </c>
      <c r="Q154" s="22" t="str">
        <f t="shared" si="11"/>
        <v>Nein</v>
      </c>
      <c r="R154" s="22" t="str">
        <f t="shared" si="13"/>
        <v>Nein</v>
      </c>
      <c r="S154" s="22" t="str">
        <f t="shared" si="12"/>
        <v>Ja</v>
      </c>
      <c r="T154" s="22" t="s">
        <v>27</v>
      </c>
      <c r="U154" s="22"/>
      <c r="V154" s="20"/>
    </row>
    <row r="155" spans="1:22" ht="15" customHeight="1" x14ac:dyDescent="0.3">
      <c r="A155" s="4" t="s">
        <v>548</v>
      </c>
      <c r="B155" s="39">
        <v>34</v>
      </c>
      <c r="C155" s="39">
        <v>154</v>
      </c>
      <c r="D155" s="15" t="s">
        <v>1190</v>
      </c>
      <c r="E155" s="15" t="s">
        <v>1190</v>
      </c>
      <c r="F155" s="15" t="s">
        <v>525</v>
      </c>
      <c r="G155" s="15" t="s">
        <v>525</v>
      </c>
      <c r="H155" s="15" t="s">
        <v>525</v>
      </c>
      <c r="I155" s="15" t="s">
        <v>525</v>
      </c>
      <c r="J155" s="15" t="s">
        <v>525</v>
      </c>
      <c r="K155" s="15" t="s">
        <v>525</v>
      </c>
      <c r="L155" s="15" t="s">
        <v>525</v>
      </c>
      <c r="M155" s="15" t="s">
        <v>525</v>
      </c>
      <c r="N155" s="46" t="s">
        <v>1175</v>
      </c>
      <c r="O155" s="22" t="str">
        <f t="shared" si="9"/>
        <v>Nein</v>
      </c>
      <c r="P155" s="22" t="str">
        <f t="shared" si="10"/>
        <v>Nein</v>
      </c>
      <c r="Q155" s="22" t="str">
        <f t="shared" si="11"/>
        <v>Nein</v>
      </c>
      <c r="R155" s="22" t="str">
        <f t="shared" si="13"/>
        <v>Nein</v>
      </c>
      <c r="S155" s="22" t="str">
        <f t="shared" si="12"/>
        <v>Ja</v>
      </c>
      <c r="T155" s="22" t="s">
        <v>27</v>
      </c>
      <c r="U155" s="22"/>
      <c r="V155" s="20"/>
    </row>
    <row r="156" spans="1:22" ht="15" customHeight="1" x14ac:dyDescent="0.3">
      <c r="A156" s="4" t="s">
        <v>548</v>
      </c>
      <c r="B156" s="39">
        <v>35</v>
      </c>
      <c r="C156" s="39">
        <v>155</v>
      </c>
      <c r="D156" s="15" t="s">
        <v>1074</v>
      </c>
      <c r="E156" s="15" t="s">
        <v>1074</v>
      </c>
      <c r="F156" s="15" t="s">
        <v>525</v>
      </c>
      <c r="G156" s="15" t="s">
        <v>525</v>
      </c>
      <c r="H156" s="15" t="s">
        <v>525</v>
      </c>
      <c r="I156" s="15" t="s">
        <v>525</v>
      </c>
      <c r="J156" s="15" t="s">
        <v>525</v>
      </c>
      <c r="K156" s="15" t="s">
        <v>525</v>
      </c>
      <c r="L156" s="15" t="s">
        <v>525</v>
      </c>
      <c r="M156" s="15" t="s">
        <v>525</v>
      </c>
      <c r="N156" s="46">
        <v>12000</v>
      </c>
      <c r="O156" s="22" t="str">
        <f t="shared" si="9"/>
        <v>Nein</v>
      </c>
      <c r="P156" s="22" t="str">
        <f t="shared" si="10"/>
        <v>Nein</v>
      </c>
      <c r="Q156" s="22" t="str">
        <f t="shared" si="11"/>
        <v>Nein</v>
      </c>
      <c r="R156" s="22" t="str">
        <f t="shared" si="13"/>
        <v>Nein</v>
      </c>
      <c r="S156" s="22" t="str">
        <f t="shared" si="12"/>
        <v>Ja</v>
      </c>
      <c r="T156" s="22" t="s">
        <v>27</v>
      </c>
      <c r="U156" s="22"/>
      <c r="V156" s="20"/>
    </row>
    <row r="157" spans="1:22" ht="15" customHeight="1" x14ac:dyDescent="0.3">
      <c r="A157" s="4" t="s">
        <v>548</v>
      </c>
      <c r="B157" s="39">
        <v>36</v>
      </c>
      <c r="C157" s="39">
        <v>156</v>
      </c>
      <c r="D157" s="15" t="s">
        <v>1308</v>
      </c>
      <c r="E157" s="15" t="s">
        <v>1075</v>
      </c>
      <c r="F157" s="15" t="s">
        <v>808</v>
      </c>
      <c r="G157" s="15" t="s">
        <v>649</v>
      </c>
      <c r="H157" s="15" t="s">
        <v>650</v>
      </c>
      <c r="I157" s="15" t="s">
        <v>651</v>
      </c>
      <c r="J157" s="15" t="s">
        <v>652</v>
      </c>
      <c r="K157" s="15" t="s">
        <v>525</v>
      </c>
      <c r="L157" s="15" t="s">
        <v>525</v>
      </c>
      <c r="M157" s="15" t="s">
        <v>525</v>
      </c>
      <c r="N157" s="46">
        <v>4</v>
      </c>
      <c r="O157" s="22" t="str">
        <f t="shared" si="9"/>
        <v>Ja</v>
      </c>
      <c r="P157" s="22" t="str">
        <f t="shared" si="10"/>
        <v>Nein</v>
      </c>
      <c r="Q157" s="22" t="str">
        <f t="shared" si="11"/>
        <v>Nein</v>
      </c>
      <c r="R157" s="22" t="str">
        <f t="shared" si="13"/>
        <v>Ja</v>
      </c>
      <c r="S157" s="22" t="str">
        <f t="shared" si="12"/>
        <v>Nein</v>
      </c>
      <c r="T157" s="22" t="s">
        <v>27</v>
      </c>
      <c r="U157" s="22"/>
      <c r="V157" s="20"/>
    </row>
    <row r="158" spans="1:22" ht="15" customHeight="1" x14ac:dyDescent="0.3">
      <c r="A158" s="4" t="s">
        <v>548</v>
      </c>
      <c r="B158" s="39">
        <v>37</v>
      </c>
      <c r="C158" s="39">
        <v>157</v>
      </c>
      <c r="D158" s="15" t="s">
        <v>1402</v>
      </c>
      <c r="E158" s="15" t="s">
        <v>1076</v>
      </c>
      <c r="F158" s="15" t="s">
        <v>525</v>
      </c>
      <c r="G158" s="15" t="s">
        <v>525</v>
      </c>
      <c r="H158" s="15" t="s">
        <v>525</v>
      </c>
      <c r="I158" s="15" t="s">
        <v>525</v>
      </c>
      <c r="J158" s="15" t="s">
        <v>525</v>
      </c>
      <c r="K158" s="15" t="s">
        <v>525</v>
      </c>
      <c r="L158" s="15" t="s">
        <v>525</v>
      </c>
      <c r="M158" s="15" t="s">
        <v>525</v>
      </c>
      <c r="N158" s="46">
        <v>135000</v>
      </c>
      <c r="O158" s="22" t="str">
        <f t="shared" si="9"/>
        <v>Nein</v>
      </c>
      <c r="P158" s="22" t="str">
        <f t="shared" si="10"/>
        <v>Nein</v>
      </c>
      <c r="Q158" s="22" t="str">
        <f t="shared" si="11"/>
        <v>Nein</v>
      </c>
      <c r="R158" s="22" t="str">
        <f t="shared" si="13"/>
        <v>Nein</v>
      </c>
      <c r="S158" s="22" t="str">
        <f t="shared" si="12"/>
        <v>Ja</v>
      </c>
      <c r="T158" s="22" t="s">
        <v>27</v>
      </c>
      <c r="U158" s="22"/>
      <c r="V158" s="20"/>
    </row>
    <row r="159" spans="1:22" ht="15" customHeight="1" x14ac:dyDescent="0.3">
      <c r="A159" s="4" t="s">
        <v>548</v>
      </c>
      <c r="B159" s="39">
        <v>38</v>
      </c>
      <c r="C159" s="39">
        <v>158</v>
      </c>
      <c r="D159" s="15" t="s">
        <v>1309</v>
      </c>
      <c r="E159" s="15" t="s">
        <v>1077</v>
      </c>
      <c r="F159" s="15" t="s">
        <v>809</v>
      </c>
      <c r="G159" s="15" t="s">
        <v>653</v>
      </c>
      <c r="H159" s="15" t="s">
        <v>654</v>
      </c>
      <c r="I159" s="15" t="s">
        <v>655</v>
      </c>
      <c r="J159" s="15" t="s">
        <v>656</v>
      </c>
      <c r="K159" s="15" t="s">
        <v>525</v>
      </c>
      <c r="L159" s="15" t="s">
        <v>525</v>
      </c>
      <c r="M159" s="15" t="s">
        <v>525</v>
      </c>
      <c r="N159" s="46">
        <v>3</v>
      </c>
      <c r="O159" s="22" t="str">
        <f t="shared" si="9"/>
        <v>Ja</v>
      </c>
      <c r="P159" s="22" t="str">
        <f t="shared" si="10"/>
        <v>Nein</v>
      </c>
      <c r="Q159" s="22" t="str">
        <f t="shared" si="11"/>
        <v>Nein</v>
      </c>
      <c r="R159" s="22" t="str">
        <f t="shared" si="13"/>
        <v>Ja</v>
      </c>
      <c r="S159" s="22" t="str">
        <f t="shared" si="12"/>
        <v>Nein</v>
      </c>
      <c r="T159" s="22" t="s">
        <v>27</v>
      </c>
      <c r="U159" s="22"/>
      <c r="V159" s="20"/>
    </row>
    <row r="160" spans="1:22" ht="15" customHeight="1" x14ac:dyDescent="0.3">
      <c r="A160" s="4" t="s">
        <v>548</v>
      </c>
      <c r="B160" s="39">
        <v>39</v>
      </c>
      <c r="C160" s="39">
        <v>159</v>
      </c>
      <c r="D160" s="15" t="s">
        <v>1310</v>
      </c>
      <c r="E160" s="15" t="s">
        <v>1078</v>
      </c>
      <c r="F160" s="15" t="s">
        <v>810</v>
      </c>
      <c r="G160" s="15" t="s">
        <v>657</v>
      </c>
      <c r="H160" s="15" t="s">
        <v>658</v>
      </c>
      <c r="I160" s="15" t="s">
        <v>659</v>
      </c>
      <c r="J160" s="15" t="s">
        <v>660</v>
      </c>
      <c r="K160" s="15" t="s">
        <v>525</v>
      </c>
      <c r="L160" s="15" t="s">
        <v>525</v>
      </c>
      <c r="M160" s="15" t="s">
        <v>525</v>
      </c>
      <c r="N160" s="46">
        <v>3</v>
      </c>
      <c r="O160" s="22" t="str">
        <f t="shared" si="9"/>
        <v>Ja</v>
      </c>
      <c r="P160" s="22" t="str">
        <f t="shared" si="10"/>
        <v>Nein</v>
      </c>
      <c r="Q160" s="22" t="str">
        <f t="shared" si="11"/>
        <v>Nein</v>
      </c>
      <c r="R160" s="22" t="str">
        <f t="shared" si="13"/>
        <v>Ja</v>
      </c>
      <c r="S160" s="22" t="str">
        <f t="shared" si="12"/>
        <v>Nein</v>
      </c>
      <c r="T160" s="22" t="s">
        <v>27</v>
      </c>
      <c r="U160" s="22"/>
      <c r="V160" s="20"/>
    </row>
    <row r="161" spans="1:22" ht="15" customHeight="1" thickBot="1" x14ac:dyDescent="0.35">
      <c r="A161" s="5" t="s">
        <v>548</v>
      </c>
      <c r="B161" s="42">
        <v>40</v>
      </c>
      <c r="C161" s="42">
        <v>160</v>
      </c>
      <c r="D161" s="14" t="s">
        <v>1311</v>
      </c>
      <c r="E161" s="14" t="s">
        <v>1079</v>
      </c>
      <c r="F161" s="14" t="s">
        <v>525</v>
      </c>
      <c r="G161" s="14" t="s">
        <v>525</v>
      </c>
      <c r="H161" s="14" t="s">
        <v>525</v>
      </c>
      <c r="I161" s="14" t="s">
        <v>525</v>
      </c>
      <c r="J161" s="14" t="s">
        <v>525</v>
      </c>
      <c r="K161" s="14" t="s">
        <v>525</v>
      </c>
      <c r="L161" s="14" t="s">
        <v>525</v>
      </c>
      <c r="M161" s="14" t="s">
        <v>525</v>
      </c>
      <c r="N161" s="47">
        <v>2400</v>
      </c>
      <c r="O161" s="29" t="str">
        <f t="shared" si="9"/>
        <v>Nein</v>
      </c>
      <c r="P161" s="29" t="str">
        <f t="shared" si="10"/>
        <v>Nein</v>
      </c>
      <c r="Q161" s="29" t="str">
        <f t="shared" si="11"/>
        <v>Nein</v>
      </c>
      <c r="R161" s="29" t="str">
        <f t="shared" si="13"/>
        <v>Nein</v>
      </c>
      <c r="S161" s="29" t="str">
        <f t="shared" si="12"/>
        <v>Ja</v>
      </c>
      <c r="T161" s="29" t="s">
        <v>27</v>
      </c>
      <c r="U161" s="29"/>
      <c r="V161" s="23"/>
    </row>
    <row r="162" spans="1:22" ht="15" customHeight="1" x14ac:dyDescent="0.3">
      <c r="A162" s="3" t="s">
        <v>1420</v>
      </c>
      <c r="B162" s="39">
        <v>1</v>
      </c>
      <c r="C162" s="39">
        <v>161</v>
      </c>
      <c r="D162" s="15" t="s">
        <v>1312</v>
      </c>
      <c r="E162" s="15" t="s">
        <v>1080</v>
      </c>
      <c r="F162" s="15" t="s">
        <v>525</v>
      </c>
      <c r="G162" s="15" t="s">
        <v>525</v>
      </c>
      <c r="H162" s="15" t="s">
        <v>525</v>
      </c>
      <c r="I162" s="15" t="s">
        <v>525</v>
      </c>
      <c r="J162" s="15" t="s">
        <v>525</v>
      </c>
      <c r="K162" s="15" t="s">
        <v>525</v>
      </c>
      <c r="L162" s="15" t="s">
        <v>525</v>
      </c>
      <c r="M162" s="15" t="s">
        <v>525</v>
      </c>
      <c r="N162" s="45">
        <v>4</v>
      </c>
      <c r="O162" s="28" t="str">
        <f t="shared" si="9"/>
        <v>Nein</v>
      </c>
      <c r="P162" s="28" t="str">
        <f t="shared" si="10"/>
        <v>Nein</v>
      </c>
      <c r="Q162" s="28" t="str">
        <f t="shared" si="11"/>
        <v>Nein</v>
      </c>
      <c r="R162" s="28" t="str">
        <f t="shared" si="13"/>
        <v>Nein</v>
      </c>
      <c r="S162" s="28" t="str">
        <f t="shared" si="12"/>
        <v>Nein</v>
      </c>
      <c r="T162" s="28" t="s">
        <v>27</v>
      </c>
      <c r="U162" s="28"/>
      <c r="V162" s="20"/>
    </row>
    <row r="163" spans="1:22" ht="15" customHeight="1" x14ac:dyDescent="0.3">
      <c r="A163" s="4" t="s">
        <v>1420</v>
      </c>
      <c r="B163" s="39">
        <v>2</v>
      </c>
      <c r="C163" s="39">
        <v>162</v>
      </c>
      <c r="D163" s="15" t="s">
        <v>1313</v>
      </c>
      <c r="E163" s="15" t="s">
        <v>1081</v>
      </c>
      <c r="F163" s="15" t="s">
        <v>811</v>
      </c>
      <c r="G163" s="15" t="s">
        <v>666</v>
      </c>
      <c r="H163" s="15" t="s">
        <v>667</v>
      </c>
      <c r="I163" s="15" t="s">
        <v>668</v>
      </c>
      <c r="J163" s="15" t="s">
        <v>669</v>
      </c>
      <c r="K163" s="15" t="s">
        <v>525</v>
      </c>
      <c r="L163" s="15" t="s">
        <v>525</v>
      </c>
      <c r="M163" s="15" t="s">
        <v>525</v>
      </c>
      <c r="N163" s="46">
        <v>5</v>
      </c>
      <c r="O163" s="22" t="str">
        <f t="shared" si="9"/>
        <v>Ja</v>
      </c>
      <c r="P163" s="22" t="str">
        <f t="shared" si="10"/>
        <v>Nein</v>
      </c>
      <c r="Q163" s="22" t="str">
        <f t="shared" si="11"/>
        <v>Nein</v>
      </c>
      <c r="R163" s="22" t="str">
        <f t="shared" si="13"/>
        <v>Ja</v>
      </c>
      <c r="S163" s="22" t="str">
        <f t="shared" si="12"/>
        <v>Nein</v>
      </c>
      <c r="T163" s="22" t="s">
        <v>27</v>
      </c>
      <c r="U163" s="22"/>
      <c r="V163" s="21"/>
    </row>
    <row r="164" spans="1:22" ht="15" customHeight="1" x14ac:dyDescent="0.3">
      <c r="A164" s="4" t="s">
        <v>1420</v>
      </c>
      <c r="B164" s="39">
        <v>3</v>
      </c>
      <c r="C164" s="39">
        <v>163</v>
      </c>
      <c r="D164" s="15" t="s">
        <v>1314</v>
      </c>
      <c r="E164" s="15" t="s">
        <v>1082</v>
      </c>
      <c r="F164" s="15" t="s">
        <v>812</v>
      </c>
      <c r="G164" s="15" t="s">
        <v>670</v>
      </c>
      <c r="H164" s="15" t="s">
        <v>671</v>
      </c>
      <c r="I164" s="15" t="s">
        <v>672</v>
      </c>
      <c r="J164" s="15" t="s">
        <v>673</v>
      </c>
      <c r="K164" s="15" t="s">
        <v>525</v>
      </c>
      <c r="L164" s="15" t="s">
        <v>525</v>
      </c>
      <c r="M164" s="15" t="s">
        <v>525</v>
      </c>
      <c r="N164" s="46" t="s">
        <v>1180</v>
      </c>
      <c r="O164" s="22" t="str">
        <f t="shared" si="9"/>
        <v>Ja</v>
      </c>
      <c r="P164" s="22" t="str">
        <f t="shared" si="10"/>
        <v>Ja</v>
      </c>
      <c r="Q164" s="22" t="str">
        <f t="shared" si="11"/>
        <v>Nein</v>
      </c>
      <c r="R164" s="22" t="str">
        <f t="shared" si="13"/>
        <v>Ja</v>
      </c>
      <c r="S164" s="22" t="str">
        <f t="shared" si="12"/>
        <v>Nein</v>
      </c>
      <c r="T164" s="22" t="s">
        <v>27</v>
      </c>
      <c r="U164" s="22"/>
      <c r="V164" s="20"/>
    </row>
    <row r="165" spans="1:22" ht="15" customHeight="1" x14ac:dyDescent="0.3">
      <c r="A165" s="4" t="s">
        <v>1420</v>
      </c>
      <c r="B165" s="39">
        <v>4</v>
      </c>
      <c r="C165" s="39">
        <v>164</v>
      </c>
      <c r="D165" s="15" t="s">
        <v>1315</v>
      </c>
      <c r="E165" s="15" t="s">
        <v>1083</v>
      </c>
      <c r="F165" s="15" t="s">
        <v>813</v>
      </c>
      <c r="G165" s="15" t="s">
        <v>674</v>
      </c>
      <c r="H165" s="15" t="s">
        <v>675</v>
      </c>
      <c r="I165" s="15" t="s">
        <v>676</v>
      </c>
      <c r="J165" s="15" t="s">
        <v>677</v>
      </c>
      <c r="K165" s="15" t="s">
        <v>525</v>
      </c>
      <c r="L165" s="15" t="s">
        <v>525</v>
      </c>
      <c r="M165" s="15" t="s">
        <v>525</v>
      </c>
      <c r="N165" s="46">
        <v>3</v>
      </c>
      <c r="O165" s="22" t="str">
        <f t="shared" si="9"/>
        <v>Ja</v>
      </c>
      <c r="P165" s="22" t="str">
        <f t="shared" si="10"/>
        <v>Nein</v>
      </c>
      <c r="Q165" s="22" t="str">
        <f t="shared" si="11"/>
        <v>Nein</v>
      </c>
      <c r="R165" s="22" t="str">
        <f t="shared" si="13"/>
        <v>Ja</v>
      </c>
      <c r="S165" s="22" t="str">
        <f t="shared" si="12"/>
        <v>Nein</v>
      </c>
      <c r="T165" s="22" t="s">
        <v>27</v>
      </c>
      <c r="U165" s="22"/>
      <c r="V165" s="20"/>
    </row>
    <row r="166" spans="1:22" ht="15" customHeight="1" x14ac:dyDescent="0.3">
      <c r="A166" s="4" t="s">
        <v>1420</v>
      </c>
      <c r="B166" s="39">
        <v>5</v>
      </c>
      <c r="C166" s="39">
        <v>165</v>
      </c>
      <c r="D166" s="15" t="s">
        <v>1316</v>
      </c>
      <c r="E166" s="15" t="s">
        <v>1084</v>
      </c>
      <c r="F166" s="15" t="s">
        <v>814</v>
      </c>
      <c r="G166" s="15" t="s">
        <v>678</v>
      </c>
      <c r="H166" s="15" t="s">
        <v>679</v>
      </c>
      <c r="I166" s="15" t="s">
        <v>680</v>
      </c>
      <c r="J166" s="15" t="s">
        <v>681</v>
      </c>
      <c r="K166" s="15" t="s">
        <v>525</v>
      </c>
      <c r="L166" s="15" t="s">
        <v>525</v>
      </c>
      <c r="M166" s="15" t="s">
        <v>525</v>
      </c>
      <c r="N166" s="46">
        <v>3</v>
      </c>
      <c r="O166" s="22" t="str">
        <f t="shared" si="9"/>
        <v>Ja</v>
      </c>
      <c r="P166" s="22" t="str">
        <f t="shared" si="10"/>
        <v>Nein</v>
      </c>
      <c r="Q166" s="22" t="str">
        <f t="shared" si="11"/>
        <v>Nein</v>
      </c>
      <c r="R166" s="22" t="str">
        <f t="shared" si="13"/>
        <v>Ja</v>
      </c>
      <c r="S166" s="22" t="str">
        <f t="shared" si="12"/>
        <v>Nein</v>
      </c>
      <c r="T166" s="22" t="s">
        <v>27</v>
      </c>
      <c r="U166" s="22"/>
      <c r="V166" s="20"/>
    </row>
    <row r="167" spans="1:22" ht="15" customHeight="1" x14ac:dyDescent="0.3">
      <c r="A167" s="4" t="s">
        <v>1420</v>
      </c>
      <c r="B167" s="39">
        <v>6</v>
      </c>
      <c r="C167" s="39">
        <v>166</v>
      </c>
      <c r="D167" s="15" t="s">
        <v>1317</v>
      </c>
      <c r="E167" s="15" t="s">
        <v>1085</v>
      </c>
      <c r="F167" s="15" t="s">
        <v>815</v>
      </c>
      <c r="G167" s="15" t="s">
        <v>682</v>
      </c>
      <c r="H167" s="15" t="s">
        <v>683</v>
      </c>
      <c r="I167" s="15" t="s">
        <v>684</v>
      </c>
      <c r="J167" s="15" t="s">
        <v>685</v>
      </c>
      <c r="K167" s="15" t="s">
        <v>686</v>
      </c>
      <c r="L167" s="15" t="s">
        <v>687</v>
      </c>
      <c r="M167" s="15" t="s">
        <v>525</v>
      </c>
      <c r="N167" s="46" t="s">
        <v>1181</v>
      </c>
      <c r="O167" s="22" t="str">
        <f t="shared" si="9"/>
        <v>Ja</v>
      </c>
      <c r="P167" s="22" t="str">
        <f t="shared" si="10"/>
        <v>Ja</v>
      </c>
      <c r="Q167" s="22" t="str">
        <f t="shared" si="11"/>
        <v>Nein</v>
      </c>
      <c r="R167" s="22" t="str">
        <f t="shared" si="13"/>
        <v>Ja</v>
      </c>
      <c r="S167" s="22" t="str">
        <f t="shared" si="12"/>
        <v>Nein</v>
      </c>
      <c r="T167" s="22" t="s">
        <v>27</v>
      </c>
      <c r="U167" s="22"/>
      <c r="V167" s="20"/>
    </row>
    <row r="168" spans="1:22" ht="15" customHeight="1" x14ac:dyDescent="0.3">
      <c r="A168" s="4" t="s">
        <v>1420</v>
      </c>
      <c r="B168" s="39">
        <v>7</v>
      </c>
      <c r="C168" s="39">
        <v>167</v>
      </c>
      <c r="D168" s="15" t="s">
        <v>1318</v>
      </c>
      <c r="E168" s="15" t="s">
        <v>1086</v>
      </c>
      <c r="F168" s="15" t="s">
        <v>450</v>
      </c>
      <c r="G168" s="15" t="s">
        <v>412</v>
      </c>
      <c r="H168" s="15" t="s">
        <v>732</v>
      </c>
      <c r="I168" s="15" t="s">
        <v>415</v>
      </c>
      <c r="J168" s="15" t="s">
        <v>411</v>
      </c>
      <c r="K168" s="15" t="s">
        <v>688</v>
      </c>
      <c r="L168" s="15" t="s">
        <v>733</v>
      </c>
      <c r="M168" s="15" t="s">
        <v>525</v>
      </c>
      <c r="N168" s="46" t="s">
        <v>1182</v>
      </c>
      <c r="O168" s="22" t="str">
        <f t="shared" si="9"/>
        <v>Ja</v>
      </c>
      <c r="P168" s="22" t="str">
        <f t="shared" si="10"/>
        <v>Ja</v>
      </c>
      <c r="Q168" s="22" t="str">
        <f t="shared" si="11"/>
        <v>Ja</v>
      </c>
      <c r="R168" s="22" t="str">
        <f t="shared" si="13"/>
        <v>Nein</v>
      </c>
      <c r="S168" s="22" t="str">
        <f t="shared" si="12"/>
        <v>Nein</v>
      </c>
      <c r="T168" s="22" t="s">
        <v>27</v>
      </c>
      <c r="U168" s="22"/>
      <c r="V168" s="20"/>
    </row>
    <row r="169" spans="1:22" ht="15" customHeight="1" x14ac:dyDescent="0.3">
      <c r="A169" s="4" t="s">
        <v>1420</v>
      </c>
      <c r="B169" s="39">
        <v>8</v>
      </c>
      <c r="C169" s="39">
        <v>168</v>
      </c>
      <c r="D169" s="15" t="s">
        <v>1319</v>
      </c>
      <c r="E169" s="15" t="s">
        <v>1087</v>
      </c>
      <c r="F169" s="15" t="s">
        <v>1434</v>
      </c>
      <c r="G169" s="15" t="s">
        <v>1435</v>
      </c>
      <c r="H169" s="15" t="s">
        <v>1436</v>
      </c>
      <c r="I169" s="15" t="s">
        <v>1437</v>
      </c>
      <c r="J169" s="15" t="s">
        <v>1438</v>
      </c>
      <c r="K169" s="15" t="s">
        <v>525</v>
      </c>
      <c r="L169" s="15" t="s">
        <v>525</v>
      </c>
      <c r="M169" s="15" t="s">
        <v>525</v>
      </c>
      <c r="N169" s="46">
        <v>5</v>
      </c>
      <c r="O169" s="22" t="str">
        <f t="shared" si="9"/>
        <v>Ja</v>
      </c>
      <c r="P169" s="22" t="str">
        <f t="shared" si="10"/>
        <v>Nein</v>
      </c>
      <c r="Q169" s="22" t="str">
        <f t="shared" si="11"/>
        <v>Nein</v>
      </c>
      <c r="R169" s="22" t="str">
        <f t="shared" si="13"/>
        <v>Ja</v>
      </c>
      <c r="S169" s="22" t="str">
        <f t="shared" si="12"/>
        <v>Nein</v>
      </c>
      <c r="T169" s="22" t="s">
        <v>27</v>
      </c>
      <c r="U169" s="22"/>
      <c r="V169" s="20"/>
    </row>
    <row r="170" spans="1:22" ht="15" customHeight="1" x14ac:dyDescent="0.3">
      <c r="A170" s="4" t="s">
        <v>1420</v>
      </c>
      <c r="B170" s="39">
        <v>9</v>
      </c>
      <c r="C170" s="39">
        <v>169</v>
      </c>
      <c r="D170" s="15" t="s">
        <v>1320</v>
      </c>
      <c r="E170" s="15" t="s">
        <v>1088</v>
      </c>
      <c r="F170" s="15" t="s">
        <v>525</v>
      </c>
      <c r="G170" s="15" t="s">
        <v>525</v>
      </c>
      <c r="H170" s="15" t="s">
        <v>525</v>
      </c>
      <c r="I170" s="15" t="s">
        <v>525</v>
      </c>
      <c r="J170" s="15" t="s">
        <v>525</v>
      </c>
      <c r="K170" s="15" t="s">
        <v>525</v>
      </c>
      <c r="L170" s="15" t="s">
        <v>525</v>
      </c>
      <c r="M170" s="15" t="s">
        <v>525</v>
      </c>
      <c r="N170" s="48">
        <v>45334</v>
      </c>
      <c r="O170" s="31" t="str">
        <f t="shared" si="9"/>
        <v>Nein</v>
      </c>
      <c r="P170" s="31" t="str">
        <f t="shared" si="10"/>
        <v>Nein</v>
      </c>
      <c r="Q170" s="31" t="str">
        <f t="shared" si="11"/>
        <v>Nein</v>
      </c>
      <c r="R170" s="31" t="str">
        <f t="shared" si="13"/>
        <v>Nein</v>
      </c>
      <c r="S170" s="31" t="str">
        <f t="shared" si="12"/>
        <v>Ja</v>
      </c>
      <c r="T170" s="31" t="s">
        <v>27</v>
      </c>
      <c r="U170" s="31"/>
      <c r="V170" s="20"/>
    </row>
    <row r="171" spans="1:22" ht="15" customHeight="1" x14ac:dyDescent="0.3">
      <c r="A171" s="4" t="s">
        <v>1420</v>
      </c>
      <c r="B171" s="39">
        <v>10</v>
      </c>
      <c r="C171" s="39">
        <v>170</v>
      </c>
      <c r="D171" s="15" t="s">
        <v>1321</v>
      </c>
      <c r="E171" s="15" t="s">
        <v>1089</v>
      </c>
      <c r="F171" s="15" t="s">
        <v>525</v>
      </c>
      <c r="G171" s="15" t="s">
        <v>525</v>
      </c>
      <c r="H171" s="15" t="s">
        <v>525</v>
      </c>
      <c r="I171" s="15" t="s">
        <v>525</v>
      </c>
      <c r="J171" s="15" t="s">
        <v>525</v>
      </c>
      <c r="K171" s="15" t="s">
        <v>525</v>
      </c>
      <c r="L171" s="15" t="s">
        <v>525</v>
      </c>
      <c r="M171" s="15" t="s">
        <v>525</v>
      </c>
      <c r="N171" s="46">
        <v>1254.5</v>
      </c>
      <c r="O171" s="22" t="str">
        <f t="shared" ref="O171:O234" si="14">IF(F171&lt;&gt;"","Ja","Nein")</f>
        <v>Nein</v>
      </c>
      <c r="P171" s="22" t="str">
        <f t="shared" ref="P171:P234" si="15">IF(ISNUMBER(FIND(";", N171)), "Ja", "Nein")</f>
        <v>Nein</v>
      </c>
      <c r="Q171" s="22" t="str">
        <f t="shared" ref="Q171:Q234" si="16">IF(ISNUMBER(SEARCH("Reihenfolge",D171)),"Ja","Nein")</f>
        <v>Nein</v>
      </c>
      <c r="R171" s="22" t="str">
        <f t="shared" si="13"/>
        <v>Nein</v>
      </c>
      <c r="S171" s="22" t="str">
        <f t="shared" ref="S171:S234" si="17">IF(ISNUMBER(SEARCH("Ermitteln",D171)),"Ja",IF(ISNUMBER(SEARCH("Berechne",D171)),"Ja","Nein"))</f>
        <v>Ja</v>
      </c>
      <c r="T171" s="22" t="s">
        <v>27</v>
      </c>
      <c r="U171" s="22"/>
      <c r="V171" s="20"/>
    </row>
    <row r="172" spans="1:22" ht="15" customHeight="1" x14ac:dyDescent="0.3">
      <c r="A172" s="4" t="s">
        <v>1420</v>
      </c>
      <c r="B172" s="39">
        <v>11</v>
      </c>
      <c r="C172" s="39">
        <v>171</v>
      </c>
      <c r="D172" s="15" t="s">
        <v>1322</v>
      </c>
      <c r="E172" s="15" t="s">
        <v>1090</v>
      </c>
      <c r="F172" s="15" t="s">
        <v>816</v>
      </c>
      <c r="G172" s="15" t="s">
        <v>689</v>
      </c>
      <c r="H172" s="15" t="s">
        <v>690</v>
      </c>
      <c r="I172" s="15" t="s">
        <v>691</v>
      </c>
      <c r="J172" s="15" t="s">
        <v>692</v>
      </c>
      <c r="K172" s="15" t="s">
        <v>525</v>
      </c>
      <c r="L172" s="15" t="s">
        <v>525</v>
      </c>
      <c r="M172" s="15" t="s">
        <v>525</v>
      </c>
      <c r="N172" s="46">
        <v>2</v>
      </c>
      <c r="O172" s="22" t="str">
        <f t="shared" si="14"/>
        <v>Ja</v>
      </c>
      <c r="P172" s="22" t="str">
        <f t="shared" si="15"/>
        <v>Nein</v>
      </c>
      <c r="Q172" s="22" t="str">
        <f t="shared" si="16"/>
        <v>Nein</v>
      </c>
      <c r="R172" s="22" t="str">
        <f t="shared" si="13"/>
        <v>Ja</v>
      </c>
      <c r="S172" s="22" t="str">
        <f t="shared" si="17"/>
        <v>Nein</v>
      </c>
      <c r="T172" s="22" t="s">
        <v>27</v>
      </c>
      <c r="U172" s="22"/>
      <c r="V172" s="20"/>
    </row>
    <row r="173" spans="1:22" ht="15" customHeight="1" x14ac:dyDescent="0.3">
      <c r="A173" s="4" t="s">
        <v>1420</v>
      </c>
      <c r="B173" s="39">
        <v>12</v>
      </c>
      <c r="C173" s="39">
        <v>172</v>
      </c>
      <c r="D173" s="15" t="s">
        <v>1323</v>
      </c>
      <c r="E173" s="15" t="s">
        <v>1091</v>
      </c>
      <c r="F173" s="15" t="s">
        <v>817</v>
      </c>
      <c r="G173" s="15" t="s">
        <v>693</v>
      </c>
      <c r="H173" s="15" t="s">
        <v>694</v>
      </c>
      <c r="I173" s="15" t="s">
        <v>695</v>
      </c>
      <c r="J173" s="15" t="s">
        <v>696</v>
      </c>
      <c r="K173" s="15" t="s">
        <v>525</v>
      </c>
      <c r="L173" s="15" t="s">
        <v>525</v>
      </c>
      <c r="M173" s="15" t="s">
        <v>525</v>
      </c>
      <c r="N173" s="46" t="s">
        <v>1175</v>
      </c>
      <c r="O173" s="22" t="str">
        <f t="shared" si="14"/>
        <v>Ja</v>
      </c>
      <c r="P173" s="22" t="str">
        <f t="shared" si="15"/>
        <v>Nein</v>
      </c>
      <c r="Q173" s="22" t="str">
        <f t="shared" si="16"/>
        <v>Nein</v>
      </c>
      <c r="R173" s="22" t="str">
        <f t="shared" si="13"/>
        <v>Ja</v>
      </c>
      <c r="S173" s="22" t="str">
        <f t="shared" si="17"/>
        <v>Nein</v>
      </c>
      <c r="T173" s="22" t="s">
        <v>27</v>
      </c>
      <c r="U173" s="22"/>
      <c r="V173" s="20"/>
    </row>
    <row r="174" spans="1:22" ht="15" customHeight="1" x14ac:dyDescent="0.3">
      <c r="A174" s="4" t="s">
        <v>1420</v>
      </c>
      <c r="B174" s="39">
        <v>13</v>
      </c>
      <c r="C174" s="39">
        <v>173</v>
      </c>
      <c r="D174" s="15" t="s">
        <v>1324</v>
      </c>
      <c r="E174" s="15" t="s">
        <v>1092</v>
      </c>
      <c r="F174" s="15" t="s">
        <v>818</v>
      </c>
      <c r="G174" s="15" t="s">
        <v>697</v>
      </c>
      <c r="H174" s="15" t="s">
        <v>698</v>
      </c>
      <c r="I174" s="15" t="s">
        <v>699</v>
      </c>
      <c r="J174" s="15" t="s">
        <v>700</v>
      </c>
      <c r="K174" s="15" t="s">
        <v>525</v>
      </c>
      <c r="L174" s="15" t="s">
        <v>525</v>
      </c>
      <c r="M174" s="15" t="s">
        <v>525</v>
      </c>
      <c r="N174" s="46">
        <v>3</v>
      </c>
      <c r="O174" s="22" t="str">
        <f t="shared" si="14"/>
        <v>Ja</v>
      </c>
      <c r="P174" s="22" t="str">
        <f t="shared" si="15"/>
        <v>Nein</v>
      </c>
      <c r="Q174" s="22" t="str">
        <f t="shared" si="16"/>
        <v>Nein</v>
      </c>
      <c r="R174" s="22" t="str">
        <f t="shared" si="13"/>
        <v>Ja</v>
      </c>
      <c r="S174" s="22" t="str">
        <f t="shared" si="17"/>
        <v>Nein</v>
      </c>
      <c r="T174" s="22" t="s">
        <v>27</v>
      </c>
      <c r="U174" s="22"/>
      <c r="V174" s="20"/>
    </row>
    <row r="175" spans="1:22" ht="15" customHeight="1" x14ac:dyDescent="0.3">
      <c r="A175" s="4" t="s">
        <v>1420</v>
      </c>
      <c r="B175" s="39">
        <v>14</v>
      </c>
      <c r="C175" s="39">
        <v>174</v>
      </c>
      <c r="D175" s="15" t="s">
        <v>1325</v>
      </c>
      <c r="E175" s="15" t="s">
        <v>1093</v>
      </c>
      <c r="F175" s="15" t="s">
        <v>819</v>
      </c>
      <c r="G175" s="15" t="s">
        <v>701</v>
      </c>
      <c r="H175" s="15" t="s">
        <v>702</v>
      </c>
      <c r="I175" s="15" t="s">
        <v>703</v>
      </c>
      <c r="J175" s="15" t="s">
        <v>704</v>
      </c>
      <c r="K175" s="15" t="s">
        <v>525</v>
      </c>
      <c r="L175" s="15" t="s">
        <v>525</v>
      </c>
      <c r="M175" s="15" t="s">
        <v>525</v>
      </c>
      <c r="N175" s="46">
        <v>3</v>
      </c>
      <c r="O175" s="22" t="str">
        <f t="shared" si="14"/>
        <v>Ja</v>
      </c>
      <c r="P175" s="22" t="str">
        <f t="shared" si="15"/>
        <v>Nein</v>
      </c>
      <c r="Q175" s="22" t="str">
        <f t="shared" si="16"/>
        <v>Nein</v>
      </c>
      <c r="R175" s="22" t="str">
        <f t="shared" si="13"/>
        <v>Ja</v>
      </c>
      <c r="S175" s="22" t="str">
        <f t="shared" si="17"/>
        <v>Nein</v>
      </c>
      <c r="T175" s="22" t="s">
        <v>27</v>
      </c>
      <c r="U175" s="22"/>
      <c r="V175" s="20"/>
    </row>
    <row r="176" spans="1:22" ht="15" customHeight="1" x14ac:dyDescent="0.3">
      <c r="A176" s="4" t="s">
        <v>1420</v>
      </c>
      <c r="B176" s="39">
        <v>15</v>
      </c>
      <c r="C176" s="39">
        <v>175</v>
      </c>
      <c r="D176" s="15" t="s">
        <v>1326</v>
      </c>
      <c r="E176" s="15" t="s">
        <v>1094</v>
      </c>
      <c r="F176" s="15" t="s">
        <v>820</v>
      </c>
      <c r="G176" s="15" t="s">
        <v>705</v>
      </c>
      <c r="H176" s="15" t="s">
        <v>706</v>
      </c>
      <c r="I176" s="15" t="s">
        <v>707</v>
      </c>
      <c r="J176" s="15" t="s">
        <v>708</v>
      </c>
      <c r="K176" s="15" t="s">
        <v>525</v>
      </c>
      <c r="L176" s="15" t="s">
        <v>525</v>
      </c>
      <c r="M176" s="15" t="s">
        <v>525</v>
      </c>
      <c r="N176" s="46">
        <v>5</v>
      </c>
      <c r="O176" s="22" t="str">
        <f t="shared" si="14"/>
        <v>Ja</v>
      </c>
      <c r="P176" s="22" t="str">
        <f t="shared" si="15"/>
        <v>Nein</v>
      </c>
      <c r="Q176" s="22" t="str">
        <f t="shared" si="16"/>
        <v>Nein</v>
      </c>
      <c r="R176" s="22" t="str">
        <f t="shared" si="13"/>
        <v>Ja</v>
      </c>
      <c r="S176" s="22" t="str">
        <f t="shared" si="17"/>
        <v>Nein</v>
      </c>
      <c r="T176" s="22" t="s">
        <v>27</v>
      </c>
      <c r="U176" s="22"/>
      <c r="V176" s="20"/>
    </row>
    <row r="177" spans="1:22" ht="15" customHeight="1" x14ac:dyDescent="0.3">
      <c r="A177" s="4" t="s">
        <v>1420</v>
      </c>
      <c r="B177" s="39">
        <v>16</v>
      </c>
      <c r="C177" s="39">
        <v>176</v>
      </c>
      <c r="D177" s="15" t="s">
        <v>1327</v>
      </c>
      <c r="E177" s="15" t="s">
        <v>1095</v>
      </c>
      <c r="F177" s="15" t="s">
        <v>821</v>
      </c>
      <c r="G177" s="15" t="s">
        <v>709</v>
      </c>
      <c r="H177" s="15" t="s">
        <v>710</v>
      </c>
      <c r="I177" s="15" t="s">
        <v>711</v>
      </c>
      <c r="J177" s="15" t="s">
        <v>712</v>
      </c>
      <c r="K177" s="15" t="s">
        <v>525</v>
      </c>
      <c r="L177" s="15" t="s">
        <v>525</v>
      </c>
      <c r="M177" s="15" t="s">
        <v>525</v>
      </c>
      <c r="N177" s="46">
        <v>2</v>
      </c>
      <c r="O177" s="22" t="str">
        <f t="shared" si="14"/>
        <v>Ja</v>
      </c>
      <c r="P177" s="22" t="str">
        <f t="shared" si="15"/>
        <v>Nein</v>
      </c>
      <c r="Q177" s="22" t="str">
        <f t="shared" si="16"/>
        <v>Nein</v>
      </c>
      <c r="R177" s="22" t="str">
        <f t="shared" si="13"/>
        <v>Ja</v>
      </c>
      <c r="S177" s="22" t="str">
        <f t="shared" si="17"/>
        <v>Nein</v>
      </c>
      <c r="T177" s="22" t="s">
        <v>27</v>
      </c>
      <c r="U177" s="22"/>
      <c r="V177" s="20"/>
    </row>
    <row r="178" spans="1:22" ht="15" customHeight="1" x14ac:dyDescent="0.3">
      <c r="A178" s="4" t="s">
        <v>1420</v>
      </c>
      <c r="B178" s="39">
        <v>17</v>
      </c>
      <c r="C178" s="39">
        <v>177</v>
      </c>
      <c r="D178" s="15" t="s">
        <v>1328</v>
      </c>
      <c r="E178" s="15" t="s">
        <v>1096</v>
      </c>
      <c r="F178" s="15" t="s">
        <v>822</v>
      </c>
      <c r="G178" s="15" t="s">
        <v>713</v>
      </c>
      <c r="H178" s="15" t="s">
        <v>714</v>
      </c>
      <c r="I178" s="15" t="s">
        <v>715</v>
      </c>
      <c r="J178" s="15" t="s">
        <v>716</v>
      </c>
      <c r="K178" s="15" t="s">
        <v>525</v>
      </c>
      <c r="L178" s="15" t="s">
        <v>525</v>
      </c>
      <c r="M178" s="15" t="s">
        <v>525</v>
      </c>
      <c r="N178" s="46">
        <v>3</v>
      </c>
      <c r="O178" s="22" t="str">
        <f t="shared" si="14"/>
        <v>Ja</v>
      </c>
      <c r="P178" s="22" t="str">
        <f t="shared" si="15"/>
        <v>Nein</v>
      </c>
      <c r="Q178" s="22" t="str">
        <f t="shared" si="16"/>
        <v>Nein</v>
      </c>
      <c r="R178" s="22" t="str">
        <f t="shared" si="13"/>
        <v>Ja</v>
      </c>
      <c r="S178" s="22" t="str">
        <f t="shared" si="17"/>
        <v>Nein</v>
      </c>
      <c r="T178" s="22" t="s">
        <v>27</v>
      </c>
      <c r="U178" s="22"/>
      <c r="V178" s="20"/>
    </row>
    <row r="179" spans="1:22" ht="15" customHeight="1" x14ac:dyDescent="0.3">
      <c r="A179" s="4" t="s">
        <v>1420</v>
      </c>
      <c r="B179" s="39">
        <v>18</v>
      </c>
      <c r="C179" s="39">
        <v>178</v>
      </c>
      <c r="D179" s="15" t="s">
        <v>1329</v>
      </c>
      <c r="E179" s="15" t="s">
        <v>1097</v>
      </c>
      <c r="F179" s="15" t="s">
        <v>823</v>
      </c>
      <c r="G179" s="15" t="s">
        <v>717</v>
      </c>
      <c r="H179" s="15" t="s">
        <v>718</v>
      </c>
      <c r="I179" s="15" t="s">
        <v>719</v>
      </c>
      <c r="J179" s="15" t="s">
        <v>720</v>
      </c>
      <c r="K179" s="15" t="s">
        <v>525</v>
      </c>
      <c r="L179" s="15" t="s">
        <v>525</v>
      </c>
      <c r="M179" s="15" t="s">
        <v>525</v>
      </c>
      <c r="N179" s="46">
        <v>3</v>
      </c>
      <c r="O179" s="22" t="str">
        <f t="shared" si="14"/>
        <v>Ja</v>
      </c>
      <c r="P179" s="22" t="str">
        <f t="shared" si="15"/>
        <v>Nein</v>
      </c>
      <c r="Q179" s="22" t="str">
        <f t="shared" si="16"/>
        <v>Nein</v>
      </c>
      <c r="R179" s="22" t="str">
        <f t="shared" si="13"/>
        <v>Ja</v>
      </c>
      <c r="S179" s="22" t="str">
        <f t="shared" si="17"/>
        <v>Nein</v>
      </c>
      <c r="T179" s="22" t="s">
        <v>27</v>
      </c>
      <c r="U179" s="22"/>
      <c r="V179" s="20"/>
    </row>
    <row r="180" spans="1:22" ht="15" customHeight="1" x14ac:dyDescent="0.3">
      <c r="A180" s="4" t="s">
        <v>1420</v>
      </c>
      <c r="B180" s="39">
        <v>19</v>
      </c>
      <c r="C180" s="39">
        <v>179</v>
      </c>
      <c r="D180" s="15" t="s">
        <v>1330</v>
      </c>
      <c r="E180" s="15" t="s">
        <v>1098</v>
      </c>
      <c r="F180" s="15" t="s">
        <v>824</v>
      </c>
      <c r="G180" s="15" t="s">
        <v>721</v>
      </c>
      <c r="H180" s="15" t="s">
        <v>722</v>
      </c>
      <c r="I180" s="15" t="s">
        <v>723</v>
      </c>
      <c r="J180" s="15" t="s">
        <v>724</v>
      </c>
      <c r="K180" s="15" t="s">
        <v>525</v>
      </c>
      <c r="L180" s="15" t="s">
        <v>525</v>
      </c>
      <c r="M180" s="15" t="s">
        <v>525</v>
      </c>
      <c r="N180" s="46" t="s">
        <v>1183</v>
      </c>
      <c r="O180" s="22" t="str">
        <f t="shared" si="14"/>
        <v>Ja</v>
      </c>
      <c r="P180" s="22" t="str">
        <f t="shared" si="15"/>
        <v>Ja</v>
      </c>
      <c r="Q180" s="22" t="str">
        <f t="shared" si="16"/>
        <v>Nein</v>
      </c>
      <c r="R180" s="22" t="str">
        <f t="shared" si="13"/>
        <v>Ja</v>
      </c>
      <c r="S180" s="22" t="str">
        <f t="shared" si="17"/>
        <v>Nein</v>
      </c>
      <c r="T180" s="22" t="s">
        <v>27</v>
      </c>
      <c r="U180" s="22"/>
      <c r="V180" s="20"/>
    </row>
    <row r="181" spans="1:22" ht="15" customHeight="1" x14ac:dyDescent="0.3">
      <c r="A181" s="4" t="s">
        <v>1420</v>
      </c>
      <c r="B181" s="39">
        <v>20</v>
      </c>
      <c r="C181" s="39">
        <v>180</v>
      </c>
      <c r="D181" s="15" t="s">
        <v>1331</v>
      </c>
      <c r="E181" s="15" t="s">
        <v>1099</v>
      </c>
      <c r="F181" s="15" t="s">
        <v>825</v>
      </c>
      <c r="G181" s="15" t="s">
        <v>725</v>
      </c>
      <c r="H181" s="15" t="s">
        <v>307</v>
      </c>
      <c r="I181" s="15" t="s">
        <v>726</v>
      </c>
      <c r="J181" s="15" t="s">
        <v>727</v>
      </c>
      <c r="K181" s="15" t="s">
        <v>525</v>
      </c>
      <c r="L181" s="15" t="s">
        <v>525</v>
      </c>
      <c r="M181" s="15" t="s">
        <v>525</v>
      </c>
      <c r="N181" s="46">
        <v>4</v>
      </c>
      <c r="O181" s="22" t="str">
        <f t="shared" si="14"/>
        <v>Ja</v>
      </c>
      <c r="P181" s="22" t="str">
        <f t="shared" si="15"/>
        <v>Nein</v>
      </c>
      <c r="Q181" s="22" t="str">
        <f t="shared" si="16"/>
        <v>Nein</v>
      </c>
      <c r="R181" s="22" t="str">
        <f t="shared" si="13"/>
        <v>Ja</v>
      </c>
      <c r="S181" s="22" t="str">
        <f t="shared" si="17"/>
        <v>Nein</v>
      </c>
      <c r="T181" s="22" t="s">
        <v>27</v>
      </c>
      <c r="U181" s="22"/>
      <c r="V181" s="20"/>
    </row>
    <row r="182" spans="1:22" ht="15" customHeight="1" x14ac:dyDescent="0.3">
      <c r="A182" s="4" t="s">
        <v>1420</v>
      </c>
      <c r="B182" s="39">
        <v>21</v>
      </c>
      <c r="C182" s="39">
        <v>181</v>
      </c>
      <c r="D182" s="15" t="s">
        <v>1332</v>
      </c>
      <c r="E182" s="15" t="s">
        <v>1100</v>
      </c>
      <c r="F182" s="15" t="s">
        <v>826</v>
      </c>
      <c r="G182" s="15" t="s">
        <v>728</v>
      </c>
      <c r="H182" s="15" t="s">
        <v>729</v>
      </c>
      <c r="I182" s="15" t="s">
        <v>730</v>
      </c>
      <c r="J182" s="15" t="s">
        <v>731</v>
      </c>
      <c r="K182" s="15" t="s">
        <v>525</v>
      </c>
      <c r="L182" s="15" t="s">
        <v>525</v>
      </c>
      <c r="M182" s="15" t="s">
        <v>525</v>
      </c>
      <c r="N182" s="46">
        <v>4</v>
      </c>
      <c r="O182" s="22" t="str">
        <f t="shared" si="14"/>
        <v>Ja</v>
      </c>
      <c r="P182" s="22" t="str">
        <f t="shared" si="15"/>
        <v>Nein</v>
      </c>
      <c r="Q182" s="22" t="str">
        <f t="shared" si="16"/>
        <v>Nein</v>
      </c>
      <c r="R182" s="22" t="str">
        <f t="shared" si="13"/>
        <v>Ja</v>
      </c>
      <c r="S182" s="22" t="str">
        <f t="shared" si="17"/>
        <v>Nein</v>
      </c>
      <c r="T182" s="22" t="s">
        <v>27</v>
      </c>
      <c r="U182" s="22"/>
      <c r="V182" s="20"/>
    </row>
    <row r="183" spans="1:22" ht="15" customHeight="1" x14ac:dyDescent="0.3">
      <c r="A183" s="4" t="s">
        <v>1420</v>
      </c>
      <c r="B183" s="39">
        <v>22</v>
      </c>
      <c r="C183" s="39">
        <v>182</v>
      </c>
      <c r="D183" s="15" t="s">
        <v>1333</v>
      </c>
      <c r="E183" s="15" t="s">
        <v>1101</v>
      </c>
      <c r="F183" s="15" t="s">
        <v>827</v>
      </c>
      <c r="G183" s="15">
        <v>192.96</v>
      </c>
      <c r="H183" s="15">
        <v>193.96</v>
      </c>
      <c r="I183" s="15">
        <v>200.01</v>
      </c>
      <c r="J183" s="15">
        <v>194.96</v>
      </c>
      <c r="K183" s="15" t="s">
        <v>525</v>
      </c>
      <c r="L183" s="15" t="s">
        <v>525</v>
      </c>
      <c r="M183" s="15" t="s">
        <v>525</v>
      </c>
      <c r="N183" s="46">
        <v>3</v>
      </c>
      <c r="O183" s="22" t="str">
        <f t="shared" si="14"/>
        <v>Ja</v>
      </c>
      <c r="P183" s="22" t="str">
        <f t="shared" si="15"/>
        <v>Nein</v>
      </c>
      <c r="Q183" s="22" t="str">
        <f t="shared" si="16"/>
        <v>Nein</v>
      </c>
      <c r="R183" s="22" t="str">
        <f t="shared" si="13"/>
        <v>Ja</v>
      </c>
      <c r="S183" s="22" t="s">
        <v>27</v>
      </c>
      <c r="T183" s="22" t="s">
        <v>27</v>
      </c>
      <c r="U183" s="22"/>
      <c r="V183" s="20"/>
    </row>
    <row r="184" spans="1:22" ht="15" customHeight="1" x14ac:dyDescent="0.3">
      <c r="A184" s="4" t="s">
        <v>1420</v>
      </c>
      <c r="B184" s="39">
        <v>23</v>
      </c>
      <c r="C184" s="39">
        <v>183</v>
      </c>
      <c r="D184" s="15" t="s">
        <v>1334</v>
      </c>
      <c r="E184" s="15" t="s">
        <v>1102</v>
      </c>
      <c r="F184" s="15" t="s">
        <v>828</v>
      </c>
      <c r="G184" s="15" t="s">
        <v>734</v>
      </c>
      <c r="H184" s="15" t="s">
        <v>735</v>
      </c>
      <c r="I184" s="15" t="s">
        <v>736</v>
      </c>
      <c r="J184" s="15" t="s">
        <v>737</v>
      </c>
      <c r="K184" s="15" t="s">
        <v>525</v>
      </c>
      <c r="L184" s="15" t="s">
        <v>525</v>
      </c>
      <c r="M184" s="15" t="s">
        <v>525</v>
      </c>
      <c r="N184" s="46">
        <v>3</v>
      </c>
      <c r="O184" s="22" t="str">
        <f t="shared" si="14"/>
        <v>Ja</v>
      </c>
      <c r="P184" s="22" t="str">
        <f t="shared" si="15"/>
        <v>Nein</v>
      </c>
      <c r="Q184" s="22" t="str">
        <f t="shared" si="16"/>
        <v>Nein</v>
      </c>
      <c r="R184" s="22" t="str">
        <f t="shared" si="13"/>
        <v>Ja</v>
      </c>
      <c r="S184" s="22" t="str">
        <f t="shared" si="17"/>
        <v>Nein</v>
      </c>
      <c r="T184" s="22" t="s">
        <v>27</v>
      </c>
      <c r="U184" s="22"/>
      <c r="V184" s="20"/>
    </row>
    <row r="185" spans="1:22" ht="15" customHeight="1" x14ac:dyDescent="0.3">
      <c r="A185" s="4" t="s">
        <v>1420</v>
      </c>
      <c r="B185" s="39">
        <v>24</v>
      </c>
      <c r="C185" s="39">
        <v>184</v>
      </c>
      <c r="D185" s="15" t="s">
        <v>1335</v>
      </c>
      <c r="E185" s="15" t="s">
        <v>1103</v>
      </c>
      <c r="F185" s="15" t="s">
        <v>829</v>
      </c>
      <c r="G185" s="15" t="s">
        <v>738</v>
      </c>
      <c r="H185" s="15" t="s">
        <v>739</v>
      </c>
      <c r="I185" s="15" t="s">
        <v>740</v>
      </c>
      <c r="J185" s="15" t="s">
        <v>741</v>
      </c>
      <c r="K185" s="15" t="s">
        <v>525</v>
      </c>
      <c r="L185" s="15" t="s">
        <v>525</v>
      </c>
      <c r="M185" s="15" t="s">
        <v>525</v>
      </c>
      <c r="N185" s="46" t="s">
        <v>1184</v>
      </c>
      <c r="O185" s="22" t="str">
        <f t="shared" si="14"/>
        <v>Ja</v>
      </c>
      <c r="P185" s="22" t="str">
        <f t="shared" si="15"/>
        <v>Ja</v>
      </c>
      <c r="Q185" s="22" t="str">
        <f t="shared" si="16"/>
        <v>Nein</v>
      </c>
      <c r="R185" s="22" t="str">
        <f t="shared" si="13"/>
        <v>Ja</v>
      </c>
      <c r="S185" s="22" t="str">
        <f t="shared" si="17"/>
        <v>Nein</v>
      </c>
      <c r="T185" s="22" t="s">
        <v>27</v>
      </c>
      <c r="U185" s="22"/>
      <c r="V185" s="20"/>
    </row>
    <row r="186" spans="1:22" ht="15" customHeight="1" x14ac:dyDescent="0.3">
      <c r="A186" s="4" t="s">
        <v>1420</v>
      </c>
      <c r="B186" s="39">
        <v>25</v>
      </c>
      <c r="C186" s="39">
        <v>185</v>
      </c>
      <c r="D186" s="15" t="s">
        <v>1336</v>
      </c>
      <c r="E186" s="15" t="s">
        <v>1104</v>
      </c>
      <c r="F186" s="15" t="s">
        <v>830</v>
      </c>
      <c r="G186" s="15" t="s">
        <v>742</v>
      </c>
      <c r="H186" s="15" t="s">
        <v>743</v>
      </c>
      <c r="I186" s="15" t="s">
        <v>744</v>
      </c>
      <c r="J186" s="15" t="s">
        <v>745</v>
      </c>
      <c r="K186" s="15" t="s">
        <v>525</v>
      </c>
      <c r="L186" s="15" t="s">
        <v>525</v>
      </c>
      <c r="M186" s="15" t="s">
        <v>525</v>
      </c>
      <c r="N186" s="46">
        <v>3</v>
      </c>
      <c r="O186" s="22" t="str">
        <f t="shared" si="14"/>
        <v>Ja</v>
      </c>
      <c r="P186" s="22" t="str">
        <f t="shared" si="15"/>
        <v>Nein</v>
      </c>
      <c r="Q186" s="22" t="str">
        <f t="shared" si="16"/>
        <v>Nein</v>
      </c>
      <c r="R186" s="22" t="str">
        <f t="shared" si="13"/>
        <v>Ja</v>
      </c>
      <c r="S186" s="22" t="str">
        <f t="shared" si="17"/>
        <v>Nein</v>
      </c>
      <c r="T186" s="22" t="s">
        <v>27</v>
      </c>
      <c r="U186" s="22"/>
      <c r="V186" s="20"/>
    </row>
    <row r="187" spans="1:22" ht="15" customHeight="1" x14ac:dyDescent="0.3">
      <c r="A187" s="4" t="s">
        <v>1420</v>
      </c>
      <c r="B187" s="39">
        <v>26</v>
      </c>
      <c r="C187" s="39">
        <v>186</v>
      </c>
      <c r="D187" s="15" t="s">
        <v>1337</v>
      </c>
      <c r="E187" s="15" t="s">
        <v>1105</v>
      </c>
      <c r="F187" s="15" t="s">
        <v>831</v>
      </c>
      <c r="G187" s="15" t="s">
        <v>746</v>
      </c>
      <c r="H187" s="15" t="s">
        <v>747</v>
      </c>
      <c r="I187" s="15" t="s">
        <v>748</v>
      </c>
      <c r="J187" s="15" t="s">
        <v>749</v>
      </c>
      <c r="K187" s="15" t="s">
        <v>525</v>
      </c>
      <c r="L187" s="15" t="s">
        <v>525</v>
      </c>
      <c r="M187" s="15" t="s">
        <v>525</v>
      </c>
      <c r="N187" s="46">
        <v>4</v>
      </c>
      <c r="O187" s="22" t="str">
        <f t="shared" si="14"/>
        <v>Ja</v>
      </c>
      <c r="P187" s="22" t="str">
        <f t="shared" si="15"/>
        <v>Nein</v>
      </c>
      <c r="Q187" s="22" t="str">
        <f t="shared" si="16"/>
        <v>Nein</v>
      </c>
      <c r="R187" s="22" t="str">
        <f t="shared" si="13"/>
        <v>Ja</v>
      </c>
      <c r="S187" s="22" t="str">
        <f t="shared" si="17"/>
        <v>Nein</v>
      </c>
      <c r="T187" s="22" t="s">
        <v>27</v>
      </c>
      <c r="U187" s="22"/>
      <c r="V187" s="20"/>
    </row>
    <row r="188" spans="1:22" ht="15" customHeight="1" x14ac:dyDescent="0.3">
      <c r="A188" s="4" t="s">
        <v>1420</v>
      </c>
      <c r="B188" s="39">
        <v>27</v>
      </c>
      <c r="C188" s="39">
        <v>187</v>
      </c>
      <c r="D188" s="15" t="s">
        <v>1338</v>
      </c>
      <c r="E188" s="15" t="s">
        <v>1106</v>
      </c>
      <c r="F188" s="15" t="s">
        <v>832</v>
      </c>
      <c r="G188" s="15" t="s">
        <v>750</v>
      </c>
      <c r="H188" s="15" t="s">
        <v>751</v>
      </c>
      <c r="I188" s="15" t="s">
        <v>752</v>
      </c>
      <c r="J188" s="15" t="s">
        <v>753</v>
      </c>
      <c r="K188" s="15" t="s">
        <v>525</v>
      </c>
      <c r="L188" s="15" t="s">
        <v>525</v>
      </c>
      <c r="M188" s="15" t="s">
        <v>525</v>
      </c>
      <c r="N188" s="46">
        <v>3</v>
      </c>
      <c r="O188" s="22" t="str">
        <f t="shared" si="14"/>
        <v>Ja</v>
      </c>
      <c r="P188" s="22" t="str">
        <f t="shared" si="15"/>
        <v>Nein</v>
      </c>
      <c r="Q188" s="22" t="str">
        <f t="shared" si="16"/>
        <v>Nein</v>
      </c>
      <c r="R188" s="22" t="str">
        <f t="shared" si="13"/>
        <v>Ja</v>
      </c>
      <c r="S188" s="22" t="str">
        <f t="shared" si="17"/>
        <v>Nein</v>
      </c>
      <c r="T188" s="22" t="s">
        <v>27</v>
      </c>
      <c r="U188" s="22"/>
      <c r="V188" s="20"/>
    </row>
    <row r="189" spans="1:22" ht="15" customHeight="1" x14ac:dyDescent="0.3">
      <c r="A189" s="4" t="s">
        <v>1420</v>
      </c>
      <c r="B189" s="39">
        <v>28</v>
      </c>
      <c r="C189" s="39">
        <v>188</v>
      </c>
      <c r="D189" s="15" t="s">
        <v>1339</v>
      </c>
      <c r="E189" s="15" t="s">
        <v>1107</v>
      </c>
      <c r="F189" s="15" t="s">
        <v>833</v>
      </c>
      <c r="G189" s="15" t="s">
        <v>754</v>
      </c>
      <c r="H189" s="15" t="s">
        <v>755</v>
      </c>
      <c r="I189" s="15" t="s">
        <v>756</v>
      </c>
      <c r="J189" s="15" t="s">
        <v>757</v>
      </c>
      <c r="K189" s="15" t="s">
        <v>758</v>
      </c>
      <c r="L189" s="15" t="s">
        <v>525</v>
      </c>
      <c r="M189" s="15" t="s">
        <v>525</v>
      </c>
      <c r="N189" s="46" t="s">
        <v>1185</v>
      </c>
      <c r="O189" s="22" t="str">
        <f t="shared" si="14"/>
        <v>Ja</v>
      </c>
      <c r="P189" s="22" t="str">
        <f t="shared" si="15"/>
        <v>Ja</v>
      </c>
      <c r="Q189" s="22" t="str">
        <f t="shared" si="16"/>
        <v>Ja</v>
      </c>
      <c r="R189" s="22" t="str">
        <f t="shared" si="13"/>
        <v>Nein</v>
      </c>
      <c r="S189" s="22" t="str">
        <f t="shared" si="17"/>
        <v>Nein</v>
      </c>
      <c r="T189" s="22" t="s">
        <v>27</v>
      </c>
      <c r="U189" s="22"/>
      <c r="V189" s="20"/>
    </row>
    <row r="190" spans="1:22" ht="15" customHeight="1" x14ac:dyDescent="0.3">
      <c r="A190" s="4" t="s">
        <v>1420</v>
      </c>
      <c r="B190" s="39">
        <v>29</v>
      </c>
      <c r="C190" s="39">
        <v>189</v>
      </c>
      <c r="D190" s="15" t="s">
        <v>1340</v>
      </c>
      <c r="E190" s="15" t="s">
        <v>1108</v>
      </c>
      <c r="F190" s="15" t="s">
        <v>834</v>
      </c>
      <c r="G190" s="15" t="s">
        <v>779</v>
      </c>
      <c r="H190" s="15" t="s">
        <v>525</v>
      </c>
      <c r="I190" s="15" t="s">
        <v>525</v>
      </c>
      <c r="J190" s="15" t="s">
        <v>525</v>
      </c>
      <c r="K190" s="15" t="s">
        <v>525</v>
      </c>
      <c r="L190" s="15" t="s">
        <v>525</v>
      </c>
      <c r="M190" s="15" t="s">
        <v>525</v>
      </c>
      <c r="N190" s="46" t="s">
        <v>1186</v>
      </c>
      <c r="O190" s="22" t="str">
        <f t="shared" si="14"/>
        <v>Ja</v>
      </c>
      <c r="P190" s="22" t="str">
        <f t="shared" si="15"/>
        <v>Ja</v>
      </c>
      <c r="Q190" s="22" t="str">
        <f t="shared" si="16"/>
        <v>Nein</v>
      </c>
      <c r="R190" s="22" t="str">
        <f t="shared" si="13"/>
        <v>Ja</v>
      </c>
      <c r="S190" s="22" t="str">
        <f t="shared" si="17"/>
        <v>Nein</v>
      </c>
      <c r="T190" s="22" t="s">
        <v>27</v>
      </c>
      <c r="U190" s="22"/>
      <c r="V190" s="20"/>
    </row>
    <row r="191" spans="1:22" ht="15" customHeight="1" x14ac:dyDescent="0.3">
      <c r="A191" s="4" t="s">
        <v>1420</v>
      </c>
      <c r="B191" s="39">
        <v>30</v>
      </c>
      <c r="C191" s="39">
        <v>190</v>
      </c>
      <c r="D191" s="15" t="s">
        <v>1224</v>
      </c>
      <c r="E191" s="15" t="s">
        <v>1109</v>
      </c>
      <c r="F191" s="15" t="s">
        <v>835</v>
      </c>
      <c r="G191" s="15" t="s">
        <v>759</v>
      </c>
      <c r="H191" s="15" t="s">
        <v>760</v>
      </c>
      <c r="I191" s="15" t="s">
        <v>761</v>
      </c>
      <c r="J191" s="15" t="s">
        <v>762</v>
      </c>
      <c r="K191" s="15" t="s">
        <v>525</v>
      </c>
      <c r="L191" s="15" t="s">
        <v>525</v>
      </c>
      <c r="M191" s="15" t="s">
        <v>525</v>
      </c>
      <c r="N191" s="46">
        <v>2</v>
      </c>
      <c r="O191" s="22" t="str">
        <f t="shared" si="14"/>
        <v>Ja</v>
      </c>
      <c r="P191" s="22" t="str">
        <f t="shared" si="15"/>
        <v>Nein</v>
      </c>
      <c r="Q191" s="22" t="str">
        <f t="shared" si="16"/>
        <v>Nein</v>
      </c>
      <c r="R191" s="22" t="str">
        <f t="shared" si="13"/>
        <v>Ja</v>
      </c>
      <c r="S191" s="22" t="str">
        <f t="shared" si="17"/>
        <v>Nein</v>
      </c>
      <c r="T191" s="22" t="s">
        <v>27</v>
      </c>
      <c r="U191" s="22"/>
      <c r="V191" s="20"/>
    </row>
    <row r="192" spans="1:22" ht="15" customHeight="1" x14ac:dyDescent="0.3">
      <c r="A192" s="4" t="s">
        <v>1420</v>
      </c>
      <c r="B192" s="39">
        <v>31</v>
      </c>
      <c r="C192" s="39">
        <v>191</v>
      </c>
      <c r="D192" s="15" t="s">
        <v>1341</v>
      </c>
      <c r="E192" s="15" t="s">
        <v>1110</v>
      </c>
      <c r="F192" s="15" t="s">
        <v>836</v>
      </c>
      <c r="G192" s="15" t="s">
        <v>763</v>
      </c>
      <c r="H192" s="15" t="s">
        <v>764</v>
      </c>
      <c r="I192" s="15" t="s">
        <v>765</v>
      </c>
      <c r="J192" s="15" t="s">
        <v>766</v>
      </c>
      <c r="K192" s="15" t="s">
        <v>525</v>
      </c>
      <c r="L192" s="15" t="s">
        <v>525</v>
      </c>
      <c r="M192" s="15" t="s">
        <v>525</v>
      </c>
      <c r="N192" s="46" t="s">
        <v>1187</v>
      </c>
      <c r="O192" s="22" t="str">
        <f t="shared" si="14"/>
        <v>Ja</v>
      </c>
      <c r="P192" s="22" t="str">
        <f t="shared" si="15"/>
        <v>Ja</v>
      </c>
      <c r="Q192" s="22" t="str">
        <f t="shared" si="16"/>
        <v>Nein</v>
      </c>
      <c r="R192" s="22" t="str">
        <f t="shared" si="13"/>
        <v>Ja</v>
      </c>
      <c r="S192" s="22" t="str">
        <f t="shared" si="17"/>
        <v>Nein</v>
      </c>
      <c r="T192" s="22" t="s">
        <v>27</v>
      </c>
      <c r="U192" s="22"/>
      <c r="V192" s="20"/>
    </row>
    <row r="193" spans="1:22" ht="15" customHeight="1" x14ac:dyDescent="0.3">
      <c r="A193" s="4" t="s">
        <v>1420</v>
      </c>
      <c r="B193" s="39">
        <v>32</v>
      </c>
      <c r="C193" s="39">
        <v>192</v>
      </c>
      <c r="D193" s="15" t="s">
        <v>1342</v>
      </c>
      <c r="E193" s="15" t="s">
        <v>1111</v>
      </c>
      <c r="F193" s="15" t="s">
        <v>837</v>
      </c>
      <c r="G193" s="15" t="s">
        <v>767</v>
      </c>
      <c r="H193" s="15" t="s">
        <v>768</v>
      </c>
      <c r="I193" s="15" t="s">
        <v>769</v>
      </c>
      <c r="J193" s="15" t="s">
        <v>770</v>
      </c>
      <c r="K193" s="15" t="s">
        <v>525</v>
      </c>
      <c r="L193" s="15" t="s">
        <v>525</v>
      </c>
      <c r="M193" s="15" t="s">
        <v>525</v>
      </c>
      <c r="N193" s="46">
        <v>3</v>
      </c>
      <c r="O193" s="22" t="str">
        <f t="shared" si="14"/>
        <v>Ja</v>
      </c>
      <c r="P193" s="22" t="str">
        <f t="shared" si="15"/>
        <v>Nein</v>
      </c>
      <c r="Q193" s="22" t="str">
        <f t="shared" si="16"/>
        <v>Nein</v>
      </c>
      <c r="R193" s="22" t="str">
        <f t="shared" si="13"/>
        <v>Ja</v>
      </c>
      <c r="S193" s="22" t="str">
        <f t="shared" si="17"/>
        <v>Nein</v>
      </c>
      <c r="T193" s="22" t="s">
        <v>27</v>
      </c>
      <c r="U193" s="22"/>
      <c r="V193" s="20"/>
    </row>
    <row r="194" spans="1:22" ht="15" customHeight="1" x14ac:dyDescent="0.3">
      <c r="A194" s="4" t="s">
        <v>1420</v>
      </c>
      <c r="B194" s="39">
        <v>33</v>
      </c>
      <c r="C194" s="39">
        <v>193</v>
      </c>
      <c r="D194" s="15" t="s">
        <v>1343</v>
      </c>
      <c r="E194" s="15" t="s">
        <v>1112</v>
      </c>
      <c r="F194" s="15" t="s">
        <v>1446</v>
      </c>
      <c r="G194" s="15" t="s">
        <v>1447</v>
      </c>
      <c r="H194" s="15" t="s">
        <v>1448</v>
      </c>
      <c r="I194" s="15" t="s">
        <v>1449</v>
      </c>
      <c r="J194" s="15" t="s">
        <v>1450</v>
      </c>
      <c r="K194" s="15" t="s">
        <v>525</v>
      </c>
      <c r="L194" s="15" t="s">
        <v>525</v>
      </c>
      <c r="M194" s="15" t="s">
        <v>525</v>
      </c>
      <c r="N194" s="46" t="s">
        <v>1188</v>
      </c>
      <c r="O194" s="22" t="str">
        <f t="shared" si="14"/>
        <v>Ja</v>
      </c>
      <c r="P194" s="22" t="str">
        <f t="shared" si="15"/>
        <v>Ja</v>
      </c>
      <c r="Q194" s="22" t="str">
        <f t="shared" si="16"/>
        <v>Ja</v>
      </c>
      <c r="R194" s="22" t="str">
        <f t="shared" si="13"/>
        <v>Nein</v>
      </c>
      <c r="S194" s="22" t="str">
        <f t="shared" si="17"/>
        <v>Nein</v>
      </c>
      <c r="T194" s="22" t="s">
        <v>27</v>
      </c>
      <c r="U194" s="22"/>
      <c r="V194" s="20"/>
    </row>
    <row r="195" spans="1:22" ht="15" customHeight="1" x14ac:dyDescent="0.3">
      <c r="A195" s="4" t="s">
        <v>1420</v>
      </c>
      <c r="B195" s="39">
        <v>34</v>
      </c>
      <c r="C195" s="39">
        <v>194</v>
      </c>
      <c r="D195" s="15" t="s">
        <v>1344</v>
      </c>
      <c r="E195" s="15" t="s">
        <v>1113</v>
      </c>
      <c r="F195" s="15" t="s">
        <v>838</v>
      </c>
      <c r="G195" s="15" t="s">
        <v>771</v>
      </c>
      <c r="H195" s="15" t="s">
        <v>772</v>
      </c>
      <c r="I195" s="15" t="s">
        <v>773</v>
      </c>
      <c r="J195" s="15" t="s">
        <v>780</v>
      </c>
      <c r="K195" s="15" t="s">
        <v>525</v>
      </c>
      <c r="L195" s="15" t="s">
        <v>525</v>
      </c>
      <c r="M195" s="15" t="s">
        <v>525</v>
      </c>
      <c r="N195" s="46">
        <v>3</v>
      </c>
      <c r="O195" s="22" t="str">
        <f t="shared" si="14"/>
        <v>Ja</v>
      </c>
      <c r="P195" s="22" t="str">
        <f t="shared" si="15"/>
        <v>Nein</v>
      </c>
      <c r="Q195" s="22" t="str">
        <f t="shared" si="16"/>
        <v>Nein</v>
      </c>
      <c r="R195" s="22" t="str">
        <f t="shared" si="13"/>
        <v>Ja</v>
      </c>
      <c r="S195" s="22" t="str">
        <f t="shared" si="17"/>
        <v>Nein</v>
      </c>
      <c r="T195" s="22" t="s">
        <v>27</v>
      </c>
      <c r="U195" s="22"/>
      <c r="V195" s="20"/>
    </row>
    <row r="196" spans="1:22" ht="15" customHeight="1" x14ac:dyDescent="0.3">
      <c r="A196" s="4" t="s">
        <v>1420</v>
      </c>
      <c r="B196" s="39">
        <v>35</v>
      </c>
      <c r="C196" s="39">
        <v>195</v>
      </c>
      <c r="D196" s="15" t="s">
        <v>1345</v>
      </c>
      <c r="E196" s="15" t="s">
        <v>1114</v>
      </c>
      <c r="F196" s="15" t="s">
        <v>1433</v>
      </c>
      <c r="G196" s="15" t="s">
        <v>1429</v>
      </c>
      <c r="H196" s="15" t="s">
        <v>1430</v>
      </c>
      <c r="I196" s="15" t="s">
        <v>1431</v>
      </c>
      <c r="J196" s="15" t="s">
        <v>1432</v>
      </c>
      <c r="K196" s="15" t="s">
        <v>525</v>
      </c>
      <c r="L196" s="15" t="s">
        <v>525</v>
      </c>
      <c r="M196" s="15" t="s">
        <v>525</v>
      </c>
      <c r="N196" s="46">
        <v>4</v>
      </c>
      <c r="O196" s="22" t="str">
        <f t="shared" si="14"/>
        <v>Ja</v>
      </c>
      <c r="P196" s="22" t="str">
        <f t="shared" si="15"/>
        <v>Nein</v>
      </c>
      <c r="Q196" s="22" t="str">
        <f t="shared" si="16"/>
        <v>Nein</v>
      </c>
      <c r="R196" s="22" t="str">
        <f t="shared" si="13"/>
        <v>Ja</v>
      </c>
      <c r="S196" s="22" t="str">
        <f t="shared" si="17"/>
        <v>Nein</v>
      </c>
      <c r="T196" s="22" t="s">
        <v>27</v>
      </c>
      <c r="U196" s="22"/>
      <c r="V196" s="20"/>
    </row>
    <row r="197" spans="1:22" ht="15" customHeight="1" x14ac:dyDescent="0.3">
      <c r="A197" s="4" t="s">
        <v>1420</v>
      </c>
      <c r="B197" s="39">
        <v>36</v>
      </c>
      <c r="C197" s="39">
        <v>196</v>
      </c>
      <c r="D197" s="15" t="s">
        <v>1346</v>
      </c>
      <c r="E197" s="15" t="s">
        <v>1115</v>
      </c>
      <c r="F197" s="15"/>
      <c r="G197" s="15"/>
      <c r="H197" s="15"/>
      <c r="I197" s="15"/>
      <c r="J197" s="15"/>
      <c r="K197" s="15" t="s">
        <v>525</v>
      </c>
      <c r="L197" s="15" t="s">
        <v>525</v>
      </c>
      <c r="M197" s="15" t="s">
        <v>525</v>
      </c>
      <c r="N197" s="46">
        <v>38</v>
      </c>
      <c r="O197" s="22" t="str">
        <f t="shared" si="14"/>
        <v>Nein</v>
      </c>
      <c r="P197" s="22" t="str">
        <f t="shared" si="15"/>
        <v>Nein</v>
      </c>
      <c r="Q197" s="22" t="str">
        <f t="shared" si="16"/>
        <v>Nein</v>
      </c>
      <c r="R197" s="22" t="str">
        <f t="shared" ref="R197:R241" si="18">IF(AND(O197="Ja", Q197="Nein", S197="Nein", OR(ISNUMBER(SEARCH("Stellen Sie",E197)), ISNUMBER(SEARCH("Entscheiden Sie",E197)), ISNUMBER(SEARCH("Prüfen Sie",E197)), ISNUMBER(SEARCH("Geben Sie",E197)), ISNUMBER(SEARCH("Entscheiden Sie",E197)), ISNUMBER(SEARCH("Erklären Sie",E197)), ISNUMBER(SEARCH("Bestimmen Sie",E197)), ISNUMBER(SEARCH("Erläutern Sie",E197)), ISNUMBER(SEARCH("Schlagen Sie",E197)), ISNUMBER(SEARCH("Ordne",E197)), ISNUMBER(SEARCH("Begründe",E197)), ISNUMBER(SEARCH("Ziehe",E197)), ISNUMBER(SEARCH("Charakterisieren",E197)), ISNUMBER(SEARCH("Beurteilen",E197)))), "Ja", "Nein")</f>
        <v>Nein</v>
      </c>
      <c r="S197" s="22" t="str">
        <f t="shared" si="17"/>
        <v>Ja</v>
      </c>
      <c r="T197" s="22" t="s">
        <v>27</v>
      </c>
      <c r="U197" s="22"/>
      <c r="V197" s="20"/>
    </row>
    <row r="198" spans="1:22" ht="15" customHeight="1" x14ac:dyDescent="0.3">
      <c r="A198" s="4" t="s">
        <v>1420</v>
      </c>
      <c r="B198" s="39">
        <v>37</v>
      </c>
      <c r="C198" s="39">
        <v>197</v>
      </c>
      <c r="D198" s="15" t="s">
        <v>1347</v>
      </c>
      <c r="E198" s="15" t="s">
        <v>1116</v>
      </c>
      <c r="F198" s="15" t="s">
        <v>525</v>
      </c>
      <c r="G198" s="15" t="s">
        <v>525</v>
      </c>
      <c r="H198" s="15" t="s">
        <v>525</v>
      </c>
      <c r="I198" s="15" t="s">
        <v>525</v>
      </c>
      <c r="J198" s="15" t="s">
        <v>525</v>
      </c>
      <c r="K198" s="15" t="s">
        <v>525</v>
      </c>
      <c r="L198" s="15" t="s">
        <v>525</v>
      </c>
      <c r="M198" s="15" t="s">
        <v>525</v>
      </c>
      <c r="N198" s="46">
        <v>500</v>
      </c>
      <c r="O198" s="22" t="str">
        <f t="shared" si="14"/>
        <v>Nein</v>
      </c>
      <c r="P198" s="22" t="str">
        <f t="shared" si="15"/>
        <v>Nein</v>
      </c>
      <c r="Q198" s="22" t="str">
        <f t="shared" si="16"/>
        <v>Nein</v>
      </c>
      <c r="R198" s="22" t="str">
        <f t="shared" si="18"/>
        <v>Nein</v>
      </c>
      <c r="S198" s="22" t="str">
        <f t="shared" si="17"/>
        <v>Ja</v>
      </c>
      <c r="T198" s="22" t="s">
        <v>27</v>
      </c>
      <c r="U198" s="22"/>
      <c r="V198" s="20"/>
    </row>
    <row r="199" spans="1:22" ht="15" customHeight="1" x14ac:dyDescent="0.3">
      <c r="A199" s="4" t="s">
        <v>1420</v>
      </c>
      <c r="B199" s="39">
        <v>38</v>
      </c>
      <c r="C199" s="39">
        <v>198</v>
      </c>
      <c r="D199" s="15" t="s">
        <v>1348</v>
      </c>
      <c r="E199" s="15" t="s">
        <v>1117</v>
      </c>
      <c r="F199" s="15" t="s">
        <v>774</v>
      </c>
      <c r="G199" s="15" t="s">
        <v>775</v>
      </c>
      <c r="H199" s="15" t="s">
        <v>776</v>
      </c>
      <c r="I199" s="15" t="s">
        <v>777</v>
      </c>
      <c r="J199" s="15" t="s">
        <v>778</v>
      </c>
      <c r="K199" s="15" t="s">
        <v>525</v>
      </c>
      <c r="L199" s="15" t="s">
        <v>525</v>
      </c>
      <c r="M199" s="15" t="s">
        <v>525</v>
      </c>
      <c r="N199" s="46" t="s">
        <v>1189</v>
      </c>
      <c r="O199" s="22" t="str">
        <f t="shared" si="14"/>
        <v>Ja</v>
      </c>
      <c r="P199" s="22" t="str">
        <f t="shared" si="15"/>
        <v>Ja</v>
      </c>
      <c r="Q199" s="22" t="s">
        <v>27</v>
      </c>
      <c r="R199" s="22" t="str">
        <f t="shared" si="18"/>
        <v>Ja</v>
      </c>
      <c r="S199" s="22" t="str">
        <f t="shared" si="17"/>
        <v>Nein</v>
      </c>
      <c r="T199" s="22" t="s">
        <v>27</v>
      </c>
      <c r="U199" s="22"/>
      <c r="V199" s="20"/>
    </row>
    <row r="200" spans="1:22" ht="15" customHeight="1" x14ac:dyDescent="0.3">
      <c r="A200" s="4" t="s">
        <v>1420</v>
      </c>
      <c r="B200" s="39">
        <v>39</v>
      </c>
      <c r="C200" s="39">
        <v>199</v>
      </c>
      <c r="D200" s="15" t="s">
        <v>1349</v>
      </c>
      <c r="E200" s="15" t="s">
        <v>1118</v>
      </c>
      <c r="F200" s="15" t="s">
        <v>525</v>
      </c>
      <c r="G200" s="15" t="s">
        <v>525</v>
      </c>
      <c r="H200" s="15" t="s">
        <v>525</v>
      </c>
      <c r="I200" s="15" t="s">
        <v>525</v>
      </c>
      <c r="J200" s="15" t="s">
        <v>525</v>
      </c>
      <c r="K200" s="15" t="s">
        <v>525</v>
      </c>
      <c r="L200" s="15" t="s">
        <v>525</v>
      </c>
      <c r="M200" s="15" t="s">
        <v>525</v>
      </c>
      <c r="N200" s="46">
        <v>176.8</v>
      </c>
      <c r="O200" s="22" t="str">
        <f t="shared" si="14"/>
        <v>Nein</v>
      </c>
      <c r="P200" s="22" t="str">
        <f t="shared" si="15"/>
        <v>Nein</v>
      </c>
      <c r="Q200" s="22" t="str">
        <f t="shared" si="16"/>
        <v>Nein</v>
      </c>
      <c r="R200" s="22" t="str">
        <f t="shared" si="18"/>
        <v>Nein</v>
      </c>
      <c r="S200" s="22" t="str">
        <f t="shared" si="17"/>
        <v>Ja</v>
      </c>
      <c r="T200" s="22" t="s">
        <v>27</v>
      </c>
      <c r="U200" s="22"/>
      <c r="V200" s="20"/>
    </row>
    <row r="201" spans="1:22" ht="15" customHeight="1" thickBot="1" x14ac:dyDescent="0.35">
      <c r="A201" s="5" t="s">
        <v>1420</v>
      </c>
      <c r="B201" s="42">
        <v>40</v>
      </c>
      <c r="C201" s="42">
        <v>200</v>
      </c>
      <c r="D201" s="14" t="s">
        <v>1350</v>
      </c>
      <c r="E201" s="14" t="s">
        <v>1119</v>
      </c>
      <c r="F201" s="14" t="s">
        <v>525</v>
      </c>
      <c r="G201" s="14" t="s">
        <v>525</v>
      </c>
      <c r="H201" s="14" t="s">
        <v>525</v>
      </c>
      <c r="I201" s="14" t="s">
        <v>525</v>
      </c>
      <c r="J201" s="14" t="s">
        <v>525</v>
      </c>
      <c r="K201" s="14" t="s">
        <v>525</v>
      </c>
      <c r="L201" s="14" t="s">
        <v>525</v>
      </c>
      <c r="M201" s="14" t="s">
        <v>525</v>
      </c>
      <c r="N201" s="47">
        <v>380</v>
      </c>
      <c r="O201" s="29" t="str">
        <f t="shared" si="14"/>
        <v>Nein</v>
      </c>
      <c r="P201" s="29" t="str">
        <f t="shared" si="15"/>
        <v>Nein</v>
      </c>
      <c r="Q201" s="29" t="str">
        <f t="shared" si="16"/>
        <v>Nein</v>
      </c>
      <c r="R201" s="29" t="str">
        <f t="shared" si="18"/>
        <v>Nein</v>
      </c>
      <c r="S201" s="29" t="str">
        <f t="shared" si="17"/>
        <v>Ja</v>
      </c>
      <c r="T201" s="29" t="s">
        <v>27</v>
      </c>
      <c r="U201" s="29"/>
      <c r="V201" s="23"/>
    </row>
    <row r="202" spans="1:22" ht="15" customHeight="1" x14ac:dyDescent="0.3">
      <c r="A202" s="3" t="s">
        <v>868</v>
      </c>
      <c r="B202" s="39">
        <v>1</v>
      </c>
      <c r="C202" s="39">
        <v>201</v>
      </c>
      <c r="D202" s="15" t="s">
        <v>1351</v>
      </c>
      <c r="E202" s="15" t="s">
        <v>1120</v>
      </c>
      <c r="F202" s="15" t="s">
        <v>1422</v>
      </c>
      <c r="G202" s="15" t="s">
        <v>1423</v>
      </c>
      <c r="H202" s="15" t="s">
        <v>1424</v>
      </c>
      <c r="I202" s="15" t="s">
        <v>1425</v>
      </c>
      <c r="J202" s="15" t="s">
        <v>1426</v>
      </c>
      <c r="K202" s="15" t="s">
        <v>1427</v>
      </c>
      <c r="L202" s="15" t="s">
        <v>1428</v>
      </c>
      <c r="M202" s="15" t="s">
        <v>525</v>
      </c>
      <c r="N202" s="45" t="s">
        <v>1160</v>
      </c>
      <c r="O202" s="28" t="str">
        <f t="shared" si="14"/>
        <v>Ja</v>
      </c>
      <c r="P202" s="28" t="str">
        <f t="shared" si="15"/>
        <v>Ja</v>
      </c>
      <c r="Q202" s="28" t="str">
        <f t="shared" si="16"/>
        <v>Nein</v>
      </c>
      <c r="R202" s="28" t="str">
        <f t="shared" si="18"/>
        <v>Ja</v>
      </c>
      <c r="S202" s="28" t="str">
        <f t="shared" si="17"/>
        <v>Nein</v>
      </c>
      <c r="T202" s="28" t="s">
        <v>27</v>
      </c>
      <c r="U202" s="28"/>
      <c r="V202" s="20"/>
    </row>
    <row r="203" spans="1:22" ht="15" customHeight="1" x14ac:dyDescent="0.3">
      <c r="A203" s="4" t="s">
        <v>868</v>
      </c>
      <c r="B203" s="39">
        <v>2</v>
      </c>
      <c r="C203" s="39">
        <v>202</v>
      </c>
      <c r="D203" s="15" t="s">
        <v>1121</v>
      </c>
      <c r="E203" s="15" t="s">
        <v>1121</v>
      </c>
      <c r="F203" s="15" t="s">
        <v>972</v>
      </c>
      <c r="G203" s="15" t="s">
        <v>869</v>
      </c>
      <c r="H203" s="15" t="s">
        <v>870</v>
      </c>
      <c r="I203" s="15" t="s">
        <v>871</v>
      </c>
      <c r="J203" s="15" t="s">
        <v>872</v>
      </c>
      <c r="K203" s="15" t="s">
        <v>525</v>
      </c>
      <c r="L203" s="15" t="s">
        <v>525</v>
      </c>
      <c r="M203" s="15" t="s">
        <v>525</v>
      </c>
      <c r="N203" s="46">
        <v>4</v>
      </c>
      <c r="O203" s="22" t="str">
        <f t="shared" si="14"/>
        <v>Ja</v>
      </c>
      <c r="P203" s="22" t="str">
        <f t="shared" si="15"/>
        <v>Nein</v>
      </c>
      <c r="Q203" s="22" t="str">
        <f t="shared" si="16"/>
        <v>Nein</v>
      </c>
      <c r="R203" s="22" t="str">
        <f t="shared" si="18"/>
        <v>Ja</v>
      </c>
      <c r="S203" s="22" t="str">
        <f t="shared" si="17"/>
        <v>Nein</v>
      </c>
      <c r="T203" s="22" t="s">
        <v>27</v>
      </c>
      <c r="U203" s="22"/>
      <c r="V203" s="21"/>
    </row>
    <row r="204" spans="1:22" ht="15" customHeight="1" x14ac:dyDescent="0.3">
      <c r="A204" s="4" t="s">
        <v>868</v>
      </c>
      <c r="B204" s="39">
        <v>3</v>
      </c>
      <c r="C204" s="39">
        <v>203</v>
      </c>
      <c r="D204" s="15" t="s">
        <v>1122</v>
      </c>
      <c r="E204" s="15" t="s">
        <v>1122</v>
      </c>
      <c r="F204" s="15" t="s">
        <v>973</v>
      </c>
      <c r="G204" s="15" t="s">
        <v>903</v>
      </c>
      <c r="H204" s="15" t="s">
        <v>904</v>
      </c>
      <c r="I204" s="15" t="s">
        <v>525</v>
      </c>
      <c r="J204" s="15" t="s">
        <v>525</v>
      </c>
      <c r="K204" s="15" t="s">
        <v>525</v>
      </c>
      <c r="L204" s="15" t="s">
        <v>525</v>
      </c>
      <c r="M204" s="15" t="s">
        <v>525</v>
      </c>
      <c r="N204" s="46" t="s">
        <v>1166</v>
      </c>
      <c r="O204" s="22" t="str">
        <f t="shared" si="14"/>
        <v>Ja</v>
      </c>
      <c r="P204" s="22" t="str">
        <f t="shared" si="15"/>
        <v>Ja</v>
      </c>
      <c r="Q204" s="22" t="str">
        <f t="shared" si="16"/>
        <v>Nein</v>
      </c>
      <c r="R204" s="22" t="str">
        <f t="shared" si="18"/>
        <v>Ja</v>
      </c>
      <c r="S204" s="22" t="str">
        <f t="shared" si="17"/>
        <v>Nein</v>
      </c>
      <c r="T204" s="22" t="s">
        <v>27</v>
      </c>
      <c r="U204" s="22"/>
      <c r="V204" s="20"/>
    </row>
    <row r="205" spans="1:22" ht="15" customHeight="1" x14ac:dyDescent="0.3">
      <c r="A205" s="4" t="s">
        <v>868</v>
      </c>
      <c r="B205" s="39">
        <v>4</v>
      </c>
      <c r="C205" s="39">
        <v>204</v>
      </c>
      <c r="D205" s="15" t="s">
        <v>1352</v>
      </c>
      <c r="E205" s="15" t="s">
        <v>1123</v>
      </c>
      <c r="F205" s="15" t="s">
        <v>1406</v>
      </c>
      <c r="G205" s="15" t="s">
        <v>1407</v>
      </c>
      <c r="H205" s="15" t="s">
        <v>1408</v>
      </c>
      <c r="I205" s="15" t="s">
        <v>1409</v>
      </c>
      <c r="J205" s="15" t="s">
        <v>1410</v>
      </c>
      <c r="K205" s="15" t="s">
        <v>525</v>
      </c>
      <c r="L205" s="15" t="s">
        <v>525</v>
      </c>
      <c r="M205" s="15" t="s">
        <v>525</v>
      </c>
      <c r="N205" s="46">
        <v>2</v>
      </c>
      <c r="O205" s="22" t="str">
        <f t="shared" si="14"/>
        <v>Ja</v>
      </c>
      <c r="P205" s="22" t="str">
        <f t="shared" si="15"/>
        <v>Nein</v>
      </c>
      <c r="Q205" s="22" t="str">
        <f t="shared" si="16"/>
        <v>Nein</v>
      </c>
      <c r="R205" s="22" t="str">
        <f t="shared" si="18"/>
        <v>Ja</v>
      </c>
      <c r="S205" s="22" t="str">
        <f t="shared" si="17"/>
        <v>Nein</v>
      </c>
      <c r="T205" s="22" t="s">
        <v>27</v>
      </c>
      <c r="U205" s="22" t="s">
        <v>26</v>
      </c>
      <c r="V205" s="20"/>
    </row>
    <row r="206" spans="1:22" ht="15" customHeight="1" x14ac:dyDescent="0.3">
      <c r="A206" s="4" t="s">
        <v>868</v>
      </c>
      <c r="B206" s="39">
        <v>5</v>
      </c>
      <c r="C206" s="39">
        <v>205</v>
      </c>
      <c r="D206" s="15" t="s">
        <v>1353</v>
      </c>
      <c r="E206" s="15" t="s">
        <v>1124</v>
      </c>
      <c r="F206" s="15" t="s">
        <v>525</v>
      </c>
      <c r="G206" s="15" t="s">
        <v>525</v>
      </c>
      <c r="H206" s="15" t="s">
        <v>525</v>
      </c>
      <c r="I206" s="15" t="s">
        <v>525</v>
      </c>
      <c r="J206" s="15" t="s">
        <v>525</v>
      </c>
      <c r="K206" s="15" t="s">
        <v>525</v>
      </c>
      <c r="L206" s="15" t="s">
        <v>525</v>
      </c>
      <c r="M206" s="15" t="s">
        <v>525</v>
      </c>
      <c r="N206" s="46">
        <v>96011</v>
      </c>
      <c r="O206" s="22" t="str">
        <f t="shared" si="14"/>
        <v>Nein</v>
      </c>
      <c r="P206" s="22" t="str">
        <f t="shared" si="15"/>
        <v>Nein</v>
      </c>
      <c r="Q206" s="22" t="str">
        <f t="shared" si="16"/>
        <v>Nein</v>
      </c>
      <c r="R206" s="22" t="str">
        <f t="shared" si="18"/>
        <v>Nein</v>
      </c>
      <c r="S206" s="22" t="str">
        <f t="shared" si="17"/>
        <v>Ja</v>
      </c>
      <c r="T206" s="22" t="s">
        <v>27</v>
      </c>
      <c r="U206" s="22"/>
      <c r="V206" s="20"/>
    </row>
    <row r="207" spans="1:22" ht="15" customHeight="1" x14ac:dyDescent="0.3">
      <c r="A207" s="4" t="s">
        <v>868</v>
      </c>
      <c r="B207" s="39">
        <v>6</v>
      </c>
      <c r="C207" s="39">
        <v>206</v>
      </c>
      <c r="D207" s="15" t="s">
        <v>1125</v>
      </c>
      <c r="E207" s="15" t="s">
        <v>1125</v>
      </c>
      <c r="F207" s="15" t="s">
        <v>525</v>
      </c>
      <c r="G207" s="15" t="s">
        <v>525</v>
      </c>
      <c r="H207" s="15" t="s">
        <v>525</v>
      </c>
      <c r="I207" s="15" t="s">
        <v>525</v>
      </c>
      <c r="J207" s="15" t="s">
        <v>525</v>
      </c>
      <c r="K207" s="15" t="s">
        <v>525</v>
      </c>
      <c r="L207" s="15" t="s">
        <v>525</v>
      </c>
      <c r="M207" s="15" t="s">
        <v>525</v>
      </c>
      <c r="N207" s="46">
        <v>360</v>
      </c>
      <c r="O207" s="22" t="str">
        <f t="shared" si="14"/>
        <v>Nein</v>
      </c>
      <c r="P207" s="22" t="str">
        <f t="shared" si="15"/>
        <v>Nein</v>
      </c>
      <c r="Q207" s="22" t="str">
        <f t="shared" si="16"/>
        <v>Nein</v>
      </c>
      <c r="R207" s="22" t="str">
        <f t="shared" si="18"/>
        <v>Nein</v>
      </c>
      <c r="S207" s="22" t="str">
        <f t="shared" si="17"/>
        <v>Ja</v>
      </c>
      <c r="T207" s="22" t="s">
        <v>27</v>
      </c>
      <c r="U207" s="22"/>
      <c r="V207" s="20"/>
    </row>
    <row r="208" spans="1:22" ht="15" customHeight="1" x14ac:dyDescent="0.3">
      <c r="A208" s="4" t="s">
        <v>868</v>
      </c>
      <c r="B208" s="39">
        <v>7</v>
      </c>
      <c r="C208" s="39">
        <v>207</v>
      </c>
      <c r="D208" s="15" t="s">
        <v>1126</v>
      </c>
      <c r="E208" s="15" t="s">
        <v>1126</v>
      </c>
      <c r="F208" s="15" t="s">
        <v>974</v>
      </c>
      <c r="G208" s="15" t="s">
        <v>873</v>
      </c>
      <c r="H208" s="15" t="s">
        <v>874</v>
      </c>
      <c r="I208" s="15" t="s">
        <v>875</v>
      </c>
      <c r="J208" s="15" t="s">
        <v>876</v>
      </c>
      <c r="K208" s="15" t="s">
        <v>525</v>
      </c>
      <c r="L208" s="15" t="s">
        <v>525</v>
      </c>
      <c r="M208" s="15" t="s">
        <v>525</v>
      </c>
      <c r="N208" s="46">
        <v>4</v>
      </c>
      <c r="O208" s="22" t="str">
        <f t="shared" si="14"/>
        <v>Ja</v>
      </c>
      <c r="P208" s="22" t="str">
        <f t="shared" si="15"/>
        <v>Nein</v>
      </c>
      <c r="Q208" s="22" t="str">
        <f t="shared" si="16"/>
        <v>Nein</v>
      </c>
      <c r="R208" s="22" t="str">
        <f t="shared" si="18"/>
        <v>Ja</v>
      </c>
      <c r="S208" s="22" t="str">
        <f t="shared" si="17"/>
        <v>Nein</v>
      </c>
      <c r="T208" s="22" t="s">
        <v>27</v>
      </c>
      <c r="U208" s="22"/>
      <c r="V208" s="20"/>
    </row>
    <row r="209" spans="1:22" ht="15" customHeight="1" x14ac:dyDescent="0.3">
      <c r="A209" s="4" t="s">
        <v>868</v>
      </c>
      <c r="B209" s="39">
        <v>8</v>
      </c>
      <c r="C209" s="39">
        <v>208</v>
      </c>
      <c r="D209" s="15" t="s">
        <v>1127</v>
      </c>
      <c r="E209" s="15" t="s">
        <v>1127</v>
      </c>
      <c r="F209" s="15" t="s">
        <v>975</v>
      </c>
      <c r="G209" s="15" t="s">
        <v>877</v>
      </c>
      <c r="H209" s="15" t="s">
        <v>878</v>
      </c>
      <c r="I209" s="15" t="s">
        <v>905</v>
      </c>
      <c r="J209" s="15" t="s">
        <v>906</v>
      </c>
      <c r="K209" s="15" t="s">
        <v>879</v>
      </c>
      <c r="L209" s="15" t="s">
        <v>525</v>
      </c>
      <c r="M209" s="15" t="s">
        <v>525</v>
      </c>
      <c r="N209" s="46" t="s">
        <v>1161</v>
      </c>
      <c r="O209" s="22" t="str">
        <f t="shared" si="14"/>
        <v>Ja</v>
      </c>
      <c r="P209" s="22" t="str">
        <f t="shared" si="15"/>
        <v>Ja</v>
      </c>
      <c r="Q209" s="22" t="str">
        <f t="shared" si="16"/>
        <v>Ja</v>
      </c>
      <c r="R209" s="22" t="str">
        <f t="shared" si="18"/>
        <v>Nein</v>
      </c>
      <c r="S209" s="22" t="str">
        <f t="shared" si="17"/>
        <v>Nein</v>
      </c>
      <c r="T209" s="22" t="s">
        <v>27</v>
      </c>
      <c r="U209" s="22"/>
      <c r="V209" s="20"/>
    </row>
    <row r="210" spans="1:22" ht="15" customHeight="1" x14ac:dyDescent="0.3">
      <c r="A210" s="4" t="s">
        <v>868</v>
      </c>
      <c r="B210" s="39">
        <v>9</v>
      </c>
      <c r="C210" s="39">
        <v>209</v>
      </c>
      <c r="D210" s="15" t="s">
        <v>1128</v>
      </c>
      <c r="E210" s="15" t="s">
        <v>1128</v>
      </c>
      <c r="F210" s="15" t="s">
        <v>976</v>
      </c>
      <c r="G210" s="15" t="s">
        <v>880</v>
      </c>
      <c r="H210" s="15" t="s">
        <v>881</v>
      </c>
      <c r="I210" s="15" t="s">
        <v>882</v>
      </c>
      <c r="J210" s="15" t="s">
        <v>883</v>
      </c>
      <c r="K210" s="15" t="s">
        <v>525</v>
      </c>
      <c r="L210" s="15" t="s">
        <v>525</v>
      </c>
      <c r="M210" s="15" t="s">
        <v>525</v>
      </c>
      <c r="N210" s="46">
        <v>3</v>
      </c>
      <c r="O210" s="22" t="str">
        <f t="shared" si="14"/>
        <v>Ja</v>
      </c>
      <c r="P210" s="22" t="str">
        <f t="shared" si="15"/>
        <v>Nein</v>
      </c>
      <c r="Q210" s="22" t="str">
        <f t="shared" si="16"/>
        <v>Nein</v>
      </c>
      <c r="R210" s="22" t="str">
        <f t="shared" si="18"/>
        <v>Ja</v>
      </c>
      <c r="S210" s="22" t="str">
        <f t="shared" si="17"/>
        <v>Nein</v>
      </c>
      <c r="T210" s="22" t="s">
        <v>27</v>
      </c>
      <c r="U210" s="22"/>
      <c r="V210" s="20"/>
    </row>
    <row r="211" spans="1:22" ht="15" customHeight="1" x14ac:dyDescent="0.3">
      <c r="A211" s="4" t="s">
        <v>868</v>
      </c>
      <c r="B211" s="39">
        <v>10</v>
      </c>
      <c r="C211" s="39">
        <v>210</v>
      </c>
      <c r="D211" s="15" t="s">
        <v>1129</v>
      </c>
      <c r="E211" s="15" t="s">
        <v>1129</v>
      </c>
      <c r="F211" s="15" t="s">
        <v>977</v>
      </c>
      <c r="G211" s="15" t="s">
        <v>884</v>
      </c>
      <c r="H211" s="15" t="s">
        <v>885</v>
      </c>
      <c r="I211" s="15" t="s">
        <v>411</v>
      </c>
      <c r="J211" s="15" t="s">
        <v>733</v>
      </c>
      <c r="K211" s="15" t="s">
        <v>450</v>
      </c>
      <c r="L211" s="15" t="s">
        <v>415</v>
      </c>
      <c r="M211" s="15" t="s">
        <v>525</v>
      </c>
      <c r="N211" s="46" t="s">
        <v>1162</v>
      </c>
      <c r="O211" s="22" t="str">
        <f t="shared" si="14"/>
        <v>Ja</v>
      </c>
      <c r="P211" s="22" t="str">
        <f t="shared" si="15"/>
        <v>Ja</v>
      </c>
      <c r="Q211" s="22" t="str">
        <f t="shared" si="16"/>
        <v>Ja</v>
      </c>
      <c r="R211" s="22" t="str">
        <f t="shared" si="18"/>
        <v>Nein</v>
      </c>
      <c r="S211" s="22" t="str">
        <f t="shared" si="17"/>
        <v>Nein</v>
      </c>
      <c r="T211" s="22" t="s">
        <v>27</v>
      </c>
      <c r="U211" s="22"/>
      <c r="V211" s="20"/>
    </row>
    <row r="212" spans="1:22" ht="15" customHeight="1" x14ac:dyDescent="0.3">
      <c r="A212" s="4" t="s">
        <v>868</v>
      </c>
      <c r="B212" s="39">
        <v>11</v>
      </c>
      <c r="C212" s="39">
        <v>211</v>
      </c>
      <c r="D212" s="15" t="s">
        <v>1130</v>
      </c>
      <c r="E212" s="15" t="s">
        <v>1130</v>
      </c>
      <c r="F212" s="15" t="s">
        <v>978</v>
      </c>
      <c r="G212" s="15" t="s">
        <v>886</v>
      </c>
      <c r="H212" s="15" t="s">
        <v>887</v>
      </c>
      <c r="I212" s="15" t="s">
        <v>888</v>
      </c>
      <c r="J212" s="15" t="s">
        <v>889</v>
      </c>
      <c r="K212" s="15" t="s">
        <v>525</v>
      </c>
      <c r="L212" s="15" t="s">
        <v>525</v>
      </c>
      <c r="M212" s="15" t="s">
        <v>525</v>
      </c>
      <c r="N212" s="46">
        <v>3</v>
      </c>
      <c r="O212" s="22" t="str">
        <f t="shared" si="14"/>
        <v>Ja</v>
      </c>
      <c r="P212" s="22" t="str">
        <f t="shared" si="15"/>
        <v>Nein</v>
      </c>
      <c r="Q212" s="22" t="str">
        <f t="shared" si="16"/>
        <v>Nein</v>
      </c>
      <c r="R212" s="22" t="str">
        <f t="shared" si="18"/>
        <v>Ja</v>
      </c>
      <c r="S212" s="22" t="str">
        <f t="shared" si="17"/>
        <v>Nein</v>
      </c>
      <c r="T212" s="22" t="s">
        <v>27</v>
      </c>
      <c r="U212" s="22"/>
      <c r="V212" s="20"/>
    </row>
    <row r="213" spans="1:22" ht="15" customHeight="1" x14ac:dyDescent="0.3">
      <c r="A213" s="4" t="s">
        <v>868</v>
      </c>
      <c r="B213" s="39">
        <v>12</v>
      </c>
      <c r="C213" s="39">
        <v>212</v>
      </c>
      <c r="D213" s="15" t="s">
        <v>1131</v>
      </c>
      <c r="E213" s="15" t="s">
        <v>1131</v>
      </c>
      <c r="F213" s="15" t="s">
        <v>979</v>
      </c>
      <c r="G213" s="15" t="s">
        <v>890</v>
      </c>
      <c r="H213" s="15" t="s">
        <v>891</v>
      </c>
      <c r="I213" s="15" t="s">
        <v>892</v>
      </c>
      <c r="J213" s="15" t="s">
        <v>893</v>
      </c>
      <c r="K213" s="15" t="s">
        <v>894</v>
      </c>
      <c r="L213" s="15" t="s">
        <v>525</v>
      </c>
      <c r="M213" s="15" t="s">
        <v>525</v>
      </c>
      <c r="N213" s="46" t="s">
        <v>1163</v>
      </c>
      <c r="O213" s="22" t="str">
        <f t="shared" si="14"/>
        <v>Ja</v>
      </c>
      <c r="P213" s="22" t="str">
        <f t="shared" si="15"/>
        <v>Ja</v>
      </c>
      <c r="Q213" s="22" t="str">
        <f t="shared" si="16"/>
        <v>Nein</v>
      </c>
      <c r="R213" s="22" t="str">
        <f t="shared" si="18"/>
        <v>Ja</v>
      </c>
      <c r="S213" s="22" t="str">
        <f t="shared" si="17"/>
        <v>Nein</v>
      </c>
      <c r="T213" s="22" t="s">
        <v>27</v>
      </c>
      <c r="U213" s="22"/>
      <c r="V213" s="20"/>
    </row>
    <row r="214" spans="1:22" ht="15" customHeight="1" x14ac:dyDescent="0.3">
      <c r="A214" s="4" t="s">
        <v>868</v>
      </c>
      <c r="B214" s="39">
        <v>13</v>
      </c>
      <c r="C214" s="39">
        <v>213</v>
      </c>
      <c r="D214" s="15" t="s">
        <v>1132</v>
      </c>
      <c r="E214" s="15" t="s">
        <v>1132</v>
      </c>
      <c r="F214" s="15" t="s">
        <v>980</v>
      </c>
      <c r="G214" s="15" t="s">
        <v>895</v>
      </c>
      <c r="H214" s="15" t="s">
        <v>896</v>
      </c>
      <c r="I214" s="15" t="s">
        <v>897</v>
      </c>
      <c r="J214" s="15" t="s">
        <v>898</v>
      </c>
      <c r="K214" s="15" t="s">
        <v>525</v>
      </c>
      <c r="L214" s="15" t="s">
        <v>525</v>
      </c>
      <c r="M214" s="15" t="s">
        <v>525</v>
      </c>
      <c r="N214" s="46">
        <v>3</v>
      </c>
      <c r="O214" s="22" t="str">
        <f t="shared" si="14"/>
        <v>Ja</v>
      </c>
      <c r="P214" s="22" t="str">
        <f t="shared" si="15"/>
        <v>Nein</v>
      </c>
      <c r="Q214" s="22" t="str">
        <f t="shared" si="16"/>
        <v>Nein</v>
      </c>
      <c r="R214" s="22" t="str">
        <f t="shared" si="18"/>
        <v>Ja</v>
      </c>
      <c r="S214" s="22" t="str">
        <f t="shared" si="17"/>
        <v>Nein</v>
      </c>
      <c r="T214" s="22" t="s">
        <v>27</v>
      </c>
      <c r="U214" s="22"/>
      <c r="V214" s="20"/>
    </row>
    <row r="215" spans="1:22" ht="15" customHeight="1" x14ac:dyDescent="0.3">
      <c r="A215" s="4" t="s">
        <v>868</v>
      </c>
      <c r="B215" s="39">
        <v>14</v>
      </c>
      <c r="C215" s="39">
        <v>214</v>
      </c>
      <c r="D215" s="15" t="s">
        <v>1133</v>
      </c>
      <c r="E215" s="15" t="s">
        <v>1133</v>
      </c>
      <c r="F215" s="15" t="s">
        <v>981</v>
      </c>
      <c r="G215" s="15" t="s">
        <v>899</v>
      </c>
      <c r="H215" s="15" t="s">
        <v>900</v>
      </c>
      <c r="I215" s="15" t="s">
        <v>901</v>
      </c>
      <c r="J215" s="15" t="s">
        <v>902</v>
      </c>
      <c r="K215" s="15" t="s">
        <v>525</v>
      </c>
      <c r="L215" s="15" t="s">
        <v>525</v>
      </c>
      <c r="M215" s="15" t="s">
        <v>525</v>
      </c>
      <c r="N215" s="46">
        <v>4</v>
      </c>
      <c r="O215" s="22" t="str">
        <f t="shared" si="14"/>
        <v>Ja</v>
      </c>
      <c r="P215" s="22" t="str">
        <f t="shared" si="15"/>
        <v>Nein</v>
      </c>
      <c r="Q215" s="22" t="str">
        <f t="shared" si="16"/>
        <v>Nein</v>
      </c>
      <c r="R215" s="22" t="str">
        <f t="shared" si="18"/>
        <v>Ja</v>
      </c>
      <c r="S215" s="22" t="str">
        <f t="shared" si="17"/>
        <v>Nein</v>
      </c>
      <c r="T215" s="22" t="s">
        <v>27</v>
      </c>
      <c r="U215" s="22"/>
      <c r="V215" s="20"/>
    </row>
    <row r="216" spans="1:22" ht="15" customHeight="1" x14ac:dyDescent="0.3">
      <c r="A216" s="4" t="s">
        <v>868</v>
      </c>
      <c r="B216" s="39">
        <v>15</v>
      </c>
      <c r="C216" s="39">
        <v>215</v>
      </c>
      <c r="D216" s="15" t="s">
        <v>1134</v>
      </c>
      <c r="E216" s="15" t="s">
        <v>1134</v>
      </c>
      <c r="F216" s="15" t="s">
        <v>525</v>
      </c>
      <c r="G216" s="15" t="s">
        <v>525</v>
      </c>
      <c r="H216" s="15" t="s">
        <v>525</v>
      </c>
      <c r="I216" s="15" t="s">
        <v>525</v>
      </c>
      <c r="J216" s="15" t="s">
        <v>525</v>
      </c>
      <c r="K216" s="15" t="s">
        <v>525</v>
      </c>
      <c r="L216" s="15" t="s">
        <v>525</v>
      </c>
      <c r="M216" s="15" t="s">
        <v>525</v>
      </c>
      <c r="N216" s="46">
        <v>2</v>
      </c>
      <c r="O216" s="22" t="str">
        <f t="shared" si="14"/>
        <v>Nein</v>
      </c>
      <c r="P216" s="22" t="str">
        <f t="shared" si="15"/>
        <v>Nein</v>
      </c>
      <c r="Q216" s="22" t="str">
        <f t="shared" si="16"/>
        <v>Nein</v>
      </c>
      <c r="R216" s="22" t="str">
        <f t="shared" si="18"/>
        <v>Nein</v>
      </c>
      <c r="S216" s="22" t="str">
        <f t="shared" si="17"/>
        <v>Nein</v>
      </c>
      <c r="T216" s="22" t="s">
        <v>26</v>
      </c>
      <c r="U216" s="22"/>
      <c r="V216" s="20"/>
    </row>
    <row r="217" spans="1:22" ht="15" customHeight="1" x14ac:dyDescent="0.3">
      <c r="A217" s="4" t="s">
        <v>868</v>
      </c>
      <c r="B217" s="39">
        <v>16</v>
      </c>
      <c r="C217" s="39">
        <v>216</v>
      </c>
      <c r="D217" s="15" t="s">
        <v>1354</v>
      </c>
      <c r="E217" s="15" t="s">
        <v>1135</v>
      </c>
      <c r="F217" s="15" t="s">
        <v>982</v>
      </c>
      <c r="G217" s="15" t="s">
        <v>907</v>
      </c>
      <c r="H217" s="15" t="s">
        <v>908</v>
      </c>
      <c r="I217" s="15" t="s">
        <v>909</v>
      </c>
      <c r="J217" s="15" t="s">
        <v>910</v>
      </c>
      <c r="K217" s="15" t="s">
        <v>525</v>
      </c>
      <c r="L217" s="15" t="s">
        <v>525</v>
      </c>
      <c r="M217" s="15" t="s">
        <v>525</v>
      </c>
      <c r="N217" s="46">
        <v>1</v>
      </c>
      <c r="O217" s="22" t="str">
        <f t="shared" si="14"/>
        <v>Ja</v>
      </c>
      <c r="P217" s="22" t="str">
        <f t="shared" si="15"/>
        <v>Nein</v>
      </c>
      <c r="Q217" s="22" t="str">
        <f t="shared" si="16"/>
        <v>Nein</v>
      </c>
      <c r="R217" s="22" t="str">
        <f t="shared" si="18"/>
        <v>Ja</v>
      </c>
      <c r="S217" s="22" t="str">
        <f t="shared" si="17"/>
        <v>Nein</v>
      </c>
      <c r="T217" s="22" t="s">
        <v>27</v>
      </c>
      <c r="U217" s="22"/>
      <c r="V217" s="20"/>
    </row>
    <row r="218" spans="1:22" ht="15" customHeight="1" x14ac:dyDescent="0.3">
      <c r="A218" s="4" t="s">
        <v>868</v>
      </c>
      <c r="B218" s="39">
        <v>17</v>
      </c>
      <c r="C218" s="39">
        <v>217</v>
      </c>
      <c r="D218" s="15" t="s">
        <v>1136</v>
      </c>
      <c r="E218" s="15" t="s">
        <v>1136</v>
      </c>
      <c r="F218" s="15" t="s">
        <v>983</v>
      </c>
      <c r="G218" s="15" t="s">
        <v>911</v>
      </c>
      <c r="H218" s="15" t="s">
        <v>912</v>
      </c>
      <c r="I218" s="15" t="s">
        <v>913</v>
      </c>
      <c r="J218" s="15" t="s">
        <v>914</v>
      </c>
      <c r="K218" s="15" t="s">
        <v>525</v>
      </c>
      <c r="L218" s="15" t="s">
        <v>525</v>
      </c>
      <c r="M218" s="15" t="s">
        <v>525</v>
      </c>
      <c r="N218" s="46">
        <v>4</v>
      </c>
      <c r="O218" s="22" t="str">
        <f t="shared" si="14"/>
        <v>Ja</v>
      </c>
      <c r="P218" s="22" t="str">
        <f t="shared" si="15"/>
        <v>Nein</v>
      </c>
      <c r="Q218" s="22" t="str">
        <f t="shared" si="16"/>
        <v>Nein</v>
      </c>
      <c r="R218" s="22" t="str">
        <f t="shared" si="18"/>
        <v>Ja</v>
      </c>
      <c r="S218" s="22" t="str">
        <f t="shared" si="17"/>
        <v>Nein</v>
      </c>
      <c r="T218" s="22" t="s">
        <v>27</v>
      </c>
      <c r="U218" s="22"/>
      <c r="V218" s="20"/>
    </row>
    <row r="219" spans="1:22" ht="15" customHeight="1" x14ac:dyDescent="0.3">
      <c r="A219" s="4" t="s">
        <v>868</v>
      </c>
      <c r="B219" s="39">
        <v>18</v>
      </c>
      <c r="C219" s="39">
        <v>218</v>
      </c>
      <c r="D219" s="15" t="s">
        <v>1137</v>
      </c>
      <c r="E219" s="15" t="s">
        <v>1137</v>
      </c>
      <c r="F219" s="15" t="s">
        <v>984</v>
      </c>
      <c r="G219" s="15" t="s">
        <v>915</v>
      </c>
      <c r="H219" s="15" t="s">
        <v>916</v>
      </c>
      <c r="I219" s="15" t="s">
        <v>917</v>
      </c>
      <c r="J219" s="15" t="s">
        <v>918</v>
      </c>
      <c r="K219" s="15" t="s">
        <v>525</v>
      </c>
      <c r="L219" s="15" t="s">
        <v>525</v>
      </c>
      <c r="M219" s="15" t="s">
        <v>525</v>
      </c>
      <c r="N219" s="46">
        <v>3</v>
      </c>
      <c r="O219" s="22" t="str">
        <f t="shared" si="14"/>
        <v>Ja</v>
      </c>
      <c r="P219" s="22" t="str">
        <f t="shared" si="15"/>
        <v>Nein</v>
      </c>
      <c r="Q219" s="22" t="str">
        <f t="shared" si="16"/>
        <v>Nein</v>
      </c>
      <c r="R219" s="22" t="str">
        <f t="shared" si="18"/>
        <v>Ja</v>
      </c>
      <c r="S219" s="22" t="str">
        <f t="shared" si="17"/>
        <v>Nein</v>
      </c>
      <c r="T219" s="22" t="s">
        <v>27</v>
      </c>
      <c r="U219" s="22"/>
      <c r="V219" s="20"/>
    </row>
    <row r="220" spans="1:22" ht="15" customHeight="1" x14ac:dyDescent="0.3">
      <c r="A220" s="4" t="s">
        <v>868</v>
      </c>
      <c r="B220" s="39">
        <v>19</v>
      </c>
      <c r="C220" s="39">
        <v>219</v>
      </c>
      <c r="D220" s="15" t="s">
        <v>1138</v>
      </c>
      <c r="E220" s="15" t="s">
        <v>1138</v>
      </c>
      <c r="F220" s="15" t="s">
        <v>985</v>
      </c>
      <c r="G220" s="15" t="s">
        <v>919</v>
      </c>
      <c r="H220" s="15" t="s">
        <v>920</v>
      </c>
      <c r="I220" s="15" t="s">
        <v>965</v>
      </c>
      <c r="J220" s="15" t="s">
        <v>525</v>
      </c>
      <c r="K220" s="15" t="s">
        <v>525</v>
      </c>
      <c r="L220" s="15" t="s">
        <v>525</v>
      </c>
      <c r="M220" s="15" t="s">
        <v>525</v>
      </c>
      <c r="N220" s="46">
        <v>3</v>
      </c>
      <c r="O220" s="22" t="str">
        <f t="shared" si="14"/>
        <v>Ja</v>
      </c>
      <c r="P220" s="22" t="str">
        <f t="shared" si="15"/>
        <v>Nein</v>
      </c>
      <c r="Q220" s="22" t="str">
        <f t="shared" si="16"/>
        <v>Nein</v>
      </c>
      <c r="R220" s="22" t="str">
        <f t="shared" si="18"/>
        <v>Ja</v>
      </c>
      <c r="S220" s="22" t="str">
        <f t="shared" si="17"/>
        <v>Nein</v>
      </c>
      <c r="T220" s="22" t="s">
        <v>27</v>
      </c>
      <c r="U220" s="22"/>
      <c r="V220" s="20"/>
    </row>
    <row r="221" spans="1:22" ht="15" customHeight="1" x14ac:dyDescent="0.3">
      <c r="A221" s="4" t="s">
        <v>868</v>
      </c>
      <c r="B221" s="39">
        <v>20</v>
      </c>
      <c r="C221" s="39">
        <v>220</v>
      </c>
      <c r="D221" s="15" t="s">
        <v>1139</v>
      </c>
      <c r="E221" s="15" t="s">
        <v>1139</v>
      </c>
      <c r="F221" s="15" t="s">
        <v>986</v>
      </c>
      <c r="G221" s="15" t="s">
        <v>921</v>
      </c>
      <c r="H221" s="15" t="s">
        <v>922</v>
      </c>
      <c r="I221" s="15" t="s">
        <v>923</v>
      </c>
      <c r="J221" s="15" t="s">
        <v>924</v>
      </c>
      <c r="K221" s="15" t="s">
        <v>525</v>
      </c>
      <c r="L221" s="15" t="s">
        <v>525</v>
      </c>
      <c r="M221" s="15" t="s">
        <v>525</v>
      </c>
      <c r="N221" s="46">
        <v>4</v>
      </c>
      <c r="O221" s="22" t="str">
        <f t="shared" si="14"/>
        <v>Ja</v>
      </c>
      <c r="P221" s="22" t="str">
        <f t="shared" si="15"/>
        <v>Nein</v>
      </c>
      <c r="Q221" s="22" t="str">
        <f t="shared" si="16"/>
        <v>Nein</v>
      </c>
      <c r="R221" s="22" t="str">
        <f t="shared" si="18"/>
        <v>Ja</v>
      </c>
      <c r="S221" s="22" t="str">
        <f t="shared" si="17"/>
        <v>Nein</v>
      </c>
      <c r="T221" s="22" t="s">
        <v>27</v>
      </c>
      <c r="U221" s="22"/>
      <c r="V221" s="20"/>
    </row>
    <row r="222" spans="1:22" ht="15" customHeight="1" x14ac:dyDescent="0.3">
      <c r="A222" s="4" t="s">
        <v>868</v>
      </c>
      <c r="B222" s="39">
        <v>21</v>
      </c>
      <c r="C222" s="39">
        <v>221</v>
      </c>
      <c r="D222" s="15" t="s">
        <v>1140</v>
      </c>
      <c r="E222" s="15" t="s">
        <v>1140</v>
      </c>
      <c r="F222" s="15" t="s">
        <v>987</v>
      </c>
      <c r="G222" s="15" t="s">
        <v>925</v>
      </c>
      <c r="H222" s="15" t="s">
        <v>926</v>
      </c>
      <c r="I222" s="15" t="s">
        <v>927</v>
      </c>
      <c r="J222" s="15" t="s">
        <v>928</v>
      </c>
      <c r="K222" s="15" t="s">
        <v>525</v>
      </c>
      <c r="L222" s="15" t="s">
        <v>525</v>
      </c>
      <c r="M222" s="15" t="s">
        <v>525</v>
      </c>
      <c r="N222" s="46" t="s">
        <v>1164</v>
      </c>
      <c r="O222" s="22" t="str">
        <f t="shared" si="14"/>
        <v>Ja</v>
      </c>
      <c r="P222" s="22" t="str">
        <f t="shared" si="15"/>
        <v>Ja</v>
      </c>
      <c r="Q222" s="22" t="str">
        <f t="shared" si="16"/>
        <v>Ja</v>
      </c>
      <c r="R222" s="22" t="str">
        <f t="shared" si="18"/>
        <v>Nein</v>
      </c>
      <c r="S222" s="22" t="str">
        <f t="shared" si="17"/>
        <v>Nein</v>
      </c>
      <c r="T222" s="22" t="s">
        <v>27</v>
      </c>
      <c r="U222" s="22"/>
      <c r="V222" s="20"/>
    </row>
    <row r="223" spans="1:22" ht="15" customHeight="1" x14ac:dyDescent="0.3">
      <c r="A223" s="4" t="s">
        <v>868</v>
      </c>
      <c r="B223" s="39">
        <v>22</v>
      </c>
      <c r="C223" s="39">
        <v>222</v>
      </c>
      <c r="D223" s="15" t="s">
        <v>1141</v>
      </c>
      <c r="E223" s="15" t="s">
        <v>1141</v>
      </c>
      <c r="F223" s="15" t="s">
        <v>988</v>
      </c>
      <c r="G223" s="15" t="s">
        <v>929</v>
      </c>
      <c r="H223" s="15" t="s">
        <v>930</v>
      </c>
      <c r="I223" s="15" t="s">
        <v>931</v>
      </c>
      <c r="J223" s="15" t="s">
        <v>932</v>
      </c>
      <c r="K223" s="15" t="s">
        <v>525</v>
      </c>
      <c r="L223" s="15" t="s">
        <v>525</v>
      </c>
      <c r="M223" s="15" t="s">
        <v>525</v>
      </c>
      <c r="N223" s="46">
        <v>2</v>
      </c>
      <c r="O223" s="22" t="str">
        <f t="shared" si="14"/>
        <v>Ja</v>
      </c>
      <c r="P223" s="22" t="str">
        <f t="shared" si="15"/>
        <v>Nein</v>
      </c>
      <c r="Q223" s="22" t="str">
        <f t="shared" si="16"/>
        <v>Nein</v>
      </c>
      <c r="R223" s="22" t="str">
        <f t="shared" si="18"/>
        <v>Ja</v>
      </c>
      <c r="S223" s="22" t="str">
        <f t="shared" si="17"/>
        <v>Nein</v>
      </c>
      <c r="T223" s="22" t="s">
        <v>27</v>
      </c>
      <c r="U223" s="22"/>
      <c r="V223" s="20"/>
    </row>
    <row r="224" spans="1:22" ht="15" customHeight="1" x14ac:dyDescent="0.3">
      <c r="A224" s="4" t="s">
        <v>868</v>
      </c>
      <c r="B224" s="39">
        <v>23</v>
      </c>
      <c r="C224" s="39">
        <v>223</v>
      </c>
      <c r="D224" s="15" t="s">
        <v>1142</v>
      </c>
      <c r="E224" s="15" t="s">
        <v>1142</v>
      </c>
      <c r="F224" s="15" t="s">
        <v>989</v>
      </c>
      <c r="G224" s="15" t="s">
        <v>966</v>
      </c>
      <c r="H224" s="15" t="s">
        <v>967</v>
      </c>
      <c r="I224" s="15" t="s">
        <v>525</v>
      </c>
      <c r="J224" s="15" t="s">
        <v>525</v>
      </c>
      <c r="K224" s="15" t="s">
        <v>525</v>
      </c>
      <c r="L224" s="15"/>
      <c r="M224" s="15" t="s">
        <v>525</v>
      </c>
      <c r="N224" s="46" t="s">
        <v>1165</v>
      </c>
      <c r="O224" s="22" t="str">
        <f t="shared" si="14"/>
        <v>Ja</v>
      </c>
      <c r="P224" s="22" t="str">
        <f t="shared" si="15"/>
        <v>Ja</v>
      </c>
      <c r="Q224" s="22" t="str">
        <f t="shared" si="16"/>
        <v>Nein</v>
      </c>
      <c r="R224" s="22" t="str">
        <f t="shared" si="18"/>
        <v>Ja</v>
      </c>
      <c r="S224" s="22" t="str">
        <f t="shared" si="17"/>
        <v>Nein</v>
      </c>
      <c r="T224" s="22" t="s">
        <v>27</v>
      </c>
      <c r="U224" s="22"/>
      <c r="V224" s="20"/>
    </row>
    <row r="225" spans="1:22" ht="15" customHeight="1" x14ac:dyDescent="0.3">
      <c r="A225" s="4" t="s">
        <v>868</v>
      </c>
      <c r="B225" s="39">
        <v>24</v>
      </c>
      <c r="C225" s="39">
        <v>224</v>
      </c>
      <c r="D225" s="15" t="s">
        <v>1143</v>
      </c>
      <c r="E225" s="15" t="s">
        <v>1143</v>
      </c>
      <c r="F225" s="15" t="s">
        <v>990</v>
      </c>
      <c r="G225" s="15" t="s">
        <v>933</v>
      </c>
      <c r="H225" s="15" t="s">
        <v>934</v>
      </c>
      <c r="I225" s="15" t="s">
        <v>935</v>
      </c>
      <c r="J225" s="15" t="s">
        <v>936</v>
      </c>
      <c r="K225" s="15"/>
      <c r="L225" s="15" t="s">
        <v>525</v>
      </c>
      <c r="M225" s="15" t="s">
        <v>525</v>
      </c>
      <c r="N225" s="46">
        <v>5</v>
      </c>
      <c r="O225" s="22" t="str">
        <f t="shared" si="14"/>
        <v>Ja</v>
      </c>
      <c r="P225" s="22" t="str">
        <f t="shared" si="15"/>
        <v>Nein</v>
      </c>
      <c r="Q225" s="22" t="str">
        <f t="shared" si="16"/>
        <v>Nein</v>
      </c>
      <c r="R225" s="22" t="str">
        <f t="shared" si="18"/>
        <v>Ja</v>
      </c>
      <c r="S225" s="22" t="str">
        <f t="shared" si="17"/>
        <v>Nein</v>
      </c>
      <c r="T225" s="22" t="s">
        <v>27</v>
      </c>
      <c r="U225" s="22"/>
      <c r="V225" s="20"/>
    </row>
    <row r="226" spans="1:22" ht="15" customHeight="1" x14ac:dyDescent="0.3">
      <c r="A226" s="4" t="s">
        <v>868</v>
      </c>
      <c r="B226" s="39">
        <v>25</v>
      </c>
      <c r="C226" s="39">
        <v>225</v>
      </c>
      <c r="D226" s="15" t="s">
        <v>1144</v>
      </c>
      <c r="E226" s="15" t="s">
        <v>1144</v>
      </c>
      <c r="F226" s="15" t="s">
        <v>991</v>
      </c>
      <c r="G226" s="15" t="s">
        <v>937</v>
      </c>
      <c r="H226" s="15" t="s">
        <v>938</v>
      </c>
      <c r="I226" s="15" t="s">
        <v>939</v>
      </c>
      <c r="J226" s="15" t="s">
        <v>940</v>
      </c>
      <c r="K226" s="15" t="s">
        <v>525</v>
      </c>
      <c r="L226" s="15" t="s">
        <v>525</v>
      </c>
      <c r="M226" s="15" t="s">
        <v>525</v>
      </c>
      <c r="N226" s="46">
        <v>1</v>
      </c>
      <c r="O226" s="22" t="str">
        <f t="shared" si="14"/>
        <v>Ja</v>
      </c>
      <c r="P226" s="22" t="str">
        <f t="shared" si="15"/>
        <v>Nein</v>
      </c>
      <c r="Q226" s="22" t="str">
        <f t="shared" si="16"/>
        <v>Nein</v>
      </c>
      <c r="R226" s="22" t="str">
        <f t="shared" si="18"/>
        <v>Ja</v>
      </c>
      <c r="S226" s="22" t="str">
        <f t="shared" si="17"/>
        <v>Nein</v>
      </c>
      <c r="T226" s="22" t="s">
        <v>27</v>
      </c>
      <c r="U226" s="22"/>
      <c r="V226" s="20"/>
    </row>
    <row r="227" spans="1:22" ht="15" customHeight="1" x14ac:dyDescent="0.3">
      <c r="A227" s="4" t="s">
        <v>868</v>
      </c>
      <c r="B227" s="39">
        <v>26</v>
      </c>
      <c r="C227" s="39">
        <v>226</v>
      </c>
      <c r="D227" s="15" t="s">
        <v>1145</v>
      </c>
      <c r="E227" s="15" t="s">
        <v>1145</v>
      </c>
      <c r="F227" s="15" t="s">
        <v>1403</v>
      </c>
      <c r="G227" s="15" t="s">
        <v>1404</v>
      </c>
      <c r="H227" s="15" t="s">
        <v>525</v>
      </c>
      <c r="I227" s="15" t="s">
        <v>525</v>
      </c>
      <c r="J227" s="15" t="s">
        <v>525</v>
      </c>
      <c r="K227" s="15" t="s">
        <v>525</v>
      </c>
      <c r="L227" s="15" t="s">
        <v>525</v>
      </c>
      <c r="M227" s="15" t="s">
        <v>525</v>
      </c>
      <c r="N227" s="46" t="s">
        <v>1405</v>
      </c>
      <c r="O227" s="22" t="str">
        <f t="shared" si="14"/>
        <v>Ja</v>
      </c>
      <c r="P227" s="22" t="str">
        <f t="shared" si="15"/>
        <v>Ja</v>
      </c>
      <c r="Q227" s="22" t="str">
        <f t="shared" si="16"/>
        <v>Nein</v>
      </c>
      <c r="R227" s="22" t="str">
        <f t="shared" si="18"/>
        <v>Ja</v>
      </c>
      <c r="S227" s="22" t="str">
        <f t="shared" si="17"/>
        <v>Nein</v>
      </c>
      <c r="T227" s="22" t="s">
        <v>26</v>
      </c>
      <c r="U227" s="22"/>
      <c r="V227" s="20"/>
    </row>
    <row r="228" spans="1:22" ht="15" customHeight="1" x14ac:dyDescent="0.3">
      <c r="A228" s="4" t="s">
        <v>868</v>
      </c>
      <c r="B228" s="39">
        <v>27</v>
      </c>
      <c r="C228" s="39">
        <v>227</v>
      </c>
      <c r="D228" s="15" t="s">
        <v>1146</v>
      </c>
      <c r="E228" s="15" t="s">
        <v>1146</v>
      </c>
      <c r="F228" s="15" t="s">
        <v>992</v>
      </c>
      <c r="G228" s="15" t="s">
        <v>941</v>
      </c>
      <c r="H228" s="15" t="s">
        <v>942</v>
      </c>
      <c r="I228" s="15" t="s">
        <v>943</v>
      </c>
      <c r="J228" s="15" t="s">
        <v>944</v>
      </c>
      <c r="K228" s="15" t="s">
        <v>525</v>
      </c>
      <c r="L228" s="15" t="s">
        <v>525</v>
      </c>
      <c r="M228" s="15" t="s">
        <v>525</v>
      </c>
      <c r="N228" s="46">
        <v>2</v>
      </c>
      <c r="O228" s="22" t="str">
        <f t="shared" si="14"/>
        <v>Ja</v>
      </c>
      <c r="P228" s="22" t="str">
        <f t="shared" si="15"/>
        <v>Nein</v>
      </c>
      <c r="Q228" s="22" t="str">
        <f t="shared" si="16"/>
        <v>Nein</v>
      </c>
      <c r="R228" s="22" t="str">
        <f t="shared" si="18"/>
        <v>Ja</v>
      </c>
      <c r="S228" s="22" t="str">
        <f t="shared" si="17"/>
        <v>Nein</v>
      </c>
      <c r="T228" s="22" t="s">
        <v>27</v>
      </c>
      <c r="U228" s="22"/>
      <c r="V228" s="20"/>
    </row>
    <row r="229" spans="1:22" ht="15" customHeight="1" x14ac:dyDescent="0.3">
      <c r="A229" s="4" t="s">
        <v>868</v>
      </c>
      <c r="B229" s="39">
        <v>28</v>
      </c>
      <c r="C229" s="39">
        <v>228</v>
      </c>
      <c r="D229" s="15" t="s">
        <v>1147</v>
      </c>
      <c r="E229" s="15" t="s">
        <v>1147</v>
      </c>
      <c r="F229" s="15" t="s">
        <v>993</v>
      </c>
      <c r="G229" s="15" t="s">
        <v>945</v>
      </c>
      <c r="H229" s="15" t="s">
        <v>946</v>
      </c>
      <c r="I229" s="15" t="s">
        <v>947</v>
      </c>
      <c r="J229" s="15" t="s">
        <v>948</v>
      </c>
      <c r="K229" s="15" t="s">
        <v>525</v>
      </c>
      <c r="L229" s="15" t="s">
        <v>525</v>
      </c>
      <c r="M229" s="15" t="s">
        <v>525</v>
      </c>
      <c r="N229" s="46">
        <v>5</v>
      </c>
      <c r="O229" s="22" t="str">
        <f t="shared" si="14"/>
        <v>Ja</v>
      </c>
      <c r="P229" s="22" t="str">
        <f t="shared" si="15"/>
        <v>Nein</v>
      </c>
      <c r="Q229" s="22" t="str">
        <f t="shared" si="16"/>
        <v>Nein</v>
      </c>
      <c r="R229" s="22" t="str">
        <f t="shared" si="18"/>
        <v>Ja</v>
      </c>
      <c r="S229" s="22" t="str">
        <f t="shared" si="17"/>
        <v>Nein</v>
      </c>
      <c r="T229" s="22" t="s">
        <v>27</v>
      </c>
      <c r="U229" s="22"/>
      <c r="V229" s="20"/>
    </row>
    <row r="230" spans="1:22" ht="15" customHeight="1" x14ac:dyDescent="0.3">
      <c r="A230" s="4" t="s">
        <v>868</v>
      </c>
      <c r="B230" s="39">
        <v>29</v>
      </c>
      <c r="C230" s="39">
        <v>229</v>
      </c>
      <c r="D230" s="15" t="s">
        <v>1148</v>
      </c>
      <c r="E230" s="15" t="s">
        <v>1148</v>
      </c>
      <c r="F230" s="15"/>
      <c r="G230" s="15"/>
      <c r="H230" s="15"/>
      <c r="I230" s="15"/>
      <c r="J230" s="15"/>
      <c r="K230" s="15" t="s">
        <v>525</v>
      </c>
      <c r="L230" s="15" t="s">
        <v>525</v>
      </c>
      <c r="M230" s="15" t="s">
        <v>525</v>
      </c>
      <c r="N230" s="46">
        <v>33.33</v>
      </c>
      <c r="O230" s="22" t="str">
        <f t="shared" si="14"/>
        <v>Nein</v>
      </c>
      <c r="P230" s="22" t="str">
        <f t="shared" si="15"/>
        <v>Nein</v>
      </c>
      <c r="Q230" s="22" t="str">
        <f t="shared" si="16"/>
        <v>Nein</v>
      </c>
      <c r="R230" s="22" t="str">
        <f t="shared" si="18"/>
        <v>Nein</v>
      </c>
      <c r="S230" s="22" t="str">
        <f t="shared" si="17"/>
        <v>Ja</v>
      </c>
      <c r="T230" s="22" t="s">
        <v>27</v>
      </c>
      <c r="U230" s="22"/>
      <c r="V230" s="20"/>
    </row>
    <row r="231" spans="1:22" ht="15" customHeight="1" x14ac:dyDescent="0.3">
      <c r="A231" s="4" t="s">
        <v>868</v>
      </c>
      <c r="B231" s="39">
        <v>30</v>
      </c>
      <c r="C231" s="39">
        <v>230</v>
      </c>
      <c r="D231" s="15" t="s">
        <v>1149</v>
      </c>
      <c r="E231" s="15" t="s">
        <v>1149</v>
      </c>
      <c r="F231" s="15" t="s">
        <v>994</v>
      </c>
      <c r="G231" s="15" t="s">
        <v>949</v>
      </c>
      <c r="H231" s="15" t="s">
        <v>950</v>
      </c>
      <c r="I231" s="15" t="s">
        <v>951</v>
      </c>
      <c r="J231" s="15" t="s">
        <v>952</v>
      </c>
      <c r="K231" s="15" t="s">
        <v>525</v>
      </c>
      <c r="L231" s="15" t="s">
        <v>525</v>
      </c>
      <c r="M231" s="15" t="s">
        <v>525</v>
      </c>
      <c r="N231" s="46">
        <v>2</v>
      </c>
      <c r="O231" s="22" t="str">
        <f t="shared" si="14"/>
        <v>Ja</v>
      </c>
      <c r="P231" s="22" t="str">
        <f t="shared" si="15"/>
        <v>Nein</v>
      </c>
      <c r="Q231" s="22" t="str">
        <f t="shared" si="16"/>
        <v>Nein</v>
      </c>
      <c r="R231" s="22" t="str">
        <f t="shared" si="18"/>
        <v>Ja</v>
      </c>
      <c r="S231" s="22" t="str">
        <f t="shared" si="17"/>
        <v>Nein</v>
      </c>
      <c r="T231" s="22" t="s">
        <v>27</v>
      </c>
      <c r="U231" s="22"/>
      <c r="V231" s="20"/>
    </row>
    <row r="232" spans="1:22" ht="15" customHeight="1" x14ac:dyDescent="0.3">
      <c r="A232" s="4" t="s">
        <v>868</v>
      </c>
      <c r="B232" s="39">
        <v>31</v>
      </c>
      <c r="C232" s="39">
        <v>231</v>
      </c>
      <c r="D232" s="15" t="s">
        <v>1150</v>
      </c>
      <c r="E232" s="15" t="s">
        <v>1150</v>
      </c>
      <c r="F232" s="15" t="s">
        <v>995</v>
      </c>
      <c r="G232" s="15" t="s">
        <v>953</v>
      </c>
      <c r="H232" s="15" t="s">
        <v>954</v>
      </c>
      <c r="I232" s="15" t="s">
        <v>955</v>
      </c>
      <c r="J232" s="15" t="s">
        <v>956</v>
      </c>
      <c r="K232" s="15" t="s">
        <v>525</v>
      </c>
      <c r="L232" s="15" t="s">
        <v>525</v>
      </c>
      <c r="M232" s="15" t="s">
        <v>525</v>
      </c>
      <c r="N232" s="46">
        <v>3</v>
      </c>
      <c r="O232" s="22" t="str">
        <f t="shared" si="14"/>
        <v>Ja</v>
      </c>
      <c r="P232" s="22" t="str">
        <f t="shared" si="15"/>
        <v>Nein</v>
      </c>
      <c r="Q232" s="22" t="str">
        <f t="shared" si="16"/>
        <v>Nein</v>
      </c>
      <c r="R232" s="22" t="str">
        <f t="shared" si="18"/>
        <v>Ja</v>
      </c>
      <c r="S232" s="22" t="str">
        <f t="shared" si="17"/>
        <v>Nein</v>
      </c>
      <c r="T232" s="22" t="s">
        <v>27</v>
      </c>
      <c r="U232" s="22"/>
      <c r="V232" s="20"/>
    </row>
    <row r="233" spans="1:22" ht="15" customHeight="1" x14ac:dyDescent="0.3">
      <c r="A233" s="4" t="s">
        <v>868</v>
      </c>
      <c r="B233" s="39">
        <v>32</v>
      </c>
      <c r="C233" s="39">
        <v>232</v>
      </c>
      <c r="D233" s="15" t="s">
        <v>1151</v>
      </c>
      <c r="E233" s="15" t="s">
        <v>1151</v>
      </c>
      <c r="F233" s="15" t="s">
        <v>996</v>
      </c>
      <c r="G233" s="15" t="s">
        <v>957</v>
      </c>
      <c r="H233" s="15" t="s">
        <v>958</v>
      </c>
      <c r="I233" s="15" t="s">
        <v>959</v>
      </c>
      <c r="J233" s="15" t="s">
        <v>960</v>
      </c>
      <c r="K233" s="15" t="s">
        <v>525</v>
      </c>
      <c r="L233" s="15" t="s">
        <v>525</v>
      </c>
      <c r="M233" s="15" t="s">
        <v>525</v>
      </c>
      <c r="N233" s="46">
        <v>2</v>
      </c>
      <c r="O233" s="22" t="str">
        <f t="shared" si="14"/>
        <v>Ja</v>
      </c>
      <c r="P233" s="22" t="str">
        <f t="shared" si="15"/>
        <v>Nein</v>
      </c>
      <c r="Q233" s="22" t="str">
        <f t="shared" si="16"/>
        <v>Nein</v>
      </c>
      <c r="R233" s="22" t="str">
        <f t="shared" si="18"/>
        <v>Ja</v>
      </c>
      <c r="S233" s="22" t="str">
        <f t="shared" si="17"/>
        <v>Nein</v>
      </c>
      <c r="T233" s="22" t="s">
        <v>27</v>
      </c>
      <c r="U233" s="22"/>
      <c r="V233" s="20"/>
    </row>
    <row r="234" spans="1:22" ht="15" customHeight="1" x14ac:dyDescent="0.3">
      <c r="A234" s="4" t="s">
        <v>868</v>
      </c>
      <c r="B234" s="39">
        <v>33</v>
      </c>
      <c r="C234" s="39">
        <v>233</v>
      </c>
      <c r="D234" s="15" t="s">
        <v>1152</v>
      </c>
      <c r="E234" s="15" t="s">
        <v>1152</v>
      </c>
      <c r="F234" s="15" t="s">
        <v>997</v>
      </c>
      <c r="G234" s="15" t="s">
        <v>961</v>
      </c>
      <c r="H234" s="15" t="s">
        <v>962</v>
      </c>
      <c r="I234" s="15" t="s">
        <v>963</v>
      </c>
      <c r="J234" s="15" t="s">
        <v>964</v>
      </c>
      <c r="K234" s="15" t="s">
        <v>525</v>
      </c>
      <c r="L234" s="15" t="s">
        <v>525</v>
      </c>
      <c r="M234" s="15" t="s">
        <v>525</v>
      </c>
      <c r="N234" s="46">
        <v>4</v>
      </c>
      <c r="O234" s="22" t="str">
        <f t="shared" si="14"/>
        <v>Ja</v>
      </c>
      <c r="P234" s="22" t="str">
        <f t="shared" si="15"/>
        <v>Nein</v>
      </c>
      <c r="Q234" s="22" t="str">
        <f t="shared" si="16"/>
        <v>Nein</v>
      </c>
      <c r="R234" s="22" t="str">
        <f t="shared" si="18"/>
        <v>Ja</v>
      </c>
      <c r="S234" s="22" t="str">
        <f t="shared" si="17"/>
        <v>Nein</v>
      </c>
      <c r="T234" s="22" t="s">
        <v>27</v>
      </c>
      <c r="U234" s="22"/>
      <c r="V234" s="20"/>
    </row>
    <row r="235" spans="1:22" ht="15" customHeight="1" x14ac:dyDescent="0.3">
      <c r="A235" s="4" t="s">
        <v>868</v>
      </c>
      <c r="B235" s="39">
        <v>34</v>
      </c>
      <c r="C235" s="39">
        <v>234</v>
      </c>
      <c r="D235" s="15" t="s">
        <v>1153</v>
      </c>
      <c r="E235" s="15" t="s">
        <v>1153</v>
      </c>
      <c r="F235" s="15" t="s">
        <v>998</v>
      </c>
      <c r="G235" s="15" t="s">
        <v>968</v>
      </c>
      <c r="H235" s="15" t="s">
        <v>969</v>
      </c>
      <c r="I235" s="15" t="s">
        <v>970</v>
      </c>
      <c r="J235" s="15" t="s">
        <v>971</v>
      </c>
      <c r="K235" s="15" t="s">
        <v>525</v>
      </c>
      <c r="L235" s="15" t="s">
        <v>525</v>
      </c>
      <c r="M235" s="15" t="s">
        <v>525</v>
      </c>
      <c r="N235" s="46">
        <v>2</v>
      </c>
      <c r="O235" s="22" t="str">
        <f t="shared" ref="O235:O241" si="19">IF(F235&lt;&gt;"","Ja","Nein")</f>
        <v>Ja</v>
      </c>
      <c r="P235" s="22" t="str">
        <f t="shared" ref="P235:P241" si="20">IF(ISNUMBER(FIND(";", N235)), "Ja", "Nein")</f>
        <v>Nein</v>
      </c>
      <c r="Q235" s="22" t="str">
        <f t="shared" ref="Q235:Q241" si="21">IF(ISNUMBER(SEARCH("Reihenfolge",D235)),"Ja","Nein")</f>
        <v>Nein</v>
      </c>
      <c r="R235" s="22" t="str">
        <f t="shared" si="18"/>
        <v>Ja</v>
      </c>
      <c r="S235" s="22" t="str">
        <f t="shared" ref="S235:S241" si="22">IF(ISNUMBER(SEARCH("Ermitteln",D235)),"Ja",IF(ISNUMBER(SEARCH("Berechne",D235)),"Ja","Nein"))</f>
        <v>Nein</v>
      </c>
      <c r="T235" s="22" t="s">
        <v>27</v>
      </c>
      <c r="U235" s="22"/>
      <c r="V235" s="20"/>
    </row>
    <row r="236" spans="1:22" ht="15" customHeight="1" x14ac:dyDescent="0.3">
      <c r="A236" s="4" t="s">
        <v>868</v>
      </c>
      <c r="B236" s="39">
        <v>35</v>
      </c>
      <c r="C236" s="39">
        <v>235</v>
      </c>
      <c r="D236" s="15" t="s">
        <v>1154</v>
      </c>
      <c r="E236" s="15" t="s">
        <v>1154</v>
      </c>
      <c r="F236" s="15" t="s">
        <v>525</v>
      </c>
      <c r="G236" s="15" t="s">
        <v>525</v>
      </c>
      <c r="H236" s="15" t="s">
        <v>525</v>
      </c>
      <c r="I236" s="15" t="s">
        <v>525</v>
      </c>
      <c r="J236" s="15" t="s">
        <v>525</v>
      </c>
      <c r="K236" s="15" t="s">
        <v>525</v>
      </c>
      <c r="L236" s="15" t="s">
        <v>525</v>
      </c>
      <c r="M236" s="15" t="s">
        <v>525</v>
      </c>
      <c r="N236" s="46">
        <v>109780</v>
      </c>
      <c r="O236" s="22" t="str">
        <f t="shared" si="19"/>
        <v>Nein</v>
      </c>
      <c r="P236" s="22" t="str">
        <f t="shared" si="20"/>
        <v>Nein</v>
      </c>
      <c r="Q236" s="22" t="str">
        <f t="shared" si="21"/>
        <v>Nein</v>
      </c>
      <c r="R236" s="22" t="str">
        <f t="shared" si="18"/>
        <v>Nein</v>
      </c>
      <c r="S236" s="22" t="str">
        <f t="shared" si="22"/>
        <v>Ja</v>
      </c>
      <c r="T236" s="22" t="s">
        <v>27</v>
      </c>
      <c r="U236" s="22"/>
      <c r="V236" s="20"/>
    </row>
    <row r="237" spans="1:22" ht="15" customHeight="1" x14ac:dyDescent="0.3">
      <c r="A237" s="4" t="s">
        <v>868</v>
      </c>
      <c r="B237" s="39">
        <v>36</v>
      </c>
      <c r="C237" s="39">
        <v>236</v>
      </c>
      <c r="D237" s="15" t="s">
        <v>1155</v>
      </c>
      <c r="E237" s="15" t="s">
        <v>1155</v>
      </c>
      <c r="F237" s="15" t="s">
        <v>525</v>
      </c>
      <c r="G237" s="15" t="s">
        <v>525</v>
      </c>
      <c r="H237" s="15" t="s">
        <v>525</v>
      </c>
      <c r="I237" s="15" t="s">
        <v>525</v>
      </c>
      <c r="J237" s="15" t="s">
        <v>525</v>
      </c>
      <c r="K237" s="15" t="s">
        <v>525</v>
      </c>
      <c r="L237" s="15" t="s">
        <v>525</v>
      </c>
      <c r="M237" s="15" t="s">
        <v>525</v>
      </c>
      <c r="N237" s="46">
        <v>195000</v>
      </c>
      <c r="O237" s="22" t="str">
        <f t="shared" si="19"/>
        <v>Nein</v>
      </c>
      <c r="P237" s="22" t="str">
        <f t="shared" si="20"/>
        <v>Nein</v>
      </c>
      <c r="Q237" s="22" t="str">
        <f t="shared" si="21"/>
        <v>Nein</v>
      </c>
      <c r="R237" s="22" t="str">
        <f t="shared" si="18"/>
        <v>Nein</v>
      </c>
      <c r="S237" s="22" t="str">
        <f t="shared" si="22"/>
        <v>Ja</v>
      </c>
      <c r="T237" s="22" t="s">
        <v>27</v>
      </c>
      <c r="U237" s="22"/>
      <c r="V237" s="20"/>
    </row>
    <row r="238" spans="1:22" ht="15" customHeight="1" x14ac:dyDescent="0.3">
      <c r="A238" s="4" t="s">
        <v>868</v>
      </c>
      <c r="B238" s="39">
        <v>37</v>
      </c>
      <c r="C238" s="39">
        <v>237</v>
      </c>
      <c r="D238" s="15" t="s">
        <v>1156</v>
      </c>
      <c r="E238" s="15" t="s">
        <v>1156</v>
      </c>
      <c r="F238" s="15" t="s">
        <v>525</v>
      </c>
      <c r="G238" s="15" t="s">
        <v>525</v>
      </c>
      <c r="H238" s="15" t="s">
        <v>525</v>
      </c>
      <c r="I238" s="15" t="s">
        <v>525</v>
      </c>
      <c r="J238" s="15" t="s">
        <v>525</v>
      </c>
      <c r="K238" s="15" t="s">
        <v>525</v>
      </c>
      <c r="L238" s="15" t="s">
        <v>525</v>
      </c>
      <c r="M238" s="15" t="s">
        <v>525</v>
      </c>
      <c r="N238" s="46">
        <v>22.22</v>
      </c>
      <c r="O238" s="22" t="str">
        <f t="shared" si="19"/>
        <v>Nein</v>
      </c>
      <c r="P238" s="22" t="str">
        <f t="shared" si="20"/>
        <v>Nein</v>
      </c>
      <c r="Q238" s="22" t="str">
        <f t="shared" si="21"/>
        <v>Nein</v>
      </c>
      <c r="R238" s="22" t="str">
        <f t="shared" si="18"/>
        <v>Nein</v>
      </c>
      <c r="S238" s="22" t="str">
        <f t="shared" si="22"/>
        <v>Ja</v>
      </c>
      <c r="T238" s="22" t="s">
        <v>27</v>
      </c>
      <c r="U238" s="22"/>
      <c r="V238" s="20"/>
    </row>
    <row r="239" spans="1:22" ht="15" customHeight="1" x14ac:dyDescent="0.3">
      <c r="A239" s="4" t="s">
        <v>868</v>
      </c>
      <c r="B239" s="39">
        <v>38</v>
      </c>
      <c r="C239" s="39">
        <v>238</v>
      </c>
      <c r="D239" s="15" t="s">
        <v>1157</v>
      </c>
      <c r="E239" s="15" t="s">
        <v>1157</v>
      </c>
      <c r="F239" s="15" t="s">
        <v>525</v>
      </c>
      <c r="G239" s="15" t="s">
        <v>525</v>
      </c>
      <c r="H239" s="15" t="s">
        <v>525</v>
      </c>
      <c r="I239" s="15" t="s">
        <v>525</v>
      </c>
      <c r="J239" s="15" t="s">
        <v>525</v>
      </c>
      <c r="K239" s="15" t="s">
        <v>525</v>
      </c>
      <c r="L239" s="15" t="s">
        <v>525</v>
      </c>
      <c r="M239" s="15" t="s">
        <v>525</v>
      </c>
      <c r="N239" s="46">
        <v>200</v>
      </c>
      <c r="O239" s="22" t="str">
        <f t="shared" si="19"/>
        <v>Nein</v>
      </c>
      <c r="P239" s="22" t="str">
        <f t="shared" si="20"/>
        <v>Nein</v>
      </c>
      <c r="Q239" s="22" t="str">
        <f t="shared" si="21"/>
        <v>Nein</v>
      </c>
      <c r="R239" s="22" t="str">
        <f t="shared" si="18"/>
        <v>Nein</v>
      </c>
      <c r="S239" s="22" t="str">
        <f t="shared" si="22"/>
        <v>Ja</v>
      </c>
      <c r="T239" s="22" t="s">
        <v>27</v>
      </c>
      <c r="U239" s="22"/>
      <c r="V239" s="20"/>
    </row>
    <row r="240" spans="1:22" ht="15" customHeight="1" x14ac:dyDescent="0.3">
      <c r="A240" s="4" t="s">
        <v>868</v>
      </c>
      <c r="B240" s="39">
        <v>39</v>
      </c>
      <c r="C240" s="39">
        <v>239</v>
      </c>
      <c r="D240" s="15" t="s">
        <v>1158</v>
      </c>
      <c r="E240" s="15" t="s">
        <v>1158</v>
      </c>
      <c r="F240" s="15" t="s">
        <v>525</v>
      </c>
      <c r="G240" s="15" t="s">
        <v>525</v>
      </c>
      <c r="H240" s="15" t="s">
        <v>525</v>
      </c>
      <c r="I240" s="15" t="s">
        <v>525</v>
      </c>
      <c r="J240" s="15" t="s">
        <v>525</v>
      </c>
      <c r="K240" s="15" t="s">
        <v>525</v>
      </c>
      <c r="L240" s="15" t="s">
        <v>525</v>
      </c>
      <c r="M240" s="15" t="s">
        <v>525</v>
      </c>
      <c r="N240" s="46">
        <v>90000</v>
      </c>
      <c r="O240" s="22" t="str">
        <f t="shared" si="19"/>
        <v>Nein</v>
      </c>
      <c r="P240" s="22" t="str">
        <f t="shared" si="20"/>
        <v>Nein</v>
      </c>
      <c r="Q240" s="22" t="str">
        <f t="shared" si="21"/>
        <v>Nein</v>
      </c>
      <c r="R240" s="22" t="str">
        <f t="shared" si="18"/>
        <v>Nein</v>
      </c>
      <c r="S240" s="22" t="str">
        <f t="shared" si="22"/>
        <v>Ja</v>
      </c>
      <c r="T240" s="22" t="s">
        <v>27</v>
      </c>
      <c r="U240" s="22"/>
      <c r="V240" s="20"/>
    </row>
    <row r="241" spans="1:31" ht="15" customHeight="1" thickBot="1" x14ac:dyDescent="0.35">
      <c r="A241" s="5" t="s">
        <v>868</v>
      </c>
      <c r="B241" s="42">
        <v>40</v>
      </c>
      <c r="C241" s="42">
        <v>240</v>
      </c>
      <c r="D241" s="14" t="s">
        <v>1159</v>
      </c>
      <c r="E241" s="14" t="s">
        <v>1159</v>
      </c>
      <c r="F241" s="14" t="s">
        <v>525</v>
      </c>
      <c r="G241" s="14" t="s">
        <v>525</v>
      </c>
      <c r="H241" s="14" t="s">
        <v>525</v>
      </c>
      <c r="I241" s="14" t="s">
        <v>525</v>
      </c>
      <c r="J241" s="14" t="s">
        <v>525</v>
      </c>
      <c r="K241" s="14" t="s">
        <v>525</v>
      </c>
      <c r="L241" s="14" t="s">
        <v>525</v>
      </c>
      <c r="M241" s="14" t="s">
        <v>525</v>
      </c>
      <c r="N241" s="47">
        <v>75</v>
      </c>
      <c r="O241" s="29" t="str">
        <f t="shared" si="19"/>
        <v>Nein</v>
      </c>
      <c r="P241" s="29" t="str">
        <f t="shared" si="20"/>
        <v>Nein</v>
      </c>
      <c r="Q241" s="29" t="str">
        <f t="shared" si="21"/>
        <v>Nein</v>
      </c>
      <c r="R241" s="29" t="str">
        <f t="shared" si="18"/>
        <v>Nein</v>
      </c>
      <c r="S241" s="29" t="str">
        <f t="shared" si="22"/>
        <v>Ja</v>
      </c>
      <c r="T241" s="29" t="s">
        <v>27</v>
      </c>
      <c r="U241" s="29"/>
      <c r="V241" s="23"/>
    </row>
    <row r="242" spans="1:31" ht="15" customHeight="1" x14ac:dyDescent="0.3">
      <c r="U242" s="32"/>
    </row>
    <row r="243" spans="1:31" ht="15" thickBot="1" x14ac:dyDescent="0.35">
      <c r="Q243" s="44"/>
      <c r="Z243" s="32"/>
      <c r="AA243" s="32"/>
      <c r="AB243" s="32"/>
      <c r="AC243" s="32"/>
      <c r="AD243" s="32"/>
      <c r="AE243" s="32"/>
    </row>
    <row r="244" spans="1:31" ht="14.4" customHeight="1" x14ac:dyDescent="0.3">
      <c r="Z244" s="51" t="s">
        <v>69</v>
      </c>
      <c r="AA244" s="53" t="s">
        <v>1413</v>
      </c>
      <c r="AB244" s="53" t="s">
        <v>1421</v>
      </c>
      <c r="AC244" s="53" t="s">
        <v>1414</v>
      </c>
      <c r="AD244" s="53" t="s">
        <v>1417</v>
      </c>
      <c r="AE244" s="55" t="s">
        <v>1418</v>
      </c>
    </row>
    <row r="245" spans="1:31" ht="15" customHeight="1" thickBot="1" x14ac:dyDescent="0.35">
      <c r="Z245" s="52"/>
      <c r="AA245" s="54"/>
      <c r="AB245" s="54"/>
      <c r="AC245" s="54"/>
      <c r="AD245" s="54"/>
      <c r="AE245" s="56"/>
    </row>
    <row r="246" spans="1:31" ht="15" customHeight="1" x14ac:dyDescent="0.3">
      <c r="Y246" t="s">
        <v>1445</v>
      </c>
      <c r="Z246" s="50" cm="1">
        <f t="array" ref="Z246">COUNTA(_xlfn._xlws.FILTER(O2:O241,O2:O241="Ja"))</f>
        <v>189</v>
      </c>
      <c r="AA246" s="50" cm="1">
        <f t="array" ref="AA246">COUNTA(_xlfn._xlws.FILTER(P2:P241,P2:P241="Ja"))</f>
        <v>30</v>
      </c>
      <c r="AB246" s="50" cm="1">
        <f t="array" ref="AB246">COUNTA(_xlfn._xlws.FILTER(Q2:Q241,Q2:Q241="Ja"))</f>
        <v>11</v>
      </c>
      <c r="AC246" s="50" cm="1">
        <f t="array" ref="AC246">COUNTA(_xlfn._xlws.FILTER(R2:R241,R2:R241="Ja"))</f>
        <v>178</v>
      </c>
      <c r="AD246" s="50" cm="1">
        <f t="array" ref="AD246">COUNTA(_xlfn._xlws.FILTER(S2:S241,S2:S241="Ja"))</f>
        <v>48</v>
      </c>
      <c r="AE246" s="50" cm="1">
        <f t="array" ref="AE246">COUNTA(_xlfn._xlws.FILTER(T2:T241,T2:T241="Ja"))</f>
        <v>3</v>
      </c>
    </row>
    <row r="247" spans="1:31" ht="15" customHeight="1" x14ac:dyDescent="0.3">
      <c r="E247" s="36"/>
      <c r="G247" s="35"/>
    </row>
    <row r="248" spans="1:31" ht="15" customHeight="1" x14ac:dyDescent="0.3">
      <c r="E248" s="36"/>
      <c r="G248" s="35"/>
      <c r="Z248" s="50" t="s">
        <v>1451</v>
      </c>
      <c r="AA248" s="50" t="s">
        <v>1451</v>
      </c>
      <c r="AB248" s="50"/>
      <c r="AC248" s="50"/>
      <c r="AD248" s="50"/>
      <c r="AE248" s="50"/>
    </row>
    <row r="249" spans="1:31" ht="15" customHeight="1" x14ac:dyDescent="0.3">
      <c r="E249" s="36"/>
      <c r="G249" s="36"/>
      <c r="Z249" s="50" t="str">
        <f>IF(Z246-AB246-AC246=0,"-","Fehler")</f>
        <v>-</v>
      </c>
      <c r="AA249" s="50" t="str">
        <f>IF(Z246+AD246+AE246=MAX(C2:C241),"-","Fehler")</f>
        <v>-</v>
      </c>
      <c r="AB249" s="50"/>
      <c r="AC249" s="50"/>
      <c r="AD249" s="50"/>
      <c r="AE249" s="50"/>
    </row>
    <row r="250" spans="1:31" ht="14.4" customHeight="1" x14ac:dyDescent="0.3">
      <c r="E250" s="36"/>
      <c r="G250" s="35"/>
    </row>
    <row r="251" spans="1:31" ht="15" customHeight="1" x14ac:dyDescent="0.3">
      <c r="E251" s="36"/>
      <c r="G251" s="35"/>
    </row>
    <row r="252" spans="1:31" ht="15" customHeight="1" x14ac:dyDescent="0.3">
      <c r="E252" s="36"/>
      <c r="G252" s="35"/>
    </row>
    <row r="253" spans="1:31" ht="15" customHeight="1" x14ac:dyDescent="0.3">
      <c r="E253" s="36"/>
      <c r="G253" s="35"/>
    </row>
    <row r="254" spans="1:31" ht="15" customHeight="1" x14ac:dyDescent="0.3">
      <c r="E254"/>
    </row>
    <row r="255" spans="1:31" ht="15" customHeight="1" x14ac:dyDescent="0.3">
      <c r="E255"/>
    </row>
    <row r="256" spans="1:31" ht="15" customHeight="1" x14ac:dyDescent="0.3">
      <c r="E256"/>
    </row>
    <row r="257" spans="5:5" ht="15" customHeight="1" x14ac:dyDescent="0.3">
      <c r="E257"/>
    </row>
    <row r="258" spans="5:5" ht="15" customHeight="1" x14ac:dyDescent="0.3">
      <c r="E258"/>
    </row>
    <row r="259" spans="5:5" ht="15" customHeight="1" x14ac:dyDescent="0.3">
      <c r="E259"/>
    </row>
    <row r="260" spans="5:5" ht="15" customHeight="1" x14ac:dyDescent="0.3">
      <c r="E260"/>
    </row>
    <row r="261" spans="5:5" ht="15" customHeight="1" x14ac:dyDescent="0.3">
      <c r="E261"/>
    </row>
    <row r="262" spans="5:5" ht="15" customHeight="1" x14ac:dyDescent="0.3">
      <c r="E262"/>
    </row>
    <row r="263" spans="5:5" ht="15" customHeight="1" x14ac:dyDescent="0.3">
      <c r="E263"/>
    </row>
    <row r="264" spans="5:5" ht="15" customHeight="1" x14ac:dyDescent="0.3">
      <c r="E264"/>
    </row>
    <row r="265" spans="5:5" ht="15" customHeight="1" x14ac:dyDescent="0.3">
      <c r="E265"/>
    </row>
    <row r="266" spans="5:5" ht="15" customHeight="1" x14ac:dyDescent="0.3">
      <c r="E266"/>
    </row>
    <row r="267" spans="5:5" ht="15" customHeight="1" x14ac:dyDescent="0.3">
      <c r="E267"/>
    </row>
    <row r="268" spans="5:5" ht="15" customHeight="1" x14ac:dyDescent="0.3">
      <c r="E268"/>
    </row>
    <row r="269" spans="5:5" ht="15" customHeight="1" x14ac:dyDescent="0.3">
      <c r="E269"/>
    </row>
    <row r="270" spans="5:5" ht="15" customHeight="1" x14ac:dyDescent="0.3">
      <c r="E270"/>
    </row>
    <row r="271" spans="5:5" ht="15" customHeight="1" x14ac:dyDescent="0.3">
      <c r="E271"/>
    </row>
    <row r="272" spans="5:5" ht="15" customHeight="1" x14ac:dyDescent="0.3">
      <c r="E272"/>
    </row>
    <row r="273" spans="5:5" x14ac:dyDescent="0.3">
      <c r="E273"/>
    </row>
  </sheetData>
  <mergeCells count="6">
    <mergeCell ref="Z244:Z245"/>
    <mergeCell ref="AE244:AE245"/>
    <mergeCell ref="AD244:AD245"/>
    <mergeCell ref="AC244:AC245"/>
    <mergeCell ref="AB244:AB245"/>
    <mergeCell ref="AA244:AA245"/>
  </mergeCells>
  <phoneticPr fontId="3"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2EA2-030B-435C-9B78-94FE72D50E27}">
  <dimension ref="A1"/>
  <sheetViews>
    <sheetView workbookViewId="0">
      <selection activeCell="D38" sqref="D38"/>
    </sheetView>
  </sheetViews>
  <sheetFormatPr baseColWidth="10"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39A6F-C006-491B-8D6E-CA246D31525D}">
  <dimension ref="D5:P20"/>
  <sheetViews>
    <sheetView workbookViewId="0">
      <selection activeCell="F31" sqref="F31"/>
    </sheetView>
  </sheetViews>
  <sheetFormatPr baseColWidth="10" defaultRowHeight="14.4" x14ac:dyDescent="0.3"/>
  <sheetData>
    <row r="5" spans="4:4" x14ac:dyDescent="0.3">
      <c r="D5" t="s">
        <v>62</v>
      </c>
    </row>
    <row r="6" spans="4:4" x14ac:dyDescent="0.3">
      <c r="D6" t="s">
        <v>53</v>
      </c>
    </row>
    <row r="7" spans="4:4" x14ac:dyDescent="0.3">
      <c r="D7" t="s">
        <v>7</v>
      </c>
    </row>
    <row r="8" spans="4:4" x14ac:dyDescent="0.3">
      <c r="D8" t="s">
        <v>1</v>
      </c>
    </row>
    <row r="9" spans="4:4" x14ac:dyDescent="0.3">
      <c r="D9" t="s">
        <v>2</v>
      </c>
    </row>
    <row r="10" spans="4:4" x14ac:dyDescent="0.3">
      <c r="D10" t="s">
        <v>3</v>
      </c>
    </row>
    <row r="12" spans="4:4" x14ac:dyDescent="0.3">
      <c r="D12" t="s">
        <v>4</v>
      </c>
    </row>
    <row r="13" spans="4:4" x14ac:dyDescent="0.3">
      <c r="D13" t="s">
        <v>5</v>
      </c>
    </row>
    <row r="14" spans="4:4" x14ac:dyDescent="0.3">
      <c r="D14" t="s">
        <v>6</v>
      </c>
    </row>
    <row r="15" spans="4:4" x14ac:dyDescent="0.3">
      <c r="D15" t="s">
        <v>8</v>
      </c>
    </row>
    <row r="17" spans="4:16" x14ac:dyDescent="0.3">
      <c r="D17" t="s">
        <v>207</v>
      </c>
      <c r="J17" t="s">
        <v>208</v>
      </c>
      <c r="K17" t="s">
        <v>209</v>
      </c>
      <c r="L17" t="s">
        <v>211</v>
      </c>
      <c r="M17" t="s">
        <v>212</v>
      </c>
      <c r="N17" t="s">
        <v>213</v>
      </c>
      <c r="O17" t="s">
        <v>214</v>
      </c>
      <c r="P17" t="s">
        <v>215</v>
      </c>
    </row>
    <row r="20" spans="4:16" x14ac:dyDescent="0.3">
      <c r="D20" t="s">
        <v>17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20C4D-8446-4403-BC8E-446606B060B3}">
  <dimension ref="A1:O240"/>
  <sheetViews>
    <sheetView workbookViewId="0">
      <selection activeCell="G32" sqref="G32"/>
    </sheetView>
  </sheetViews>
  <sheetFormatPr baseColWidth="10" defaultRowHeight="15" customHeight="1" x14ac:dyDescent="0.3"/>
  <cols>
    <col min="1" max="16384" width="11.5546875" style="35"/>
  </cols>
  <sheetData>
    <row r="1" spans="1:15" ht="15" customHeight="1" x14ac:dyDescent="0.3">
      <c r="A1" s="33" t="s">
        <v>1355</v>
      </c>
      <c r="C1" s="35" t="str" cm="1">
        <f t="array" ref="C1:C240">_xlfn.TEXTAFTER(A1:A240,". ")</f>
        <v>Geben Sie an, welche Aussage zur Bonusgewährung zutrifft!</v>
      </c>
      <c r="O1" s="35" t="s">
        <v>1380</v>
      </c>
    </row>
    <row r="2" spans="1:15" ht="15" customHeight="1" x14ac:dyDescent="0.3">
      <c r="A2" s="33" t="s">
        <v>1356</v>
      </c>
      <c r="C2" s="35" t="str">
        <v>Stellen Sie fest, was nicht als Entscheidungskriterium infrage kommt!</v>
      </c>
      <c r="O2" s="35" t="s">
        <v>1381</v>
      </c>
    </row>
    <row r="3" spans="1:15" ht="15" customHeight="1" x14ac:dyDescent="0.3">
      <c r="A3" s="33" t="s">
        <v>1357</v>
      </c>
      <c r="C3" s="35" t="str">
        <v>Stellen Sie fest, durch welche zwei Willenserklärungen der Kaufvertrag zustande kam!</v>
      </c>
      <c r="O3" s="35" t="s">
        <v>1382</v>
      </c>
    </row>
    <row r="4" spans="1:15" ht="15" customHeight="1" x14ac:dyDescent="0.3">
      <c r="A4" s="33" t="s">
        <v>1358</v>
      </c>
      <c r="C4" s="35" t="str">
        <v>Entscheiden Sie, welche Kaufvertragsart vorliegt!</v>
      </c>
      <c r="O4" s="35" t="s">
        <v>1383</v>
      </c>
    </row>
    <row r="5" spans="1:15" ht="15" customHeight="1" x14ac:dyDescent="0.3">
      <c r="A5" s="33" t="s">
        <v>1359</v>
      </c>
      <c r="C5" s="35" t="str">
        <v>Stellen Sie fest, wann der Mangel angezeigt werden muss!</v>
      </c>
      <c r="O5" s="35" t="s">
        <v>1384</v>
      </c>
    </row>
    <row r="6" spans="1:15" ht="15" customHeight="1" x14ac:dyDescent="0.3">
      <c r="A6" s="33" t="s">
        <v>1360</v>
      </c>
      <c r="C6" s="35" t="str">
        <v>Prüfen Sie, welcher Sachverhalt die Differenz zwischen Ist- und Sollbestand verursacht hat!</v>
      </c>
      <c r="O6" s="35" t="s">
        <v>1385</v>
      </c>
    </row>
    <row r="7" spans="1:15" ht="15" customHeight="1" x14ac:dyDescent="0.3">
      <c r="A7" s="33" t="s">
        <v>1361</v>
      </c>
      <c r="C7" s="35" t="str">
        <v>Stellen Sie fest, wie sich die Halbierung des Lagerbestands von Akkus auswirkt!</v>
      </c>
      <c r="O7" s="35" t="s">
        <v>1386</v>
      </c>
    </row>
    <row r="8" spans="1:15" ht="15" customHeight="1" x14ac:dyDescent="0.3">
      <c r="A8" s="33" t="s">
        <v>1362</v>
      </c>
      <c r="C8" s="35" t="str">
        <v>Vervollständigen Sie das Balkendiagramm und tragen Sie die Gesamtzahl der Arbeitstage ein!</v>
      </c>
      <c r="O8" s="35" t="s">
        <v>1387</v>
      </c>
    </row>
    <row r="9" spans="1:15" ht="15" customHeight="1" x14ac:dyDescent="0.3">
      <c r="A9" s="33" t="s">
        <v>1363</v>
      </c>
      <c r="C9" s="35" t="str">
        <v>Stellen Sie fest, welche Maßnahme die Ausschussquote reduzieren kann!</v>
      </c>
      <c r="O9" s="35" t="s">
        <v>1388</v>
      </c>
    </row>
    <row r="10" spans="1:15" ht="15" customHeight="1" x14ac:dyDescent="0.3">
      <c r="A10" s="33" t="s">
        <v>1364</v>
      </c>
      <c r="C10" s="35" t="str">
        <v>Geben Sie an, in welcher Lebensphase sich das Produkt im Jahr 5 befand!</v>
      </c>
      <c r="O10" s="35" t="s">
        <v>1389</v>
      </c>
    </row>
    <row r="11" spans="1:15" ht="15" customHeight="1" x14ac:dyDescent="0.3">
      <c r="A11" s="33" t="s">
        <v>1365</v>
      </c>
      <c r="C11" s="35" t="str">
        <v>Stellen Sie fest, welche Information der Beschäftigungsgrad von 85 % gibt!</v>
      </c>
      <c r="O11" s="35" t="s">
        <v>1390</v>
      </c>
    </row>
    <row r="12" spans="1:15" ht="15" customHeight="1" x14ac:dyDescent="0.3">
      <c r="A12" s="33" t="s">
        <v>1366</v>
      </c>
      <c r="C12" s="35" t="str">
        <v>Geben Sie an, um wie viel Uhr die Mittagspause für Sebastian Klube frühestens endet!</v>
      </c>
      <c r="O12" s="35" t="s">
        <v>1391</v>
      </c>
    </row>
    <row r="13" spans="1:15" ht="15" customHeight="1" x14ac:dyDescent="0.3">
      <c r="A13" s="33" t="s">
        <v>1367</v>
      </c>
      <c r="C13" s="35" t="str">
        <v>Stellen Sie fest, in welchem Fall das Bestellpunktverfahren richtig beschrieben ist!</v>
      </c>
      <c r="O13" s="35" t="s">
        <v>1392</v>
      </c>
    </row>
    <row r="14" spans="1:15" ht="15" customHeight="1" x14ac:dyDescent="0.3">
      <c r="A14" s="33" t="s">
        <v>1368</v>
      </c>
      <c r="C14" s="35" t="str">
        <v>Stellen Sie fest, wie sich der Meldebestand durch die Senkung der Lieferzeit und des Mindestbestands ändert!</v>
      </c>
      <c r="O14" s="35" t="s">
        <v>1393</v>
      </c>
    </row>
    <row r="15" spans="1:15" ht="15" customHeight="1" x14ac:dyDescent="0.3">
      <c r="A15" s="33" t="s">
        <v>1369</v>
      </c>
      <c r="C15" s="35" t="str">
        <v>Geben Sie an, welche Aussage zu den Beschaffungsstrategien nicht korrekt ist!</v>
      </c>
      <c r="O15" s="35" t="s">
        <v>1394</v>
      </c>
    </row>
    <row r="16" spans="1:15" ht="15" customHeight="1" x14ac:dyDescent="0.3">
      <c r="A16" s="33" t="s">
        <v>1370</v>
      </c>
      <c r="C16" s="35" t="str">
        <v>Geben Sie an, welches Recht der Schoko-Tender AG nicht zur Verfügung steht!</v>
      </c>
      <c r="O16" s="35" t="s">
        <v>1395</v>
      </c>
    </row>
    <row r="17" spans="1:15" ht="15" customHeight="1" x14ac:dyDescent="0.3">
      <c r="A17" s="33" t="s">
        <v>1371</v>
      </c>
      <c r="C17" s="35" t="str">
        <v>Stellen Sie fest, welche Aussage das Festplatzsystem richtig beschreibt!</v>
      </c>
      <c r="O17" s="35" t="s">
        <v>1396</v>
      </c>
    </row>
    <row r="18" spans="1:15" ht="15" customHeight="1" x14ac:dyDescent="0.3">
      <c r="A18" s="33" t="s">
        <v>1372</v>
      </c>
      <c r="C18" s="35" t="str">
        <v>Stellen Sie fest, welche Art von Inventur benutzt wird!</v>
      </c>
      <c r="O18" s="35" t="s">
        <v>1397</v>
      </c>
    </row>
    <row r="19" spans="1:15" ht="15" customHeight="1" x14ac:dyDescent="0.3">
      <c r="A19" s="33" t="s">
        <v>1373</v>
      </c>
      <c r="C19" s="35" t="str">
        <v>Prüfen Sie, welcher Sachverhalt die Differenz zwischen Ist- und Sollbestand verursacht hat!</v>
      </c>
      <c r="O19" s="35" t="s">
        <v>1385</v>
      </c>
    </row>
    <row r="20" spans="1:15" ht="15" customHeight="1" x14ac:dyDescent="0.3">
      <c r="A20" s="33" t="s">
        <v>1374</v>
      </c>
      <c r="C20" s="35" t="str">
        <v>Stellen Sie fest, in welchem Fall ein Vorteil und ein Nachteil der betrieblichen Arbeitsteilung richtig dargestellt sind!</v>
      </c>
      <c r="O20" s="35" t="s">
        <v>1227</v>
      </c>
    </row>
    <row r="21" spans="1:15" ht="15" customHeight="1" x14ac:dyDescent="0.3">
      <c r="A21" s="33" t="s">
        <v>1375</v>
      </c>
      <c r="C21" s="35" t="str">
        <v>Stellen Sie fest, welcher Vorgang bei der Bemessung der Rüstzeit zu berücksichtigen ist!</v>
      </c>
      <c r="O21" s="35" t="s">
        <v>1231</v>
      </c>
    </row>
    <row r="22" spans="1:15" ht="15" customHeight="1" x14ac:dyDescent="0.3">
      <c r="A22" s="33" t="s">
        <v>1376</v>
      </c>
      <c r="C22" s="35" t="str">
        <v>Ermitteln Sie, wie viele Packungen der Praline „Süße Schokokugel“ nach Erreichen der Gewinnschwelle verkauft werden müssen!</v>
      </c>
      <c r="O22" s="35" t="s">
        <v>1271</v>
      </c>
    </row>
    <row r="23" spans="1:15" ht="15" customHeight="1" x14ac:dyDescent="0.3">
      <c r="A23" s="33" t="s">
        <v>1377</v>
      </c>
      <c r="C23" s="35" t="str">
        <v>Berechnen Sie die Herstellkosten der Erzeugung in €!</v>
      </c>
      <c r="O23" s="35" t="s">
        <v>1398</v>
      </c>
    </row>
    <row r="24" spans="1:15" ht="15" customHeight="1" x14ac:dyDescent="0.3">
      <c r="A24" s="33" t="s">
        <v>1378</v>
      </c>
      <c r="C24" s="35" t="str">
        <v>Stellen Sie fest, welches vorrangige Recht die Maschinenfabrik Mahler GmbH bei einer mangelhaften Lieferung geltend machen kann!</v>
      </c>
      <c r="O24" s="35" t="s">
        <v>1132</v>
      </c>
    </row>
    <row r="25" spans="1:15" ht="15" customHeight="1" x14ac:dyDescent="0.3">
      <c r="A25" s="33" t="s">
        <v>1379</v>
      </c>
      <c r="C25" s="35" t="str">
        <v>Geben Sie an, mit welcher Maßnahme die Maschinenfabrik Mahler GmbH sich stärker an den Wünschen ihrer Kunden ausrichten kann!</v>
      </c>
      <c r="O25" s="35" t="s">
        <v>1141</v>
      </c>
    </row>
    <row r="26" spans="1:15" ht="15" customHeight="1" x14ac:dyDescent="0.3">
      <c r="A26" s="33"/>
      <c r="C26" s="35" t="e">
        <v>#N/A</v>
      </c>
      <c r="O26" s="35" t="e">
        <v>#N/A</v>
      </c>
    </row>
    <row r="27" spans="1:15" ht="15" customHeight="1" x14ac:dyDescent="0.3">
      <c r="A27" s="33"/>
      <c r="C27" s="35" t="e">
        <v>#N/A</v>
      </c>
      <c r="O27" s="35" t="e">
        <v>#N/A</v>
      </c>
    </row>
    <row r="28" spans="1:15" ht="15" customHeight="1" x14ac:dyDescent="0.3">
      <c r="A28" s="33"/>
      <c r="C28" s="35" t="e">
        <v>#N/A</v>
      </c>
      <c r="O28" s="35" t="e">
        <v>#N/A</v>
      </c>
    </row>
    <row r="29" spans="1:15" ht="15" customHeight="1" x14ac:dyDescent="0.3">
      <c r="A29" s="33"/>
      <c r="C29" s="35" t="e">
        <v>#N/A</v>
      </c>
      <c r="O29" s="35" t="e">
        <v>#N/A</v>
      </c>
    </row>
    <row r="30" spans="1:15" ht="15" customHeight="1" x14ac:dyDescent="0.3">
      <c r="A30" s="33"/>
      <c r="C30" s="35" t="e">
        <v>#N/A</v>
      </c>
      <c r="O30" s="35" t="e">
        <v>#N/A</v>
      </c>
    </row>
    <row r="31" spans="1:15" ht="15" customHeight="1" x14ac:dyDescent="0.3">
      <c r="A31" s="33"/>
      <c r="C31" s="35" t="e">
        <v>#N/A</v>
      </c>
      <c r="O31" s="35" t="e">
        <v>#N/A</v>
      </c>
    </row>
    <row r="32" spans="1:15" ht="15" customHeight="1" x14ac:dyDescent="0.3">
      <c r="A32" s="33"/>
      <c r="C32" s="35" t="e">
        <v>#N/A</v>
      </c>
      <c r="O32" s="35" t="e">
        <v>#N/A</v>
      </c>
    </row>
    <row r="33" spans="1:15" ht="15" customHeight="1" x14ac:dyDescent="0.3">
      <c r="A33" s="33"/>
      <c r="C33" s="35" t="e">
        <v>#N/A</v>
      </c>
      <c r="O33" s="35" t="e">
        <v>#N/A</v>
      </c>
    </row>
    <row r="34" spans="1:15" ht="15" customHeight="1" x14ac:dyDescent="0.3">
      <c r="A34" s="33"/>
      <c r="C34" s="35" t="e">
        <v>#N/A</v>
      </c>
      <c r="O34" s="35" t="e">
        <v>#N/A</v>
      </c>
    </row>
    <row r="35" spans="1:15" ht="15" customHeight="1" x14ac:dyDescent="0.3">
      <c r="A35" s="33"/>
      <c r="C35" s="35" t="e">
        <v>#N/A</v>
      </c>
      <c r="O35" s="35" t="e">
        <v>#N/A</v>
      </c>
    </row>
    <row r="36" spans="1:15" ht="15" customHeight="1" x14ac:dyDescent="0.3">
      <c r="A36" s="33"/>
      <c r="C36" s="35" t="e">
        <v>#N/A</v>
      </c>
      <c r="O36" s="35" t="e">
        <v>#N/A</v>
      </c>
    </row>
    <row r="37" spans="1:15" ht="15" customHeight="1" x14ac:dyDescent="0.3">
      <c r="A37" s="33"/>
      <c r="C37" s="35" t="e">
        <v>#N/A</v>
      </c>
      <c r="O37" s="35" t="e">
        <v>#N/A</v>
      </c>
    </row>
    <row r="38" spans="1:15" ht="15" customHeight="1" x14ac:dyDescent="0.3">
      <c r="A38" s="33"/>
      <c r="C38" s="35" t="e">
        <v>#N/A</v>
      </c>
      <c r="O38" s="35" t="e">
        <v>#N/A</v>
      </c>
    </row>
    <row r="39" spans="1:15" ht="15" customHeight="1" x14ac:dyDescent="0.3">
      <c r="A39" s="33"/>
      <c r="C39" s="35" t="e">
        <v>#N/A</v>
      </c>
      <c r="O39" s="35" t="e">
        <v>#N/A</v>
      </c>
    </row>
    <row r="40" spans="1:15" ht="15" customHeight="1" x14ac:dyDescent="0.3">
      <c r="A40" s="33"/>
      <c r="C40" s="35" t="e">
        <v>#N/A</v>
      </c>
      <c r="O40" s="35" t="e">
        <v>#N/A</v>
      </c>
    </row>
    <row r="41" spans="1:15" ht="15" customHeight="1" x14ac:dyDescent="0.3">
      <c r="A41" s="33"/>
      <c r="C41" s="35" t="e">
        <v>#N/A</v>
      </c>
      <c r="O41" s="35" t="e">
        <v>#N/A</v>
      </c>
    </row>
    <row r="42" spans="1:15" ht="15" customHeight="1" x14ac:dyDescent="0.3">
      <c r="A42" s="33"/>
      <c r="C42" s="35" t="e">
        <v>#N/A</v>
      </c>
      <c r="O42" s="35" t="e">
        <v>#N/A</v>
      </c>
    </row>
    <row r="43" spans="1:15" ht="15" customHeight="1" x14ac:dyDescent="0.3">
      <c r="A43" s="33"/>
      <c r="C43" s="35" t="e">
        <v>#N/A</v>
      </c>
      <c r="O43" s="35" t="e">
        <v>#N/A</v>
      </c>
    </row>
    <row r="44" spans="1:15" ht="15" customHeight="1" x14ac:dyDescent="0.3">
      <c r="A44" s="33"/>
      <c r="C44" s="35" t="e">
        <v>#N/A</v>
      </c>
      <c r="O44" s="35" t="e">
        <v>#N/A</v>
      </c>
    </row>
    <row r="45" spans="1:15" ht="15" customHeight="1" x14ac:dyDescent="0.3">
      <c r="A45" s="33"/>
      <c r="C45" s="35" t="e">
        <v>#N/A</v>
      </c>
      <c r="O45" s="35" t="e">
        <v>#N/A</v>
      </c>
    </row>
    <row r="46" spans="1:15" ht="15" customHeight="1" x14ac:dyDescent="0.3">
      <c r="A46" s="33"/>
      <c r="C46" s="35" t="e">
        <v>#N/A</v>
      </c>
      <c r="O46" s="35" t="e">
        <v>#N/A</v>
      </c>
    </row>
    <row r="47" spans="1:15" ht="15" customHeight="1" x14ac:dyDescent="0.3">
      <c r="A47" s="33"/>
      <c r="C47" s="35" t="e">
        <v>#N/A</v>
      </c>
      <c r="O47" s="35" t="e">
        <v>#N/A</v>
      </c>
    </row>
    <row r="48" spans="1:15" ht="15" customHeight="1" x14ac:dyDescent="0.3">
      <c r="A48" s="33"/>
      <c r="C48" s="35" t="e">
        <v>#N/A</v>
      </c>
      <c r="O48" s="35" t="e">
        <v>#N/A</v>
      </c>
    </row>
    <row r="49" spans="1:15" ht="15" customHeight="1" x14ac:dyDescent="0.3">
      <c r="A49" s="33"/>
      <c r="C49" s="35" t="e">
        <v>#N/A</v>
      </c>
      <c r="O49" s="35" t="e">
        <v>#N/A</v>
      </c>
    </row>
    <row r="50" spans="1:15" ht="15" customHeight="1" x14ac:dyDescent="0.3">
      <c r="A50" s="33"/>
      <c r="C50" s="35" t="e">
        <v>#N/A</v>
      </c>
      <c r="O50" s="35" t="e">
        <v>#N/A</v>
      </c>
    </row>
    <row r="51" spans="1:15" ht="15" customHeight="1" x14ac:dyDescent="0.3">
      <c r="A51" s="33"/>
      <c r="C51" s="35" t="e">
        <v>#N/A</v>
      </c>
      <c r="O51" s="35" t="e">
        <v>#N/A</v>
      </c>
    </row>
    <row r="52" spans="1:15" ht="15" customHeight="1" x14ac:dyDescent="0.3">
      <c r="A52" s="33"/>
      <c r="C52" s="35" t="e">
        <v>#N/A</v>
      </c>
      <c r="O52" s="35" t="e">
        <v>#N/A</v>
      </c>
    </row>
    <row r="53" spans="1:15" ht="15" customHeight="1" x14ac:dyDescent="0.3">
      <c r="A53" s="33"/>
      <c r="C53" s="35" t="e">
        <v>#N/A</v>
      </c>
      <c r="O53" s="35" t="e">
        <v>#N/A</v>
      </c>
    </row>
    <row r="54" spans="1:15" ht="15" customHeight="1" x14ac:dyDescent="0.3">
      <c r="A54" s="33"/>
      <c r="C54" s="35" t="e">
        <v>#N/A</v>
      </c>
      <c r="O54" s="35" t="e">
        <v>#N/A</v>
      </c>
    </row>
    <row r="55" spans="1:15" ht="15" customHeight="1" x14ac:dyDescent="0.3">
      <c r="A55" s="33"/>
      <c r="C55" s="35" t="e">
        <v>#N/A</v>
      </c>
      <c r="O55" s="35" t="e">
        <v>#N/A</v>
      </c>
    </row>
    <row r="56" spans="1:15" ht="15" customHeight="1" x14ac:dyDescent="0.3">
      <c r="A56" s="33"/>
      <c r="C56" s="35" t="e">
        <v>#N/A</v>
      </c>
      <c r="O56" s="35" t="e">
        <v>#N/A</v>
      </c>
    </row>
    <row r="57" spans="1:15" ht="15" customHeight="1" x14ac:dyDescent="0.3">
      <c r="A57" s="33"/>
      <c r="C57" s="35" t="e">
        <v>#N/A</v>
      </c>
      <c r="O57" s="35" t="e">
        <v>#N/A</v>
      </c>
    </row>
    <row r="58" spans="1:15" ht="15" customHeight="1" x14ac:dyDescent="0.3">
      <c r="A58" s="33"/>
      <c r="C58" s="35" t="e">
        <v>#N/A</v>
      </c>
      <c r="O58" s="35" t="e">
        <v>#N/A</v>
      </c>
    </row>
    <row r="59" spans="1:15" ht="15" customHeight="1" x14ac:dyDescent="0.3">
      <c r="A59" s="33"/>
      <c r="C59" s="35" t="e">
        <v>#N/A</v>
      </c>
      <c r="O59" s="35" t="e">
        <v>#N/A</v>
      </c>
    </row>
    <row r="60" spans="1:15" ht="15" customHeight="1" x14ac:dyDescent="0.3">
      <c r="A60" s="33"/>
      <c r="C60" s="35" t="e">
        <v>#N/A</v>
      </c>
      <c r="O60" s="35" t="e">
        <v>#N/A</v>
      </c>
    </row>
    <row r="61" spans="1:15" ht="15" customHeight="1" x14ac:dyDescent="0.3">
      <c r="A61" s="33"/>
      <c r="C61" s="35" t="e">
        <v>#N/A</v>
      </c>
      <c r="O61" s="35" t="e">
        <v>#N/A</v>
      </c>
    </row>
    <row r="62" spans="1:15" ht="15" customHeight="1" x14ac:dyDescent="0.3">
      <c r="A62" s="33"/>
      <c r="C62" s="35" t="e">
        <v>#N/A</v>
      </c>
      <c r="O62" s="35" t="e">
        <v>#N/A</v>
      </c>
    </row>
    <row r="63" spans="1:15" ht="15" customHeight="1" x14ac:dyDescent="0.3">
      <c r="A63" s="33"/>
      <c r="C63" s="35" t="e">
        <v>#N/A</v>
      </c>
      <c r="O63" s="35" t="e">
        <v>#N/A</v>
      </c>
    </row>
    <row r="64" spans="1:15" ht="15" customHeight="1" x14ac:dyDescent="0.3">
      <c r="A64" s="33"/>
      <c r="C64" s="35" t="e">
        <v>#N/A</v>
      </c>
      <c r="O64" s="35" t="e">
        <v>#N/A</v>
      </c>
    </row>
    <row r="65" spans="1:15" ht="15" customHeight="1" x14ac:dyDescent="0.3">
      <c r="A65" s="33"/>
      <c r="C65" s="35" t="e">
        <v>#N/A</v>
      </c>
      <c r="O65" s="35" t="e">
        <v>#N/A</v>
      </c>
    </row>
    <row r="66" spans="1:15" ht="15" customHeight="1" x14ac:dyDescent="0.3">
      <c r="A66" s="33"/>
      <c r="C66" s="35" t="e">
        <v>#N/A</v>
      </c>
      <c r="O66" s="35" t="e">
        <v>#N/A</v>
      </c>
    </row>
    <row r="67" spans="1:15" ht="15" customHeight="1" x14ac:dyDescent="0.3">
      <c r="A67" s="33"/>
      <c r="C67" s="35" t="e">
        <v>#N/A</v>
      </c>
      <c r="O67" s="35" t="e">
        <v>#N/A</v>
      </c>
    </row>
    <row r="68" spans="1:15" ht="15" customHeight="1" x14ac:dyDescent="0.3">
      <c r="A68" s="33"/>
      <c r="C68" s="35" t="e">
        <v>#N/A</v>
      </c>
      <c r="O68" s="35" t="e">
        <v>#N/A</v>
      </c>
    </row>
    <row r="69" spans="1:15" ht="15" customHeight="1" x14ac:dyDescent="0.3">
      <c r="A69" s="33"/>
      <c r="C69" s="35" t="e">
        <v>#N/A</v>
      </c>
      <c r="O69" s="35" t="e">
        <v>#N/A</v>
      </c>
    </row>
    <row r="70" spans="1:15" ht="15" customHeight="1" x14ac:dyDescent="0.3">
      <c r="A70" s="33"/>
      <c r="C70" s="35" t="e">
        <v>#N/A</v>
      </c>
      <c r="O70" s="35" t="e">
        <v>#N/A</v>
      </c>
    </row>
    <row r="71" spans="1:15" ht="15" customHeight="1" x14ac:dyDescent="0.3">
      <c r="A71" s="33"/>
      <c r="C71" s="35" t="e">
        <v>#N/A</v>
      </c>
      <c r="O71" s="35" t="e">
        <v>#N/A</v>
      </c>
    </row>
    <row r="72" spans="1:15" ht="15" customHeight="1" x14ac:dyDescent="0.3">
      <c r="A72" s="33"/>
      <c r="C72" s="35" t="e">
        <v>#N/A</v>
      </c>
      <c r="O72" s="35" t="e">
        <v>#N/A</v>
      </c>
    </row>
    <row r="73" spans="1:15" ht="15" customHeight="1" x14ac:dyDescent="0.3">
      <c r="A73" s="33"/>
      <c r="C73" s="35" t="e">
        <v>#N/A</v>
      </c>
      <c r="O73" s="35" t="e">
        <v>#N/A</v>
      </c>
    </row>
    <row r="74" spans="1:15" ht="15" customHeight="1" x14ac:dyDescent="0.3">
      <c r="A74" s="33"/>
      <c r="C74" s="35" t="e">
        <v>#N/A</v>
      </c>
      <c r="O74" s="35" t="e">
        <v>#N/A</v>
      </c>
    </row>
    <row r="75" spans="1:15" ht="15" customHeight="1" x14ac:dyDescent="0.3">
      <c r="A75" s="33"/>
      <c r="C75" s="35" t="e">
        <v>#N/A</v>
      </c>
      <c r="O75" s="35" t="e">
        <v>#N/A</v>
      </c>
    </row>
    <row r="76" spans="1:15" ht="15" customHeight="1" x14ac:dyDescent="0.3">
      <c r="A76" s="33"/>
      <c r="C76" s="35" t="e">
        <v>#N/A</v>
      </c>
      <c r="O76" s="35" t="e">
        <v>#N/A</v>
      </c>
    </row>
    <row r="77" spans="1:15" ht="15" customHeight="1" x14ac:dyDescent="0.3">
      <c r="A77" s="33"/>
      <c r="C77" s="35" t="e">
        <v>#N/A</v>
      </c>
      <c r="O77" s="35" t="e">
        <v>#N/A</v>
      </c>
    </row>
    <row r="78" spans="1:15" ht="15" customHeight="1" x14ac:dyDescent="0.3">
      <c r="A78" s="33"/>
      <c r="C78" s="35" t="e">
        <v>#N/A</v>
      </c>
      <c r="O78" s="35" t="e">
        <v>#N/A</v>
      </c>
    </row>
    <row r="79" spans="1:15" ht="15" customHeight="1" x14ac:dyDescent="0.3">
      <c r="A79" s="33"/>
      <c r="C79" s="35" t="e">
        <v>#N/A</v>
      </c>
      <c r="O79" s="35" t="e">
        <v>#N/A</v>
      </c>
    </row>
    <row r="80" spans="1:15" ht="15" customHeight="1" x14ac:dyDescent="0.3">
      <c r="A80" s="33"/>
      <c r="C80" s="35" t="e">
        <v>#N/A</v>
      </c>
      <c r="O80" s="35" t="e">
        <v>#N/A</v>
      </c>
    </row>
    <row r="81" spans="1:15" ht="15" customHeight="1" x14ac:dyDescent="0.3">
      <c r="A81" s="33"/>
      <c r="C81" s="35" t="e">
        <v>#N/A</v>
      </c>
      <c r="O81" s="35" t="e">
        <v>#N/A</v>
      </c>
    </row>
    <row r="82" spans="1:15" ht="15" customHeight="1" x14ac:dyDescent="0.3">
      <c r="A82" s="33"/>
      <c r="C82" s="35" t="e">
        <v>#N/A</v>
      </c>
      <c r="O82" s="35" t="e">
        <v>#N/A</v>
      </c>
    </row>
    <row r="83" spans="1:15" ht="15" customHeight="1" x14ac:dyDescent="0.3">
      <c r="A83" s="33"/>
      <c r="C83" s="35" t="e">
        <v>#N/A</v>
      </c>
      <c r="O83" s="35" t="e">
        <v>#N/A</v>
      </c>
    </row>
    <row r="84" spans="1:15" ht="15" customHeight="1" x14ac:dyDescent="0.3">
      <c r="A84" s="33"/>
      <c r="C84" s="35" t="e">
        <v>#N/A</v>
      </c>
      <c r="O84" s="35" t="e">
        <v>#N/A</v>
      </c>
    </row>
    <row r="85" spans="1:15" ht="15" customHeight="1" x14ac:dyDescent="0.3">
      <c r="A85" s="33"/>
      <c r="C85" s="35" t="e">
        <v>#N/A</v>
      </c>
      <c r="O85" s="35" t="e">
        <v>#N/A</v>
      </c>
    </row>
    <row r="86" spans="1:15" ht="15" customHeight="1" x14ac:dyDescent="0.3">
      <c r="A86" s="33"/>
      <c r="C86" s="35" t="e">
        <v>#N/A</v>
      </c>
      <c r="O86" s="35" t="e">
        <v>#N/A</v>
      </c>
    </row>
    <row r="87" spans="1:15" ht="15" customHeight="1" x14ac:dyDescent="0.3">
      <c r="A87" s="34"/>
      <c r="C87" s="35" t="e">
        <v>#N/A</v>
      </c>
      <c r="O87" s="35" t="e">
        <v>#N/A</v>
      </c>
    </row>
    <row r="88" spans="1:15" ht="15" customHeight="1" x14ac:dyDescent="0.3">
      <c r="A88" s="34"/>
      <c r="C88" s="35" t="e">
        <v>#N/A</v>
      </c>
      <c r="O88" s="35" t="e">
        <v>#N/A</v>
      </c>
    </row>
    <row r="89" spans="1:15" ht="15" customHeight="1" x14ac:dyDescent="0.3">
      <c r="A89" s="34"/>
      <c r="C89" s="35" t="e">
        <v>#N/A</v>
      </c>
      <c r="O89" s="35" t="e">
        <v>#N/A</v>
      </c>
    </row>
    <row r="90" spans="1:15" ht="15" customHeight="1" x14ac:dyDescent="0.3">
      <c r="A90" s="34"/>
      <c r="C90" s="35" t="e">
        <v>#N/A</v>
      </c>
      <c r="O90" s="35" t="e">
        <v>#N/A</v>
      </c>
    </row>
    <row r="91" spans="1:15" ht="15" customHeight="1" x14ac:dyDescent="0.3">
      <c r="A91" s="34"/>
      <c r="C91" s="35" t="e">
        <v>#N/A</v>
      </c>
      <c r="O91" s="35" t="e">
        <v>#N/A</v>
      </c>
    </row>
    <row r="92" spans="1:15" ht="15" customHeight="1" x14ac:dyDescent="0.3">
      <c r="A92" s="34"/>
      <c r="C92" s="35" t="e">
        <v>#N/A</v>
      </c>
      <c r="O92" s="35" t="e">
        <v>#N/A</v>
      </c>
    </row>
    <row r="93" spans="1:15" ht="15" customHeight="1" x14ac:dyDescent="0.3">
      <c r="A93" s="34"/>
      <c r="C93" s="35" t="e">
        <v>#N/A</v>
      </c>
      <c r="O93" s="35" t="e">
        <v>#N/A</v>
      </c>
    </row>
    <row r="94" spans="1:15" ht="15" customHeight="1" x14ac:dyDescent="0.3">
      <c r="A94" s="34"/>
      <c r="C94" s="35" t="e">
        <v>#N/A</v>
      </c>
      <c r="O94" s="35" t="e">
        <v>#N/A</v>
      </c>
    </row>
    <row r="95" spans="1:15" ht="15" customHeight="1" x14ac:dyDescent="0.3">
      <c r="A95" s="34"/>
      <c r="C95" s="35" t="e">
        <v>#N/A</v>
      </c>
      <c r="O95" s="35" t="e">
        <v>#N/A</v>
      </c>
    </row>
    <row r="96" spans="1:15" ht="15" customHeight="1" x14ac:dyDescent="0.3">
      <c r="A96" s="34"/>
      <c r="C96" s="35" t="e">
        <v>#N/A</v>
      </c>
      <c r="O96" s="35" t="e">
        <v>#N/A</v>
      </c>
    </row>
    <row r="97" spans="1:15" ht="15" customHeight="1" x14ac:dyDescent="0.3">
      <c r="A97" s="34"/>
      <c r="C97" s="35" t="e">
        <v>#N/A</v>
      </c>
      <c r="O97" s="35" t="e">
        <v>#N/A</v>
      </c>
    </row>
    <row r="98" spans="1:15" ht="15" customHeight="1" x14ac:dyDescent="0.3">
      <c r="A98" s="34"/>
      <c r="C98" s="35" t="e">
        <v>#N/A</v>
      </c>
      <c r="O98" s="35" t="e">
        <v>#N/A</v>
      </c>
    </row>
    <row r="99" spans="1:15" ht="15" customHeight="1" x14ac:dyDescent="0.3">
      <c r="A99" s="34"/>
      <c r="C99" s="35" t="e">
        <v>#N/A</v>
      </c>
      <c r="O99" s="35" t="e">
        <v>#N/A</v>
      </c>
    </row>
    <row r="100" spans="1:15" ht="15" customHeight="1" x14ac:dyDescent="0.3">
      <c r="A100" s="34"/>
      <c r="C100" s="35" t="e">
        <v>#N/A</v>
      </c>
      <c r="O100" s="35" t="e">
        <v>#N/A</v>
      </c>
    </row>
    <row r="101" spans="1:15" ht="15" customHeight="1" x14ac:dyDescent="0.3">
      <c r="A101" s="34"/>
      <c r="C101" s="35" t="e">
        <v>#N/A</v>
      </c>
      <c r="O101" s="35" t="e">
        <v>#N/A</v>
      </c>
    </row>
    <row r="102" spans="1:15" ht="15" customHeight="1" x14ac:dyDescent="0.3">
      <c r="A102" s="34"/>
      <c r="C102" s="35" t="e">
        <v>#N/A</v>
      </c>
      <c r="O102" s="35" t="e">
        <v>#N/A</v>
      </c>
    </row>
    <row r="103" spans="1:15" ht="15" customHeight="1" x14ac:dyDescent="0.3">
      <c r="A103" s="34"/>
      <c r="C103" s="35" t="e">
        <v>#N/A</v>
      </c>
      <c r="O103" s="35" t="e">
        <v>#N/A</v>
      </c>
    </row>
    <row r="104" spans="1:15" ht="15" customHeight="1" x14ac:dyDescent="0.3">
      <c r="A104" s="34"/>
      <c r="C104" s="35" t="e">
        <v>#N/A</v>
      </c>
      <c r="O104" s="35" t="e">
        <v>#N/A</v>
      </c>
    </row>
    <row r="105" spans="1:15" ht="15" customHeight="1" x14ac:dyDescent="0.3">
      <c r="A105" s="34"/>
      <c r="C105" s="35" t="e">
        <v>#N/A</v>
      </c>
      <c r="O105" s="35" t="e">
        <v>#N/A</v>
      </c>
    </row>
    <row r="106" spans="1:15" ht="15" customHeight="1" x14ac:dyDescent="0.3">
      <c r="A106" s="34"/>
      <c r="C106" s="35" t="e">
        <v>#N/A</v>
      </c>
      <c r="O106" s="35" t="e">
        <v>#N/A</v>
      </c>
    </row>
    <row r="107" spans="1:15" ht="15" customHeight="1" x14ac:dyDescent="0.3">
      <c r="A107" s="34"/>
      <c r="C107" s="35" t="e">
        <v>#N/A</v>
      </c>
      <c r="O107" s="35" t="e">
        <v>#N/A</v>
      </c>
    </row>
    <row r="108" spans="1:15" ht="15" customHeight="1" x14ac:dyDescent="0.3">
      <c r="A108" s="34"/>
      <c r="C108" s="35" t="e">
        <v>#N/A</v>
      </c>
      <c r="O108" s="35" t="e">
        <v>#N/A</v>
      </c>
    </row>
    <row r="109" spans="1:15" ht="15" customHeight="1" x14ac:dyDescent="0.3">
      <c r="A109" s="34"/>
      <c r="C109" s="35" t="e">
        <v>#N/A</v>
      </c>
      <c r="O109" s="35" t="e">
        <v>#N/A</v>
      </c>
    </row>
    <row r="110" spans="1:15" ht="15" customHeight="1" x14ac:dyDescent="0.3">
      <c r="A110" s="34"/>
      <c r="C110" s="35" t="e">
        <v>#N/A</v>
      </c>
      <c r="O110" s="35" t="e">
        <v>#N/A</v>
      </c>
    </row>
    <row r="111" spans="1:15" ht="15" customHeight="1" x14ac:dyDescent="0.3">
      <c r="A111" s="34"/>
      <c r="C111" s="35" t="e">
        <v>#N/A</v>
      </c>
      <c r="O111" s="35" t="e">
        <v>#N/A</v>
      </c>
    </row>
    <row r="112" spans="1:15" ht="15" customHeight="1" x14ac:dyDescent="0.3">
      <c r="A112" s="34"/>
      <c r="C112" s="35" t="e">
        <v>#N/A</v>
      </c>
      <c r="O112" s="35" t="e">
        <v>#N/A</v>
      </c>
    </row>
    <row r="113" spans="1:15" ht="15" customHeight="1" x14ac:dyDescent="0.3">
      <c r="A113" s="34"/>
      <c r="C113" s="35" t="e">
        <v>#N/A</v>
      </c>
      <c r="O113" s="35" t="e">
        <v>#N/A</v>
      </c>
    </row>
    <row r="114" spans="1:15" ht="15" customHeight="1" x14ac:dyDescent="0.3">
      <c r="A114" s="34"/>
      <c r="C114" s="35" t="e">
        <v>#N/A</v>
      </c>
      <c r="O114" s="35" t="e">
        <v>#N/A</v>
      </c>
    </row>
    <row r="115" spans="1:15" ht="15" customHeight="1" x14ac:dyDescent="0.3">
      <c r="A115" s="34"/>
      <c r="C115" s="35" t="e">
        <v>#N/A</v>
      </c>
      <c r="O115" s="35" t="e">
        <v>#N/A</v>
      </c>
    </row>
    <row r="116" spans="1:15" ht="15" customHeight="1" x14ac:dyDescent="0.3">
      <c r="A116" s="34"/>
      <c r="C116" s="35" t="e">
        <v>#N/A</v>
      </c>
      <c r="O116" s="35" t="e">
        <v>#N/A</v>
      </c>
    </row>
    <row r="117" spans="1:15" ht="15" customHeight="1" x14ac:dyDescent="0.3">
      <c r="A117" s="34"/>
      <c r="C117" s="35" t="e">
        <v>#N/A</v>
      </c>
      <c r="O117" s="35" t="e">
        <v>#N/A</v>
      </c>
    </row>
    <row r="118" spans="1:15" ht="15" customHeight="1" x14ac:dyDescent="0.3">
      <c r="A118" s="34"/>
      <c r="C118" s="35" t="e">
        <v>#N/A</v>
      </c>
      <c r="O118" s="35" t="e">
        <v>#N/A</v>
      </c>
    </row>
    <row r="119" spans="1:15" ht="15" customHeight="1" x14ac:dyDescent="0.3">
      <c r="A119" s="34"/>
      <c r="C119" s="35" t="e">
        <v>#N/A</v>
      </c>
      <c r="O119" s="35" t="e">
        <v>#N/A</v>
      </c>
    </row>
    <row r="120" spans="1:15" ht="15" customHeight="1" x14ac:dyDescent="0.3">
      <c r="A120" s="34"/>
      <c r="C120" s="35" t="e">
        <v>#N/A</v>
      </c>
      <c r="O120" s="35" t="e">
        <v>#N/A</v>
      </c>
    </row>
    <row r="121" spans="1:15" ht="15" customHeight="1" x14ac:dyDescent="0.3">
      <c r="A121" s="34"/>
      <c r="C121" s="35" t="e">
        <v>#N/A</v>
      </c>
      <c r="O121" s="35" t="e">
        <v>#N/A</v>
      </c>
    </row>
    <row r="122" spans="1:15" ht="15" customHeight="1" x14ac:dyDescent="0.3">
      <c r="A122" s="34"/>
      <c r="C122" s="35" t="e">
        <v>#N/A</v>
      </c>
      <c r="O122" s="35" t="e">
        <v>#N/A</v>
      </c>
    </row>
    <row r="123" spans="1:15" ht="15" customHeight="1" x14ac:dyDescent="0.3">
      <c r="A123" s="34"/>
      <c r="C123" s="35" t="e">
        <v>#N/A</v>
      </c>
      <c r="O123" s="35" t="e">
        <v>#N/A</v>
      </c>
    </row>
    <row r="124" spans="1:15" ht="15" customHeight="1" x14ac:dyDescent="0.3">
      <c r="A124" s="34"/>
      <c r="C124" s="35" t="e">
        <v>#N/A</v>
      </c>
      <c r="O124" s="35" t="e">
        <v>#N/A</v>
      </c>
    </row>
    <row r="125" spans="1:15" ht="15" customHeight="1" x14ac:dyDescent="0.3">
      <c r="A125" s="34"/>
      <c r="C125" s="35" t="e">
        <v>#N/A</v>
      </c>
      <c r="O125" s="35" t="e">
        <v>#N/A</v>
      </c>
    </row>
    <row r="126" spans="1:15" ht="15" customHeight="1" x14ac:dyDescent="0.3">
      <c r="A126" s="34"/>
      <c r="C126" s="35" t="e">
        <v>#N/A</v>
      </c>
      <c r="O126" s="35" t="e">
        <v>#N/A</v>
      </c>
    </row>
    <row r="127" spans="1:15" ht="15" customHeight="1" x14ac:dyDescent="0.3">
      <c r="A127" s="34"/>
      <c r="C127" s="35" t="e">
        <v>#N/A</v>
      </c>
      <c r="O127" s="35" t="e">
        <v>#N/A</v>
      </c>
    </row>
    <row r="128" spans="1:15" ht="15" customHeight="1" x14ac:dyDescent="0.3">
      <c r="A128" s="34"/>
      <c r="C128" s="35" t="e">
        <v>#N/A</v>
      </c>
      <c r="O128" s="35" t="e">
        <v>#N/A</v>
      </c>
    </row>
    <row r="129" spans="1:15" ht="15" customHeight="1" x14ac:dyDescent="0.3">
      <c r="A129" s="34"/>
      <c r="C129" s="35" t="e">
        <v>#N/A</v>
      </c>
      <c r="O129" s="35" t="e">
        <v>#N/A</v>
      </c>
    </row>
    <row r="130" spans="1:15" ht="15" customHeight="1" x14ac:dyDescent="0.3">
      <c r="A130" s="34"/>
      <c r="C130" s="35" t="e">
        <v>#N/A</v>
      </c>
      <c r="O130" s="35" t="e">
        <v>#N/A</v>
      </c>
    </row>
    <row r="131" spans="1:15" ht="15" customHeight="1" x14ac:dyDescent="0.3">
      <c r="A131" s="34"/>
      <c r="C131" s="35" t="e">
        <v>#N/A</v>
      </c>
      <c r="O131" s="35" t="e">
        <v>#N/A</v>
      </c>
    </row>
    <row r="132" spans="1:15" ht="15" customHeight="1" x14ac:dyDescent="0.3">
      <c r="A132" s="34"/>
      <c r="C132" s="35" t="e">
        <v>#N/A</v>
      </c>
      <c r="O132" s="35" t="e">
        <v>#N/A</v>
      </c>
    </row>
    <row r="133" spans="1:15" ht="15" customHeight="1" x14ac:dyDescent="0.3">
      <c r="A133" s="34"/>
      <c r="C133" s="35" t="e">
        <v>#N/A</v>
      </c>
      <c r="O133" s="35" t="e">
        <v>#N/A</v>
      </c>
    </row>
    <row r="134" spans="1:15" ht="15" customHeight="1" x14ac:dyDescent="0.3">
      <c r="A134" s="34"/>
      <c r="C134" s="35" t="e">
        <v>#N/A</v>
      </c>
      <c r="O134" s="35" t="e">
        <v>#N/A</v>
      </c>
    </row>
    <row r="135" spans="1:15" ht="15" customHeight="1" x14ac:dyDescent="0.3">
      <c r="A135" s="34"/>
      <c r="C135" s="35" t="e">
        <v>#N/A</v>
      </c>
      <c r="O135" s="35" t="e">
        <v>#N/A</v>
      </c>
    </row>
    <row r="136" spans="1:15" ht="15" customHeight="1" x14ac:dyDescent="0.3">
      <c r="A136" s="34"/>
      <c r="C136" s="35" t="e">
        <v>#N/A</v>
      </c>
      <c r="O136" s="35" t="e">
        <v>#N/A</v>
      </c>
    </row>
    <row r="137" spans="1:15" ht="15" customHeight="1" x14ac:dyDescent="0.3">
      <c r="A137" s="34"/>
      <c r="C137" s="35" t="e">
        <v>#N/A</v>
      </c>
      <c r="O137" s="35" t="e">
        <v>#N/A</v>
      </c>
    </row>
    <row r="138" spans="1:15" ht="15" customHeight="1" x14ac:dyDescent="0.3">
      <c r="A138" s="34"/>
      <c r="C138" s="35" t="e">
        <v>#N/A</v>
      </c>
      <c r="O138" s="35" t="e">
        <v>#N/A</v>
      </c>
    </row>
    <row r="139" spans="1:15" ht="15" customHeight="1" x14ac:dyDescent="0.3">
      <c r="A139" s="34"/>
      <c r="C139" s="35" t="e">
        <v>#N/A</v>
      </c>
      <c r="O139" s="35" t="e">
        <v>#N/A</v>
      </c>
    </row>
    <row r="140" spans="1:15" ht="15" customHeight="1" x14ac:dyDescent="0.3">
      <c r="A140" s="34"/>
      <c r="C140" s="35" t="e">
        <v>#N/A</v>
      </c>
      <c r="O140" s="35" t="e">
        <v>#N/A</v>
      </c>
    </row>
    <row r="141" spans="1:15" ht="15" customHeight="1" x14ac:dyDescent="0.3">
      <c r="A141" s="34"/>
      <c r="C141" s="35" t="e">
        <v>#N/A</v>
      </c>
      <c r="O141" s="35" t="e">
        <v>#N/A</v>
      </c>
    </row>
    <row r="142" spans="1:15" ht="15" customHeight="1" x14ac:dyDescent="0.3">
      <c r="A142" s="34"/>
      <c r="C142" s="35" t="e">
        <v>#N/A</v>
      </c>
      <c r="O142" s="35" t="e">
        <v>#N/A</v>
      </c>
    </row>
    <row r="143" spans="1:15" ht="15" customHeight="1" x14ac:dyDescent="0.3">
      <c r="A143" s="34"/>
      <c r="C143" s="35" t="e">
        <v>#N/A</v>
      </c>
      <c r="O143" s="35" t="e">
        <v>#N/A</v>
      </c>
    </row>
    <row r="144" spans="1:15" ht="15" customHeight="1" x14ac:dyDescent="0.3">
      <c r="A144" s="34"/>
      <c r="C144" s="35" t="e">
        <v>#N/A</v>
      </c>
      <c r="O144" s="35" t="e">
        <v>#N/A</v>
      </c>
    </row>
    <row r="145" spans="1:15" ht="15" customHeight="1" x14ac:dyDescent="0.3">
      <c r="A145" s="34"/>
      <c r="C145" s="35" t="e">
        <v>#N/A</v>
      </c>
      <c r="O145" s="35" t="e">
        <v>#N/A</v>
      </c>
    </row>
    <row r="146" spans="1:15" ht="15" customHeight="1" x14ac:dyDescent="0.3">
      <c r="A146" s="34"/>
      <c r="C146" s="35" t="e">
        <v>#N/A</v>
      </c>
      <c r="O146" s="35" t="e">
        <v>#N/A</v>
      </c>
    </row>
    <row r="147" spans="1:15" ht="15" customHeight="1" x14ac:dyDescent="0.3">
      <c r="C147" s="35" t="e">
        <v>#N/A</v>
      </c>
      <c r="O147" s="35" t="e">
        <v>#N/A</v>
      </c>
    </row>
    <row r="148" spans="1:15" ht="15" customHeight="1" x14ac:dyDescent="0.3">
      <c r="C148" s="35" t="e">
        <v>#N/A</v>
      </c>
      <c r="O148" s="35" t="e">
        <v>#N/A</v>
      </c>
    </row>
    <row r="149" spans="1:15" ht="15" customHeight="1" x14ac:dyDescent="0.3">
      <c r="C149" s="35" t="e">
        <v>#N/A</v>
      </c>
      <c r="O149" s="35" t="e">
        <v>#N/A</v>
      </c>
    </row>
    <row r="150" spans="1:15" ht="15" customHeight="1" x14ac:dyDescent="0.3">
      <c r="C150" s="35" t="e">
        <v>#N/A</v>
      </c>
      <c r="O150" s="35" t="e">
        <v>#N/A</v>
      </c>
    </row>
    <row r="151" spans="1:15" ht="15" customHeight="1" x14ac:dyDescent="0.3">
      <c r="C151" s="35" t="e">
        <v>#N/A</v>
      </c>
      <c r="O151" s="35" t="e">
        <v>#N/A</v>
      </c>
    </row>
    <row r="152" spans="1:15" ht="15" customHeight="1" x14ac:dyDescent="0.3">
      <c r="C152" s="35" t="e">
        <v>#N/A</v>
      </c>
      <c r="O152" s="35" t="e">
        <v>#N/A</v>
      </c>
    </row>
    <row r="153" spans="1:15" ht="15" customHeight="1" x14ac:dyDescent="0.3">
      <c r="C153" s="35" t="e">
        <v>#N/A</v>
      </c>
      <c r="O153" s="35" t="e">
        <v>#N/A</v>
      </c>
    </row>
    <row r="154" spans="1:15" ht="15" customHeight="1" x14ac:dyDescent="0.3">
      <c r="C154" s="35" t="e">
        <v>#N/A</v>
      </c>
      <c r="O154" s="35" t="e">
        <v>#N/A</v>
      </c>
    </row>
    <row r="155" spans="1:15" ht="15" customHeight="1" x14ac:dyDescent="0.3">
      <c r="C155" s="35" t="e">
        <v>#N/A</v>
      </c>
      <c r="O155" s="35" t="e">
        <v>#N/A</v>
      </c>
    </row>
    <row r="156" spans="1:15" ht="15" customHeight="1" x14ac:dyDescent="0.3">
      <c r="C156" s="35" t="e">
        <v>#N/A</v>
      </c>
      <c r="O156" s="35" t="e">
        <v>#N/A</v>
      </c>
    </row>
    <row r="157" spans="1:15" ht="15" customHeight="1" x14ac:dyDescent="0.3">
      <c r="C157" s="35" t="e">
        <v>#N/A</v>
      </c>
      <c r="O157" s="35" t="e">
        <v>#N/A</v>
      </c>
    </row>
    <row r="158" spans="1:15" ht="15" customHeight="1" x14ac:dyDescent="0.3">
      <c r="C158" s="35" t="e">
        <v>#N/A</v>
      </c>
      <c r="O158" s="35" t="e">
        <v>#N/A</v>
      </c>
    </row>
    <row r="159" spans="1:15" ht="15" customHeight="1" x14ac:dyDescent="0.3">
      <c r="C159" s="35" t="e">
        <v>#N/A</v>
      </c>
      <c r="O159" s="35" t="e">
        <v>#N/A</v>
      </c>
    </row>
    <row r="160" spans="1:15" ht="15" customHeight="1" x14ac:dyDescent="0.3">
      <c r="C160" s="35" t="e">
        <v>#N/A</v>
      </c>
      <c r="O160" s="35" t="e">
        <v>#N/A</v>
      </c>
    </row>
    <row r="161" spans="3:15" ht="15" customHeight="1" x14ac:dyDescent="0.3">
      <c r="C161" s="35" t="e">
        <v>#N/A</v>
      </c>
      <c r="O161" s="35" t="e">
        <v>#N/A</v>
      </c>
    </row>
    <row r="162" spans="3:15" ht="15" customHeight="1" x14ac:dyDescent="0.3">
      <c r="C162" s="35" t="e">
        <v>#N/A</v>
      </c>
      <c r="O162" s="35" t="e">
        <v>#N/A</v>
      </c>
    </row>
    <row r="163" spans="3:15" ht="15" customHeight="1" x14ac:dyDescent="0.3">
      <c r="C163" s="35" t="e">
        <v>#N/A</v>
      </c>
      <c r="O163" s="35" t="e">
        <v>#N/A</v>
      </c>
    </row>
    <row r="164" spans="3:15" ht="15" customHeight="1" x14ac:dyDescent="0.3">
      <c r="C164" s="35" t="e">
        <v>#N/A</v>
      </c>
      <c r="O164" s="35" t="e">
        <v>#N/A</v>
      </c>
    </row>
    <row r="165" spans="3:15" ht="15" customHeight="1" x14ac:dyDescent="0.3">
      <c r="C165" s="35" t="e">
        <v>#N/A</v>
      </c>
      <c r="O165" s="35" t="e">
        <v>#N/A</v>
      </c>
    </row>
    <row r="166" spans="3:15" ht="15" customHeight="1" x14ac:dyDescent="0.3">
      <c r="C166" s="35" t="e">
        <v>#N/A</v>
      </c>
      <c r="O166" s="35" t="e">
        <v>#N/A</v>
      </c>
    </row>
    <row r="167" spans="3:15" ht="15" customHeight="1" x14ac:dyDescent="0.3">
      <c r="C167" s="35" t="e">
        <v>#N/A</v>
      </c>
      <c r="O167" s="35" t="e">
        <v>#N/A</v>
      </c>
    </row>
    <row r="168" spans="3:15" ht="15" customHeight="1" x14ac:dyDescent="0.3">
      <c r="C168" s="35" t="e">
        <v>#N/A</v>
      </c>
      <c r="O168" s="35" t="e">
        <v>#N/A</v>
      </c>
    </row>
    <row r="169" spans="3:15" ht="15" customHeight="1" x14ac:dyDescent="0.3">
      <c r="C169" s="35" t="e">
        <v>#N/A</v>
      </c>
      <c r="O169" s="35" t="e">
        <v>#N/A</v>
      </c>
    </row>
    <row r="170" spans="3:15" ht="15" customHeight="1" x14ac:dyDescent="0.3">
      <c r="C170" s="35" t="e">
        <v>#N/A</v>
      </c>
      <c r="O170" s="35" t="e">
        <v>#N/A</v>
      </c>
    </row>
    <row r="171" spans="3:15" ht="15" customHeight="1" x14ac:dyDescent="0.3">
      <c r="C171" s="35" t="e">
        <v>#N/A</v>
      </c>
      <c r="O171" s="35" t="e">
        <v>#N/A</v>
      </c>
    </row>
    <row r="172" spans="3:15" ht="15" customHeight="1" x14ac:dyDescent="0.3">
      <c r="C172" s="35" t="e">
        <v>#N/A</v>
      </c>
      <c r="O172" s="35" t="e">
        <v>#N/A</v>
      </c>
    </row>
    <row r="173" spans="3:15" ht="15" customHeight="1" x14ac:dyDescent="0.3">
      <c r="C173" s="35" t="e">
        <v>#N/A</v>
      </c>
      <c r="O173" s="35" t="e">
        <v>#N/A</v>
      </c>
    </row>
    <row r="174" spans="3:15" ht="15" customHeight="1" x14ac:dyDescent="0.3">
      <c r="C174" s="35" t="e">
        <v>#N/A</v>
      </c>
      <c r="O174" s="35" t="e">
        <v>#N/A</v>
      </c>
    </row>
    <row r="175" spans="3:15" ht="15" customHeight="1" x14ac:dyDescent="0.3">
      <c r="C175" s="35" t="e">
        <v>#N/A</v>
      </c>
      <c r="O175" s="35" t="e">
        <v>#N/A</v>
      </c>
    </row>
    <row r="176" spans="3:15" ht="15" customHeight="1" x14ac:dyDescent="0.3">
      <c r="C176" s="35" t="e">
        <v>#N/A</v>
      </c>
      <c r="O176" s="35" t="e">
        <v>#N/A</v>
      </c>
    </row>
    <row r="177" spans="3:15" ht="15" customHeight="1" x14ac:dyDescent="0.3">
      <c r="C177" s="35" t="e">
        <v>#N/A</v>
      </c>
      <c r="O177" s="35" t="e">
        <v>#N/A</v>
      </c>
    </row>
    <row r="178" spans="3:15" ht="15" customHeight="1" x14ac:dyDescent="0.3">
      <c r="C178" s="35" t="e">
        <v>#N/A</v>
      </c>
      <c r="O178" s="35" t="e">
        <v>#N/A</v>
      </c>
    </row>
    <row r="179" spans="3:15" ht="15" customHeight="1" x14ac:dyDescent="0.3">
      <c r="C179" s="35" t="e">
        <v>#N/A</v>
      </c>
      <c r="O179" s="35" t="e">
        <v>#N/A</v>
      </c>
    </row>
    <row r="180" spans="3:15" ht="15" customHeight="1" x14ac:dyDescent="0.3">
      <c r="C180" s="35" t="e">
        <v>#N/A</v>
      </c>
      <c r="O180" s="35" t="e">
        <v>#N/A</v>
      </c>
    </row>
    <row r="181" spans="3:15" ht="15" customHeight="1" x14ac:dyDescent="0.3">
      <c r="C181" s="35" t="e">
        <v>#N/A</v>
      </c>
      <c r="O181" s="35" t="e">
        <v>#N/A</v>
      </c>
    </row>
    <row r="182" spans="3:15" ht="15" customHeight="1" x14ac:dyDescent="0.3">
      <c r="C182" s="35" t="e">
        <v>#N/A</v>
      </c>
      <c r="O182" s="35" t="e">
        <v>#N/A</v>
      </c>
    </row>
    <row r="183" spans="3:15" ht="15" customHeight="1" x14ac:dyDescent="0.3">
      <c r="C183" s="35" t="e">
        <v>#N/A</v>
      </c>
      <c r="O183" s="35" t="e">
        <v>#N/A</v>
      </c>
    </row>
    <row r="184" spans="3:15" ht="15" customHeight="1" x14ac:dyDescent="0.3">
      <c r="C184" s="35" t="e">
        <v>#N/A</v>
      </c>
      <c r="O184" s="35" t="e">
        <v>#N/A</v>
      </c>
    </row>
    <row r="185" spans="3:15" ht="15" customHeight="1" x14ac:dyDescent="0.3">
      <c r="C185" s="35" t="e">
        <v>#N/A</v>
      </c>
      <c r="O185" s="35" t="e">
        <v>#N/A</v>
      </c>
    </row>
    <row r="186" spans="3:15" ht="15" customHeight="1" x14ac:dyDescent="0.3">
      <c r="C186" s="35" t="e">
        <v>#N/A</v>
      </c>
      <c r="O186" s="35" t="e">
        <v>#N/A</v>
      </c>
    </row>
    <row r="187" spans="3:15" ht="15" customHeight="1" x14ac:dyDescent="0.3">
      <c r="C187" s="35" t="e">
        <v>#N/A</v>
      </c>
      <c r="O187" s="35" t="e">
        <v>#N/A</v>
      </c>
    </row>
    <row r="188" spans="3:15" ht="15" customHeight="1" x14ac:dyDescent="0.3">
      <c r="C188" s="35" t="e">
        <v>#N/A</v>
      </c>
      <c r="O188" s="35" t="e">
        <v>#N/A</v>
      </c>
    </row>
    <row r="189" spans="3:15" ht="15" customHeight="1" x14ac:dyDescent="0.3">
      <c r="C189" s="35" t="e">
        <v>#N/A</v>
      </c>
      <c r="O189" s="35" t="e">
        <v>#N/A</v>
      </c>
    </row>
    <row r="190" spans="3:15" ht="15" customHeight="1" x14ac:dyDescent="0.3">
      <c r="C190" s="35" t="e">
        <v>#N/A</v>
      </c>
      <c r="O190" s="35" t="e">
        <v>#N/A</v>
      </c>
    </row>
    <row r="191" spans="3:15" ht="15" customHeight="1" x14ac:dyDescent="0.3">
      <c r="C191" s="35" t="e">
        <v>#N/A</v>
      </c>
      <c r="O191" s="35" t="e">
        <v>#N/A</v>
      </c>
    </row>
    <row r="192" spans="3:15" ht="15" customHeight="1" x14ac:dyDescent="0.3">
      <c r="C192" s="35" t="e">
        <v>#N/A</v>
      </c>
      <c r="O192" s="35" t="e">
        <v>#N/A</v>
      </c>
    </row>
    <row r="193" spans="3:15" ht="15" customHeight="1" x14ac:dyDescent="0.3">
      <c r="C193" s="35" t="e">
        <v>#N/A</v>
      </c>
      <c r="O193" s="35" t="e">
        <v>#N/A</v>
      </c>
    </row>
    <row r="194" spans="3:15" ht="15" customHeight="1" x14ac:dyDescent="0.3">
      <c r="C194" s="35" t="e">
        <v>#N/A</v>
      </c>
      <c r="O194" s="35" t="e">
        <v>#N/A</v>
      </c>
    </row>
    <row r="195" spans="3:15" ht="15" customHeight="1" x14ac:dyDescent="0.3">
      <c r="C195" s="35" t="e">
        <v>#N/A</v>
      </c>
      <c r="O195" s="35" t="e">
        <v>#N/A</v>
      </c>
    </row>
    <row r="196" spans="3:15" ht="15" customHeight="1" x14ac:dyDescent="0.3">
      <c r="C196" s="35" t="e">
        <v>#N/A</v>
      </c>
      <c r="O196" s="35" t="e">
        <v>#N/A</v>
      </c>
    </row>
    <row r="197" spans="3:15" ht="15" customHeight="1" x14ac:dyDescent="0.3">
      <c r="C197" s="35" t="e">
        <v>#N/A</v>
      </c>
      <c r="O197" s="35" t="e">
        <v>#N/A</v>
      </c>
    </row>
    <row r="198" spans="3:15" ht="15" customHeight="1" x14ac:dyDescent="0.3">
      <c r="C198" s="35" t="e">
        <v>#N/A</v>
      </c>
      <c r="O198" s="35" t="e">
        <v>#N/A</v>
      </c>
    </row>
    <row r="199" spans="3:15" ht="15" customHeight="1" x14ac:dyDescent="0.3">
      <c r="C199" s="35" t="e">
        <v>#N/A</v>
      </c>
      <c r="O199" s="35" t="e">
        <v>#N/A</v>
      </c>
    </row>
    <row r="200" spans="3:15" ht="15" customHeight="1" x14ac:dyDescent="0.3">
      <c r="C200" s="35" t="e">
        <v>#N/A</v>
      </c>
      <c r="O200" s="35" t="e">
        <v>#N/A</v>
      </c>
    </row>
    <row r="201" spans="3:15" ht="15" customHeight="1" x14ac:dyDescent="0.3">
      <c r="C201" s="35" t="e">
        <v>#N/A</v>
      </c>
      <c r="O201" s="35" t="e">
        <v>#N/A</v>
      </c>
    </row>
    <row r="202" spans="3:15" ht="15" customHeight="1" x14ac:dyDescent="0.3">
      <c r="C202" s="35" t="e">
        <v>#N/A</v>
      </c>
      <c r="O202" s="35" t="e">
        <v>#N/A</v>
      </c>
    </row>
    <row r="203" spans="3:15" ht="15" customHeight="1" x14ac:dyDescent="0.3">
      <c r="C203" s="35" t="e">
        <v>#N/A</v>
      </c>
      <c r="O203" s="35" t="e">
        <v>#N/A</v>
      </c>
    </row>
    <row r="204" spans="3:15" ht="15" customHeight="1" x14ac:dyDescent="0.3">
      <c r="C204" s="35" t="e">
        <v>#N/A</v>
      </c>
      <c r="O204" s="35" t="e">
        <v>#N/A</v>
      </c>
    </row>
    <row r="205" spans="3:15" ht="15" customHeight="1" x14ac:dyDescent="0.3">
      <c r="C205" s="35" t="e">
        <v>#N/A</v>
      </c>
      <c r="O205" s="35" t="e">
        <v>#N/A</v>
      </c>
    </row>
    <row r="206" spans="3:15" ht="15" customHeight="1" x14ac:dyDescent="0.3">
      <c r="C206" s="35" t="e">
        <v>#N/A</v>
      </c>
      <c r="O206" s="35" t="e">
        <v>#N/A</v>
      </c>
    </row>
    <row r="207" spans="3:15" ht="15" customHeight="1" x14ac:dyDescent="0.3">
      <c r="C207" s="35" t="e">
        <v>#N/A</v>
      </c>
      <c r="O207" s="35" t="e">
        <v>#N/A</v>
      </c>
    </row>
    <row r="208" spans="3:15" ht="15" customHeight="1" x14ac:dyDescent="0.3">
      <c r="C208" s="35" t="e">
        <v>#N/A</v>
      </c>
      <c r="O208" s="35" t="e">
        <v>#N/A</v>
      </c>
    </row>
    <row r="209" spans="3:15" ht="15" customHeight="1" x14ac:dyDescent="0.3">
      <c r="C209" s="35" t="e">
        <v>#N/A</v>
      </c>
      <c r="O209" s="35" t="e">
        <v>#N/A</v>
      </c>
    </row>
    <row r="210" spans="3:15" ht="15" customHeight="1" x14ac:dyDescent="0.3">
      <c r="C210" s="35" t="e">
        <v>#N/A</v>
      </c>
      <c r="O210" s="35" t="e">
        <v>#N/A</v>
      </c>
    </row>
    <row r="211" spans="3:15" ht="15" customHeight="1" x14ac:dyDescent="0.3">
      <c r="C211" s="35" t="e">
        <v>#N/A</v>
      </c>
      <c r="O211" s="35" t="e">
        <v>#N/A</v>
      </c>
    </row>
    <row r="212" spans="3:15" ht="15" customHeight="1" x14ac:dyDescent="0.3">
      <c r="C212" s="35" t="e">
        <v>#N/A</v>
      </c>
      <c r="O212" s="35" t="e">
        <v>#N/A</v>
      </c>
    </row>
    <row r="213" spans="3:15" ht="15" customHeight="1" x14ac:dyDescent="0.3">
      <c r="C213" s="35" t="e">
        <v>#N/A</v>
      </c>
      <c r="O213" s="35" t="e">
        <v>#N/A</v>
      </c>
    </row>
    <row r="214" spans="3:15" ht="15" customHeight="1" x14ac:dyDescent="0.3">
      <c r="C214" s="35" t="e">
        <v>#N/A</v>
      </c>
      <c r="O214" s="35" t="e">
        <v>#N/A</v>
      </c>
    </row>
    <row r="215" spans="3:15" ht="15" customHeight="1" x14ac:dyDescent="0.3">
      <c r="C215" s="35" t="e">
        <v>#N/A</v>
      </c>
      <c r="O215" s="35" t="e">
        <v>#N/A</v>
      </c>
    </row>
    <row r="216" spans="3:15" ht="15" customHeight="1" x14ac:dyDescent="0.3">
      <c r="C216" s="35" t="e">
        <v>#N/A</v>
      </c>
      <c r="O216" s="35" t="e">
        <v>#N/A</v>
      </c>
    </row>
    <row r="217" spans="3:15" ht="15" customHeight="1" x14ac:dyDescent="0.3">
      <c r="C217" s="35" t="e">
        <v>#N/A</v>
      </c>
      <c r="O217" s="35" t="e">
        <v>#N/A</v>
      </c>
    </row>
    <row r="218" spans="3:15" ht="15" customHeight="1" x14ac:dyDescent="0.3">
      <c r="C218" s="35" t="e">
        <v>#N/A</v>
      </c>
      <c r="O218" s="35" t="e">
        <v>#N/A</v>
      </c>
    </row>
    <row r="219" spans="3:15" ht="15" customHeight="1" x14ac:dyDescent="0.3">
      <c r="C219" s="35" t="e">
        <v>#N/A</v>
      </c>
      <c r="O219" s="35" t="e">
        <v>#N/A</v>
      </c>
    </row>
    <row r="220" spans="3:15" ht="15" customHeight="1" x14ac:dyDescent="0.3">
      <c r="C220" s="35" t="e">
        <v>#N/A</v>
      </c>
      <c r="O220" s="35" t="e">
        <v>#N/A</v>
      </c>
    </row>
    <row r="221" spans="3:15" ht="15" customHeight="1" x14ac:dyDescent="0.3">
      <c r="C221" s="35" t="e">
        <v>#N/A</v>
      </c>
      <c r="O221" s="35" t="e">
        <v>#N/A</v>
      </c>
    </row>
    <row r="222" spans="3:15" ht="15" customHeight="1" x14ac:dyDescent="0.3">
      <c r="C222" s="35" t="e">
        <v>#N/A</v>
      </c>
      <c r="O222" s="35" t="e">
        <v>#N/A</v>
      </c>
    </row>
    <row r="223" spans="3:15" ht="15" customHeight="1" x14ac:dyDescent="0.3">
      <c r="C223" s="35" t="e">
        <v>#N/A</v>
      </c>
      <c r="O223" s="35" t="e">
        <v>#N/A</v>
      </c>
    </row>
    <row r="224" spans="3:15" ht="15" customHeight="1" x14ac:dyDescent="0.3">
      <c r="C224" s="35" t="e">
        <v>#N/A</v>
      </c>
      <c r="O224" s="35" t="e">
        <v>#N/A</v>
      </c>
    </row>
    <row r="225" spans="3:15" ht="15" customHeight="1" x14ac:dyDescent="0.3">
      <c r="C225" s="35" t="e">
        <v>#N/A</v>
      </c>
      <c r="O225" s="35" t="e">
        <v>#N/A</v>
      </c>
    </row>
    <row r="226" spans="3:15" ht="15" customHeight="1" x14ac:dyDescent="0.3">
      <c r="C226" s="35" t="e">
        <v>#N/A</v>
      </c>
      <c r="O226" s="35" t="e">
        <v>#N/A</v>
      </c>
    </row>
    <row r="227" spans="3:15" ht="15" customHeight="1" x14ac:dyDescent="0.3">
      <c r="C227" s="35" t="e">
        <v>#N/A</v>
      </c>
      <c r="O227" s="35" t="e">
        <v>#N/A</v>
      </c>
    </row>
    <row r="228" spans="3:15" ht="15" customHeight="1" x14ac:dyDescent="0.3">
      <c r="C228" s="35" t="e">
        <v>#N/A</v>
      </c>
      <c r="O228" s="35" t="e">
        <v>#N/A</v>
      </c>
    </row>
    <row r="229" spans="3:15" ht="15" customHeight="1" x14ac:dyDescent="0.3">
      <c r="C229" s="35" t="e">
        <v>#N/A</v>
      </c>
      <c r="O229" s="35" t="e">
        <v>#N/A</v>
      </c>
    </row>
    <row r="230" spans="3:15" ht="15" customHeight="1" x14ac:dyDescent="0.3">
      <c r="C230" s="35" t="e">
        <v>#N/A</v>
      </c>
      <c r="O230" s="35" t="e">
        <v>#N/A</v>
      </c>
    </row>
    <row r="231" spans="3:15" ht="15" customHeight="1" x14ac:dyDescent="0.3">
      <c r="C231" s="35" t="e">
        <v>#N/A</v>
      </c>
      <c r="O231" s="35" t="e">
        <v>#N/A</v>
      </c>
    </row>
    <row r="232" spans="3:15" ht="15" customHeight="1" x14ac:dyDescent="0.3">
      <c r="C232" s="35" t="e">
        <v>#N/A</v>
      </c>
      <c r="O232" s="35" t="e">
        <v>#N/A</v>
      </c>
    </row>
    <row r="233" spans="3:15" ht="15" customHeight="1" x14ac:dyDescent="0.3">
      <c r="C233" s="35" t="e">
        <v>#N/A</v>
      </c>
      <c r="O233" s="35" t="e">
        <v>#N/A</v>
      </c>
    </row>
    <row r="234" spans="3:15" ht="15" customHeight="1" x14ac:dyDescent="0.3">
      <c r="C234" s="35" t="e">
        <v>#N/A</v>
      </c>
      <c r="O234" s="35" t="e">
        <v>#N/A</v>
      </c>
    </row>
    <row r="235" spans="3:15" ht="15" customHeight="1" x14ac:dyDescent="0.3">
      <c r="C235" s="35" t="e">
        <v>#N/A</v>
      </c>
      <c r="O235" s="35" t="e">
        <v>#N/A</v>
      </c>
    </row>
    <row r="236" spans="3:15" ht="15" customHeight="1" x14ac:dyDescent="0.3">
      <c r="C236" s="35" t="e">
        <v>#N/A</v>
      </c>
      <c r="O236" s="35" t="e">
        <v>#N/A</v>
      </c>
    </row>
    <row r="237" spans="3:15" ht="15" customHeight="1" x14ac:dyDescent="0.3">
      <c r="C237" s="35" t="e">
        <v>#N/A</v>
      </c>
      <c r="O237" s="35" t="e">
        <v>#N/A</v>
      </c>
    </row>
    <row r="238" spans="3:15" ht="15" customHeight="1" x14ac:dyDescent="0.3">
      <c r="C238" s="35" t="e">
        <v>#N/A</v>
      </c>
      <c r="O238" s="35" t="e">
        <v>#N/A</v>
      </c>
    </row>
    <row r="239" spans="3:15" ht="15" customHeight="1" x14ac:dyDescent="0.3">
      <c r="C239" s="35" t="e">
        <v>#N/A</v>
      </c>
      <c r="O239" s="35" t="e">
        <v>#N/A</v>
      </c>
    </row>
    <row r="240" spans="3:15" ht="15" customHeight="1" x14ac:dyDescent="0.3">
      <c r="C240" s="35" t="e">
        <v>#N/A</v>
      </c>
      <c r="O240" s="35" t="e">
        <v>#N/A</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D9F09-863D-42FD-A7D5-229555783C6E}">
  <dimension ref="A23:S295"/>
  <sheetViews>
    <sheetView topLeftCell="A197" zoomScale="55" zoomScaleNormal="55" workbookViewId="0">
      <selection activeCell="E211" sqref="E211"/>
    </sheetView>
  </sheetViews>
  <sheetFormatPr baseColWidth="10" defaultRowHeight="14.4" x14ac:dyDescent="0.3"/>
  <cols>
    <col min="4" max="4" width="25" customWidth="1"/>
    <col min="5" max="5" width="78" customWidth="1"/>
    <col min="6" max="7" width="11.44140625" customWidth="1"/>
    <col min="9" max="10" width="11.44140625" customWidth="1"/>
    <col min="12" max="12" width="11.5546875" customWidth="1"/>
    <col min="13" max="13" width="12.109375" customWidth="1"/>
    <col min="14" max="14" width="18.6640625" bestFit="1" customWidth="1"/>
    <col min="30" max="37" width="11.44140625"/>
  </cols>
  <sheetData>
    <row r="23" spans="1:19" x14ac:dyDescent="0.3">
      <c r="A23" s="11"/>
      <c r="B23" s="11"/>
      <c r="C23" s="11"/>
      <c r="D23" s="11"/>
      <c r="E23" s="11"/>
      <c r="F23" s="11"/>
      <c r="G23" s="11"/>
      <c r="H23" s="11"/>
      <c r="I23" s="11"/>
      <c r="J23" s="11"/>
      <c r="K23" s="11"/>
      <c r="L23" s="11"/>
      <c r="M23" s="11"/>
      <c r="N23" s="11"/>
      <c r="O23" s="11"/>
      <c r="P23" s="11"/>
      <c r="Q23" s="11"/>
      <c r="R23" s="11"/>
      <c r="S23" s="11"/>
    </row>
    <row r="24" spans="1:19" ht="16.8" x14ac:dyDescent="0.3">
      <c r="C24" s="11"/>
      <c r="D24" s="9"/>
      <c r="G24" t="str">
        <f>IF(ISNUMBER(VALUE((LEFT(D24,1))))=TRUE,VALUE((LEFT(D24,1))),"")</f>
        <v/>
      </c>
      <c r="H24" t="e">
        <f>RIGHT((_xlfn.TEXTAFTER(D24,"Aufgabe")),LEN(_xlfn.TEXTAFTER(D24,"Aufgabe"))-1)</f>
        <v>#N/A</v>
      </c>
    </row>
    <row r="25" spans="1:19" ht="16.8" x14ac:dyDescent="0.3">
      <c r="C25" s="11"/>
      <c r="D25" s="10"/>
      <c r="G25" t="str">
        <f t="shared" ref="G25:G60" si="0">IF(ISNUMBER(VALUE((LEFT(D25,1))))=TRUE,VALUE((LEFT(D25,1))),"")</f>
        <v/>
      </c>
      <c r="H25">
        <f>D25</f>
        <v>0</v>
      </c>
    </row>
    <row r="26" spans="1:19" ht="16.8" x14ac:dyDescent="0.3">
      <c r="C26" s="11"/>
      <c r="D26" s="10"/>
      <c r="G26" t="str">
        <f t="shared" si="0"/>
        <v/>
      </c>
      <c r="H26">
        <f t="shared" ref="H26:H28" si="1">D26</f>
        <v>0</v>
      </c>
    </row>
    <row r="27" spans="1:19" ht="16.8" x14ac:dyDescent="0.3">
      <c r="C27" s="11"/>
      <c r="D27" s="10"/>
      <c r="G27" t="str">
        <f t="shared" si="0"/>
        <v/>
      </c>
      <c r="H27">
        <f t="shared" si="1"/>
        <v>0</v>
      </c>
    </row>
    <row r="28" spans="1:19" ht="16.8" x14ac:dyDescent="0.3">
      <c r="C28" s="11"/>
      <c r="D28" s="10"/>
      <c r="G28" t="str">
        <f t="shared" si="0"/>
        <v/>
      </c>
      <c r="H28">
        <f t="shared" si="1"/>
        <v>0</v>
      </c>
    </row>
    <row r="29" spans="1:19" x14ac:dyDescent="0.3">
      <c r="C29" s="11"/>
      <c r="G29" t="str">
        <f t="shared" si="0"/>
        <v/>
      </c>
    </row>
    <row r="30" spans="1:19" ht="16.8" x14ac:dyDescent="0.3">
      <c r="C30" s="11"/>
      <c r="D30" s="9"/>
      <c r="G30" t="str">
        <f t="shared" si="0"/>
        <v/>
      </c>
    </row>
    <row r="31" spans="1:19" ht="16.8" x14ac:dyDescent="0.3">
      <c r="C31" s="11"/>
      <c r="D31" s="10"/>
      <c r="G31" t="str">
        <f t="shared" si="0"/>
        <v/>
      </c>
    </row>
    <row r="32" spans="1:19" ht="16.8" x14ac:dyDescent="0.3">
      <c r="C32" s="11"/>
      <c r="D32" s="10"/>
      <c r="G32" t="str">
        <f t="shared" si="0"/>
        <v/>
      </c>
    </row>
    <row r="33" spans="3:7" ht="16.8" x14ac:dyDescent="0.3">
      <c r="C33" s="11"/>
      <c r="D33" s="10"/>
      <c r="G33" t="str">
        <f t="shared" si="0"/>
        <v/>
      </c>
    </row>
    <row r="34" spans="3:7" ht="16.8" x14ac:dyDescent="0.3">
      <c r="C34" s="11"/>
      <c r="D34" s="10"/>
      <c r="G34" t="str">
        <f t="shared" si="0"/>
        <v/>
      </c>
    </row>
    <row r="35" spans="3:7" x14ac:dyDescent="0.3">
      <c r="C35" s="11"/>
      <c r="G35" t="str">
        <f t="shared" si="0"/>
        <v/>
      </c>
    </row>
    <row r="36" spans="3:7" ht="16.8" x14ac:dyDescent="0.3">
      <c r="C36" s="11"/>
      <c r="D36" s="9"/>
      <c r="G36" t="str">
        <f t="shared" si="0"/>
        <v/>
      </c>
    </row>
    <row r="37" spans="3:7" ht="16.8" x14ac:dyDescent="0.3">
      <c r="D37" s="10"/>
      <c r="G37" t="str">
        <f t="shared" si="0"/>
        <v/>
      </c>
    </row>
    <row r="38" spans="3:7" ht="16.8" x14ac:dyDescent="0.3">
      <c r="D38" s="10"/>
      <c r="G38" t="str">
        <f t="shared" si="0"/>
        <v/>
      </c>
    </row>
    <row r="39" spans="3:7" ht="16.8" x14ac:dyDescent="0.3">
      <c r="D39" s="10"/>
      <c r="G39" t="str">
        <f t="shared" si="0"/>
        <v/>
      </c>
    </row>
    <row r="40" spans="3:7" ht="16.8" x14ac:dyDescent="0.3">
      <c r="D40" s="10"/>
      <c r="G40" t="str">
        <f t="shared" si="0"/>
        <v/>
      </c>
    </row>
    <row r="41" spans="3:7" x14ac:dyDescent="0.3">
      <c r="G41" t="str">
        <f t="shared" si="0"/>
        <v/>
      </c>
    </row>
    <row r="42" spans="3:7" ht="16.8" x14ac:dyDescent="0.3">
      <c r="D42" s="9"/>
      <c r="G42" t="str">
        <f t="shared" si="0"/>
        <v/>
      </c>
    </row>
    <row r="43" spans="3:7" ht="16.8" x14ac:dyDescent="0.3">
      <c r="D43" s="10"/>
      <c r="G43" t="str">
        <f t="shared" si="0"/>
        <v/>
      </c>
    </row>
    <row r="44" spans="3:7" ht="16.8" x14ac:dyDescent="0.3">
      <c r="D44" s="10"/>
      <c r="G44" t="str">
        <f t="shared" si="0"/>
        <v/>
      </c>
    </row>
    <row r="45" spans="3:7" ht="16.8" x14ac:dyDescent="0.3">
      <c r="D45" s="10"/>
      <c r="G45" t="str">
        <f t="shared" si="0"/>
        <v/>
      </c>
    </row>
    <row r="46" spans="3:7" ht="16.8" x14ac:dyDescent="0.3">
      <c r="D46" s="10"/>
      <c r="G46" t="str">
        <f t="shared" si="0"/>
        <v/>
      </c>
    </row>
    <row r="47" spans="3:7" x14ac:dyDescent="0.3">
      <c r="G47" t="str">
        <f t="shared" si="0"/>
        <v/>
      </c>
    </row>
    <row r="48" spans="3:7" ht="16.8" x14ac:dyDescent="0.3">
      <c r="D48" s="9"/>
      <c r="G48" t="str">
        <f t="shared" si="0"/>
        <v/>
      </c>
    </row>
    <row r="49" spans="4:7" ht="16.8" x14ac:dyDescent="0.3">
      <c r="D49" s="10"/>
      <c r="G49" t="str">
        <f t="shared" si="0"/>
        <v/>
      </c>
    </row>
    <row r="50" spans="4:7" ht="16.8" x14ac:dyDescent="0.3">
      <c r="D50" s="10"/>
      <c r="G50" t="str">
        <f t="shared" si="0"/>
        <v/>
      </c>
    </row>
    <row r="51" spans="4:7" ht="16.8" x14ac:dyDescent="0.3">
      <c r="D51" s="10"/>
      <c r="G51" t="str">
        <f t="shared" si="0"/>
        <v/>
      </c>
    </row>
    <row r="52" spans="4:7" ht="16.8" x14ac:dyDescent="0.3">
      <c r="D52" s="10"/>
      <c r="G52" t="str">
        <f t="shared" si="0"/>
        <v/>
      </c>
    </row>
    <row r="53" spans="4:7" x14ac:dyDescent="0.3">
      <c r="G53" t="str">
        <f t="shared" si="0"/>
        <v/>
      </c>
    </row>
    <row r="54" spans="4:7" ht="16.8" x14ac:dyDescent="0.3">
      <c r="D54" s="9"/>
      <c r="G54" t="str">
        <f t="shared" si="0"/>
        <v/>
      </c>
    </row>
    <row r="55" spans="4:7" ht="16.8" x14ac:dyDescent="0.3">
      <c r="D55" s="10"/>
      <c r="G55" t="str">
        <f t="shared" si="0"/>
        <v/>
      </c>
    </row>
    <row r="56" spans="4:7" ht="16.8" x14ac:dyDescent="0.3">
      <c r="D56" s="10"/>
      <c r="G56" t="str">
        <f t="shared" si="0"/>
        <v/>
      </c>
    </row>
    <row r="57" spans="4:7" ht="16.8" x14ac:dyDescent="0.3">
      <c r="D57" s="10"/>
      <c r="G57" t="str">
        <f t="shared" si="0"/>
        <v/>
      </c>
    </row>
    <row r="58" spans="4:7" ht="16.8" x14ac:dyDescent="0.3">
      <c r="D58" s="10"/>
      <c r="G58" t="str">
        <f t="shared" si="0"/>
        <v/>
      </c>
    </row>
    <row r="59" spans="4:7" x14ac:dyDescent="0.3">
      <c r="G59" t="str">
        <f t="shared" si="0"/>
        <v/>
      </c>
    </row>
    <row r="60" spans="4:7" ht="16.8" x14ac:dyDescent="0.3">
      <c r="D60" s="9"/>
      <c r="G60" t="str">
        <f t="shared" si="0"/>
        <v/>
      </c>
    </row>
    <row r="61" spans="4:7" ht="16.8" x14ac:dyDescent="0.3">
      <c r="D61" s="10"/>
      <c r="G61" t="str">
        <f>IF(ISNUMBER(VALUE((LEFT(D61,2))))=TRUE,VALUE((LEFT(D61,2))),"")</f>
        <v/>
      </c>
    </row>
    <row r="62" spans="4:7" ht="16.8" x14ac:dyDescent="0.3">
      <c r="D62" s="12"/>
      <c r="G62" t="str">
        <f>IF(ISNUMBER(VALUE((LEFT(#REF!,2))))=TRUE,VALUE((LEFT(#REF!,2))),"")</f>
        <v/>
      </c>
    </row>
    <row r="63" spans="4:7" ht="16.8" x14ac:dyDescent="0.3">
      <c r="D63" s="12"/>
      <c r="G63" t="str">
        <f>IF(ISNUMBER(VALUE((LEFT(D62,2))))=TRUE,VALUE((LEFT(D62,2))),"")</f>
        <v/>
      </c>
    </row>
    <row r="64" spans="4:7" ht="16.8" x14ac:dyDescent="0.3">
      <c r="D64" s="12"/>
      <c r="G64" t="str">
        <f>IF(ISNUMBER(VALUE((LEFT(D63,2))))=TRUE,VALUE((LEFT(D63,2))),"")</f>
        <v/>
      </c>
    </row>
    <row r="65" spans="4:7" ht="16.8" x14ac:dyDescent="0.3">
      <c r="D65" s="12"/>
      <c r="G65" t="str">
        <f>IF(ISNUMBER(VALUE((LEFT(#REF!,2))))=TRUE,VALUE((LEFT(#REF!,2))),"")</f>
        <v/>
      </c>
    </row>
    <row r="66" spans="4:7" ht="16.8" x14ac:dyDescent="0.3">
      <c r="D66" s="12"/>
      <c r="G66" t="str">
        <f>IF(ISNUMBER(VALUE((LEFT(D64,2))))=TRUE,VALUE((LEFT(D64,2))),"")</f>
        <v/>
      </c>
    </row>
    <row r="67" spans="4:7" x14ac:dyDescent="0.3">
      <c r="G67" t="str">
        <f>IF(ISNUMBER(VALUE((LEFT(D66,2))))=TRUE,VALUE((LEFT(D66,2))),"")</f>
        <v/>
      </c>
    </row>
    <row r="68" spans="4:7" ht="16.8" x14ac:dyDescent="0.3">
      <c r="D68" s="9"/>
      <c r="G68" t="str">
        <f t="shared" ref="G68:G131" si="2">IF(ISNUMBER(VALUE((LEFT(D68,2))))=TRUE,VALUE((LEFT(D68,2))),"")</f>
        <v/>
      </c>
    </row>
    <row r="69" spans="4:7" ht="16.8" x14ac:dyDescent="0.3">
      <c r="D69" s="10"/>
      <c r="G69" t="str">
        <f t="shared" si="2"/>
        <v/>
      </c>
    </row>
    <row r="70" spans="4:7" ht="16.8" x14ac:dyDescent="0.3">
      <c r="D70" s="10"/>
      <c r="G70" t="str">
        <f t="shared" si="2"/>
        <v/>
      </c>
    </row>
    <row r="71" spans="4:7" ht="16.8" x14ac:dyDescent="0.3">
      <c r="D71" s="10"/>
      <c r="G71" t="str">
        <f t="shared" si="2"/>
        <v/>
      </c>
    </row>
    <row r="72" spans="4:7" ht="16.8" x14ac:dyDescent="0.3">
      <c r="D72" s="10"/>
      <c r="G72" t="str">
        <f t="shared" si="2"/>
        <v/>
      </c>
    </row>
    <row r="73" spans="4:7" x14ac:dyDescent="0.3">
      <c r="G73" t="str">
        <f t="shared" si="2"/>
        <v/>
      </c>
    </row>
    <row r="74" spans="4:7" ht="16.8" x14ac:dyDescent="0.3">
      <c r="D74" s="9"/>
      <c r="G74" t="str">
        <f t="shared" si="2"/>
        <v/>
      </c>
    </row>
    <row r="75" spans="4:7" ht="16.8" x14ac:dyDescent="0.3">
      <c r="D75" s="10"/>
      <c r="G75" t="str">
        <f t="shared" si="2"/>
        <v/>
      </c>
    </row>
    <row r="76" spans="4:7" ht="16.8" x14ac:dyDescent="0.3">
      <c r="D76" s="10"/>
      <c r="G76" t="str">
        <f t="shared" si="2"/>
        <v/>
      </c>
    </row>
    <row r="77" spans="4:7" ht="16.8" x14ac:dyDescent="0.3">
      <c r="D77" s="10"/>
      <c r="G77" t="str">
        <f t="shared" si="2"/>
        <v/>
      </c>
    </row>
    <row r="78" spans="4:7" ht="16.8" x14ac:dyDescent="0.3">
      <c r="D78" s="10"/>
      <c r="G78" t="str">
        <f t="shared" si="2"/>
        <v/>
      </c>
    </row>
    <row r="79" spans="4:7" x14ac:dyDescent="0.3">
      <c r="G79" t="str">
        <f t="shared" si="2"/>
        <v/>
      </c>
    </row>
    <row r="80" spans="4:7" ht="16.8" x14ac:dyDescent="0.3">
      <c r="D80" s="9"/>
      <c r="G80" t="str">
        <f t="shared" si="2"/>
        <v/>
      </c>
    </row>
    <row r="81" spans="4:7" ht="16.8" x14ac:dyDescent="0.3">
      <c r="D81" s="10"/>
      <c r="G81" t="str">
        <f t="shared" si="2"/>
        <v/>
      </c>
    </row>
    <row r="82" spans="4:7" ht="16.8" x14ac:dyDescent="0.3">
      <c r="D82" s="10"/>
      <c r="G82" t="str">
        <f t="shared" si="2"/>
        <v/>
      </c>
    </row>
    <row r="83" spans="4:7" ht="16.8" x14ac:dyDescent="0.3">
      <c r="D83" s="10"/>
      <c r="G83" t="str">
        <f t="shared" si="2"/>
        <v/>
      </c>
    </row>
    <row r="84" spans="4:7" ht="16.8" x14ac:dyDescent="0.3">
      <c r="D84" s="10"/>
      <c r="G84" t="str">
        <f t="shared" si="2"/>
        <v/>
      </c>
    </row>
    <row r="85" spans="4:7" x14ac:dyDescent="0.3">
      <c r="G85" t="str">
        <f t="shared" si="2"/>
        <v/>
      </c>
    </row>
    <row r="86" spans="4:7" ht="16.8" x14ac:dyDescent="0.3">
      <c r="D86" s="9"/>
      <c r="G86" t="str">
        <f t="shared" si="2"/>
        <v/>
      </c>
    </row>
    <row r="87" spans="4:7" ht="16.8" x14ac:dyDescent="0.3">
      <c r="D87" s="10"/>
      <c r="G87" t="str">
        <f t="shared" si="2"/>
        <v/>
      </c>
    </row>
    <row r="88" spans="4:7" ht="16.8" x14ac:dyDescent="0.3">
      <c r="D88" s="10"/>
      <c r="G88" t="str">
        <f t="shared" si="2"/>
        <v/>
      </c>
    </row>
    <row r="89" spans="4:7" ht="16.8" x14ac:dyDescent="0.3">
      <c r="D89" s="10"/>
      <c r="G89" t="str">
        <f t="shared" si="2"/>
        <v/>
      </c>
    </row>
    <row r="90" spans="4:7" ht="16.8" x14ac:dyDescent="0.3">
      <c r="D90" s="10"/>
      <c r="G90" t="str">
        <f t="shared" si="2"/>
        <v/>
      </c>
    </row>
    <row r="91" spans="4:7" x14ac:dyDescent="0.3">
      <c r="G91" t="str">
        <f t="shared" si="2"/>
        <v/>
      </c>
    </row>
    <row r="92" spans="4:7" ht="16.8" x14ac:dyDescent="0.3">
      <c r="D92" s="9"/>
      <c r="G92" t="str">
        <f t="shared" si="2"/>
        <v/>
      </c>
    </row>
    <row r="93" spans="4:7" ht="16.8" x14ac:dyDescent="0.3">
      <c r="D93" s="10"/>
      <c r="G93" t="str">
        <f t="shared" si="2"/>
        <v/>
      </c>
    </row>
    <row r="94" spans="4:7" ht="16.8" x14ac:dyDescent="0.3">
      <c r="D94" s="10"/>
      <c r="G94" t="str">
        <f t="shared" si="2"/>
        <v/>
      </c>
    </row>
    <row r="95" spans="4:7" ht="16.8" x14ac:dyDescent="0.3">
      <c r="D95" s="10"/>
      <c r="G95" t="str">
        <f t="shared" si="2"/>
        <v/>
      </c>
    </row>
    <row r="96" spans="4:7" ht="16.8" x14ac:dyDescent="0.3">
      <c r="D96" s="10"/>
      <c r="G96" t="str">
        <f t="shared" si="2"/>
        <v/>
      </c>
    </row>
    <row r="97" spans="4:7" x14ac:dyDescent="0.3">
      <c r="G97" t="str">
        <f t="shared" si="2"/>
        <v/>
      </c>
    </row>
    <row r="98" spans="4:7" ht="16.8" x14ac:dyDescent="0.3">
      <c r="D98" s="9"/>
      <c r="G98" t="str">
        <f t="shared" si="2"/>
        <v/>
      </c>
    </row>
    <row r="99" spans="4:7" ht="16.8" x14ac:dyDescent="0.3">
      <c r="D99" s="10"/>
      <c r="G99" t="str">
        <f t="shared" si="2"/>
        <v/>
      </c>
    </row>
    <row r="100" spans="4:7" ht="16.8" x14ac:dyDescent="0.3">
      <c r="D100" s="10"/>
      <c r="G100" t="str">
        <f t="shared" si="2"/>
        <v/>
      </c>
    </row>
    <row r="101" spans="4:7" ht="16.8" x14ac:dyDescent="0.3">
      <c r="D101" s="10"/>
      <c r="G101" t="str">
        <f t="shared" si="2"/>
        <v/>
      </c>
    </row>
    <row r="102" spans="4:7" ht="16.8" x14ac:dyDescent="0.3">
      <c r="D102" s="10"/>
      <c r="G102" t="str">
        <f t="shared" si="2"/>
        <v/>
      </c>
    </row>
    <row r="103" spans="4:7" x14ac:dyDescent="0.3">
      <c r="G103" t="str">
        <f t="shared" si="2"/>
        <v/>
      </c>
    </row>
    <row r="104" spans="4:7" ht="16.8" x14ac:dyDescent="0.3">
      <c r="D104" s="9"/>
      <c r="G104" t="str">
        <f t="shared" si="2"/>
        <v/>
      </c>
    </row>
    <row r="105" spans="4:7" ht="16.8" x14ac:dyDescent="0.3">
      <c r="D105" s="10"/>
      <c r="G105" t="str">
        <f t="shared" si="2"/>
        <v/>
      </c>
    </row>
    <row r="106" spans="4:7" ht="16.8" x14ac:dyDescent="0.3">
      <c r="D106" s="10"/>
      <c r="G106" t="str">
        <f t="shared" si="2"/>
        <v/>
      </c>
    </row>
    <row r="107" spans="4:7" ht="16.8" x14ac:dyDescent="0.3">
      <c r="D107" s="10"/>
      <c r="G107" t="str">
        <f t="shared" si="2"/>
        <v/>
      </c>
    </row>
    <row r="108" spans="4:7" ht="16.8" x14ac:dyDescent="0.3">
      <c r="D108" s="10"/>
      <c r="G108" t="str">
        <f t="shared" si="2"/>
        <v/>
      </c>
    </row>
    <row r="109" spans="4:7" x14ac:dyDescent="0.3">
      <c r="G109" t="str">
        <f t="shared" si="2"/>
        <v/>
      </c>
    </row>
    <row r="110" spans="4:7" ht="16.8" x14ac:dyDescent="0.3">
      <c r="D110" s="9"/>
      <c r="G110" t="str">
        <f t="shared" si="2"/>
        <v/>
      </c>
    </row>
    <row r="111" spans="4:7" ht="16.8" x14ac:dyDescent="0.3">
      <c r="D111" s="10"/>
      <c r="G111" t="str">
        <f t="shared" si="2"/>
        <v/>
      </c>
    </row>
    <row r="112" spans="4:7" ht="16.8" x14ac:dyDescent="0.3">
      <c r="D112" s="10"/>
      <c r="G112" t="str">
        <f t="shared" si="2"/>
        <v/>
      </c>
    </row>
    <row r="113" spans="4:7" ht="16.8" x14ac:dyDescent="0.3">
      <c r="D113" s="10"/>
      <c r="G113" t="str">
        <f t="shared" si="2"/>
        <v/>
      </c>
    </row>
    <row r="114" spans="4:7" ht="16.8" x14ac:dyDescent="0.3">
      <c r="D114" s="10"/>
      <c r="G114" t="str">
        <f t="shared" si="2"/>
        <v/>
      </c>
    </row>
    <row r="115" spans="4:7" x14ac:dyDescent="0.3">
      <c r="G115" t="str">
        <f t="shared" si="2"/>
        <v/>
      </c>
    </row>
    <row r="116" spans="4:7" ht="16.8" x14ac:dyDescent="0.3">
      <c r="D116" s="9"/>
      <c r="G116" t="str">
        <f t="shared" si="2"/>
        <v/>
      </c>
    </row>
    <row r="117" spans="4:7" ht="16.8" x14ac:dyDescent="0.3">
      <c r="D117" s="10"/>
      <c r="G117" t="str">
        <f t="shared" si="2"/>
        <v/>
      </c>
    </row>
    <row r="118" spans="4:7" ht="16.8" x14ac:dyDescent="0.3">
      <c r="D118" s="10"/>
      <c r="G118" t="str">
        <f t="shared" si="2"/>
        <v/>
      </c>
    </row>
    <row r="119" spans="4:7" ht="16.8" x14ac:dyDescent="0.3">
      <c r="D119" s="10"/>
      <c r="G119" t="str">
        <f t="shared" si="2"/>
        <v/>
      </c>
    </row>
    <row r="120" spans="4:7" ht="16.8" x14ac:dyDescent="0.3">
      <c r="D120" s="10"/>
      <c r="G120" t="str">
        <f t="shared" si="2"/>
        <v/>
      </c>
    </row>
    <row r="121" spans="4:7" ht="16.8" x14ac:dyDescent="0.3">
      <c r="D121" s="9"/>
      <c r="G121" t="str">
        <f t="shared" si="2"/>
        <v/>
      </c>
    </row>
    <row r="122" spans="4:7" ht="16.8" x14ac:dyDescent="0.3">
      <c r="D122" s="9"/>
      <c r="G122" t="str">
        <f t="shared" si="2"/>
        <v/>
      </c>
    </row>
    <row r="123" spans="4:7" ht="16.8" x14ac:dyDescent="0.3">
      <c r="D123" s="10"/>
      <c r="G123" t="str">
        <f t="shared" si="2"/>
        <v/>
      </c>
    </row>
    <row r="124" spans="4:7" ht="16.8" x14ac:dyDescent="0.3">
      <c r="D124" s="10"/>
      <c r="G124" t="str">
        <f t="shared" si="2"/>
        <v/>
      </c>
    </row>
    <row r="125" spans="4:7" ht="16.8" x14ac:dyDescent="0.3">
      <c r="D125" s="10"/>
      <c r="G125" t="str">
        <f t="shared" si="2"/>
        <v/>
      </c>
    </row>
    <row r="126" spans="4:7" ht="16.8" x14ac:dyDescent="0.3">
      <c r="D126" s="10"/>
      <c r="G126" t="str">
        <f t="shared" si="2"/>
        <v/>
      </c>
    </row>
    <row r="127" spans="4:7" x14ac:dyDescent="0.3">
      <c r="G127" t="str">
        <f t="shared" si="2"/>
        <v/>
      </c>
    </row>
    <row r="128" spans="4:7" ht="16.8" x14ac:dyDescent="0.3">
      <c r="D128" s="9"/>
      <c r="G128" t="str">
        <f t="shared" si="2"/>
        <v/>
      </c>
    </row>
    <row r="129" spans="4:7" ht="16.8" x14ac:dyDescent="0.3">
      <c r="D129" s="10"/>
      <c r="G129" t="str">
        <f t="shared" si="2"/>
        <v/>
      </c>
    </row>
    <row r="130" spans="4:7" ht="16.8" x14ac:dyDescent="0.3">
      <c r="D130" s="10"/>
      <c r="G130" t="str">
        <f t="shared" si="2"/>
        <v/>
      </c>
    </row>
    <row r="131" spans="4:7" ht="16.8" x14ac:dyDescent="0.3">
      <c r="D131" s="10"/>
      <c r="G131" t="str">
        <f t="shared" si="2"/>
        <v/>
      </c>
    </row>
    <row r="132" spans="4:7" ht="16.8" x14ac:dyDescent="0.3">
      <c r="D132" s="10"/>
      <c r="G132" t="str">
        <f t="shared" ref="G132:G195" si="3">IF(ISNUMBER(VALUE((LEFT(D132,2))))=TRUE,VALUE((LEFT(D132,2))),"")</f>
        <v/>
      </c>
    </row>
    <row r="133" spans="4:7" x14ac:dyDescent="0.3">
      <c r="G133" t="str">
        <f t="shared" si="3"/>
        <v/>
      </c>
    </row>
    <row r="134" spans="4:7" ht="16.8" x14ac:dyDescent="0.3">
      <c r="D134" s="9"/>
      <c r="G134" t="str">
        <f t="shared" si="3"/>
        <v/>
      </c>
    </row>
    <row r="135" spans="4:7" ht="16.8" x14ac:dyDescent="0.3">
      <c r="D135" s="10"/>
      <c r="G135" t="str">
        <f t="shared" si="3"/>
        <v/>
      </c>
    </row>
    <row r="136" spans="4:7" ht="16.8" x14ac:dyDescent="0.3">
      <c r="D136" s="10"/>
      <c r="G136" t="str">
        <f t="shared" si="3"/>
        <v/>
      </c>
    </row>
    <row r="137" spans="4:7" ht="16.8" x14ac:dyDescent="0.3">
      <c r="D137" s="10"/>
      <c r="G137" t="str">
        <f t="shared" si="3"/>
        <v/>
      </c>
    </row>
    <row r="138" spans="4:7" x14ac:dyDescent="0.3">
      <c r="G138" t="str">
        <f t="shared" si="3"/>
        <v/>
      </c>
    </row>
    <row r="139" spans="4:7" ht="16.8" x14ac:dyDescent="0.3">
      <c r="D139" s="9"/>
      <c r="G139" t="str">
        <f t="shared" si="3"/>
        <v/>
      </c>
    </row>
    <row r="140" spans="4:7" ht="16.8" x14ac:dyDescent="0.3">
      <c r="D140" s="10"/>
      <c r="G140" t="str">
        <f t="shared" si="3"/>
        <v/>
      </c>
    </row>
    <row r="141" spans="4:7" ht="16.8" x14ac:dyDescent="0.3">
      <c r="D141" s="10"/>
      <c r="G141" t="str">
        <f t="shared" si="3"/>
        <v/>
      </c>
    </row>
    <row r="142" spans="4:7" ht="16.8" x14ac:dyDescent="0.3">
      <c r="D142" s="10"/>
      <c r="G142" t="str">
        <f t="shared" si="3"/>
        <v/>
      </c>
    </row>
    <row r="143" spans="4:7" ht="16.8" x14ac:dyDescent="0.3">
      <c r="D143" s="10"/>
      <c r="G143" t="str">
        <f t="shared" si="3"/>
        <v/>
      </c>
    </row>
    <row r="144" spans="4:7" x14ac:dyDescent="0.3">
      <c r="G144" t="str">
        <f t="shared" si="3"/>
        <v/>
      </c>
    </row>
    <row r="145" spans="4:7" ht="16.8" x14ac:dyDescent="0.3">
      <c r="D145" s="9"/>
      <c r="G145" t="str">
        <f t="shared" si="3"/>
        <v/>
      </c>
    </row>
    <row r="146" spans="4:7" ht="16.8" x14ac:dyDescent="0.3">
      <c r="D146" s="10"/>
      <c r="G146" t="str">
        <f t="shared" si="3"/>
        <v/>
      </c>
    </row>
    <row r="147" spans="4:7" ht="16.8" x14ac:dyDescent="0.3">
      <c r="D147" s="10"/>
      <c r="G147" t="str">
        <f t="shared" si="3"/>
        <v/>
      </c>
    </row>
    <row r="148" spans="4:7" ht="16.8" x14ac:dyDescent="0.3">
      <c r="D148" s="10"/>
      <c r="G148" t="str">
        <f t="shared" si="3"/>
        <v/>
      </c>
    </row>
    <row r="149" spans="4:7" ht="16.8" x14ac:dyDescent="0.3">
      <c r="D149" s="10"/>
      <c r="G149" t="str">
        <f t="shared" si="3"/>
        <v/>
      </c>
    </row>
    <row r="150" spans="4:7" x14ac:dyDescent="0.3">
      <c r="G150" t="str">
        <f t="shared" si="3"/>
        <v/>
      </c>
    </row>
    <row r="151" spans="4:7" ht="16.8" x14ac:dyDescent="0.3">
      <c r="D151" s="9"/>
      <c r="G151" t="str">
        <f t="shared" si="3"/>
        <v/>
      </c>
    </row>
    <row r="152" spans="4:7" ht="16.8" x14ac:dyDescent="0.3">
      <c r="D152" s="10"/>
      <c r="G152" t="str">
        <f t="shared" si="3"/>
        <v/>
      </c>
    </row>
    <row r="153" spans="4:7" ht="16.8" x14ac:dyDescent="0.3">
      <c r="D153" s="10"/>
      <c r="G153" t="str">
        <f t="shared" si="3"/>
        <v/>
      </c>
    </row>
    <row r="154" spans="4:7" ht="16.8" x14ac:dyDescent="0.3">
      <c r="D154" s="10"/>
      <c r="G154" t="str">
        <f t="shared" si="3"/>
        <v/>
      </c>
    </row>
    <row r="155" spans="4:7" ht="16.8" x14ac:dyDescent="0.3">
      <c r="D155" s="10"/>
      <c r="G155" t="str">
        <f t="shared" si="3"/>
        <v/>
      </c>
    </row>
    <row r="156" spans="4:7" x14ac:dyDescent="0.3">
      <c r="G156" t="str">
        <f t="shared" si="3"/>
        <v/>
      </c>
    </row>
    <row r="157" spans="4:7" ht="16.8" x14ac:dyDescent="0.3">
      <c r="D157" s="9"/>
      <c r="G157" t="str">
        <f t="shared" si="3"/>
        <v/>
      </c>
    </row>
    <row r="158" spans="4:7" ht="16.8" x14ac:dyDescent="0.3">
      <c r="D158" s="10"/>
      <c r="G158" t="str">
        <f t="shared" si="3"/>
        <v/>
      </c>
    </row>
    <row r="159" spans="4:7" ht="16.8" x14ac:dyDescent="0.3">
      <c r="D159" s="10"/>
      <c r="G159" t="str">
        <f t="shared" si="3"/>
        <v/>
      </c>
    </row>
    <row r="160" spans="4:7" ht="16.8" x14ac:dyDescent="0.3">
      <c r="D160" s="10"/>
      <c r="G160" t="str">
        <f t="shared" si="3"/>
        <v/>
      </c>
    </row>
    <row r="161" spans="4:7" ht="16.8" x14ac:dyDescent="0.3">
      <c r="D161" s="10"/>
      <c r="G161" t="str">
        <f t="shared" si="3"/>
        <v/>
      </c>
    </row>
    <row r="162" spans="4:7" x14ac:dyDescent="0.3">
      <c r="G162" t="str">
        <f t="shared" si="3"/>
        <v/>
      </c>
    </row>
    <row r="163" spans="4:7" ht="16.8" x14ac:dyDescent="0.3">
      <c r="D163" s="9"/>
      <c r="G163" t="str">
        <f t="shared" si="3"/>
        <v/>
      </c>
    </row>
    <row r="164" spans="4:7" ht="16.8" x14ac:dyDescent="0.3">
      <c r="D164" s="10"/>
      <c r="G164" t="str">
        <f t="shared" si="3"/>
        <v/>
      </c>
    </row>
    <row r="165" spans="4:7" ht="16.8" x14ac:dyDescent="0.3">
      <c r="D165" s="10"/>
      <c r="G165" t="str">
        <f t="shared" si="3"/>
        <v/>
      </c>
    </row>
    <row r="166" spans="4:7" ht="16.8" x14ac:dyDescent="0.3">
      <c r="D166" s="10"/>
      <c r="G166" t="str">
        <f t="shared" si="3"/>
        <v/>
      </c>
    </row>
    <row r="167" spans="4:7" ht="16.8" x14ac:dyDescent="0.3">
      <c r="D167" s="10"/>
      <c r="G167" t="str">
        <f t="shared" si="3"/>
        <v/>
      </c>
    </row>
    <row r="168" spans="4:7" x14ac:dyDescent="0.3">
      <c r="G168" t="str">
        <f t="shared" si="3"/>
        <v/>
      </c>
    </row>
    <row r="169" spans="4:7" ht="16.8" x14ac:dyDescent="0.3">
      <c r="D169" s="9"/>
      <c r="G169" t="str">
        <f t="shared" si="3"/>
        <v/>
      </c>
    </row>
    <row r="170" spans="4:7" ht="16.8" x14ac:dyDescent="0.3">
      <c r="D170" s="10"/>
      <c r="G170" t="str">
        <f t="shared" si="3"/>
        <v/>
      </c>
    </row>
    <row r="171" spans="4:7" ht="16.8" x14ac:dyDescent="0.3">
      <c r="D171" s="10"/>
      <c r="G171" t="str">
        <f t="shared" si="3"/>
        <v/>
      </c>
    </row>
    <row r="172" spans="4:7" ht="16.8" x14ac:dyDescent="0.3">
      <c r="D172" s="10"/>
      <c r="G172" t="str">
        <f t="shared" si="3"/>
        <v/>
      </c>
    </row>
    <row r="173" spans="4:7" ht="16.8" x14ac:dyDescent="0.3">
      <c r="D173" s="10"/>
      <c r="G173" t="str">
        <f t="shared" si="3"/>
        <v/>
      </c>
    </row>
    <row r="174" spans="4:7" x14ac:dyDescent="0.3">
      <c r="G174" t="str">
        <f t="shared" si="3"/>
        <v/>
      </c>
    </row>
    <row r="175" spans="4:7" ht="16.8" x14ac:dyDescent="0.3">
      <c r="D175" s="9"/>
      <c r="G175" t="str">
        <f t="shared" si="3"/>
        <v/>
      </c>
    </row>
    <row r="176" spans="4:7" ht="16.8" x14ac:dyDescent="0.3">
      <c r="D176" s="10"/>
      <c r="G176" t="str">
        <f t="shared" si="3"/>
        <v/>
      </c>
    </row>
    <row r="177" spans="4:7" ht="16.8" x14ac:dyDescent="0.3">
      <c r="D177" s="10"/>
      <c r="G177" t="str">
        <f t="shared" si="3"/>
        <v/>
      </c>
    </row>
    <row r="178" spans="4:7" ht="16.8" x14ac:dyDescent="0.3">
      <c r="D178" s="10"/>
      <c r="G178" t="str">
        <f t="shared" si="3"/>
        <v/>
      </c>
    </row>
    <row r="179" spans="4:7" ht="16.8" x14ac:dyDescent="0.3">
      <c r="D179" s="10"/>
      <c r="G179" t="str">
        <f t="shared" si="3"/>
        <v/>
      </c>
    </row>
    <row r="180" spans="4:7" x14ac:dyDescent="0.3">
      <c r="G180" t="str">
        <f t="shared" si="3"/>
        <v/>
      </c>
    </row>
    <row r="181" spans="4:7" ht="16.8" x14ac:dyDescent="0.3">
      <c r="D181" s="9"/>
      <c r="G181" t="str">
        <f t="shared" si="3"/>
        <v/>
      </c>
    </row>
    <row r="182" spans="4:7" ht="16.8" x14ac:dyDescent="0.3">
      <c r="D182" s="10"/>
      <c r="G182" t="str">
        <f t="shared" si="3"/>
        <v/>
      </c>
    </row>
    <row r="183" spans="4:7" ht="16.8" x14ac:dyDescent="0.3">
      <c r="D183" s="10"/>
      <c r="G183" t="str">
        <f t="shared" si="3"/>
        <v/>
      </c>
    </row>
    <row r="184" spans="4:7" ht="16.8" x14ac:dyDescent="0.3">
      <c r="D184" s="10"/>
      <c r="G184" t="str">
        <f t="shared" si="3"/>
        <v/>
      </c>
    </row>
    <row r="185" spans="4:7" ht="16.8" x14ac:dyDescent="0.3">
      <c r="D185" s="10"/>
      <c r="G185" t="str">
        <f t="shared" si="3"/>
        <v/>
      </c>
    </row>
    <row r="186" spans="4:7" x14ac:dyDescent="0.3">
      <c r="G186" t="str">
        <f t="shared" si="3"/>
        <v/>
      </c>
    </row>
    <row r="187" spans="4:7" ht="16.8" x14ac:dyDescent="0.3">
      <c r="D187" s="9"/>
      <c r="G187" t="str">
        <f t="shared" si="3"/>
        <v/>
      </c>
    </row>
    <row r="188" spans="4:7" ht="16.8" x14ac:dyDescent="0.3">
      <c r="D188" s="10"/>
      <c r="G188" t="str">
        <f t="shared" si="3"/>
        <v/>
      </c>
    </row>
    <row r="189" spans="4:7" ht="16.8" x14ac:dyDescent="0.3">
      <c r="D189" s="10"/>
      <c r="G189" t="str">
        <f t="shared" si="3"/>
        <v/>
      </c>
    </row>
    <row r="190" spans="4:7" ht="16.8" x14ac:dyDescent="0.3">
      <c r="D190" s="10"/>
      <c r="G190" t="str">
        <f t="shared" si="3"/>
        <v/>
      </c>
    </row>
    <row r="191" spans="4:7" ht="16.8" x14ac:dyDescent="0.3">
      <c r="D191" s="10"/>
      <c r="G191" t="str">
        <f t="shared" si="3"/>
        <v/>
      </c>
    </row>
    <row r="192" spans="4:7" x14ac:dyDescent="0.3">
      <c r="G192" t="str">
        <f t="shared" si="3"/>
        <v/>
      </c>
    </row>
    <row r="193" spans="4:7" ht="16.8" x14ac:dyDescent="0.3">
      <c r="D193" s="9"/>
      <c r="G193" t="str">
        <f t="shared" si="3"/>
        <v/>
      </c>
    </row>
    <row r="194" spans="4:7" ht="16.8" x14ac:dyDescent="0.3">
      <c r="D194" s="10"/>
      <c r="G194" t="str">
        <f t="shared" si="3"/>
        <v/>
      </c>
    </row>
    <row r="195" spans="4:7" ht="16.8" x14ac:dyDescent="0.3">
      <c r="D195" s="10"/>
      <c r="G195" t="str">
        <f t="shared" si="3"/>
        <v/>
      </c>
    </row>
    <row r="196" spans="4:7" ht="16.8" x14ac:dyDescent="0.3">
      <c r="D196" s="10"/>
      <c r="G196" t="str">
        <f t="shared" ref="G196:G227" si="4">IF(ISNUMBER(VALUE((LEFT(D196,2))))=TRUE,VALUE((LEFT(D196,2))),"")</f>
        <v/>
      </c>
    </row>
    <row r="197" spans="4:7" ht="16.8" x14ac:dyDescent="0.3">
      <c r="D197" s="10"/>
      <c r="G197" t="str">
        <f t="shared" si="4"/>
        <v/>
      </c>
    </row>
    <row r="198" spans="4:7" x14ac:dyDescent="0.3">
      <c r="G198" t="str">
        <f t="shared" si="4"/>
        <v/>
      </c>
    </row>
    <row r="199" spans="4:7" ht="16.8" x14ac:dyDescent="0.3">
      <c r="D199" s="9"/>
      <c r="G199" t="str">
        <f t="shared" si="4"/>
        <v/>
      </c>
    </row>
    <row r="200" spans="4:7" ht="16.8" x14ac:dyDescent="0.3">
      <c r="D200" s="10"/>
      <c r="G200" t="str">
        <f t="shared" si="4"/>
        <v/>
      </c>
    </row>
    <row r="201" spans="4:7" ht="16.8" x14ac:dyDescent="0.3">
      <c r="D201" s="10"/>
      <c r="G201" t="str">
        <f t="shared" si="4"/>
        <v/>
      </c>
    </row>
    <row r="202" spans="4:7" ht="16.8" x14ac:dyDescent="0.3">
      <c r="D202" s="10"/>
      <c r="G202" t="str">
        <f t="shared" si="4"/>
        <v/>
      </c>
    </row>
    <row r="203" spans="4:7" ht="16.8" x14ac:dyDescent="0.3">
      <c r="D203" s="10"/>
      <c r="G203" t="str">
        <f t="shared" si="4"/>
        <v/>
      </c>
    </row>
    <row r="204" spans="4:7" x14ac:dyDescent="0.3">
      <c r="G204" t="str">
        <f t="shared" si="4"/>
        <v/>
      </c>
    </row>
    <row r="205" spans="4:7" ht="16.8" x14ac:dyDescent="0.3">
      <c r="D205" s="9"/>
      <c r="G205" t="str">
        <f t="shared" si="4"/>
        <v/>
      </c>
    </row>
    <row r="206" spans="4:7" ht="16.8" x14ac:dyDescent="0.3">
      <c r="D206" s="10"/>
      <c r="G206" t="str">
        <f t="shared" si="4"/>
        <v/>
      </c>
    </row>
    <row r="207" spans="4:7" ht="16.8" x14ac:dyDescent="0.3">
      <c r="D207" s="10"/>
      <c r="G207" t="str">
        <f t="shared" si="4"/>
        <v/>
      </c>
    </row>
    <row r="208" spans="4:7" ht="16.8" x14ac:dyDescent="0.3">
      <c r="D208" s="10"/>
      <c r="G208" t="str">
        <f t="shared" si="4"/>
        <v/>
      </c>
    </row>
    <row r="209" spans="4:7" ht="16.8" x14ac:dyDescent="0.3">
      <c r="D209" s="10"/>
      <c r="G209" t="str">
        <f t="shared" si="4"/>
        <v/>
      </c>
    </row>
    <row r="210" spans="4:7" x14ac:dyDescent="0.3">
      <c r="G210" t="str">
        <f t="shared" si="4"/>
        <v/>
      </c>
    </row>
    <row r="211" spans="4:7" ht="16.8" x14ac:dyDescent="0.4">
      <c r="D211" s="8"/>
      <c r="G211" t="str">
        <f t="shared" si="4"/>
        <v/>
      </c>
    </row>
    <row r="212" spans="4:7" ht="16.8" x14ac:dyDescent="0.4">
      <c r="D212" s="7"/>
      <c r="G212" t="str">
        <f t="shared" si="4"/>
        <v/>
      </c>
    </row>
    <row r="213" spans="4:7" ht="16.8" x14ac:dyDescent="0.4">
      <c r="D213" s="7"/>
      <c r="G213" t="str">
        <f t="shared" si="4"/>
        <v/>
      </c>
    </row>
    <row r="214" spans="4:7" ht="16.8" x14ac:dyDescent="0.4">
      <c r="D214" s="7"/>
      <c r="G214" t="str">
        <f t="shared" si="4"/>
        <v/>
      </c>
    </row>
    <row r="215" spans="4:7" ht="16.8" x14ac:dyDescent="0.4">
      <c r="D215" s="7"/>
      <c r="G215" t="str">
        <f t="shared" si="4"/>
        <v/>
      </c>
    </row>
    <row r="216" spans="4:7" ht="16.8" x14ac:dyDescent="0.4">
      <c r="D216" s="7"/>
      <c r="G216" t="str">
        <f t="shared" si="4"/>
        <v/>
      </c>
    </row>
    <row r="217" spans="4:7" ht="16.8" x14ac:dyDescent="0.4">
      <c r="D217" s="8"/>
      <c r="G217" t="str">
        <f t="shared" si="4"/>
        <v/>
      </c>
    </row>
    <row r="218" spans="4:7" ht="16.8" x14ac:dyDescent="0.4">
      <c r="D218" s="7"/>
      <c r="G218" t="str">
        <f t="shared" si="4"/>
        <v/>
      </c>
    </row>
    <row r="219" spans="4:7" ht="16.8" x14ac:dyDescent="0.4">
      <c r="D219" s="7"/>
      <c r="G219" t="str">
        <f t="shared" si="4"/>
        <v/>
      </c>
    </row>
    <row r="220" spans="4:7" ht="16.8" x14ac:dyDescent="0.4">
      <c r="D220" s="7"/>
      <c r="G220" t="str">
        <f t="shared" si="4"/>
        <v/>
      </c>
    </row>
    <row r="221" spans="4:7" ht="16.8" x14ac:dyDescent="0.4">
      <c r="D221" s="7"/>
      <c r="G221" t="str">
        <f t="shared" si="4"/>
        <v/>
      </c>
    </row>
    <row r="222" spans="4:7" ht="16.8" x14ac:dyDescent="0.3">
      <c r="D222" s="10"/>
      <c r="G222" t="str">
        <f t="shared" si="4"/>
        <v/>
      </c>
    </row>
    <row r="223" spans="4:7" ht="16.8" x14ac:dyDescent="0.4">
      <c r="D223" s="8"/>
      <c r="G223" t="str">
        <f t="shared" si="4"/>
        <v/>
      </c>
    </row>
    <row r="224" spans="4:7" ht="16.8" x14ac:dyDescent="0.4">
      <c r="D224" s="7"/>
      <c r="G224" t="str">
        <f t="shared" si="4"/>
        <v/>
      </c>
    </row>
    <row r="225" spans="4:16" ht="16.8" x14ac:dyDescent="0.4">
      <c r="D225" s="7"/>
      <c r="G225" t="str">
        <f t="shared" si="4"/>
        <v/>
      </c>
    </row>
    <row r="226" spans="4:16" ht="16.8" x14ac:dyDescent="0.4">
      <c r="D226" s="7"/>
      <c r="G226" t="str">
        <f t="shared" si="4"/>
        <v/>
      </c>
    </row>
    <row r="227" spans="4:16" ht="16.8" x14ac:dyDescent="0.4">
      <c r="D227" s="7"/>
      <c r="G227" t="str">
        <f t="shared" si="4"/>
        <v/>
      </c>
    </row>
    <row r="228" spans="4:16" ht="16.8" x14ac:dyDescent="0.3">
      <c r="D228" s="10"/>
      <c r="G228" t="str">
        <f t="shared" ref="G228:G231" si="5">IF(ISNUMBER(VALUE((LEFT(D228,1))))=TRUE,VALUE((LEFT(D228,1))),"")</f>
        <v/>
      </c>
    </row>
    <row r="229" spans="4:16" ht="16.8" x14ac:dyDescent="0.3">
      <c r="D229" s="10"/>
      <c r="G229" t="str">
        <f t="shared" si="5"/>
        <v/>
      </c>
    </row>
    <row r="230" spans="4:16" ht="16.8" x14ac:dyDescent="0.3">
      <c r="D230" s="10"/>
      <c r="G230" t="str">
        <f t="shared" si="5"/>
        <v/>
      </c>
    </row>
    <row r="231" spans="4:16" ht="16.8" x14ac:dyDescent="0.3">
      <c r="D231" s="10"/>
      <c r="G231" t="str">
        <f t="shared" si="5"/>
        <v/>
      </c>
    </row>
    <row r="232" spans="4:16" s="11" customFormat="1" x14ac:dyDescent="0.3"/>
    <row r="233" spans="4:16" s="11" customFormat="1" x14ac:dyDescent="0.3"/>
    <row r="234" spans="4:16" x14ac:dyDescent="0.3">
      <c r="F234" s="11"/>
      <c r="G234" t="e">
        <f t="shared" ref="G234:G265" si="6">_xlfn.XLOOKUP(ROW(A1),G$2:G$231,G$2:G$231)</f>
        <v>#N/A</v>
      </c>
      <c r="H234" t="e" cm="1" vm="1">
        <f t="array" ref="H234">_xlfn._xlws.FILTER(G234:G295, ISNUMBER(G234:G295))</f>
        <v>#VALUE!</v>
      </c>
      <c r="I234" t="e" vm="2">
        <f t="shared" ref="I234:I265" si="7">_xlfn.XLOOKUP($H234,$G$2:$G$231,$H$2:$H$231)</f>
        <v>#VALUE!</v>
      </c>
      <c r="J234" t="e" cm="1" vm="2">
        <f t="array" ref="J234">INDEX($H2:$H231, MATCH(I234, $H2:$H231, 0) + 1)</f>
        <v>#VALUE!</v>
      </c>
      <c r="K234" t="e" cm="1" vm="2">
        <f t="array" ref="K234">INDEX($H2:$H231, MATCH(J234, $H2:$H231, 0) + 1)</f>
        <v>#VALUE!</v>
      </c>
      <c r="L234" t="e" cm="1" vm="2">
        <f t="array" ref="L234">INDEX($H2:$H231, MATCH(K234, $H2:$H231, 0) + 1)</f>
        <v>#VALUE!</v>
      </c>
      <c r="M234" t="e" cm="1" vm="2">
        <f t="array" ref="M234">INDEX($H2:$H231, MATCH(L234, $H2:$H231, 0) + 1)</f>
        <v>#VALUE!</v>
      </c>
      <c r="N234" t="e" cm="1" vm="2">
        <f t="array" ref="N234">INDEX($H2:$H231, MATCH(M234, $H2:$H231, 0) + 1)</f>
        <v>#VALUE!</v>
      </c>
      <c r="O234" t="e" cm="1" vm="2">
        <f t="array" ref="O234">INDEX($H2:$H231, MATCH(N234, $H2:$H231, 0) + 1)</f>
        <v>#VALUE!</v>
      </c>
      <c r="P234" s="11"/>
    </row>
    <row r="235" spans="4:16" x14ac:dyDescent="0.3">
      <c r="F235" s="11"/>
      <c r="G235" t="e">
        <f t="shared" si="6"/>
        <v>#N/A</v>
      </c>
      <c r="I235">
        <f t="shared" si="7"/>
        <v>0</v>
      </c>
      <c r="J235" cm="1">
        <f t="array" ref="J235">INDEX($H3:$H232, MATCH(I235, $H3:$H232, 0) + 1)</f>
        <v>0</v>
      </c>
      <c r="K235" cm="1">
        <f t="array" ref="K235">INDEX($H3:$H232, MATCH(J235, $H3:$H232, 0) + 1)</f>
        <v>0</v>
      </c>
      <c r="L235" cm="1">
        <f t="array" ref="L235">INDEX($H3:$H232, MATCH(K235, $H3:$H232, 0) + 1)</f>
        <v>0</v>
      </c>
      <c r="M235" cm="1">
        <f t="array" ref="M235">INDEX($H3:$H232, MATCH(L235, $H3:$H232, 0) + 1)</f>
        <v>0</v>
      </c>
      <c r="N235" cm="1">
        <f t="array" ref="N235">INDEX($H3:$H232, MATCH(M235, $H3:$H232, 0) + 1)</f>
        <v>0</v>
      </c>
      <c r="O235" cm="1">
        <f t="array" ref="O235">INDEX($H3:$H232, MATCH(N235, $H3:$H232, 0) + 1)</f>
        <v>0</v>
      </c>
      <c r="P235" s="11"/>
    </row>
    <row r="236" spans="4:16" x14ac:dyDescent="0.3">
      <c r="F236" s="11"/>
      <c r="G236" t="e">
        <f t="shared" si="6"/>
        <v>#N/A</v>
      </c>
      <c r="I236">
        <f t="shared" si="7"/>
        <v>0</v>
      </c>
      <c r="J236" cm="1">
        <f t="array" ref="J236">INDEX($H4:$H233, MATCH(I236, $H4:$H233, 0) + 1)</f>
        <v>0</v>
      </c>
      <c r="K236" cm="1">
        <f t="array" ref="K236">INDEX($H4:$H233, MATCH(J236, $H4:$H233, 0) + 1)</f>
        <v>0</v>
      </c>
      <c r="L236" cm="1">
        <f t="array" ref="L236">INDEX($H4:$H233, MATCH(K236, $H4:$H233, 0) + 1)</f>
        <v>0</v>
      </c>
      <c r="M236" cm="1">
        <f t="array" ref="M236">INDEX($H4:$H233, MATCH(L236, $H4:$H233, 0) + 1)</f>
        <v>0</v>
      </c>
      <c r="N236" cm="1">
        <f t="array" ref="N236">INDEX($H4:$H233, MATCH(M236, $H4:$H233, 0) + 1)</f>
        <v>0</v>
      </c>
      <c r="O236" cm="1">
        <f t="array" ref="O236">INDEX($H4:$H233, MATCH(N236, $H4:$H233, 0) + 1)</f>
        <v>0</v>
      </c>
      <c r="P236" s="11"/>
    </row>
    <row r="237" spans="4:16" x14ac:dyDescent="0.3">
      <c r="F237" s="11"/>
      <c r="G237" t="e">
        <f t="shared" si="6"/>
        <v>#N/A</v>
      </c>
      <c r="I237">
        <f t="shared" si="7"/>
        <v>0</v>
      </c>
      <c r="J237" cm="1">
        <f t="array" ref="J237">INDEX($H5:$H234, MATCH(I237, $H5:$H234, 0) + 1)</f>
        <v>0</v>
      </c>
      <c r="K237" cm="1">
        <f t="array" ref="K237">INDEX($H5:$H234, MATCH(J237, $H5:$H234, 0) + 1)</f>
        <v>0</v>
      </c>
      <c r="L237" cm="1">
        <f t="array" ref="L237">INDEX($H5:$H234, MATCH(K237, $H5:$H234, 0) + 1)</f>
        <v>0</v>
      </c>
      <c r="M237" cm="1">
        <f t="array" ref="M237">INDEX($H5:$H234, MATCH(L237, $H5:$H234, 0) + 1)</f>
        <v>0</v>
      </c>
      <c r="N237" cm="1">
        <f t="array" ref="N237">INDEX($H5:$H234, MATCH(M237, $H5:$H234, 0) + 1)</f>
        <v>0</v>
      </c>
      <c r="O237" cm="1">
        <f t="array" ref="O237">INDEX($H5:$H234, MATCH(N237, $H5:$H234, 0) + 1)</f>
        <v>0</v>
      </c>
      <c r="P237" s="11"/>
    </row>
    <row r="238" spans="4:16" x14ac:dyDescent="0.3">
      <c r="F238" s="11"/>
      <c r="G238" t="e">
        <f t="shared" si="6"/>
        <v>#N/A</v>
      </c>
      <c r="I238">
        <f t="shared" si="7"/>
        <v>0</v>
      </c>
      <c r="J238" cm="1">
        <f t="array" ref="J238">INDEX($H6:$H235, MATCH(I238, $H6:$H235, 0) + 1)</f>
        <v>0</v>
      </c>
      <c r="K238" cm="1">
        <f t="array" ref="K238">INDEX($H6:$H235, MATCH(J238, $H6:$H235, 0) + 1)</f>
        <v>0</v>
      </c>
      <c r="L238" cm="1">
        <f t="array" ref="L238">INDEX($H6:$H235, MATCH(K238, $H6:$H235, 0) + 1)</f>
        <v>0</v>
      </c>
      <c r="M238" cm="1">
        <f t="array" ref="M238">INDEX($H6:$H235, MATCH(L238, $H6:$H235, 0) + 1)</f>
        <v>0</v>
      </c>
      <c r="N238" cm="1">
        <f t="array" ref="N238">INDEX($H6:$H235, MATCH(M238, $H6:$H235, 0) + 1)</f>
        <v>0</v>
      </c>
      <c r="O238" cm="1">
        <f t="array" ref="O238">INDEX($H6:$H235, MATCH(N238, $H6:$H235, 0) + 1)</f>
        <v>0</v>
      </c>
      <c r="P238" s="11"/>
    </row>
    <row r="239" spans="4:16" x14ac:dyDescent="0.3">
      <c r="F239" s="11"/>
      <c r="G239" t="e">
        <f t="shared" si="6"/>
        <v>#N/A</v>
      </c>
      <c r="I239">
        <f t="shared" si="7"/>
        <v>0</v>
      </c>
      <c r="J239" cm="1">
        <f t="array" ref="J239">INDEX($H7:$H236, MATCH(I239, $H7:$H236, 0) + 1)</f>
        <v>0</v>
      </c>
      <c r="K239" cm="1">
        <f t="array" ref="K239">INDEX($H7:$H236, MATCH(J239, $H7:$H236, 0) + 1)</f>
        <v>0</v>
      </c>
      <c r="L239" cm="1">
        <f t="array" ref="L239">INDEX($H7:$H236, MATCH(K239, $H7:$H236, 0) + 1)</f>
        <v>0</v>
      </c>
      <c r="M239" cm="1">
        <f t="array" ref="M239">INDEX($H7:$H236, MATCH(L239, $H7:$H236, 0) + 1)</f>
        <v>0</v>
      </c>
      <c r="N239" cm="1">
        <f t="array" ref="N239">INDEX($H7:$H236, MATCH(M239, $H7:$H236, 0) + 1)</f>
        <v>0</v>
      </c>
      <c r="O239" cm="1">
        <f t="array" ref="O239">INDEX($H7:$H236, MATCH(N239, $H7:$H236, 0) + 1)</f>
        <v>0</v>
      </c>
      <c r="P239" s="11"/>
    </row>
    <row r="240" spans="4:16" x14ac:dyDescent="0.3">
      <c r="F240" s="11"/>
      <c r="G240" t="e">
        <f t="shared" si="6"/>
        <v>#N/A</v>
      </c>
      <c r="I240">
        <f t="shared" si="7"/>
        <v>0</v>
      </c>
      <c r="J240" cm="1">
        <f t="array" ref="J240">INDEX($H8:$H237, MATCH(I240, $H8:$H237, 0) + 1)</f>
        <v>0</v>
      </c>
      <c r="K240" cm="1">
        <f t="array" ref="K240">INDEX($H8:$H237, MATCH(J240, $H8:$H237, 0) + 1)</f>
        <v>0</v>
      </c>
      <c r="L240" cm="1">
        <f t="array" ref="L240">INDEX($H8:$H237, MATCH(K240, $H8:$H237, 0) + 1)</f>
        <v>0</v>
      </c>
      <c r="M240" cm="1">
        <f t="array" ref="M240">INDEX($H8:$H237, MATCH(L240, $H8:$H237, 0) + 1)</f>
        <v>0</v>
      </c>
      <c r="N240" cm="1">
        <f t="array" ref="N240">INDEX($H8:$H237, MATCH(M240, $H8:$H237, 0) + 1)</f>
        <v>0</v>
      </c>
      <c r="O240" cm="1">
        <f t="array" ref="O240">INDEX($H8:$H237, MATCH(N240, $H8:$H237, 0) + 1)</f>
        <v>0</v>
      </c>
      <c r="P240" s="11"/>
    </row>
    <row r="241" spans="6:16" x14ac:dyDescent="0.3">
      <c r="F241" s="11"/>
      <c r="G241" t="e">
        <f t="shared" si="6"/>
        <v>#N/A</v>
      </c>
      <c r="I241">
        <f t="shared" si="7"/>
        <v>0</v>
      </c>
      <c r="J241" cm="1">
        <f t="array" ref="J241">INDEX($H9:$H238, MATCH(I241, $H9:$H238, 0) + 1)</f>
        <v>0</v>
      </c>
      <c r="K241" cm="1">
        <f t="array" ref="K241">INDEX($H9:$H238, MATCH(J241, $H9:$H238, 0) + 1)</f>
        <v>0</v>
      </c>
      <c r="L241" cm="1">
        <f t="array" ref="L241">INDEX($H9:$H238, MATCH(K241, $H9:$H238, 0) + 1)</f>
        <v>0</v>
      </c>
      <c r="M241" cm="1">
        <f t="array" ref="M241">INDEX($H9:$H238, MATCH(L241, $H9:$H238, 0) + 1)</f>
        <v>0</v>
      </c>
      <c r="N241" cm="1">
        <f t="array" ref="N241">INDEX($H9:$H238, MATCH(M241, $H9:$H238, 0) + 1)</f>
        <v>0</v>
      </c>
      <c r="O241" cm="1">
        <f t="array" ref="O241">INDEX($H9:$H238, MATCH(N241, $H9:$H238, 0) + 1)</f>
        <v>0</v>
      </c>
      <c r="P241" s="11"/>
    </row>
    <row r="242" spans="6:16" x14ac:dyDescent="0.3">
      <c r="F242" s="11"/>
      <c r="G242" t="e">
        <f t="shared" si="6"/>
        <v>#N/A</v>
      </c>
      <c r="I242">
        <f t="shared" si="7"/>
        <v>0</v>
      </c>
      <c r="J242" cm="1">
        <f t="array" ref="J242">INDEX($H10:$H239, MATCH(I242, $H10:$H239, 0) + 1)</f>
        <v>0</v>
      </c>
      <c r="K242" cm="1">
        <f t="array" ref="K242">INDEX($H10:$H239, MATCH(J242, $H10:$H239, 0) + 1)</f>
        <v>0</v>
      </c>
      <c r="L242" cm="1">
        <f t="array" ref="L242">INDEX($H10:$H239, MATCH(K242, $H10:$H239, 0) + 1)</f>
        <v>0</v>
      </c>
      <c r="M242" cm="1">
        <f t="array" ref="M242">INDEX($H10:$H239, MATCH(L242, $H10:$H239, 0) + 1)</f>
        <v>0</v>
      </c>
      <c r="N242" cm="1">
        <f t="array" ref="N242">INDEX($H10:$H239, MATCH(M242, $H10:$H239, 0) + 1)</f>
        <v>0</v>
      </c>
      <c r="O242" cm="1">
        <f t="array" ref="O242">INDEX($H10:$H239, MATCH(N242, $H10:$H239, 0) + 1)</f>
        <v>0</v>
      </c>
      <c r="P242" s="11"/>
    </row>
    <row r="243" spans="6:16" x14ac:dyDescent="0.3">
      <c r="F243" s="11"/>
      <c r="G243" t="e">
        <f t="shared" si="6"/>
        <v>#N/A</v>
      </c>
      <c r="I243">
        <f t="shared" si="7"/>
        <v>0</v>
      </c>
      <c r="J243" cm="1">
        <f t="array" ref="J243">INDEX($H11:$H240, MATCH(I243, $H11:$H240, 0) + 1)</f>
        <v>0</v>
      </c>
      <c r="K243" cm="1">
        <f t="array" ref="K243">INDEX($H11:$H240, MATCH(J243, $H11:$H240, 0) + 1)</f>
        <v>0</v>
      </c>
      <c r="L243" cm="1">
        <f t="array" ref="L243">INDEX($H11:$H240, MATCH(K243, $H11:$H240, 0) + 1)</f>
        <v>0</v>
      </c>
      <c r="M243" cm="1">
        <f t="array" ref="M243">INDEX($H11:$H240, MATCH(L243, $H11:$H240, 0) + 1)</f>
        <v>0</v>
      </c>
      <c r="N243" cm="1">
        <f t="array" ref="N243">INDEX($H11:$H240, MATCH(M243, $H11:$H240, 0) + 1)</f>
        <v>0</v>
      </c>
      <c r="O243" cm="1">
        <f t="array" ref="O243">INDEX($H11:$H240, MATCH(N243, $H11:$H240, 0) + 1)</f>
        <v>0</v>
      </c>
      <c r="P243" s="11"/>
    </row>
    <row r="244" spans="6:16" x14ac:dyDescent="0.3">
      <c r="F244" s="11"/>
      <c r="G244" t="e">
        <f t="shared" si="6"/>
        <v>#N/A</v>
      </c>
      <c r="I244">
        <f t="shared" si="7"/>
        <v>0</v>
      </c>
      <c r="J244" cm="1">
        <f t="array" ref="J244">INDEX($H12:$H241, MATCH(I244, $H12:$H241, 0) + 1)</f>
        <v>0</v>
      </c>
      <c r="K244" cm="1">
        <f t="array" ref="K244">INDEX($H12:$H241, MATCH(J244, $H12:$H241, 0) + 1)</f>
        <v>0</v>
      </c>
      <c r="L244" cm="1">
        <f t="array" ref="L244">INDEX($H12:$H241, MATCH(K244, $H12:$H241, 0) + 1)</f>
        <v>0</v>
      </c>
      <c r="M244" cm="1">
        <f t="array" ref="M244">INDEX($H12:$H241, MATCH(L244, $H12:$H241, 0) + 1)</f>
        <v>0</v>
      </c>
      <c r="N244" cm="1">
        <f t="array" ref="N244">INDEX($H12:$H241, MATCH(M244, $H12:$H241, 0) + 1)</f>
        <v>0</v>
      </c>
      <c r="O244" cm="1">
        <f t="array" ref="O244">INDEX($H12:$H241, MATCH(N244, $H12:$H241, 0) + 1)</f>
        <v>0</v>
      </c>
      <c r="P244" s="11"/>
    </row>
    <row r="245" spans="6:16" x14ac:dyDescent="0.3">
      <c r="F245" s="11"/>
      <c r="G245" t="e">
        <f t="shared" si="6"/>
        <v>#N/A</v>
      </c>
      <c r="I245">
        <f t="shared" si="7"/>
        <v>0</v>
      </c>
      <c r="J245" cm="1">
        <f t="array" ref="J245">INDEX($H13:$H242, MATCH(I245, $H13:$H242, 0) + 1)</f>
        <v>0</v>
      </c>
      <c r="K245" cm="1">
        <f t="array" ref="K245">INDEX($H13:$H242, MATCH(J245, $H13:$H242, 0) + 1)</f>
        <v>0</v>
      </c>
      <c r="L245" cm="1">
        <f t="array" ref="L245">INDEX($H13:$H242, MATCH(K245, $H13:$H242, 0) + 1)</f>
        <v>0</v>
      </c>
      <c r="M245" cm="1">
        <f t="array" ref="M245">INDEX($H13:$H242, MATCH(L245, $H13:$H242, 0) + 1)</f>
        <v>0</v>
      </c>
      <c r="N245" cm="1">
        <f t="array" ref="N245">INDEX($H13:$H242, MATCH(M245, $H13:$H242, 0) + 1)</f>
        <v>0</v>
      </c>
      <c r="O245" cm="1">
        <f t="array" ref="O245">INDEX($H13:$H242, MATCH(N245, $H13:$H242, 0) + 1)</f>
        <v>0</v>
      </c>
      <c r="P245" s="11"/>
    </row>
    <row r="246" spans="6:16" x14ac:dyDescent="0.3">
      <c r="F246" s="11"/>
      <c r="G246" t="e">
        <f t="shared" si="6"/>
        <v>#N/A</v>
      </c>
      <c r="I246">
        <f t="shared" si="7"/>
        <v>0</v>
      </c>
      <c r="J246" cm="1">
        <f t="array" ref="J246">INDEX($H14:$H243, MATCH(I246, $H14:$H243, 0) + 1)</f>
        <v>0</v>
      </c>
      <c r="K246" cm="1">
        <f t="array" ref="K246">INDEX($H14:$H243, MATCH(J246, $H14:$H243, 0) + 1)</f>
        <v>0</v>
      </c>
      <c r="L246" cm="1">
        <f t="array" ref="L246">INDEX($H14:$H243, MATCH(K246, $H14:$H243, 0) + 1)</f>
        <v>0</v>
      </c>
      <c r="M246" cm="1">
        <f t="array" ref="M246">INDEX($H14:$H243, MATCH(L246, $H14:$H243, 0) + 1)</f>
        <v>0</v>
      </c>
      <c r="N246" cm="1">
        <f t="array" ref="N246">INDEX($H14:$H243, MATCH(M246, $H14:$H243, 0) + 1)</f>
        <v>0</v>
      </c>
      <c r="O246" cm="1">
        <f t="array" ref="O246">INDEX($H14:$H243, MATCH(N246, $H14:$H243, 0) + 1)</f>
        <v>0</v>
      </c>
      <c r="P246" s="11"/>
    </row>
    <row r="247" spans="6:16" x14ac:dyDescent="0.3">
      <c r="F247" s="11"/>
      <c r="G247" t="e">
        <f t="shared" si="6"/>
        <v>#N/A</v>
      </c>
      <c r="I247">
        <f t="shared" si="7"/>
        <v>0</v>
      </c>
      <c r="J247" cm="1">
        <f t="array" ref="J247">INDEX($H15:$H244, MATCH(I247, $H15:$H244, 0) + 1)</f>
        <v>0</v>
      </c>
      <c r="K247" cm="1">
        <f t="array" ref="K247">INDEX($H15:$H244, MATCH(J247, $H15:$H244, 0) + 1)</f>
        <v>0</v>
      </c>
      <c r="L247" cm="1">
        <f t="array" ref="L247">INDEX($H15:$H244, MATCH(K247, $H15:$H244, 0) + 1)</f>
        <v>0</v>
      </c>
      <c r="M247" cm="1">
        <f t="array" ref="M247">INDEX($H15:$H244, MATCH(L247, $H15:$H244, 0) + 1)</f>
        <v>0</v>
      </c>
      <c r="N247" cm="1">
        <f t="array" ref="N247">INDEX($H15:$H244, MATCH(M247, $H15:$H244, 0) + 1)</f>
        <v>0</v>
      </c>
      <c r="O247" cm="1">
        <f t="array" ref="O247">INDEX($H15:$H244, MATCH(N247, $H15:$H244, 0) + 1)</f>
        <v>0</v>
      </c>
      <c r="P247" s="11"/>
    </row>
    <row r="248" spans="6:16" x14ac:dyDescent="0.3">
      <c r="F248" s="11"/>
      <c r="G248" t="e">
        <f t="shared" si="6"/>
        <v>#N/A</v>
      </c>
      <c r="I248">
        <f t="shared" si="7"/>
        <v>0</v>
      </c>
      <c r="J248" cm="1">
        <f t="array" ref="J248">INDEX($H16:$H245, MATCH(I248, $H16:$H245, 0) + 1)</f>
        <v>0</v>
      </c>
      <c r="K248" cm="1">
        <f t="array" ref="K248">INDEX($H16:$H245, MATCH(J248, $H16:$H245, 0) + 1)</f>
        <v>0</v>
      </c>
      <c r="L248" cm="1">
        <f t="array" ref="L248">INDEX($H16:$H245, MATCH(K248, $H16:$H245, 0) + 1)</f>
        <v>0</v>
      </c>
      <c r="M248" cm="1">
        <f t="array" ref="M248">INDEX($H16:$H245, MATCH(L248, $H16:$H245, 0) + 1)</f>
        <v>0</v>
      </c>
      <c r="N248" cm="1">
        <f t="array" ref="N248">INDEX($H16:$H245, MATCH(M248, $H16:$H245, 0) + 1)</f>
        <v>0</v>
      </c>
      <c r="O248" cm="1">
        <f t="array" ref="O248">INDEX($H16:$H245, MATCH(N248, $H16:$H245, 0) + 1)</f>
        <v>0</v>
      </c>
      <c r="P248" s="11"/>
    </row>
    <row r="249" spans="6:16" x14ac:dyDescent="0.3">
      <c r="F249" s="11"/>
      <c r="G249" t="e">
        <f t="shared" si="6"/>
        <v>#N/A</v>
      </c>
      <c r="I249">
        <f t="shared" si="7"/>
        <v>0</v>
      </c>
      <c r="J249" cm="1">
        <f t="array" ref="J249">INDEX($H17:$H246, MATCH(I249, $H17:$H246, 0) + 1)</f>
        <v>0</v>
      </c>
      <c r="K249" cm="1">
        <f t="array" ref="K249">INDEX($H17:$H246, MATCH(J249, $H17:$H246, 0) + 1)</f>
        <v>0</v>
      </c>
      <c r="L249" cm="1">
        <f t="array" ref="L249">INDEX($H17:$H246, MATCH(K249, $H17:$H246, 0) + 1)</f>
        <v>0</v>
      </c>
      <c r="M249" cm="1">
        <f t="array" ref="M249">INDEX($H17:$H246, MATCH(L249, $H17:$H246, 0) + 1)</f>
        <v>0</v>
      </c>
      <c r="N249" cm="1">
        <f t="array" ref="N249">INDEX($H17:$H246, MATCH(M249, $H17:$H246, 0) + 1)</f>
        <v>0</v>
      </c>
      <c r="O249" cm="1">
        <f t="array" ref="O249">INDEX($H17:$H246, MATCH(N249, $H17:$H246, 0) + 1)</f>
        <v>0</v>
      </c>
      <c r="P249" s="11"/>
    </row>
    <row r="250" spans="6:16" x14ac:dyDescent="0.3">
      <c r="F250" s="11"/>
      <c r="G250" t="e">
        <f t="shared" si="6"/>
        <v>#N/A</v>
      </c>
      <c r="I250">
        <f t="shared" si="7"/>
        <v>0</v>
      </c>
      <c r="J250" cm="1">
        <f t="array" ref="J250">INDEX($H18:$H247, MATCH(I250, $H18:$H247, 0) + 1)</f>
        <v>0</v>
      </c>
      <c r="K250" cm="1">
        <f t="array" ref="K250">INDEX($H18:$H247, MATCH(J250, $H18:$H247, 0) + 1)</f>
        <v>0</v>
      </c>
      <c r="L250" cm="1">
        <f t="array" ref="L250">INDEX($H18:$H247, MATCH(K250, $H18:$H247, 0) + 1)</f>
        <v>0</v>
      </c>
      <c r="M250" cm="1">
        <f t="array" ref="M250">INDEX($H18:$H247, MATCH(L250, $H18:$H247, 0) + 1)</f>
        <v>0</v>
      </c>
      <c r="N250" cm="1">
        <f t="array" ref="N250">INDEX($H18:$H247, MATCH(M250, $H18:$H247, 0) + 1)</f>
        <v>0</v>
      </c>
      <c r="O250" cm="1">
        <f t="array" ref="O250">INDEX($H18:$H247, MATCH(N250, $H18:$H247, 0) + 1)</f>
        <v>0</v>
      </c>
      <c r="P250" s="11"/>
    </row>
    <row r="251" spans="6:16" x14ac:dyDescent="0.3">
      <c r="G251" t="e">
        <f t="shared" si="6"/>
        <v>#N/A</v>
      </c>
      <c r="I251">
        <f t="shared" si="7"/>
        <v>0</v>
      </c>
      <c r="J251" cm="1">
        <f t="array" ref="J251">INDEX($H19:$H248, MATCH(I251, $H19:$H248, 0) + 1)</f>
        <v>0</v>
      </c>
      <c r="K251" cm="1">
        <f t="array" ref="K251">INDEX($H19:$H248, MATCH(J251, $H19:$H248, 0) + 1)</f>
        <v>0</v>
      </c>
      <c r="L251" cm="1">
        <f t="array" ref="L251">INDEX($H19:$H248, MATCH(K251, $H19:$H248, 0) + 1)</f>
        <v>0</v>
      </c>
      <c r="M251" cm="1">
        <f t="array" ref="M251">INDEX($H19:$H248, MATCH(L251, $H19:$H248, 0) + 1)</f>
        <v>0</v>
      </c>
      <c r="N251" cm="1">
        <f t="array" ref="N251">INDEX($H19:$H248, MATCH(M251, $H19:$H248, 0) + 1)</f>
        <v>0</v>
      </c>
      <c r="O251" cm="1">
        <f t="array" ref="O251">INDEX($H19:$H248, MATCH(N251, $H19:$H248, 0) + 1)</f>
        <v>0</v>
      </c>
    </row>
    <row r="252" spans="6:16" x14ac:dyDescent="0.3">
      <c r="G252" t="e">
        <f t="shared" si="6"/>
        <v>#N/A</v>
      </c>
      <c r="I252">
        <f t="shared" si="7"/>
        <v>0</v>
      </c>
      <c r="J252" cm="1">
        <f t="array" ref="J252">INDEX($H20:$H249, MATCH(I252, $H20:$H249, 0) + 1)</f>
        <v>0</v>
      </c>
      <c r="K252" cm="1">
        <f t="array" ref="K252">INDEX($H20:$H249, MATCH(J252, $H20:$H249, 0) + 1)</f>
        <v>0</v>
      </c>
      <c r="L252" cm="1">
        <f t="array" ref="L252">INDEX($H20:$H249, MATCH(K252, $H20:$H249, 0) + 1)</f>
        <v>0</v>
      </c>
      <c r="M252" cm="1">
        <f t="array" ref="M252">INDEX($H20:$H249, MATCH(L252, $H20:$H249, 0) + 1)</f>
        <v>0</v>
      </c>
      <c r="N252" cm="1">
        <f t="array" ref="N252">INDEX($H20:$H249, MATCH(M252, $H20:$H249, 0) + 1)</f>
        <v>0</v>
      </c>
      <c r="O252" cm="1">
        <f t="array" ref="O252">INDEX($H20:$H249, MATCH(N252, $H20:$H249, 0) + 1)</f>
        <v>0</v>
      </c>
    </row>
    <row r="253" spans="6:16" x14ac:dyDescent="0.3">
      <c r="G253" t="e">
        <f t="shared" si="6"/>
        <v>#N/A</v>
      </c>
      <c r="I253">
        <f t="shared" si="7"/>
        <v>0</v>
      </c>
      <c r="J253" cm="1">
        <f t="array" ref="J253">INDEX($H21:$H250, MATCH(I253, $H21:$H250, 0) + 1)</f>
        <v>0</v>
      </c>
      <c r="K253" cm="1">
        <f t="array" ref="K253">INDEX($H21:$H250, MATCH(J253, $H21:$H250, 0) + 1)</f>
        <v>0</v>
      </c>
      <c r="L253" cm="1">
        <f t="array" ref="L253">INDEX($H21:$H250, MATCH(K253, $H21:$H250, 0) + 1)</f>
        <v>0</v>
      </c>
      <c r="M253" cm="1">
        <f t="array" ref="M253">INDEX($H21:$H250, MATCH(L253, $H21:$H250, 0) + 1)</f>
        <v>0</v>
      </c>
      <c r="N253" cm="1">
        <f t="array" ref="N253">INDEX($H21:$H250, MATCH(M253, $H21:$H250, 0) + 1)</f>
        <v>0</v>
      </c>
      <c r="O253" cm="1">
        <f t="array" ref="O253">INDEX($H21:$H250, MATCH(N253, $H21:$H250, 0) + 1)</f>
        <v>0</v>
      </c>
    </row>
    <row r="254" spans="6:16" x14ac:dyDescent="0.3">
      <c r="G254" t="e">
        <f t="shared" si="6"/>
        <v>#N/A</v>
      </c>
      <c r="I254">
        <f t="shared" si="7"/>
        <v>0</v>
      </c>
      <c r="J254" cm="1">
        <f t="array" ref="J254">INDEX($H22:$H251, MATCH(I254, $H22:$H251, 0) + 1)</f>
        <v>0</v>
      </c>
      <c r="K254" cm="1">
        <f t="array" ref="K254">INDEX($H22:$H251, MATCH(J254, $H22:$H251, 0) + 1)</f>
        <v>0</v>
      </c>
      <c r="L254" cm="1">
        <f t="array" ref="L254">INDEX($H22:$H251, MATCH(K254, $H22:$H251, 0) + 1)</f>
        <v>0</v>
      </c>
      <c r="M254" cm="1">
        <f t="array" ref="M254">INDEX($H22:$H251, MATCH(L254, $H22:$H251, 0) + 1)</f>
        <v>0</v>
      </c>
      <c r="N254" cm="1">
        <f t="array" ref="N254">INDEX($H22:$H251, MATCH(M254, $H22:$H251, 0) + 1)</f>
        <v>0</v>
      </c>
      <c r="O254" cm="1">
        <f t="array" ref="O254">INDEX($H22:$H251, MATCH(N254, $H22:$H251, 0) + 1)</f>
        <v>0</v>
      </c>
    </row>
    <row r="255" spans="6:16" x14ac:dyDescent="0.3">
      <c r="G255" t="e">
        <f t="shared" si="6"/>
        <v>#N/A</v>
      </c>
      <c r="I255">
        <f t="shared" si="7"/>
        <v>0</v>
      </c>
      <c r="J255" cm="1">
        <f t="array" ref="J255">INDEX($H23:$H252, MATCH(I255, $H23:$H252, 0) + 1)</f>
        <v>0</v>
      </c>
      <c r="K255" cm="1">
        <f t="array" ref="K255">INDEX($H23:$H252, MATCH(J255, $H23:$H252, 0) + 1)</f>
        <v>0</v>
      </c>
      <c r="L255" cm="1">
        <f t="array" ref="L255">INDEX($H23:$H252, MATCH(K255, $H23:$H252, 0) + 1)</f>
        <v>0</v>
      </c>
      <c r="M255" cm="1">
        <f t="array" ref="M255">INDEX($H23:$H252, MATCH(L255, $H23:$H252, 0) + 1)</f>
        <v>0</v>
      </c>
      <c r="N255" cm="1">
        <f t="array" ref="N255">INDEX($H23:$H252, MATCH(M255, $H23:$H252, 0) + 1)</f>
        <v>0</v>
      </c>
      <c r="O255" cm="1">
        <f t="array" ref="O255">INDEX($H23:$H252, MATCH(N255, $H23:$H252, 0) + 1)</f>
        <v>0</v>
      </c>
    </row>
    <row r="256" spans="6:16" x14ac:dyDescent="0.3">
      <c r="G256" t="e">
        <f t="shared" si="6"/>
        <v>#N/A</v>
      </c>
      <c r="I256">
        <f t="shared" si="7"/>
        <v>0</v>
      </c>
      <c r="J256" cm="1">
        <f t="array" ref="J256">INDEX($H24:$H253, MATCH(I256, $H24:$H253, 0) + 1)</f>
        <v>0</v>
      </c>
      <c r="K256" cm="1">
        <f t="array" ref="K256">INDEX($H24:$H253, MATCH(J256, $H24:$H253, 0) + 1)</f>
        <v>0</v>
      </c>
      <c r="L256" cm="1">
        <f t="array" ref="L256">INDEX($H24:$H253, MATCH(K256, $H24:$H253, 0) + 1)</f>
        <v>0</v>
      </c>
      <c r="M256" cm="1">
        <f t="array" ref="M256">INDEX($H24:$H253, MATCH(L256, $H24:$H253, 0) + 1)</f>
        <v>0</v>
      </c>
      <c r="N256" cm="1">
        <f t="array" ref="N256">INDEX($H24:$H253, MATCH(M256, $H24:$H253, 0) + 1)</f>
        <v>0</v>
      </c>
      <c r="O256" cm="1">
        <f t="array" ref="O256">INDEX($H24:$H253, MATCH(N256, $H24:$H253, 0) + 1)</f>
        <v>0</v>
      </c>
    </row>
    <row r="257" spans="7:15" x14ac:dyDescent="0.3">
      <c r="G257" t="e">
        <f t="shared" si="6"/>
        <v>#N/A</v>
      </c>
      <c r="I257">
        <f t="shared" si="7"/>
        <v>0</v>
      </c>
      <c r="J257" cm="1">
        <f t="array" ref="J257">INDEX($H25:$H254, MATCH(I257, $H25:$H254, 0) + 1)</f>
        <v>0</v>
      </c>
      <c r="K257" cm="1">
        <f t="array" ref="K257">INDEX($H25:$H254, MATCH(J257, $H25:$H254, 0) + 1)</f>
        <v>0</v>
      </c>
      <c r="L257" cm="1">
        <f t="array" ref="L257">INDEX($H25:$H254, MATCH(K257, $H25:$H254, 0) + 1)</f>
        <v>0</v>
      </c>
      <c r="M257" cm="1">
        <f t="array" ref="M257">INDEX($H25:$H254, MATCH(L257, $H25:$H254, 0) + 1)</f>
        <v>0</v>
      </c>
      <c r="N257" cm="1">
        <f t="array" ref="N257">INDEX($H25:$H254, MATCH(M257, $H25:$H254, 0) + 1)</f>
        <v>0</v>
      </c>
      <c r="O257" cm="1">
        <f t="array" ref="O257">INDEX($H25:$H254, MATCH(N257, $H25:$H254, 0) + 1)</f>
        <v>0</v>
      </c>
    </row>
    <row r="258" spans="7:15" x14ac:dyDescent="0.3">
      <c r="G258" t="e">
        <f t="shared" si="6"/>
        <v>#N/A</v>
      </c>
      <c r="I258">
        <f t="shared" si="7"/>
        <v>0</v>
      </c>
      <c r="J258" cm="1">
        <f t="array" ref="J258">INDEX($H26:$H255, MATCH(I258, $H26:$H255, 0) + 1)</f>
        <v>0</v>
      </c>
      <c r="K258" cm="1">
        <f t="array" ref="K258">INDEX($H26:$H255, MATCH(J258, $H26:$H255, 0) + 1)</f>
        <v>0</v>
      </c>
      <c r="L258" cm="1">
        <f t="array" ref="L258">INDEX($H26:$H255, MATCH(K258, $H26:$H255, 0) + 1)</f>
        <v>0</v>
      </c>
      <c r="M258" cm="1">
        <f t="array" ref="M258">INDEX($H26:$H255, MATCH(L258, $H26:$H255, 0) + 1)</f>
        <v>0</v>
      </c>
      <c r="N258" cm="1">
        <f t="array" ref="N258">INDEX($H26:$H255, MATCH(M258, $H26:$H255, 0) + 1)</f>
        <v>0</v>
      </c>
      <c r="O258" cm="1">
        <f t="array" ref="O258">INDEX($H26:$H255, MATCH(N258, $H26:$H255, 0) + 1)</f>
        <v>0</v>
      </c>
    </row>
    <row r="259" spans="7:15" x14ac:dyDescent="0.3">
      <c r="G259" t="e">
        <f t="shared" si="6"/>
        <v>#N/A</v>
      </c>
      <c r="I259">
        <f t="shared" si="7"/>
        <v>0</v>
      </c>
      <c r="J259" cm="1">
        <f t="array" ref="J259">INDEX($H27:$H256, MATCH(I259, $H27:$H256, 0) + 1)</f>
        <v>0</v>
      </c>
      <c r="K259" cm="1">
        <f t="array" ref="K259">INDEX($H27:$H256, MATCH(J259, $H27:$H256, 0) + 1)</f>
        <v>0</v>
      </c>
      <c r="L259" cm="1">
        <f t="array" ref="L259">INDEX($H27:$H256, MATCH(K259, $H27:$H256, 0) + 1)</f>
        <v>0</v>
      </c>
      <c r="M259" cm="1">
        <f t="array" ref="M259">INDEX($H27:$H256, MATCH(L259, $H27:$H256, 0) + 1)</f>
        <v>0</v>
      </c>
      <c r="N259" cm="1">
        <f t="array" ref="N259">INDEX($H27:$H256, MATCH(M259, $H27:$H256, 0) + 1)</f>
        <v>0</v>
      </c>
      <c r="O259" cm="1">
        <f t="array" ref="O259">INDEX($H27:$H256, MATCH(N259, $H27:$H256, 0) + 1)</f>
        <v>0</v>
      </c>
    </row>
    <row r="260" spans="7:15" x14ac:dyDescent="0.3">
      <c r="G260" t="e">
        <f t="shared" si="6"/>
        <v>#N/A</v>
      </c>
      <c r="I260">
        <f t="shared" si="7"/>
        <v>0</v>
      </c>
      <c r="J260" cm="1">
        <f t="array" ref="J260">INDEX($H28:$H257, MATCH(I260, $H28:$H257, 0) + 1)</f>
        <v>0</v>
      </c>
      <c r="K260" cm="1">
        <f t="array" ref="K260">INDEX($H28:$H257, MATCH(J260, $H28:$H257, 0) + 1)</f>
        <v>0</v>
      </c>
      <c r="L260" cm="1">
        <f t="array" ref="L260">INDEX($H28:$H257, MATCH(K260, $H28:$H257, 0) + 1)</f>
        <v>0</v>
      </c>
      <c r="M260" cm="1">
        <f t="array" ref="M260">INDEX($H28:$H257, MATCH(L260, $H28:$H257, 0) + 1)</f>
        <v>0</v>
      </c>
      <c r="N260" cm="1">
        <f t="array" ref="N260">INDEX($H28:$H257, MATCH(M260, $H28:$H257, 0) + 1)</f>
        <v>0</v>
      </c>
      <c r="O260" cm="1">
        <f t="array" ref="O260">INDEX($H28:$H257, MATCH(N260, $H28:$H257, 0) + 1)</f>
        <v>0</v>
      </c>
    </row>
    <row r="261" spans="7:15" x14ac:dyDescent="0.3">
      <c r="G261" t="e">
        <f t="shared" si="6"/>
        <v>#N/A</v>
      </c>
      <c r="I261">
        <f t="shared" si="7"/>
        <v>0</v>
      </c>
      <c r="J261" t="e" cm="1">
        <f t="array" ref="J261">INDEX($H29:$H258, MATCH(I261, $H29:$H258, 0) + 1)</f>
        <v>#N/A</v>
      </c>
      <c r="K261" t="e" cm="1">
        <f t="array" ref="K261">INDEX($H29:$H258, MATCH(J261, $H29:$H258, 0) + 1)</f>
        <v>#N/A</v>
      </c>
      <c r="L261" t="e" cm="1">
        <f t="array" ref="L261">INDEX($H29:$H258, MATCH(K261, $H29:$H258, 0) + 1)</f>
        <v>#N/A</v>
      </c>
      <c r="M261" t="e" cm="1">
        <f t="array" ref="M261">INDEX($H29:$H258, MATCH(L261, $H29:$H258, 0) + 1)</f>
        <v>#N/A</v>
      </c>
      <c r="N261" t="e" cm="1">
        <f t="array" ref="N261">INDEX($H29:$H258, MATCH(M261, $H29:$H258, 0) + 1)</f>
        <v>#N/A</v>
      </c>
      <c r="O261" t="e" cm="1">
        <f t="array" ref="O261">INDEX($H29:$H258, MATCH(N261, $H29:$H258, 0) + 1)</f>
        <v>#N/A</v>
      </c>
    </row>
    <row r="262" spans="7:15" x14ac:dyDescent="0.3">
      <c r="G262" t="e">
        <f t="shared" si="6"/>
        <v>#N/A</v>
      </c>
      <c r="I262">
        <f t="shared" si="7"/>
        <v>0</v>
      </c>
      <c r="J262" t="e" cm="1">
        <f t="array" ref="J262">INDEX($H30:$H259, MATCH(I262, $H30:$H259, 0) + 1)</f>
        <v>#N/A</v>
      </c>
      <c r="K262" t="e" cm="1">
        <f t="array" ref="K262">INDEX($H30:$H259, MATCH(J262, $H30:$H259, 0) + 1)</f>
        <v>#N/A</v>
      </c>
      <c r="L262" t="e" cm="1">
        <f t="array" ref="L262">INDEX($H30:$H259, MATCH(K262, $H30:$H259, 0) + 1)</f>
        <v>#N/A</v>
      </c>
      <c r="M262" t="e" cm="1">
        <f t="array" ref="M262">INDEX($H30:$H259, MATCH(L262, $H30:$H259, 0) + 1)</f>
        <v>#N/A</v>
      </c>
      <c r="N262" t="e" cm="1">
        <f t="array" ref="N262">INDEX($H30:$H259, MATCH(M262, $H30:$H259, 0) + 1)</f>
        <v>#N/A</v>
      </c>
      <c r="O262" t="e" cm="1">
        <f t="array" ref="O262">INDEX($H30:$H259, MATCH(N262, $H30:$H259, 0) + 1)</f>
        <v>#N/A</v>
      </c>
    </row>
    <row r="263" spans="7:15" x14ac:dyDescent="0.3">
      <c r="G263" t="e">
        <f t="shared" si="6"/>
        <v>#N/A</v>
      </c>
      <c r="I263">
        <f t="shared" si="7"/>
        <v>0</v>
      </c>
      <c r="J263" t="e" cm="1">
        <f t="array" ref="J263">INDEX($H31:$H260, MATCH(I263, $H31:$H260, 0) + 1)</f>
        <v>#N/A</v>
      </c>
      <c r="K263" t="e" cm="1">
        <f t="array" ref="K263">INDEX($H31:$H260, MATCH(J263, $H31:$H260, 0) + 1)</f>
        <v>#N/A</v>
      </c>
      <c r="L263" t="e" cm="1">
        <f t="array" ref="L263">INDEX($H31:$H260, MATCH(K263, $H31:$H260, 0) + 1)</f>
        <v>#N/A</v>
      </c>
      <c r="M263" t="e" cm="1">
        <f t="array" ref="M263">INDEX($H31:$H260, MATCH(L263, $H31:$H260, 0) + 1)</f>
        <v>#N/A</v>
      </c>
      <c r="N263" t="e" cm="1">
        <f t="array" ref="N263">INDEX($H31:$H260, MATCH(M263, $H31:$H260, 0) + 1)</f>
        <v>#N/A</v>
      </c>
      <c r="O263" t="e" cm="1">
        <f t="array" ref="O263">INDEX($H31:$H260, MATCH(N263, $H31:$H260, 0) + 1)</f>
        <v>#N/A</v>
      </c>
    </row>
    <row r="264" spans="7:15" x14ac:dyDescent="0.3">
      <c r="G264" t="e">
        <f t="shared" si="6"/>
        <v>#N/A</v>
      </c>
      <c r="I264">
        <f t="shared" si="7"/>
        <v>0</v>
      </c>
      <c r="J264" t="e" cm="1">
        <f t="array" ref="J264">INDEX($H32:$H261, MATCH(I264, $H32:$H261, 0) + 1)</f>
        <v>#N/A</v>
      </c>
      <c r="K264" t="e" cm="1">
        <f t="array" ref="K264">INDEX($H32:$H261, MATCH(J264, $H32:$H261, 0) + 1)</f>
        <v>#N/A</v>
      </c>
      <c r="L264" t="e" cm="1">
        <f t="array" ref="L264">INDEX($H32:$H261, MATCH(K264, $H32:$H261, 0) + 1)</f>
        <v>#N/A</v>
      </c>
      <c r="M264" t="e" cm="1">
        <f t="array" ref="M264">INDEX($H32:$H261, MATCH(L264, $H32:$H261, 0) + 1)</f>
        <v>#N/A</v>
      </c>
      <c r="N264" t="e" cm="1">
        <f t="array" ref="N264">INDEX($H32:$H261, MATCH(M264, $H32:$H261, 0) + 1)</f>
        <v>#N/A</v>
      </c>
      <c r="O264" t="e" cm="1">
        <f t="array" ref="O264">INDEX($H32:$H261, MATCH(N264, $H32:$H261, 0) + 1)</f>
        <v>#N/A</v>
      </c>
    </row>
    <row r="265" spans="7:15" x14ac:dyDescent="0.3">
      <c r="G265" t="e">
        <f t="shared" si="6"/>
        <v>#N/A</v>
      </c>
      <c r="I265">
        <f t="shared" si="7"/>
        <v>0</v>
      </c>
      <c r="J265" t="e" cm="1">
        <f t="array" ref="J265">INDEX($H33:$H262, MATCH(I265, $H33:$H262, 0) + 1)</f>
        <v>#N/A</v>
      </c>
      <c r="K265" t="e" cm="1">
        <f t="array" ref="K265">INDEX($H33:$H262, MATCH(J265, $H33:$H262, 0) + 1)</f>
        <v>#N/A</v>
      </c>
      <c r="L265" t="e" cm="1">
        <f t="array" ref="L265">INDEX($H33:$H262, MATCH(K265, $H33:$H262, 0) + 1)</f>
        <v>#N/A</v>
      </c>
      <c r="M265" t="e" cm="1">
        <f t="array" ref="M265">INDEX($H33:$H262, MATCH(L265, $H33:$H262, 0) + 1)</f>
        <v>#N/A</v>
      </c>
      <c r="N265" t="e" cm="1">
        <f t="array" ref="N265">INDEX($H33:$H262, MATCH(M265, $H33:$H262, 0) + 1)</f>
        <v>#N/A</v>
      </c>
      <c r="O265" t="e" cm="1">
        <f t="array" ref="O265">INDEX($H33:$H262, MATCH(N265, $H33:$H262, 0) + 1)</f>
        <v>#N/A</v>
      </c>
    </row>
    <row r="266" spans="7:15" x14ac:dyDescent="0.3">
      <c r="G266" t="e">
        <f t="shared" ref="G266:G284" si="8">_xlfn.XLOOKUP(ROW(A33),G$2:G$231,G$2:G$231)</f>
        <v>#N/A</v>
      </c>
      <c r="I266">
        <f t="shared" ref="I266:I292" si="9">_xlfn.XLOOKUP($H266,$G$2:$G$231,$H$2:$H$231)</f>
        <v>0</v>
      </c>
      <c r="J266" t="e" cm="1">
        <f t="array" ref="J266">INDEX($H34:$H263, MATCH(I266, $H34:$H263, 0) + 1)</f>
        <v>#N/A</v>
      </c>
      <c r="K266" t="e" cm="1">
        <f t="array" ref="K266">INDEX($H34:$H263, MATCH(J266, $H34:$H263, 0) + 1)</f>
        <v>#N/A</v>
      </c>
      <c r="L266" t="e" cm="1">
        <f t="array" ref="L266">INDEX($H34:$H263, MATCH(K266, $H34:$H263, 0) + 1)</f>
        <v>#N/A</v>
      </c>
      <c r="M266" t="e" cm="1">
        <f t="array" ref="M266">INDEX($H34:$H263, MATCH(L266, $H34:$H263, 0) + 1)</f>
        <v>#N/A</v>
      </c>
      <c r="N266" t="e" cm="1">
        <f t="array" ref="N266">INDEX($H34:$H263, MATCH(M266, $H34:$H263, 0) + 1)</f>
        <v>#N/A</v>
      </c>
      <c r="O266" t="e" cm="1">
        <f t="array" ref="O266">INDEX($H34:$H263, MATCH(N266, $H34:$H263, 0) + 1)</f>
        <v>#N/A</v>
      </c>
    </row>
    <row r="267" spans="7:15" x14ac:dyDescent="0.3">
      <c r="G267" t="e">
        <f t="shared" si="8"/>
        <v>#N/A</v>
      </c>
      <c r="I267">
        <f t="shared" si="9"/>
        <v>0</v>
      </c>
      <c r="J267" t="e" cm="1">
        <f t="array" ref="J267">INDEX($H35:$H264, MATCH(I267, $H35:$H264, 0) + 1)</f>
        <v>#N/A</v>
      </c>
      <c r="K267" t="e" cm="1">
        <f t="array" ref="K267">INDEX($H35:$H264, MATCH(J267, $H35:$H264, 0) + 1)</f>
        <v>#N/A</v>
      </c>
      <c r="L267" t="e" cm="1">
        <f t="array" ref="L267">INDEX($H35:$H264, MATCH(K267, $H35:$H264, 0) + 1)</f>
        <v>#N/A</v>
      </c>
      <c r="M267" t="e" cm="1">
        <f t="array" ref="M267">INDEX($H35:$H264, MATCH(L267, $H35:$H264, 0) + 1)</f>
        <v>#N/A</v>
      </c>
      <c r="N267" t="e" cm="1">
        <f t="array" ref="N267">INDEX($H35:$H264, MATCH(M267, $H35:$H264, 0) + 1)</f>
        <v>#N/A</v>
      </c>
      <c r="O267" t="e" cm="1">
        <f t="array" ref="O267">INDEX($H35:$H264, MATCH(N267, $H35:$H264, 0) + 1)</f>
        <v>#N/A</v>
      </c>
    </row>
    <row r="268" spans="7:15" x14ac:dyDescent="0.3">
      <c r="G268" t="e">
        <f t="shared" si="8"/>
        <v>#N/A</v>
      </c>
      <c r="I268">
        <f t="shared" si="9"/>
        <v>0</v>
      </c>
      <c r="J268" t="e" cm="1">
        <f t="array" ref="J268">INDEX($H36:$H265, MATCH(I268, $H36:$H265, 0) + 1)</f>
        <v>#N/A</v>
      </c>
      <c r="K268" t="e" cm="1">
        <f t="array" ref="K268">INDEX($H36:$H265, MATCH(J268, $H36:$H265, 0) + 1)</f>
        <v>#N/A</v>
      </c>
      <c r="L268" t="e" cm="1">
        <f t="array" ref="L268">INDEX($H36:$H265, MATCH(K268, $H36:$H265, 0) + 1)</f>
        <v>#N/A</v>
      </c>
      <c r="M268" t="e" cm="1">
        <f t="array" ref="M268">INDEX($H36:$H265, MATCH(L268, $H36:$H265, 0) + 1)</f>
        <v>#N/A</v>
      </c>
      <c r="N268" t="e" cm="1">
        <f t="array" ref="N268">INDEX($H36:$H265, MATCH(M268, $H36:$H265, 0) + 1)</f>
        <v>#N/A</v>
      </c>
      <c r="O268" t="e" cm="1">
        <f t="array" ref="O268">INDEX($H36:$H265, MATCH(N268, $H36:$H265, 0) + 1)</f>
        <v>#N/A</v>
      </c>
    </row>
    <row r="269" spans="7:15" x14ac:dyDescent="0.3">
      <c r="G269" t="e">
        <f t="shared" si="8"/>
        <v>#N/A</v>
      </c>
      <c r="I269">
        <f t="shared" si="9"/>
        <v>0</v>
      </c>
      <c r="J269" t="e" cm="1">
        <f t="array" ref="J269">INDEX($H37:$H266, MATCH(I269, $H37:$H266, 0) + 1)</f>
        <v>#N/A</v>
      </c>
      <c r="K269" t="e" cm="1">
        <f t="array" ref="K269">INDEX($H37:$H266, MATCH(J269, $H37:$H266, 0) + 1)</f>
        <v>#N/A</v>
      </c>
      <c r="L269" t="e" cm="1">
        <f t="array" ref="L269">INDEX($H37:$H266, MATCH(K269, $H37:$H266, 0) + 1)</f>
        <v>#N/A</v>
      </c>
      <c r="M269" t="e" cm="1">
        <f t="array" ref="M269">INDEX($H37:$H266, MATCH(L269, $H37:$H266, 0) + 1)</f>
        <v>#N/A</v>
      </c>
      <c r="N269" t="e" cm="1">
        <f t="array" ref="N269">INDEX($H37:$H266, MATCH(M269, $H37:$H266, 0) + 1)</f>
        <v>#N/A</v>
      </c>
      <c r="O269" t="e" cm="1">
        <f t="array" ref="O269">INDEX($H37:$H266, MATCH(N269, $H37:$H266, 0) + 1)</f>
        <v>#N/A</v>
      </c>
    </row>
    <row r="270" spans="7:15" x14ac:dyDescent="0.3">
      <c r="G270" t="e">
        <f t="shared" si="8"/>
        <v>#N/A</v>
      </c>
      <c r="I270">
        <f t="shared" si="9"/>
        <v>0</v>
      </c>
      <c r="J270" t="e" cm="1">
        <f t="array" ref="J270">INDEX($H38:$H267, MATCH(I270, $H38:$H267, 0) + 1)</f>
        <v>#N/A</v>
      </c>
      <c r="K270" t="e" cm="1">
        <f t="array" ref="K270">INDEX($H38:$H267, MATCH(J270, $H38:$H267, 0) + 1)</f>
        <v>#N/A</v>
      </c>
      <c r="L270" t="e" cm="1">
        <f t="array" ref="L270">INDEX($H38:$H267, MATCH(K270, $H38:$H267, 0) + 1)</f>
        <v>#N/A</v>
      </c>
      <c r="M270" t="e" cm="1">
        <f t="array" ref="M270">INDEX($H38:$H267, MATCH(L270, $H38:$H267, 0) + 1)</f>
        <v>#N/A</v>
      </c>
      <c r="N270" t="e" cm="1">
        <f t="array" ref="N270">INDEX($H38:$H267, MATCH(M270, $H38:$H267, 0) + 1)</f>
        <v>#N/A</v>
      </c>
      <c r="O270" t="e" cm="1">
        <f t="array" ref="O270">INDEX($H38:$H267, MATCH(N270, $H38:$H267, 0) + 1)</f>
        <v>#N/A</v>
      </c>
    </row>
    <row r="271" spans="7:15" x14ac:dyDescent="0.3">
      <c r="G271" t="e">
        <f t="shared" si="8"/>
        <v>#N/A</v>
      </c>
      <c r="I271">
        <f t="shared" si="9"/>
        <v>0</v>
      </c>
      <c r="J271" t="e" cm="1">
        <f t="array" ref="J271">INDEX($H39:$H268, MATCH(I271, $H39:$H268, 0) + 1)</f>
        <v>#N/A</v>
      </c>
      <c r="K271" t="e" cm="1">
        <f t="array" ref="K271">INDEX($H39:$H268, MATCH(J271, $H39:$H268, 0) + 1)</f>
        <v>#N/A</v>
      </c>
      <c r="L271" t="e" cm="1">
        <f t="array" ref="L271">INDEX($H39:$H268, MATCH(K271, $H39:$H268, 0) + 1)</f>
        <v>#N/A</v>
      </c>
      <c r="M271" t="e" cm="1">
        <f t="array" ref="M271">INDEX($H39:$H268, MATCH(L271, $H39:$H268, 0) + 1)</f>
        <v>#N/A</v>
      </c>
      <c r="N271" t="e" cm="1">
        <f t="array" ref="N271">INDEX($H39:$H268, MATCH(M271, $H39:$H268, 0) + 1)</f>
        <v>#N/A</v>
      </c>
      <c r="O271" t="e" cm="1">
        <f t="array" ref="O271">INDEX($H39:$H268, MATCH(N271, $H39:$H268, 0) + 1)</f>
        <v>#N/A</v>
      </c>
    </row>
    <row r="272" spans="7:15" x14ac:dyDescent="0.3">
      <c r="G272" t="e">
        <f t="shared" si="8"/>
        <v>#N/A</v>
      </c>
      <c r="I272">
        <f t="shared" si="9"/>
        <v>0</v>
      </c>
      <c r="J272" t="e" cm="1">
        <f t="array" ref="J272">INDEX($H40:$H269, MATCH(I272, $H40:$H269, 0) + 1)</f>
        <v>#N/A</v>
      </c>
      <c r="K272" t="e" cm="1">
        <f t="array" ref="K272">INDEX($H40:$H269, MATCH(J272, $H40:$H269, 0) + 1)</f>
        <v>#N/A</v>
      </c>
      <c r="L272" t="e" cm="1">
        <f t="array" ref="L272">INDEX($H40:$H269, MATCH(K272, $H40:$H269, 0) + 1)</f>
        <v>#N/A</v>
      </c>
      <c r="M272" t="e" cm="1">
        <f t="array" ref="M272">INDEX($H40:$H269, MATCH(L272, $H40:$H269, 0) + 1)</f>
        <v>#N/A</v>
      </c>
      <c r="N272" t="e" cm="1">
        <f t="array" ref="N272">INDEX($H40:$H269, MATCH(M272, $H40:$H269, 0) + 1)</f>
        <v>#N/A</v>
      </c>
      <c r="O272" t="e" cm="1">
        <f t="array" ref="O272">INDEX($H40:$H269, MATCH(N272, $H40:$H269, 0) + 1)</f>
        <v>#N/A</v>
      </c>
    </row>
    <row r="273" spans="7:15" x14ac:dyDescent="0.3">
      <c r="G273" t="e">
        <f t="shared" si="8"/>
        <v>#N/A</v>
      </c>
      <c r="I273">
        <f t="shared" si="9"/>
        <v>0</v>
      </c>
      <c r="J273" t="e" cm="1">
        <f t="array" ref="J273">INDEX($H41:$H270, MATCH(I273, $H41:$H270, 0) + 1)</f>
        <v>#N/A</v>
      </c>
      <c r="K273" t="e" cm="1">
        <f t="array" ref="K273">INDEX($H41:$H270, MATCH(J273, $H41:$H270, 0) + 1)</f>
        <v>#N/A</v>
      </c>
      <c r="L273" t="e" cm="1">
        <f t="array" ref="L273">INDEX($H41:$H270, MATCH(K273, $H41:$H270, 0) + 1)</f>
        <v>#N/A</v>
      </c>
      <c r="M273" t="e" cm="1">
        <f t="array" ref="M273">INDEX($H41:$H270, MATCH(L273, $H41:$H270, 0) + 1)</f>
        <v>#N/A</v>
      </c>
      <c r="N273" t="e" cm="1">
        <f t="array" ref="N273">INDEX($H41:$H270, MATCH(M273, $H41:$H270, 0) + 1)</f>
        <v>#N/A</v>
      </c>
      <c r="O273" t="e" cm="1">
        <f t="array" ref="O273">INDEX($H41:$H270, MATCH(N273, $H41:$H270, 0) + 1)</f>
        <v>#N/A</v>
      </c>
    </row>
    <row r="274" spans="7:15" x14ac:dyDescent="0.3">
      <c r="G274" t="e">
        <f t="shared" si="8"/>
        <v>#N/A</v>
      </c>
      <c r="I274">
        <f t="shared" si="9"/>
        <v>0</v>
      </c>
      <c r="J274" t="e" cm="1">
        <f t="array" ref="J274">INDEX($H42:$H271, MATCH(I274, $H42:$H271, 0) + 1)</f>
        <v>#N/A</v>
      </c>
      <c r="K274" t="e" cm="1">
        <f t="array" ref="K274">INDEX($H42:$H271, MATCH(J274, $H42:$H271, 0) + 1)</f>
        <v>#N/A</v>
      </c>
      <c r="L274" t="e" cm="1">
        <f t="array" ref="L274">INDEX($H42:$H271, MATCH(K274, $H42:$H271, 0) + 1)</f>
        <v>#N/A</v>
      </c>
      <c r="M274" t="e" cm="1">
        <f t="array" ref="M274">INDEX($H42:$H271, MATCH(L274, $H42:$H271, 0) + 1)</f>
        <v>#N/A</v>
      </c>
      <c r="N274" t="e" cm="1">
        <f t="array" ref="N274">INDEX($H42:$H271, MATCH(M274, $H42:$H271, 0) + 1)</f>
        <v>#N/A</v>
      </c>
      <c r="O274" t="e" cm="1">
        <f t="array" ref="O274">INDEX($H42:$H271, MATCH(N274, $H42:$H271, 0) + 1)</f>
        <v>#N/A</v>
      </c>
    </row>
    <row r="275" spans="7:15" x14ac:dyDescent="0.3">
      <c r="G275" t="e">
        <f t="shared" si="8"/>
        <v>#N/A</v>
      </c>
      <c r="I275">
        <f t="shared" si="9"/>
        <v>0</v>
      </c>
      <c r="J275" t="e" cm="1">
        <f t="array" ref="J275">INDEX($H43:$H272, MATCH(I275, $H43:$H272, 0) + 1)</f>
        <v>#N/A</v>
      </c>
      <c r="K275" t="e" cm="1">
        <f t="array" ref="K275">INDEX($H43:$H272, MATCH(J275, $H43:$H272, 0) + 1)</f>
        <v>#N/A</v>
      </c>
      <c r="L275" t="e" cm="1">
        <f t="array" ref="L275">INDEX($H43:$H272, MATCH(K275, $H43:$H272, 0) + 1)</f>
        <v>#N/A</v>
      </c>
      <c r="M275" t="e" cm="1">
        <f t="array" ref="M275">INDEX($H43:$H272, MATCH(L275, $H43:$H272, 0) + 1)</f>
        <v>#N/A</v>
      </c>
      <c r="N275" t="e" cm="1">
        <f t="array" ref="N275">INDEX($H43:$H272, MATCH(M275, $H43:$H272, 0) + 1)</f>
        <v>#N/A</v>
      </c>
      <c r="O275" t="e" cm="1">
        <f t="array" ref="O275">INDEX($H43:$H272, MATCH(N275, $H43:$H272, 0) + 1)</f>
        <v>#N/A</v>
      </c>
    </row>
    <row r="276" spans="7:15" x14ac:dyDescent="0.3">
      <c r="G276" t="e">
        <f t="shared" si="8"/>
        <v>#N/A</v>
      </c>
      <c r="I276">
        <f t="shared" si="9"/>
        <v>0</v>
      </c>
      <c r="J276" t="e" cm="1">
        <f t="array" ref="J276">INDEX($H44:$H273, MATCH(I276, $H44:$H273, 0) + 1)</f>
        <v>#N/A</v>
      </c>
      <c r="K276" t="e" cm="1">
        <f t="array" ref="K276">INDEX($H44:$H273, MATCH(J276, $H44:$H273, 0) + 1)</f>
        <v>#N/A</v>
      </c>
      <c r="L276" t="e" cm="1">
        <f t="array" ref="L276">INDEX($H44:$H273, MATCH(K276, $H44:$H273, 0) + 1)</f>
        <v>#N/A</v>
      </c>
      <c r="M276" t="e" cm="1">
        <f t="array" ref="M276">INDEX($H44:$H273, MATCH(L276, $H44:$H273, 0) + 1)</f>
        <v>#N/A</v>
      </c>
      <c r="N276" t="e" cm="1">
        <f t="array" ref="N276">INDEX($H44:$H273, MATCH(M276, $H44:$H273, 0) + 1)</f>
        <v>#N/A</v>
      </c>
      <c r="O276" t="e" cm="1">
        <f t="array" ref="O276">INDEX($H44:$H273, MATCH(N276, $H44:$H273, 0) + 1)</f>
        <v>#N/A</v>
      </c>
    </row>
    <row r="277" spans="7:15" x14ac:dyDescent="0.3">
      <c r="G277" t="e">
        <f t="shared" si="8"/>
        <v>#N/A</v>
      </c>
      <c r="I277">
        <f t="shared" si="9"/>
        <v>0</v>
      </c>
      <c r="J277" t="e" cm="1">
        <f t="array" ref="J277">INDEX($H45:$H274, MATCH(I277, $H45:$H274, 0) + 1)</f>
        <v>#N/A</v>
      </c>
      <c r="K277" t="e" cm="1">
        <f t="array" ref="K277">INDEX($H45:$H274, MATCH(J277, $H45:$H274, 0) + 1)</f>
        <v>#N/A</v>
      </c>
      <c r="L277" t="e" cm="1">
        <f t="array" ref="L277">INDEX($H45:$H274, MATCH(K277, $H45:$H274, 0) + 1)</f>
        <v>#N/A</v>
      </c>
      <c r="M277" t="e" cm="1">
        <f t="array" ref="M277">INDEX($H45:$H274, MATCH(L277, $H45:$H274, 0) + 1)</f>
        <v>#N/A</v>
      </c>
      <c r="N277" t="e" cm="1">
        <f t="array" ref="N277">INDEX($H45:$H274, MATCH(M277, $H45:$H274, 0) + 1)</f>
        <v>#N/A</v>
      </c>
      <c r="O277" t="e" cm="1">
        <f t="array" ref="O277">INDEX($H45:$H274, MATCH(N277, $H45:$H274, 0) + 1)</f>
        <v>#N/A</v>
      </c>
    </row>
    <row r="278" spans="7:15" x14ac:dyDescent="0.3">
      <c r="G278" t="e">
        <f t="shared" si="8"/>
        <v>#N/A</v>
      </c>
      <c r="I278">
        <f t="shared" si="9"/>
        <v>0</v>
      </c>
      <c r="J278" t="e" cm="1">
        <f t="array" ref="J278">INDEX($H46:$H275, MATCH(I278, $H46:$H275, 0) + 1)</f>
        <v>#N/A</v>
      </c>
      <c r="K278" t="e" cm="1">
        <f t="array" ref="K278">INDEX($H46:$H275, MATCH(J278, $H46:$H275, 0) + 1)</f>
        <v>#N/A</v>
      </c>
      <c r="L278" t="e" cm="1">
        <f t="array" ref="L278">INDEX($H46:$H275, MATCH(K278, $H46:$H275, 0) + 1)</f>
        <v>#N/A</v>
      </c>
      <c r="M278" t="e" cm="1">
        <f t="array" ref="M278">INDEX($H46:$H275, MATCH(L278, $H46:$H275, 0) + 1)</f>
        <v>#N/A</v>
      </c>
      <c r="N278" t="e" cm="1">
        <f t="array" ref="N278">INDEX($H46:$H275, MATCH(M278, $H46:$H275, 0) + 1)</f>
        <v>#N/A</v>
      </c>
      <c r="O278" t="e" cm="1">
        <f t="array" ref="O278">INDEX($H46:$H275, MATCH(N278, $H46:$H275, 0) + 1)</f>
        <v>#N/A</v>
      </c>
    </row>
    <row r="279" spans="7:15" x14ac:dyDescent="0.3">
      <c r="G279" t="e">
        <f t="shared" si="8"/>
        <v>#N/A</v>
      </c>
      <c r="I279">
        <f t="shared" si="9"/>
        <v>0</v>
      </c>
      <c r="J279" t="e" cm="1">
        <f t="array" ref="J279">INDEX($H47:$H276, MATCH(I279, $H47:$H276, 0) + 1)</f>
        <v>#N/A</v>
      </c>
      <c r="K279" t="e" cm="1">
        <f t="array" ref="K279">INDEX($H47:$H276, MATCH(J279, $H47:$H276, 0) + 1)</f>
        <v>#N/A</v>
      </c>
      <c r="L279" t="e" cm="1">
        <f t="array" ref="L279">INDEX($H47:$H276, MATCH(K279, $H47:$H276, 0) + 1)</f>
        <v>#N/A</v>
      </c>
      <c r="M279" t="e" cm="1">
        <f t="array" ref="M279">INDEX($H47:$H276, MATCH(L279, $H47:$H276, 0) + 1)</f>
        <v>#N/A</v>
      </c>
      <c r="N279" t="e" cm="1">
        <f t="array" ref="N279">INDEX($H47:$H276, MATCH(M279, $H47:$H276, 0) + 1)</f>
        <v>#N/A</v>
      </c>
      <c r="O279" t="e" cm="1">
        <f t="array" ref="O279">INDEX($H47:$H276, MATCH(N279, $H47:$H276, 0) + 1)</f>
        <v>#N/A</v>
      </c>
    </row>
    <row r="280" spans="7:15" x14ac:dyDescent="0.3">
      <c r="G280" t="e">
        <f t="shared" si="8"/>
        <v>#N/A</v>
      </c>
      <c r="I280">
        <f t="shared" si="9"/>
        <v>0</v>
      </c>
      <c r="J280" t="e" cm="1">
        <f t="array" ref="J280">INDEX($H48:$H277, MATCH(I280, $H48:$H277, 0) + 1)</f>
        <v>#N/A</v>
      </c>
      <c r="K280" t="e" cm="1">
        <f t="array" ref="K280">INDEX($H48:$H277, MATCH(J280, $H48:$H277, 0) + 1)</f>
        <v>#N/A</v>
      </c>
      <c r="L280" t="e" cm="1">
        <f t="array" ref="L280">INDEX($H48:$H277, MATCH(K280, $H48:$H277, 0) + 1)</f>
        <v>#N/A</v>
      </c>
      <c r="M280" t="e" cm="1">
        <f t="array" ref="M280">INDEX($H48:$H277, MATCH(L280, $H48:$H277, 0) + 1)</f>
        <v>#N/A</v>
      </c>
      <c r="N280" t="e" cm="1">
        <f t="array" ref="N280">INDEX($H48:$H277, MATCH(M280, $H48:$H277, 0) + 1)</f>
        <v>#N/A</v>
      </c>
      <c r="O280" t="e" cm="1">
        <f t="array" ref="O280">INDEX($H48:$H277, MATCH(N280, $H48:$H277, 0) + 1)</f>
        <v>#N/A</v>
      </c>
    </row>
    <row r="281" spans="7:15" x14ac:dyDescent="0.3">
      <c r="G281" t="e">
        <f t="shared" si="8"/>
        <v>#N/A</v>
      </c>
      <c r="I281">
        <f t="shared" si="9"/>
        <v>0</v>
      </c>
      <c r="J281" t="e" cm="1">
        <f t="array" ref="J281">INDEX($H49:$H278, MATCH(I281, $H49:$H278, 0) + 1)</f>
        <v>#N/A</v>
      </c>
      <c r="K281" t="e" cm="1">
        <f t="array" ref="K281">INDEX($H49:$H278, MATCH(J281, $H49:$H278, 0) + 1)</f>
        <v>#N/A</v>
      </c>
      <c r="L281" t="e" cm="1">
        <f t="array" ref="L281">INDEX($H49:$H278, MATCH(K281, $H49:$H278, 0) + 1)</f>
        <v>#N/A</v>
      </c>
      <c r="M281" t="e" cm="1">
        <f t="array" ref="M281">INDEX($H49:$H278, MATCH(L281, $H49:$H278, 0) + 1)</f>
        <v>#N/A</v>
      </c>
      <c r="N281" t="e" cm="1">
        <f t="array" ref="N281">INDEX($H49:$H278, MATCH(M281, $H49:$H278, 0) + 1)</f>
        <v>#N/A</v>
      </c>
      <c r="O281" t="e" cm="1">
        <f t="array" ref="O281">INDEX($H49:$H278, MATCH(N281, $H49:$H278, 0) + 1)</f>
        <v>#N/A</v>
      </c>
    </row>
    <row r="282" spans="7:15" x14ac:dyDescent="0.3">
      <c r="G282" t="e">
        <f t="shared" si="8"/>
        <v>#N/A</v>
      </c>
      <c r="I282">
        <f t="shared" si="9"/>
        <v>0</v>
      </c>
      <c r="J282" t="e" cm="1">
        <f t="array" ref="J282">INDEX($H50:$H279, MATCH(I282, $H50:$H279, 0) + 1)</f>
        <v>#N/A</v>
      </c>
      <c r="K282" t="e" cm="1">
        <f t="array" ref="K282">INDEX($H50:$H279, MATCH(J282, $H50:$H279, 0) + 1)</f>
        <v>#N/A</v>
      </c>
      <c r="L282" t="e" cm="1">
        <f t="array" ref="L282">INDEX($H50:$H279, MATCH(K282, $H50:$H279, 0) + 1)</f>
        <v>#N/A</v>
      </c>
      <c r="M282" t="e" cm="1">
        <f t="array" ref="M282">INDEX($H50:$H279, MATCH(L282, $H50:$H279, 0) + 1)</f>
        <v>#N/A</v>
      </c>
      <c r="N282" t="e" cm="1">
        <f t="array" ref="N282">INDEX($H50:$H279, MATCH(M282, $H50:$H279, 0) + 1)</f>
        <v>#N/A</v>
      </c>
      <c r="O282" t="e" cm="1">
        <f t="array" ref="O282">INDEX($H50:$H279, MATCH(N282, $H50:$H279, 0) + 1)</f>
        <v>#N/A</v>
      </c>
    </row>
    <row r="283" spans="7:15" x14ac:dyDescent="0.3">
      <c r="G283" t="e">
        <f t="shared" si="8"/>
        <v>#N/A</v>
      </c>
      <c r="I283">
        <f t="shared" si="9"/>
        <v>0</v>
      </c>
      <c r="J283" t="e" cm="1">
        <f t="array" ref="J283">INDEX($H51:$H280, MATCH(I283, $H51:$H280, 0) + 1)</f>
        <v>#N/A</v>
      </c>
      <c r="K283" t="e" cm="1">
        <f t="array" ref="K283">INDEX($H51:$H280, MATCH(J283, $H51:$H280, 0) + 1)</f>
        <v>#N/A</v>
      </c>
      <c r="L283" t="e" cm="1">
        <f t="array" ref="L283">INDEX($H51:$H280, MATCH(K283, $H51:$H280, 0) + 1)</f>
        <v>#N/A</v>
      </c>
      <c r="M283" t="e" cm="1">
        <f t="array" ref="M283">INDEX($H51:$H280, MATCH(L283, $H51:$H280, 0) + 1)</f>
        <v>#N/A</v>
      </c>
      <c r="N283" t="e" cm="1">
        <f t="array" ref="N283">INDEX($H51:$H280, MATCH(M283, $H51:$H280, 0) + 1)</f>
        <v>#N/A</v>
      </c>
      <c r="O283" t="e" cm="1">
        <f t="array" ref="O283">INDEX($H51:$H280, MATCH(N283, $H51:$H280, 0) + 1)</f>
        <v>#N/A</v>
      </c>
    </row>
    <row r="284" spans="7:15" x14ac:dyDescent="0.3">
      <c r="G284" t="e">
        <f t="shared" si="8"/>
        <v>#N/A</v>
      </c>
      <c r="I284">
        <f t="shared" si="9"/>
        <v>0</v>
      </c>
      <c r="J284" t="e" cm="1">
        <f t="array" ref="J284">INDEX($H52:$H281, MATCH(I284, $H52:$H281, 0) + 1)</f>
        <v>#N/A</v>
      </c>
      <c r="K284" t="e" cm="1">
        <f t="array" ref="K284">INDEX($H52:$H281, MATCH(J284, $H52:$H281, 0) + 1)</f>
        <v>#N/A</v>
      </c>
      <c r="L284" t="e" cm="1">
        <f t="array" ref="L284">INDEX($H52:$H281, MATCH(K284, $H52:$H281, 0) + 1)</f>
        <v>#N/A</v>
      </c>
      <c r="M284" t="e" cm="1">
        <f t="array" ref="M284">INDEX($H52:$H281, MATCH(L284, $H52:$H281, 0) + 1)</f>
        <v>#N/A</v>
      </c>
      <c r="N284" t="e" cm="1">
        <f t="array" ref="N284">INDEX($H52:$H281, MATCH(M284, $H52:$H281, 0) + 1)</f>
        <v>#N/A</v>
      </c>
      <c r="O284" t="e" cm="1">
        <f t="array" ref="O284">INDEX($H52:$H281, MATCH(N284, $H52:$H281, 0) + 1)</f>
        <v>#N/A</v>
      </c>
    </row>
    <row r="285" spans="7:15" x14ac:dyDescent="0.3">
      <c r="G285" t="e">
        <f t="shared" ref="G285:G295" si="10">_xlfn.XLOOKUP(ROW(A53),G$2:G$231,G$2:G$231)</f>
        <v>#N/A</v>
      </c>
      <c r="I285">
        <f t="shared" si="9"/>
        <v>0</v>
      </c>
      <c r="J285" t="e" cm="1">
        <f t="array" ref="J285">INDEX($H53:$H282, MATCH(I285, $H53:$H282, 0) + 1)</f>
        <v>#N/A</v>
      </c>
      <c r="K285" t="e" cm="1">
        <f t="array" ref="K285">INDEX($H53:$H282, MATCH(J285, $H53:$H282, 0) + 1)</f>
        <v>#N/A</v>
      </c>
      <c r="L285" t="e" cm="1">
        <f t="array" ref="L285">INDEX($H53:$H282, MATCH(K285, $H53:$H282, 0) + 1)</f>
        <v>#N/A</v>
      </c>
      <c r="M285" t="e" cm="1">
        <f t="array" ref="M285">INDEX($H53:$H282, MATCH(L285, $H53:$H282, 0) + 1)</f>
        <v>#N/A</v>
      </c>
      <c r="N285" t="e" cm="1">
        <f t="array" ref="N285">INDEX($H53:$H282, MATCH(M285, $H53:$H282, 0) + 1)</f>
        <v>#N/A</v>
      </c>
      <c r="O285" t="e" cm="1">
        <f t="array" ref="O285">INDEX($H53:$H282, MATCH(N285, $H53:$H282, 0) + 1)</f>
        <v>#N/A</v>
      </c>
    </row>
    <row r="286" spans="7:15" x14ac:dyDescent="0.3">
      <c r="G286" t="e">
        <f t="shared" si="10"/>
        <v>#N/A</v>
      </c>
      <c r="I286">
        <f t="shared" si="9"/>
        <v>0</v>
      </c>
      <c r="J286" t="e" cm="1">
        <f t="array" ref="J286">INDEX($H54:$H283, MATCH(I286, $H54:$H283, 0) + 1)</f>
        <v>#N/A</v>
      </c>
      <c r="K286" t="e" cm="1">
        <f t="array" ref="K286">INDEX($H54:$H283, MATCH(J286, $H54:$H283, 0) + 1)</f>
        <v>#N/A</v>
      </c>
      <c r="L286" t="e" cm="1">
        <f t="array" ref="L286">INDEX($H54:$H283, MATCH(K286, $H54:$H283, 0) + 1)</f>
        <v>#N/A</v>
      </c>
      <c r="M286" t="e" cm="1">
        <f t="array" ref="M286">INDEX($H54:$H283, MATCH(L286, $H54:$H283, 0) + 1)</f>
        <v>#N/A</v>
      </c>
      <c r="N286" t="e" cm="1">
        <f t="array" ref="N286">INDEX($H54:$H283, MATCH(M286, $H54:$H283, 0) + 1)</f>
        <v>#N/A</v>
      </c>
      <c r="O286" t="e" cm="1">
        <f t="array" ref="O286">INDEX($H54:$H283, MATCH(N286, $H54:$H283, 0) + 1)</f>
        <v>#N/A</v>
      </c>
    </row>
    <row r="287" spans="7:15" x14ac:dyDescent="0.3">
      <c r="G287" t="e">
        <f t="shared" si="10"/>
        <v>#N/A</v>
      </c>
      <c r="I287">
        <f t="shared" si="9"/>
        <v>0</v>
      </c>
      <c r="J287" t="e" cm="1">
        <f t="array" ref="J287">INDEX($H55:$H284, MATCH(I287, $H55:$H284, 0) + 1)</f>
        <v>#N/A</v>
      </c>
      <c r="K287" t="e" cm="1">
        <f t="array" ref="K287">INDEX($H55:$H284, MATCH(J287, $H55:$H284, 0) + 1)</f>
        <v>#N/A</v>
      </c>
      <c r="L287" t="e" cm="1">
        <f t="array" ref="L287">INDEX($H55:$H284, MATCH(K287, $H55:$H284, 0) + 1)</f>
        <v>#N/A</v>
      </c>
      <c r="M287" t="e" cm="1">
        <f t="array" ref="M287">INDEX($H55:$H284, MATCH(L287, $H55:$H284, 0) + 1)</f>
        <v>#N/A</v>
      </c>
      <c r="N287" t="e" cm="1">
        <f t="array" ref="N287">INDEX($H55:$H284, MATCH(M287, $H55:$H284, 0) + 1)</f>
        <v>#N/A</v>
      </c>
      <c r="O287" t="e" cm="1">
        <f t="array" ref="O287">INDEX($H55:$H284, MATCH(N287, $H55:$H284, 0) + 1)</f>
        <v>#N/A</v>
      </c>
    </row>
    <row r="288" spans="7:15" x14ac:dyDescent="0.3">
      <c r="G288" t="e">
        <f t="shared" si="10"/>
        <v>#N/A</v>
      </c>
      <c r="I288">
        <f t="shared" si="9"/>
        <v>0</v>
      </c>
      <c r="J288" t="e" cm="1">
        <f t="array" ref="J288">INDEX($H56:$H285, MATCH(I288, $H56:$H285, 0) + 1)</f>
        <v>#N/A</v>
      </c>
      <c r="K288" t="e" cm="1">
        <f t="array" ref="K288">INDEX($H56:$H285, MATCH(J288, $H56:$H285, 0) + 1)</f>
        <v>#N/A</v>
      </c>
      <c r="L288" t="e" cm="1">
        <f t="array" ref="L288">INDEX($H56:$H285, MATCH(K288, $H56:$H285, 0) + 1)</f>
        <v>#N/A</v>
      </c>
      <c r="M288" t="e" cm="1">
        <f t="array" ref="M288">INDEX($H56:$H285, MATCH(L288, $H56:$H285, 0) + 1)</f>
        <v>#N/A</v>
      </c>
      <c r="N288" t="e" cm="1">
        <f t="array" ref="N288">INDEX($H56:$H285, MATCH(M288, $H56:$H285, 0) + 1)</f>
        <v>#N/A</v>
      </c>
      <c r="O288" t="e" cm="1">
        <f t="array" ref="O288">INDEX($H56:$H285, MATCH(N288, $H56:$H285, 0) + 1)</f>
        <v>#N/A</v>
      </c>
    </row>
    <row r="289" spans="7:15" x14ac:dyDescent="0.3">
      <c r="G289" t="e">
        <f t="shared" si="10"/>
        <v>#N/A</v>
      </c>
      <c r="I289">
        <f t="shared" si="9"/>
        <v>0</v>
      </c>
      <c r="J289" t="e" cm="1">
        <f t="array" ref="J289">INDEX($H57:$H286, MATCH(I289, $H57:$H286, 0) + 1)</f>
        <v>#N/A</v>
      </c>
      <c r="K289" t="e" cm="1">
        <f t="array" ref="K289">INDEX($H57:$H286, MATCH(J289, $H57:$H286, 0) + 1)</f>
        <v>#N/A</v>
      </c>
      <c r="L289" t="e" cm="1">
        <f t="array" ref="L289">INDEX($H57:$H286, MATCH(K289, $H57:$H286, 0) + 1)</f>
        <v>#N/A</v>
      </c>
      <c r="M289" t="e" cm="1">
        <f t="array" ref="M289">INDEX($H57:$H286, MATCH(L289, $H57:$H286, 0) + 1)</f>
        <v>#N/A</v>
      </c>
      <c r="N289" t="e" cm="1">
        <f t="array" ref="N289">INDEX($H57:$H286, MATCH(M289, $H57:$H286, 0) + 1)</f>
        <v>#N/A</v>
      </c>
      <c r="O289" t="e" cm="1">
        <f t="array" ref="O289">INDEX($H57:$H286, MATCH(N289, $H57:$H286, 0) + 1)</f>
        <v>#N/A</v>
      </c>
    </row>
    <row r="290" spans="7:15" x14ac:dyDescent="0.3">
      <c r="G290" t="e">
        <f t="shared" si="10"/>
        <v>#N/A</v>
      </c>
      <c r="I290">
        <f t="shared" si="9"/>
        <v>0</v>
      </c>
      <c r="J290" t="e" cm="1">
        <f t="array" ref="J290">INDEX($H58:$H287, MATCH(I290, $H58:$H287, 0) + 1)</f>
        <v>#N/A</v>
      </c>
      <c r="K290" t="e" cm="1">
        <f t="array" ref="K290">INDEX($H58:$H287, MATCH(J290, $H58:$H287, 0) + 1)</f>
        <v>#N/A</v>
      </c>
      <c r="L290" t="e" cm="1">
        <f t="array" ref="L290">INDEX($H58:$H287, MATCH(K290, $H58:$H287, 0) + 1)</f>
        <v>#N/A</v>
      </c>
      <c r="M290" t="e" cm="1">
        <f t="array" ref="M290">INDEX($H58:$H287, MATCH(L290, $H58:$H287, 0) + 1)</f>
        <v>#N/A</v>
      </c>
      <c r="N290" t="e" cm="1">
        <f t="array" ref="N290">INDEX($H58:$H287, MATCH(M290, $H58:$H287, 0) + 1)</f>
        <v>#N/A</v>
      </c>
      <c r="O290" t="e" cm="1">
        <f t="array" ref="O290">INDEX($H58:$H287, MATCH(N290, $H58:$H287, 0) + 1)</f>
        <v>#N/A</v>
      </c>
    </row>
    <row r="291" spans="7:15" x14ac:dyDescent="0.3">
      <c r="G291" t="e">
        <f t="shared" si="10"/>
        <v>#N/A</v>
      </c>
      <c r="I291">
        <f t="shared" si="9"/>
        <v>0</v>
      </c>
      <c r="J291" t="e" cm="1">
        <f t="array" ref="J291">INDEX($H59:$H288, MATCH(I291, $H59:$H288, 0) + 1)</f>
        <v>#N/A</v>
      </c>
      <c r="K291" t="e" cm="1">
        <f t="array" ref="K291">INDEX($H59:$H288, MATCH(J291, $H59:$H288, 0) + 1)</f>
        <v>#N/A</v>
      </c>
      <c r="L291" t="e" cm="1">
        <f t="array" ref="L291">INDEX($H59:$H288, MATCH(K291, $H59:$H288, 0) + 1)</f>
        <v>#N/A</v>
      </c>
      <c r="M291" t="e" cm="1">
        <f t="array" ref="M291">INDEX($H59:$H288, MATCH(L291, $H59:$H288, 0) + 1)</f>
        <v>#N/A</v>
      </c>
      <c r="N291" t="e" cm="1">
        <f t="array" ref="N291">INDEX($H59:$H288, MATCH(M291, $H59:$H288, 0) + 1)</f>
        <v>#N/A</v>
      </c>
      <c r="O291" t="e" cm="1">
        <f t="array" ref="O291">INDEX($H59:$H288, MATCH(N291, $H59:$H288, 0) + 1)</f>
        <v>#N/A</v>
      </c>
    </row>
    <row r="292" spans="7:15" x14ac:dyDescent="0.3">
      <c r="G292" t="e">
        <f t="shared" si="10"/>
        <v>#N/A</v>
      </c>
      <c r="I292">
        <f t="shared" si="9"/>
        <v>0</v>
      </c>
      <c r="J292" t="e" cm="1">
        <f t="array" ref="J292">INDEX($H60:$H289, MATCH(I292, $H60:$H289, 0) + 1)</f>
        <v>#N/A</v>
      </c>
      <c r="K292" t="e" cm="1">
        <f t="array" ref="K292">INDEX($H60:$H289, MATCH(J292, $H60:$H289, 0) + 1)</f>
        <v>#N/A</v>
      </c>
      <c r="L292" t="e" cm="1">
        <f t="array" ref="L292">INDEX($H60:$H289, MATCH(K292, $H60:$H289, 0) + 1)</f>
        <v>#N/A</v>
      </c>
      <c r="M292" t="e" cm="1">
        <f t="array" ref="M292">INDEX($H60:$H289, MATCH(L292, $H60:$H289, 0) + 1)</f>
        <v>#N/A</v>
      </c>
      <c r="N292" t="e" cm="1">
        <f t="array" ref="N292">INDEX($H60:$H289, MATCH(M292, $H60:$H289, 0) + 1)</f>
        <v>#N/A</v>
      </c>
      <c r="O292" t="e" cm="1">
        <f t="array" ref="O292">INDEX($H60:$H289, MATCH(N292, $H60:$H289, 0) + 1)</f>
        <v>#N/A</v>
      </c>
    </row>
    <row r="293" spans="7:15" x14ac:dyDescent="0.3">
      <c r="G293" t="e">
        <f t="shared" si="10"/>
        <v>#N/A</v>
      </c>
    </row>
    <row r="294" spans="7:15" x14ac:dyDescent="0.3">
      <c r="G294" t="e">
        <f t="shared" si="10"/>
        <v>#N/A</v>
      </c>
    </row>
    <row r="295" spans="7:15" x14ac:dyDescent="0.3">
      <c r="G295" t="e">
        <f t="shared" si="10"/>
        <v>#N/A</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DFCE0-BE10-4899-BADB-E5230CD55EDC}">
  <dimension ref="E82:L121"/>
  <sheetViews>
    <sheetView topLeftCell="A62" workbookViewId="0">
      <selection activeCell="J89" sqref="J89"/>
    </sheetView>
  </sheetViews>
  <sheetFormatPr baseColWidth="10" defaultRowHeight="14.4" x14ac:dyDescent="0.3"/>
  <cols>
    <col min="5" max="12" width="11.44140625" style="6"/>
  </cols>
  <sheetData>
    <row r="82" spans="5:12" x14ac:dyDescent="0.3">
      <c r="E82" s="15" t="str">
        <f>IFERROR(_xlfn.XLOOKUP(B82,'[1]Frühjahr 2024'!H$234:H$285,'[1]Frühjahr 2024'!I$234:I$285),"")</f>
        <v/>
      </c>
      <c r="F82" s="15" t="str">
        <f>IFERROR(IF(_xlfn.XLOOKUP(E82,#REF!,#REF!)=0,"",_xlfn.XLOOKUP(E82,#REF!,#REF!)),"")</f>
        <v/>
      </c>
      <c r="G82" s="15" t="str">
        <f>IFERROR(IF(_xlfn.XLOOKUP(F82,#REF!,#REF!)=0,"",_xlfn.XLOOKUP(F82,#REF!,#REF!)),"")</f>
        <v/>
      </c>
      <c r="H82" s="15" t="str">
        <f>IFERROR(IF(_xlfn.XLOOKUP(G82,#REF!,#REF!)=0,"",_xlfn.XLOOKUP(G82,#REF!,#REF!)),"")</f>
        <v/>
      </c>
      <c r="I82" s="15" t="str">
        <f>IFERROR(IF(_xlfn.XLOOKUP(H82,#REF!,#REF!)=0,"",_xlfn.XLOOKUP(H82,#REF!,#REF!)),"")</f>
        <v/>
      </c>
      <c r="J82" s="15" t="str">
        <f>IFERROR(IF(_xlfn.XLOOKUP(I82,#REF!,#REF!)=0,"",_xlfn.XLOOKUP(I82,#REF!,#REF!)),"")</f>
        <v/>
      </c>
      <c r="K82" s="15" t="str">
        <f>IFERROR(IF(_xlfn.XLOOKUP(J82,#REF!,#REF!)=0,"",_xlfn.XLOOKUP(J82,#REF!,#REF!)),"")</f>
        <v/>
      </c>
      <c r="L82" s="15" t="str">
        <f>IFERROR(IF(_xlfn.XLOOKUP(K82,#REF!,#REF!)=0,"",_xlfn.XLOOKUP(K82,#REF!,#REF!)),"")</f>
        <v/>
      </c>
    </row>
    <row r="83" spans="5:12" x14ac:dyDescent="0.3">
      <c r="E83" s="15" t="str">
        <f>IFERROR(_xlfn.XLOOKUP(B83,#REF!,#REF!),"")</f>
        <v/>
      </c>
      <c r="F83" s="15" t="str">
        <f>IFERROR(IF(_xlfn.XLOOKUP(E83,#REF!,#REF!)=0,"",_xlfn.XLOOKUP(E83,#REF!,#REF!)),"")</f>
        <v/>
      </c>
      <c r="G83" s="15" t="str">
        <f>IFERROR(IF(_xlfn.XLOOKUP(F83,#REF!,#REF!)=0,"",_xlfn.XLOOKUP(F83,#REF!,#REF!)),"")</f>
        <v/>
      </c>
      <c r="H83" s="15" t="str">
        <f>IFERROR(IF(_xlfn.XLOOKUP(G83,#REF!,#REF!)=0,"",_xlfn.XLOOKUP(G83,#REF!,#REF!)),"")</f>
        <v/>
      </c>
      <c r="I83" s="15" t="str">
        <f>IFERROR(IF(_xlfn.XLOOKUP(H83,#REF!,#REF!)=0,"",_xlfn.XLOOKUP(H83,#REF!,#REF!)),"")</f>
        <v/>
      </c>
      <c r="J83" s="15" t="str">
        <f>IFERROR(IF(_xlfn.XLOOKUP(I83,#REF!,#REF!)=0,"",_xlfn.XLOOKUP(I83,#REF!,#REF!)),"")</f>
        <v/>
      </c>
      <c r="K83" s="15" t="str">
        <f>IFERROR(IF(_xlfn.XLOOKUP(J83,#REF!,#REF!)=0,"",_xlfn.XLOOKUP(J83,#REF!,#REF!)),"")</f>
        <v/>
      </c>
      <c r="L83" s="15" t="str">
        <f>IFERROR(IF(_xlfn.XLOOKUP(K83,#REF!,#REF!)=0,"",_xlfn.XLOOKUP(K83,#REF!,#REF!)),"")</f>
        <v/>
      </c>
    </row>
    <row r="84" spans="5:12" x14ac:dyDescent="0.3">
      <c r="E84" s="15" t="str">
        <f>IFERROR(_xlfn.XLOOKUP(B84,#REF!,#REF!),"")</f>
        <v/>
      </c>
      <c r="F84" s="15" t="str">
        <f>IFERROR(IF(_xlfn.XLOOKUP(E84,#REF!,#REF!)=0,"",_xlfn.XLOOKUP(E84,#REF!,#REF!)),"")</f>
        <v/>
      </c>
      <c r="G84" s="15" t="str">
        <f>IFERROR(IF(_xlfn.XLOOKUP(F84,#REF!,#REF!)=0,"",_xlfn.XLOOKUP(F84,#REF!,#REF!)),"")</f>
        <v/>
      </c>
      <c r="H84" s="15" t="str">
        <f>IFERROR(IF(_xlfn.XLOOKUP(G84,#REF!,#REF!)=0,"",_xlfn.XLOOKUP(G84,#REF!,#REF!)),"")</f>
        <v/>
      </c>
      <c r="I84" s="15" t="str">
        <f>IFERROR(IF(_xlfn.XLOOKUP(H84,#REF!,#REF!)=0,"",_xlfn.XLOOKUP(H84,#REF!,#REF!)),"")</f>
        <v/>
      </c>
      <c r="J84" s="15" t="str">
        <f>IFERROR(IF(_xlfn.XLOOKUP(I84,#REF!,#REF!)=0,"",_xlfn.XLOOKUP(I84,#REF!,#REF!)),"")</f>
        <v/>
      </c>
      <c r="K84" s="15" t="str">
        <f>IFERROR(IF(_xlfn.XLOOKUP(J84,#REF!,#REF!)=0,"",_xlfn.XLOOKUP(J84,#REF!,#REF!)),"")</f>
        <v/>
      </c>
      <c r="L84" s="15" t="str">
        <f>IFERROR(IF(_xlfn.XLOOKUP(K84,#REF!,#REF!)=0,"",_xlfn.XLOOKUP(K84,#REF!,#REF!)),"")</f>
        <v/>
      </c>
    </row>
    <row r="85" spans="5:12" x14ac:dyDescent="0.3">
      <c r="E85" s="15" t="str">
        <f>IFERROR(_xlfn.XLOOKUP(B85,#REF!,#REF!),"")</f>
        <v/>
      </c>
      <c r="F85" s="15" t="str">
        <f>IFERROR(IF(_xlfn.XLOOKUP(E85,#REF!,#REF!)=0,"",_xlfn.XLOOKUP(E85,#REF!,#REF!)),"")</f>
        <v/>
      </c>
      <c r="G85" s="15" t="str">
        <f>IFERROR(IF(_xlfn.XLOOKUP(F85,#REF!,#REF!)=0,"",_xlfn.XLOOKUP(F85,#REF!,#REF!)),"")</f>
        <v/>
      </c>
      <c r="H85" s="15" t="str">
        <f>IFERROR(IF(_xlfn.XLOOKUP(G85,#REF!,#REF!)=0,"",_xlfn.XLOOKUP(G85,#REF!,#REF!)),"")</f>
        <v/>
      </c>
      <c r="I85" s="15" t="str">
        <f>IFERROR(IF(_xlfn.XLOOKUP(H85,#REF!,#REF!)=0,"",_xlfn.XLOOKUP(H85,#REF!,#REF!)),"")</f>
        <v/>
      </c>
      <c r="J85" s="15" t="str">
        <f>IFERROR(IF(_xlfn.XLOOKUP(I85,#REF!,#REF!)=0,"",_xlfn.XLOOKUP(I85,#REF!,#REF!)),"")</f>
        <v/>
      </c>
      <c r="K85" s="15" t="str">
        <f>IFERROR(IF(_xlfn.XLOOKUP(J85,#REF!,#REF!)=0,"",_xlfn.XLOOKUP(J85,#REF!,#REF!)),"")</f>
        <v/>
      </c>
      <c r="L85" s="15" t="str">
        <f>IFERROR(IF(_xlfn.XLOOKUP(K85,#REF!,#REF!)=0,"",_xlfn.XLOOKUP(K85,#REF!,#REF!)),"")</f>
        <v/>
      </c>
    </row>
    <row r="86" spans="5:12" x14ac:dyDescent="0.3">
      <c r="E86" s="15" t="str">
        <f>IFERROR(_xlfn.XLOOKUP(B86,#REF!,#REF!),"")</f>
        <v/>
      </c>
      <c r="F86" s="15" t="str">
        <f>IFERROR(IF(_xlfn.XLOOKUP(E86,#REF!,#REF!)=0,"",_xlfn.XLOOKUP(E86,#REF!,#REF!)),"")</f>
        <v/>
      </c>
      <c r="G86" s="15" t="str">
        <f>IFERROR(IF(_xlfn.XLOOKUP(F86,#REF!,#REF!)=0,"",_xlfn.XLOOKUP(F86,#REF!,#REF!)),"")</f>
        <v/>
      </c>
      <c r="H86" s="15" t="str">
        <f>IFERROR(IF(_xlfn.XLOOKUP(G86,#REF!,#REF!)=0,"",_xlfn.XLOOKUP(G86,#REF!,#REF!)),"")</f>
        <v/>
      </c>
      <c r="I86" s="15" t="str">
        <f>IFERROR(IF(_xlfn.XLOOKUP(H86,#REF!,#REF!)=0,"",_xlfn.XLOOKUP(H86,#REF!,#REF!)),"")</f>
        <v/>
      </c>
      <c r="J86" s="15" t="str">
        <f>IFERROR(IF(_xlfn.XLOOKUP(I86,#REF!,#REF!)=0,"",_xlfn.XLOOKUP(I86,#REF!,#REF!)),"")</f>
        <v/>
      </c>
      <c r="K86" s="15" t="str">
        <f>IFERROR(IF(_xlfn.XLOOKUP(J86,#REF!,#REF!)=0,"",_xlfn.XLOOKUP(J86,#REF!,#REF!)),"")</f>
        <v/>
      </c>
      <c r="L86" s="15" t="str">
        <f>IFERROR(IF(_xlfn.XLOOKUP(K86,#REF!,#REF!)=0,"",_xlfn.XLOOKUP(K86,#REF!,#REF!)),"")</f>
        <v/>
      </c>
    </row>
    <row r="87" spans="5:12" x14ac:dyDescent="0.3">
      <c r="E87" s="15" t="str">
        <f>IFERROR(_xlfn.XLOOKUP(B87,#REF!,#REF!),"")</f>
        <v/>
      </c>
      <c r="F87" s="15" t="str">
        <f>IFERROR(IF(_xlfn.XLOOKUP(E87,#REF!,#REF!)=0,"",_xlfn.XLOOKUP(E87,#REF!,#REF!)),"")</f>
        <v/>
      </c>
      <c r="G87" s="15" t="str">
        <f>IFERROR(IF(_xlfn.XLOOKUP(F87,#REF!,#REF!)=0,"",_xlfn.XLOOKUP(F87,#REF!,#REF!)),"")</f>
        <v/>
      </c>
      <c r="H87" s="15" t="str">
        <f>IFERROR(IF(_xlfn.XLOOKUP(G87,#REF!,#REF!)=0,"",_xlfn.XLOOKUP(G87,#REF!,#REF!)),"")</f>
        <v/>
      </c>
      <c r="I87" s="15" t="str">
        <f>IFERROR(IF(_xlfn.XLOOKUP(H87,#REF!,#REF!)=0,"",_xlfn.XLOOKUP(H87,#REF!,#REF!)),"")</f>
        <v/>
      </c>
      <c r="J87" s="15" t="str">
        <f>IFERROR(IF(_xlfn.XLOOKUP(I87,#REF!,#REF!)=0,"",_xlfn.XLOOKUP(I87,#REF!,#REF!)),"")</f>
        <v/>
      </c>
      <c r="K87" s="15" t="str">
        <f>IFERROR(IF(_xlfn.XLOOKUP(J87,#REF!,#REF!)=0,"",_xlfn.XLOOKUP(J87,#REF!,#REF!)),"")</f>
        <v/>
      </c>
      <c r="L87" s="15" t="str">
        <f>IFERROR(IF(_xlfn.XLOOKUP(K87,#REF!,#REF!)=0,"",_xlfn.XLOOKUP(K87,#REF!,#REF!)),"")</f>
        <v/>
      </c>
    </row>
    <row r="88" spans="5:12" x14ac:dyDescent="0.3">
      <c r="E88" s="15" t="str">
        <f>IFERROR(_xlfn.XLOOKUP(B88,#REF!,#REF!),"")</f>
        <v/>
      </c>
      <c r="F88" s="15" t="str">
        <f>IFERROR(IF(_xlfn.XLOOKUP(E88,#REF!,#REF!)=0,"",_xlfn.XLOOKUP(E88,#REF!,#REF!)),"")</f>
        <v/>
      </c>
      <c r="G88" s="15" t="str">
        <f>IFERROR(IF(_xlfn.XLOOKUP(F88,#REF!,#REF!)=0,"",_xlfn.XLOOKUP(F88,#REF!,#REF!)),"")</f>
        <v/>
      </c>
      <c r="H88" s="15" t="str">
        <f>IFERROR(IF(_xlfn.XLOOKUP(G88,#REF!,#REF!)=0,"",_xlfn.XLOOKUP(G88,#REF!,#REF!)),"")</f>
        <v/>
      </c>
      <c r="I88" s="15" t="str">
        <f>IFERROR(IF(_xlfn.XLOOKUP(H88,#REF!,#REF!)=0,"",_xlfn.XLOOKUP(H88,#REF!,#REF!)),"")</f>
        <v/>
      </c>
      <c r="J88" s="15" t="str">
        <f>IFERROR(IF(_xlfn.XLOOKUP(I88,#REF!,#REF!)=0,"",_xlfn.XLOOKUP(I88,#REF!,#REF!)),"")</f>
        <v/>
      </c>
      <c r="K88" s="15" t="str">
        <f>IFERROR(IF(_xlfn.XLOOKUP(J88,#REF!,#REF!)=0,"",_xlfn.XLOOKUP(J88,#REF!,#REF!)),"")</f>
        <v/>
      </c>
      <c r="L88" s="15" t="str">
        <f>IFERROR(IF(_xlfn.XLOOKUP(K88,#REF!,#REF!)=0,"",_xlfn.XLOOKUP(K88,#REF!,#REF!)),"")</f>
        <v/>
      </c>
    </row>
    <row r="89" spans="5:12" x14ac:dyDescent="0.3">
      <c r="E89" s="15" t="str">
        <f>IFERROR(_xlfn.XLOOKUP(B89,#REF!,#REF!),"")</f>
        <v/>
      </c>
      <c r="F89" s="15" t="str">
        <f>IFERROR(IF(_xlfn.XLOOKUP(E89,#REF!,#REF!)=0,"",_xlfn.XLOOKUP(E89,#REF!,#REF!)),"")</f>
        <v/>
      </c>
      <c r="G89" s="15" t="str">
        <f>IFERROR(IF(_xlfn.XLOOKUP(F89,#REF!,#REF!)=0,"",_xlfn.XLOOKUP(F89,#REF!,#REF!)),"")</f>
        <v/>
      </c>
      <c r="H89" s="15" t="str">
        <f>IFERROR(IF(_xlfn.XLOOKUP(G89,#REF!,#REF!)=0,"",_xlfn.XLOOKUP(G89,#REF!,#REF!)),"")</f>
        <v/>
      </c>
      <c r="I89" s="15" t="str">
        <f>IFERROR(IF(_xlfn.XLOOKUP(H89,#REF!,#REF!)=0,"",_xlfn.XLOOKUP(H89,#REF!,#REF!)),"")</f>
        <v/>
      </c>
      <c r="J89" s="15" t="str">
        <f>IFERROR(IF(_xlfn.XLOOKUP(I89,#REF!,#REF!)=0,"",_xlfn.XLOOKUP(I89,#REF!,#REF!)),"")</f>
        <v/>
      </c>
      <c r="K89" s="15" t="str">
        <f>IFERROR(IF(_xlfn.XLOOKUP(J89,#REF!,#REF!)=0,"",_xlfn.XLOOKUP(J89,#REF!,#REF!)),"")</f>
        <v/>
      </c>
      <c r="L89" s="15" t="str">
        <f>IFERROR(IF(_xlfn.XLOOKUP(K89,#REF!,#REF!)=0,"",_xlfn.XLOOKUP(K89,#REF!,#REF!)),"")</f>
        <v/>
      </c>
    </row>
    <row r="90" spans="5:12" x14ac:dyDescent="0.3">
      <c r="E90" s="15" t="str">
        <f>IFERROR(_xlfn.XLOOKUP(B90,#REF!,#REF!),"")</f>
        <v/>
      </c>
      <c r="F90" s="15" t="str">
        <f>IFERROR(IF(_xlfn.XLOOKUP(E90,#REF!,#REF!)=0,"",_xlfn.XLOOKUP(E90,#REF!,#REF!)),"")</f>
        <v/>
      </c>
      <c r="G90" s="15" t="str">
        <f>IFERROR(IF(_xlfn.XLOOKUP(F90,#REF!,#REF!)=0,"",_xlfn.XLOOKUP(F90,#REF!,#REF!)),"")</f>
        <v/>
      </c>
      <c r="H90" s="15" t="str">
        <f>IFERROR(IF(_xlfn.XLOOKUP(G90,#REF!,#REF!)=0,"",_xlfn.XLOOKUP(G90,#REF!,#REF!)),"")</f>
        <v/>
      </c>
      <c r="I90" s="15" t="str">
        <f>IFERROR(IF(_xlfn.XLOOKUP(H90,#REF!,#REF!)=0,"",_xlfn.XLOOKUP(H90,#REF!,#REF!)),"")</f>
        <v/>
      </c>
      <c r="J90" s="15" t="str">
        <f>IFERROR(IF(_xlfn.XLOOKUP(I90,#REF!,#REF!)=0,"",_xlfn.XLOOKUP(I90,#REF!,#REF!)),"")</f>
        <v/>
      </c>
      <c r="K90" s="15" t="str">
        <f>IFERROR(IF(_xlfn.XLOOKUP(J90,#REF!,#REF!)=0,"",_xlfn.XLOOKUP(J90,#REF!,#REF!)),"")</f>
        <v/>
      </c>
      <c r="L90" s="15" t="str">
        <f>IFERROR(IF(_xlfn.XLOOKUP(K90,#REF!,#REF!)=0,"",_xlfn.XLOOKUP(K90,#REF!,#REF!)),"")</f>
        <v/>
      </c>
    </row>
    <row r="91" spans="5:12" x14ac:dyDescent="0.3">
      <c r="E91" s="15" t="str">
        <f>IFERROR(_xlfn.XLOOKUP(B91,#REF!,#REF!),"")</f>
        <v/>
      </c>
      <c r="F91" s="15" t="str">
        <f>IFERROR(IF(_xlfn.XLOOKUP(E91,#REF!,#REF!)=0,"",_xlfn.XLOOKUP(E91,#REF!,#REF!)),"")</f>
        <v/>
      </c>
      <c r="G91" s="15" t="str">
        <f>IFERROR(IF(_xlfn.XLOOKUP(F91,#REF!,#REF!)=0,"",_xlfn.XLOOKUP(F91,#REF!,#REF!)),"")</f>
        <v/>
      </c>
      <c r="H91" s="15" t="str">
        <f>IFERROR(IF(_xlfn.XLOOKUP(G91,#REF!,#REF!)=0,"",_xlfn.XLOOKUP(G91,#REF!,#REF!)),"")</f>
        <v/>
      </c>
      <c r="I91" s="15" t="str">
        <f>IFERROR(IF(_xlfn.XLOOKUP(H91,#REF!,#REF!)=0,"",_xlfn.XLOOKUP(H91,#REF!,#REF!)),"")</f>
        <v/>
      </c>
      <c r="J91" s="15" t="str">
        <f>IFERROR(IF(_xlfn.XLOOKUP(I91,#REF!,#REF!)=0,"",_xlfn.XLOOKUP(I91,#REF!,#REF!)),"")</f>
        <v/>
      </c>
      <c r="K91" s="15" t="str">
        <f>IFERROR(IF(_xlfn.XLOOKUP(J91,#REF!,#REF!)=0,"",_xlfn.XLOOKUP(J91,#REF!,#REF!)),"")</f>
        <v/>
      </c>
      <c r="L91" s="15" t="str">
        <f>IFERROR(IF(_xlfn.XLOOKUP(K91,#REF!,#REF!)=0,"",_xlfn.XLOOKUP(K91,#REF!,#REF!)),"")</f>
        <v/>
      </c>
    </row>
    <row r="92" spans="5:12" x14ac:dyDescent="0.3">
      <c r="E92" s="15" t="str">
        <f>IFERROR(_xlfn.XLOOKUP(B92,#REF!,#REF!),"")</f>
        <v/>
      </c>
      <c r="F92" s="15" t="str">
        <f>IFERROR(IF(_xlfn.XLOOKUP(E92,#REF!,#REF!)=0,"",_xlfn.XLOOKUP(E92,#REF!,#REF!)),"")</f>
        <v/>
      </c>
      <c r="G92" s="15" t="str">
        <f>IFERROR(IF(_xlfn.XLOOKUP(F92,#REF!,#REF!)=0,"",_xlfn.XLOOKUP(F92,#REF!,#REF!)),"")</f>
        <v/>
      </c>
      <c r="H92" s="15" t="str">
        <f>IFERROR(IF(_xlfn.XLOOKUP(G92,#REF!,#REF!)=0,"",_xlfn.XLOOKUP(G92,#REF!,#REF!)),"")</f>
        <v/>
      </c>
      <c r="I92" s="15" t="str">
        <f>IFERROR(IF(_xlfn.XLOOKUP(H92,#REF!,#REF!)=0,"",_xlfn.XLOOKUP(H92,#REF!,#REF!)),"")</f>
        <v/>
      </c>
      <c r="J92" s="15" t="str">
        <f>IFERROR(IF(_xlfn.XLOOKUP(I92,#REF!,#REF!)=0,"",_xlfn.XLOOKUP(I92,#REF!,#REF!)),"")</f>
        <v/>
      </c>
      <c r="K92" s="15" t="str">
        <f>IFERROR(IF(_xlfn.XLOOKUP(J92,#REF!,#REF!)=0,"",_xlfn.XLOOKUP(J92,#REF!,#REF!)),"")</f>
        <v/>
      </c>
      <c r="L92" s="15" t="str">
        <f>IFERROR(IF(_xlfn.XLOOKUP(K92,#REF!,#REF!)=0,"",_xlfn.XLOOKUP(K92,#REF!,#REF!)),"")</f>
        <v/>
      </c>
    </row>
    <row r="93" spans="5:12" x14ac:dyDescent="0.3">
      <c r="E93" s="15" t="str">
        <f>IFERROR(_xlfn.XLOOKUP(B93,#REF!,#REF!),"")</f>
        <v/>
      </c>
      <c r="F93" s="15" t="str">
        <f>IFERROR(IF(_xlfn.XLOOKUP(E93,#REF!,#REF!)=0,"",_xlfn.XLOOKUP(E93,#REF!,#REF!)),"")</f>
        <v/>
      </c>
      <c r="G93" s="15" t="str">
        <f>IFERROR(IF(_xlfn.XLOOKUP(F93,#REF!,#REF!)=0,"",_xlfn.XLOOKUP(F93,#REF!,#REF!)),"")</f>
        <v/>
      </c>
      <c r="H93" s="15" t="str">
        <f>IFERROR(IF(_xlfn.XLOOKUP(G93,#REF!,#REF!)=0,"",_xlfn.XLOOKUP(G93,#REF!,#REF!)),"")</f>
        <v/>
      </c>
      <c r="I93" s="15" t="str">
        <f>IFERROR(IF(_xlfn.XLOOKUP(H93,#REF!,#REF!)=0,"",_xlfn.XLOOKUP(H93,#REF!,#REF!)),"")</f>
        <v/>
      </c>
      <c r="J93" s="15" t="str">
        <f>IFERROR(IF(_xlfn.XLOOKUP(I93,#REF!,#REF!)=0,"",_xlfn.XLOOKUP(I93,#REF!,#REF!)),"")</f>
        <v/>
      </c>
      <c r="K93" s="15" t="str">
        <f>IFERROR(IF(_xlfn.XLOOKUP(J93,#REF!,#REF!)=0,"",_xlfn.XLOOKUP(J93,#REF!,#REF!)),"")</f>
        <v/>
      </c>
      <c r="L93" s="15" t="str">
        <f>IFERROR(IF(_xlfn.XLOOKUP(K93,#REF!,#REF!)=0,"",_xlfn.XLOOKUP(K93,#REF!,#REF!)),"")</f>
        <v/>
      </c>
    </row>
    <row r="94" spans="5:12" x14ac:dyDescent="0.3">
      <c r="E94" s="15" t="str">
        <f>IFERROR(_xlfn.XLOOKUP(B94,#REF!,#REF!),"")</f>
        <v/>
      </c>
      <c r="F94" s="15" t="str">
        <f>IFERROR(IF(_xlfn.XLOOKUP(E94,#REF!,#REF!)=0,"",_xlfn.XLOOKUP(E94,#REF!,#REF!)),"")</f>
        <v/>
      </c>
      <c r="G94" s="15" t="str">
        <f>IFERROR(IF(_xlfn.XLOOKUP(F94,#REF!,#REF!)=0,"",_xlfn.XLOOKUP(F94,#REF!,#REF!)),"")</f>
        <v/>
      </c>
      <c r="H94" s="15" t="str">
        <f>IFERROR(IF(_xlfn.XLOOKUP(G94,#REF!,#REF!)=0,"",_xlfn.XLOOKUP(G94,#REF!,#REF!)),"")</f>
        <v/>
      </c>
      <c r="I94" s="15" t="str">
        <f>IFERROR(IF(_xlfn.XLOOKUP(H94,#REF!,#REF!)=0,"",_xlfn.XLOOKUP(H94,#REF!,#REF!)),"")</f>
        <v/>
      </c>
      <c r="J94" s="15" t="str">
        <f>IFERROR(IF(_xlfn.XLOOKUP(I94,#REF!,#REF!)=0,"",_xlfn.XLOOKUP(I94,#REF!,#REF!)),"")</f>
        <v/>
      </c>
      <c r="K94" s="15" t="str">
        <f>IFERROR(IF(_xlfn.XLOOKUP(J94,#REF!,#REF!)=0,"",_xlfn.XLOOKUP(J94,#REF!,#REF!)),"")</f>
        <v/>
      </c>
      <c r="L94" s="15" t="str">
        <f>IFERROR(IF(_xlfn.XLOOKUP(K94,#REF!,#REF!)=0,"",_xlfn.XLOOKUP(K94,#REF!,#REF!)),"")</f>
        <v/>
      </c>
    </row>
    <row r="95" spans="5:12" x14ac:dyDescent="0.3">
      <c r="E95" s="15" t="str">
        <f>IFERROR(_xlfn.XLOOKUP(B95,#REF!,#REF!),"")</f>
        <v/>
      </c>
      <c r="F95" s="15" t="str">
        <f>IFERROR(IF(_xlfn.XLOOKUP(E95,#REF!,#REF!)=0,"",_xlfn.XLOOKUP(E95,#REF!,#REF!)),"")</f>
        <v/>
      </c>
      <c r="G95" s="15" t="str">
        <f>IFERROR(IF(_xlfn.XLOOKUP(F95,#REF!,#REF!)=0,"",_xlfn.XLOOKUP(F95,#REF!,#REF!)),"")</f>
        <v/>
      </c>
      <c r="H95" s="15" t="str">
        <f>IFERROR(IF(_xlfn.XLOOKUP(G95,#REF!,#REF!)=0,"",_xlfn.XLOOKUP(G95,#REF!,#REF!)),"")</f>
        <v/>
      </c>
      <c r="I95" s="15" t="str">
        <f>IFERROR(IF(_xlfn.XLOOKUP(H95,#REF!,#REF!)=0,"",_xlfn.XLOOKUP(H95,#REF!,#REF!)),"")</f>
        <v/>
      </c>
      <c r="J95" s="15" t="str">
        <f>IFERROR(IF(_xlfn.XLOOKUP(I95,#REF!,#REF!)=0,"",_xlfn.XLOOKUP(I95,#REF!,#REF!)),"")</f>
        <v/>
      </c>
      <c r="K95" s="15" t="str">
        <f>IFERROR(IF(_xlfn.XLOOKUP(J95,#REF!,#REF!)=0,"",_xlfn.XLOOKUP(J95,#REF!,#REF!)),"")</f>
        <v/>
      </c>
      <c r="L95" s="15" t="str">
        <f>IFERROR(IF(_xlfn.XLOOKUP(K95,#REF!,#REF!)=0,"",_xlfn.XLOOKUP(K95,#REF!,#REF!)),"")</f>
        <v/>
      </c>
    </row>
    <row r="96" spans="5:12" x14ac:dyDescent="0.3">
      <c r="E96" s="15" t="str">
        <f>IFERROR(_xlfn.XLOOKUP(B96,#REF!,#REF!),"")</f>
        <v/>
      </c>
      <c r="F96" s="15" t="str">
        <f>IFERROR(IF(_xlfn.XLOOKUP(E96,#REF!,#REF!)=0,"",_xlfn.XLOOKUP(E96,#REF!,#REF!)),"")</f>
        <v/>
      </c>
      <c r="G96" s="15" t="str">
        <f>IFERROR(IF(_xlfn.XLOOKUP(F96,#REF!,#REF!)=0,"",_xlfn.XLOOKUP(F96,#REF!,#REF!)),"")</f>
        <v/>
      </c>
      <c r="H96" s="15" t="str">
        <f>IFERROR(IF(_xlfn.XLOOKUP(G96,#REF!,#REF!)=0,"",_xlfn.XLOOKUP(G96,#REF!,#REF!)),"")</f>
        <v/>
      </c>
      <c r="I96" s="15" t="str">
        <f>IFERROR(IF(_xlfn.XLOOKUP(H96,#REF!,#REF!)=0,"",_xlfn.XLOOKUP(H96,#REF!,#REF!)),"")</f>
        <v/>
      </c>
      <c r="J96" s="15" t="str">
        <f>IFERROR(IF(_xlfn.XLOOKUP(I96,#REF!,#REF!)=0,"",_xlfn.XLOOKUP(I96,#REF!,#REF!)),"")</f>
        <v/>
      </c>
      <c r="K96" s="15" t="str">
        <f>IFERROR(IF(_xlfn.XLOOKUP(J96,#REF!,#REF!)=0,"",_xlfn.XLOOKUP(J96,#REF!,#REF!)),"")</f>
        <v/>
      </c>
      <c r="L96" s="15" t="str">
        <f>IFERROR(IF(_xlfn.XLOOKUP(K96,#REF!,#REF!)=0,"",_xlfn.XLOOKUP(K96,#REF!,#REF!)),"")</f>
        <v/>
      </c>
    </row>
    <row r="97" spans="5:12" x14ac:dyDescent="0.3">
      <c r="E97" s="15" t="str">
        <f>IFERROR(_xlfn.XLOOKUP(B97,#REF!,#REF!),"")</f>
        <v/>
      </c>
      <c r="F97" s="15" t="str">
        <f>IFERROR(IF(_xlfn.XLOOKUP(E97,#REF!,#REF!)=0,"",_xlfn.XLOOKUP(E97,#REF!,#REF!)),"")</f>
        <v/>
      </c>
      <c r="G97" s="15" t="str">
        <f>IFERROR(IF(_xlfn.XLOOKUP(F97,#REF!,#REF!)=0,"",_xlfn.XLOOKUP(F97,#REF!,#REF!)),"")</f>
        <v/>
      </c>
      <c r="H97" s="15" t="str">
        <f>IFERROR(IF(_xlfn.XLOOKUP(G97,#REF!,#REF!)=0,"",_xlfn.XLOOKUP(G97,#REF!,#REF!)),"")</f>
        <v/>
      </c>
      <c r="I97" s="15" t="str">
        <f>IFERROR(IF(_xlfn.XLOOKUP(H97,#REF!,#REF!)=0,"",_xlfn.XLOOKUP(H97,#REF!,#REF!)),"")</f>
        <v/>
      </c>
      <c r="J97" s="15" t="str">
        <f>IFERROR(IF(_xlfn.XLOOKUP(I97,#REF!,#REF!)=0,"",_xlfn.XLOOKUP(I97,#REF!,#REF!)),"")</f>
        <v/>
      </c>
      <c r="K97" s="15" t="str">
        <f>IFERROR(IF(_xlfn.XLOOKUP(J97,#REF!,#REF!)=0,"",_xlfn.XLOOKUP(J97,#REF!,#REF!)),"")</f>
        <v/>
      </c>
      <c r="L97" s="15" t="str">
        <f>IFERROR(IF(_xlfn.XLOOKUP(K97,#REF!,#REF!)=0,"",_xlfn.XLOOKUP(K97,#REF!,#REF!)),"")</f>
        <v/>
      </c>
    </row>
    <row r="98" spans="5:12" x14ac:dyDescent="0.3">
      <c r="E98" s="15" t="str">
        <f>IFERROR(_xlfn.XLOOKUP(B98,#REF!,#REF!),"")</f>
        <v/>
      </c>
      <c r="F98" s="15" t="str">
        <f>IFERROR(IF(_xlfn.XLOOKUP(E98,#REF!,#REF!)=0,"",_xlfn.XLOOKUP(E98,#REF!,#REF!)),"")</f>
        <v/>
      </c>
      <c r="G98" s="15" t="str">
        <f>IFERROR(IF(_xlfn.XLOOKUP(F98,#REF!,#REF!)=0,"",_xlfn.XLOOKUP(F98,#REF!,#REF!)),"")</f>
        <v/>
      </c>
      <c r="H98" s="15" t="str">
        <f>IFERROR(IF(_xlfn.XLOOKUP(G98,#REF!,#REF!)=0,"",_xlfn.XLOOKUP(G98,#REF!,#REF!)),"")</f>
        <v/>
      </c>
      <c r="I98" s="15" t="str">
        <f>IFERROR(IF(_xlfn.XLOOKUP(H98,#REF!,#REF!)=0,"",_xlfn.XLOOKUP(H98,#REF!,#REF!)),"")</f>
        <v/>
      </c>
      <c r="J98" s="15" t="str">
        <f>IFERROR(IF(_xlfn.XLOOKUP(I98,#REF!,#REF!)=0,"",_xlfn.XLOOKUP(I98,#REF!,#REF!)),"")</f>
        <v/>
      </c>
      <c r="K98" s="15" t="str">
        <f>IFERROR(IF(_xlfn.XLOOKUP(J98,#REF!,#REF!)=0,"",_xlfn.XLOOKUP(J98,#REF!,#REF!)),"")</f>
        <v/>
      </c>
      <c r="L98" s="15" t="str">
        <f>IFERROR(IF(_xlfn.XLOOKUP(K98,#REF!,#REF!)=0,"",_xlfn.XLOOKUP(K98,#REF!,#REF!)),"")</f>
        <v/>
      </c>
    </row>
    <row r="99" spans="5:12" x14ac:dyDescent="0.3">
      <c r="E99" s="15" t="str">
        <f>IFERROR(_xlfn.XLOOKUP(B99,#REF!,#REF!),"")</f>
        <v/>
      </c>
      <c r="F99" s="15" t="str">
        <f>IFERROR(IF(_xlfn.XLOOKUP(E99,#REF!,#REF!)=0,"",_xlfn.XLOOKUP(E99,#REF!,#REF!)),"")</f>
        <v/>
      </c>
      <c r="G99" s="15" t="str">
        <f>IFERROR(IF(_xlfn.XLOOKUP(F99,#REF!,#REF!)=0,"",_xlfn.XLOOKUP(F99,#REF!,#REF!)),"")</f>
        <v/>
      </c>
      <c r="H99" s="15" t="str">
        <f>IFERROR(IF(_xlfn.XLOOKUP(G99,#REF!,#REF!)=0,"",_xlfn.XLOOKUP(G99,#REF!,#REF!)),"")</f>
        <v/>
      </c>
      <c r="I99" s="15" t="str">
        <f>IFERROR(IF(_xlfn.XLOOKUP(H99,#REF!,#REF!)=0,"",_xlfn.XLOOKUP(H99,#REF!,#REF!)),"")</f>
        <v/>
      </c>
      <c r="J99" s="15" t="str">
        <f>IFERROR(IF(_xlfn.XLOOKUP(I99,#REF!,#REF!)=0,"",_xlfn.XLOOKUP(I99,#REF!,#REF!)),"")</f>
        <v/>
      </c>
      <c r="K99" s="15" t="str">
        <f>IFERROR(IF(_xlfn.XLOOKUP(J99,#REF!,#REF!)=0,"",_xlfn.XLOOKUP(J99,#REF!,#REF!)),"")</f>
        <v/>
      </c>
      <c r="L99" s="15" t="str">
        <f>IFERROR(IF(_xlfn.XLOOKUP(K99,#REF!,#REF!)=0,"",_xlfn.XLOOKUP(K99,#REF!,#REF!)),"")</f>
        <v/>
      </c>
    </row>
    <row r="100" spans="5:12" x14ac:dyDescent="0.3">
      <c r="E100" s="15" t="str">
        <f>IFERROR(_xlfn.XLOOKUP(B100,#REF!,#REF!),"")</f>
        <v/>
      </c>
      <c r="F100" s="15" t="str">
        <f>IFERROR(IF(_xlfn.XLOOKUP(E100,#REF!,#REF!)=0,"",_xlfn.XLOOKUP(E100,#REF!,#REF!)),"")</f>
        <v/>
      </c>
      <c r="G100" s="15" t="str">
        <f>IFERROR(IF(_xlfn.XLOOKUP(F100,#REF!,#REF!)=0,"",_xlfn.XLOOKUP(F100,#REF!,#REF!)),"")</f>
        <v/>
      </c>
      <c r="H100" s="15" t="str">
        <f>IFERROR(IF(_xlfn.XLOOKUP(G100,#REF!,#REF!)=0,"",_xlfn.XLOOKUP(G100,#REF!,#REF!)),"")</f>
        <v/>
      </c>
      <c r="I100" s="15" t="str">
        <f>IFERROR(IF(_xlfn.XLOOKUP(H100,#REF!,#REF!)=0,"",_xlfn.XLOOKUP(H100,#REF!,#REF!)),"")</f>
        <v/>
      </c>
      <c r="J100" s="15" t="str">
        <f>IFERROR(IF(_xlfn.XLOOKUP(I100,#REF!,#REF!)=0,"",_xlfn.XLOOKUP(I100,#REF!,#REF!)),"")</f>
        <v/>
      </c>
      <c r="K100" s="15" t="str">
        <f>IFERROR(IF(_xlfn.XLOOKUP(J100,#REF!,#REF!)=0,"",_xlfn.XLOOKUP(J100,#REF!,#REF!)),"")</f>
        <v/>
      </c>
      <c r="L100" s="15" t="str">
        <f>IFERROR(IF(_xlfn.XLOOKUP(K100,#REF!,#REF!)=0,"",_xlfn.XLOOKUP(K100,#REF!,#REF!)),"")</f>
        <v/>
      </c>
    </row>
    <row r="101" spans="5:12" x14ac:dyDescent="0.3">
      <c r="E101" s="15" t="str">
        <f>IFERROR(_xlfn.XLOOKUP(B101,#REF!,#REF!),"")</f>
        <v/>
      </c>
      <c r="F101" s="15" t="str">
        <f>IFERROR(IF(_xlfn.XLOOKUP(E101,#REF!,#REF!)=0,"",_xlfn.XLOOKUP(E101,#REF!,#REF!)),"")</f>
        <v/>
      </c>
      <c r="G101" s="15" t="str">
        <f>IFERROR(IF(_xlfn.XLOOKUP(F101,#REF!,#REF!)=0,"",_xlfn.XLOOKUP(F101,#REF!,#REF!)),"")</f>
        <v/>
      </c>
      <c r="H101" s="15" t="str">
        <f>IFERROR(IF(_xlfn.XLOOKUP(G101,#REF!,#REF!)=0,"",_xlfn.XLOOKUP(G101,#REF!,#REF!)),"")</f>
        <v/>
      </c>
      <c r="I101" s="15" t="str">
        <f>IFERROR(IF(_xlfn.XLOOKUP(H101,#REF!,#REF!)=0,"",_xlfn.XLOOKUP(H101,#REF!,#REF!)),"")</f>
        <v/>
      </c>
      <c r="J101" s="15" t="str">
        <f>IFERROR(IF(_xlfn.XLOOKUP(I101,#REF!,#REF!)=0,"",_xlfn.XLOOKUP(I101,#REF!,#REF!)),"")</f>
        <v/>
      </c>
      <c r="K101" s="15" t="str">
        <f>IFERROR(IF(_xlfn.XLOOKUP(J101,#REF!,#REF!)=0,"",_xlfn.XLOOKUP(J101,#REF!,#REF!)),"")</f>
        <v/>
      </c>
      <c r="L101" s="15" t="str">
        <f>IFERROR(IF(_xlfn.XLOOKUP(K101,#REF!,#REF!)=0,"",_xlfn.XLOOKUP(K101,#REF!,#REF!)),"")</f>
        <v/>
      </c>
    </row>
    <row r="102" spans="5:12" x14ac:dyDescent="0.3">
      <c r="E102" s="15" t="str">
        <f>IFERROR(_xlfn.XLOOKUP(B102,#REF!,#REF!),"")</f>
        <v/>
      </c>
      <c r="F102" s="15" t="str">
        <f>IFERROR(IF(_xlfn.XLOOKUP(E102,#REF!,#REF!)=0,"",_xlfn.XLOOKUP(E102,#REF!,#REF!)),"")</f>
        <v/>
      </c>
      <c r="G102" s="15" t="str">
        <f>IFERROR(IF(_xlfn.XLOOKUP(F102,#REF!,#REF!)=0,"",_xlfn.XLOOKUP(F102,#REF!,#REF!)),"")</f>
        <v/>
      </c>
      <c r="H102" s="15" t="str">
        <f>IFERROR(IF(_xlfn.XLOOKUP(G102,#REF!,#REF!)=0,"",_xlfn.XLOOKUP(G102,#REF!,#REF!)),"")</f>
        <v/>
      </c>
      <c r="I102" s="15" t="str">
        <f>IFERROR(IF(_xlfn.XLOOKUP(H102,#REF!,#REF!)=0,"",_xlfn.XLOOKUP(H102,#REF!,#REF!)),"")</f>
        <v/>
      </c>
      <c r="J102" s="15" t="str">
        <f>IFERROR(IF(_xlfn.XLOOKUP(I102,#REF!,#REF!)=0,"",_xlfn.XLOOKUP(I102,#REF!,#REF!)),"")</f>
        <v/>
      </c>
      <c r="K102" s="15" t="str">
        <f>IFERROR(IF(_xlfn.XLOOKUP(J102,#REF!,#REF!)=0,"",_xlfn.XLOOKUP(J102,#REF!,#REF!)),"")</f>
        <v/>
      </c>
      <c r="L102" s="15" t="str">
        <f>IFERROR(IF(_xlfn.XLOOKUP(K102,#REF!,#REF!)=0,"",_xlfn.XLOOKUP(K102,#REF!,#REF!)),"")</f>
        <v/>
      </c>
    </row>
    <row r="103" spans="5:12" x14ac:dyDescent="0.3">
      <c r="E103" s="15" t="str">
        <f>IFERROR(_xlfn.XLOOKUP(B103,#REF!,#REF!),"")</f>
        <v/>
      </c>
      <c r="F103" s="15" t="str">
        <f>IFERROR(IF(_xlfn.XLOOKUP(E103,#REF!,#REF!)=0,"",_xlfn.XLOOKUP(E103,#REF!,#REF!)),"")</f>
        <v/>
      </c>
      <c r="G103" s="15" t="str">
        <f>IFERROR(IF(_xlfn.XLOOKUP(F103,#REF!,#REF!)=0,"",_xlfn.XLOOKUP(F103,#REF!,#REF!)),"")</f>
        <v/>
      </c>
      <c r="H103" s="15" t="str">
        <f>IFERROR(IF(_xlfn.XLOOKUP(G103,#REF!,#REF!)=0,"",_xlfn.XLOOKUP(G103,#REF!,#REF!)),"")</f>
        <v/>
      </c>
      <c r="I103" s="15" t="str">
        <f>IFERROR(IF(_xlfn.XLOOKUP(H103,#REF!,#REF!)=0,"",_xlfn.XLOOKUP(H103,#REF!,#REF!)),"")</f>
        <v/>
      </c>
      <c r="J103" s="15" t="str">
        <f>IFERROR(IF(_xlfn.XLOOKUP(I103,#REF!,#REF!)=0,"",_xlfn.XLOOKUP(I103,#REF!,#REF!)),"")</f>
        <v/>
      </c>
      <c r="K103" s="15" t="str">
        <f>IFERROR(IF(_xlfn.XLOOKUP(J103,#REF!,#REF!)=0,"",_xlfn.XLOOKUP(J103,#REF!,#REF!)),"")</f>
        <v/>
      </c>
      <c r="L103" s="15" t="str">
        <f>IFERROR(IF(_xlfn.XLOOKUP(K103,#REF!,#REF!)=0,"",_xlfn.XLOOKUP(K103,#REF!,#REF!)),"")</f>
        <v/>
      </c>
    </row>
    <row r="104" spans="5:12" x14ac:dyDescent="0.3">
      <c r="E104" s="15" t="str">
        <f>IFERROR(_xlfn.XLOOKUP(B104,#REF!,#REF!),"")</f>
        <v/>
      </c>
      <c r="F104" s="15" t="str">
        <f>IFERROR(IF(_xlfn.XLOOKUP(E104,#REF!,#REF!)=0,"",_xlfn.XLOOKUP(E104,#REF!,#REF!)),"")</f>
        <v/>
      </c>
      <c r="G104" s="15" t="str">
        <f>IFERROR(IF(_xlfn.XLOOKUP(F104,#REF!,#REF!)=0,"",_xlfn.XLOOKUP(F104,#REF!,#REF!)),"")</f>
        <v/>
      </c>
      <c r="H104" s="15" t="str">
        <f>IFERROR(IF(_xlfn.XLOOKUP(G104,#REF!,#REF!)=0,"",_xlfn.XLOOKUP(G104,#REF!,#REF!)),"")</f>
        <v/>
      </c>
      <c r="I104" s="15" t="str">
        <f>IFERROR(IF(_xlfn.XLOOKUP(H104,#REF!,#REF!)=0,"",_xlfn.XLOOKUP(H104,#REF!,#REF!)),"")</f>
        <v/>
      </c>
      <c r="J104" s="15" t="str">
        <f>IFERROR(IF(_xlfn.XLOOKUP(I104,#REF!,#REF!)=0,"",_xlfn.XLOOKUP(I104,#REF!,#REF!)),"")</f>
        <v/>
      </c>
      <c r="K104" s="15" t="str">
        <f>IFERROR(IF(_xlfn.XLOOKUP(J104,#REF!,#REF!)=0,"",_xlfn.XLOOKUP(J104,#REF!,#REF!)),"")</f>
        <v/>
      </c>
      <c r="L104" s="15" t="str">
        <f>IFERROR(IF(_xlfn.XLOOKUP(K104,#REF!,#REF!)=0,"",_xlfn.XLOOKUP(K104,#REF!,#REF!)),"")</f>
        <v/>
      </c>
    </row>
    <row r="105" spans="5:12" x14ac:dyDescent="0.3">
      <c r="E105" s="15" t="str">
        <f>IFERROR(_xlfn.XLOOKUP(B105,#REF!,#REF!),"")</f>
        <v/>
      </c>
      <c r="F105" s="15" t="str">
        <f>IFERROR(IF(_xlfn.XLOOKUP(E105,#REF!,#REF!)=0,"",_xlfn.XLOOKUP(E105,#REF!,#REF!)),"")</f>
        <v/>
      </c>
      <c r="G105" s="15" t="str">
        <f>IFERROR(IF(_xlfn.XLOOKUP(F105,#REF!,#REF!)=0,"",_xlfn.XLOOKUP(F105,#REF!,#REF!)),"")</f>
        <v/>
      </c>
      <c r="H105" s="15" t="str">
        <f>IFERROR(IF(_xlfn.XLOOKUP(G105,#REF!,#REF!)=0,"",_xlfn.XLOOKUP(G105,#REF!,#REF!)),"")</f>
        <v/>
      </c>
      <c r="I105" s="15" t="str">
        <f>IFERROR(IF(_xlfn.XLOOKUP(H105,#REF!,#REF!)=0,"",_xlfn.XLOOKUP(H105,#REF!,#REF!)),"")</f>
        <v/>
      </c>
      <c r="J105" s="15" t="str">
        <f>IFERROR(IF(_xlfn.XLOOKUP(I105,#REF!,#REF!)=0,"",_xlfn.XLOOKUP(I105,#REF!,#REF!)),"")</f>
        <v/>
      </c>
      <c r="K105" s="15" t="str">
        <f>IFERROR(IF(_xlfn.XLOOKUP(J105,#REF!,#REF!)=0,"",_xlfn.XLOOKUP(J105,#REF!,#REF!)),"")</f>
        <v/>
      </c>
      <c r="L105" s="15" t="str">
        <f>IFERROR(IF(_xlfn.XLOOKUP(K105,#REF!,#REF!)=0,"",_xlfn.XLOOKUP(K105,#REF!,#REF!)),"")</f>
        <v/>
      </c>
    </row>
    <row r="106" spans="5:12" x14ac:dyDescent="0.3">
      <c r="E106" s="15" t="str">
        <f>IFERROR(_xlfn.XLOOKUP(B106,#REF!,#REF!),"")</f>
        <v/>
      </c>
      <c r="F106" s="15" t="str">
        <f>IFERROR(IF(_xlfn.XLOOKUP(E106,#REF!,#REF!)=0,"",_xlfn.XLOOKUP(E106,#REF!,#REF!)),"")</f>
        <v/>
      </c>
      <c r="G106" s="15" t="str">
        <f>IFERROR(IF(_xlfn.XLOOKUP(F106,#REF!,#REF!)=0,"",_xlfn.XLOOKUP(F106,#REF!,#REF!)),"")</f>
        <v/>
      </c>
      <c r="H106" s="15" t="str">
        <f>IFERROR(IF(_xlfn.XLOOKUP(G106,#REF!,#REF!)=0,"",_xlfn.XLOOKUP(G106,#REF!,#REF!)),"")</f>
        <v/>
      </c>
      <c r="I106" s="15" t="str">
        <f>IFERROR(IF(_xlfn.XLOOKUP(H106,#REF!,#REF!)=0,"",_xlfn.XLOOKUP(H106,#REF!,#REF!)),"")</f>
        <v/>
      </c>
      <c r="J106" s="15" t="str">
        <f>IFERROR(IF(_xlfn.XLOOKUP(I106,#REF!,#REF!)=0,"",_xlfn.XLOOKUP(I106,#REF!,#REF!)),"")</f>
        <v/>
      </c>
      <c r="K106" s="15" t="str">
        <f>IFERROR(IF(_xlfn.XLOOKUP(J106,#REF!,#REF!)=0,"",_xlfn.XLOOKUP(J106,#REF!,#REF!)),"")</f>
        <v/>
      </c>
      <c r="L106" s="15" t="str">
        <f>IFERROR(IF(_xlfn.XLOOKUP(K106,#REF!,#REF!)=0,"",_xlfn.XLOOKUP(K106,#REF!,#REF!)),"")</f>
        <v/>
      </c>
    </row>
    <row r="107" spans="5:12" x14ac:dyDescent="0.3">
      <c r="E107" s="15" t="str">
        <f>IFERROR(_xlfn.XLOOKUP(B107,#REF!,#REF!),"")</f>
        <v/>
      </c>
      <c r="F107" s="15" t="str">
        <f>IFERROR(IF(_xlfn.XLOOKUP(E107,#REF!,#REF!)=0,"",_xlfn.XLOOKUP(E107,#REF!,#REF!)),"")</f>
        <v/>
      </c>
      <c r="G107" s="15" t="str">
        <f>IFERROR(IF(_xlfn.XLOOKUP(F107,#REF!,#REF!)=0,"",_xlfn.XLOOKUP(F107,#REF!,#REF!)),"")</f>
        <v/>
      </c>
      <c r="H107" s="15" t="str">
        <f>IFERROR(IF(_xlfn.XLOOKUP(G107,#REF!,#REF!)=0,"",_xlfn.XLOOKUP(G107,#REF!,#REF!)),"")</f>
        <v/>
      </c>
      <c r="I107" s="15" t="str">
        <f>IFERROR(IF(_xlfn.XLOOKUP(H107,#REF!,#REF!)=0,"",_xlfn.XLOOKUP(H107,#REF!,#REF!)),"")</f>
        <v/>
      </c>
      <c r="J107" s="15" t="str">
        <f>IFERROR(IF(_xlfn.XLOOKUP(I107,#REF!,#REF!)=0,"",_xlfn.XLOOKUP(I107,#REF!,#REF!)),"")</f>
        <v/>
      </c>
      <c r="K107" s="15" t="str">
        <f>IFERROR(IF(_xlfn.XLOOKUP(J107,#REF!,#REF!)=0,"",_xlfn.XLOOKUP(J107,#REF!,#REF!)),"")</f>
        <v/>
      </c>
      <c r="L107" s="15" t="str">
        <f>IFERROR(IF(_xlfn.XLOOKUP(K107,#REF!,#REF!)=0,"",_xlfn.XLOOKUP(K107,#REF!,#REF!)),"")</f>
        <v/>
      </c>
    </row>
    <row r="108" spans="5:12" x14ac:dyDescent="0.3">
      <c r="E108" s="15" t="str">
        <f>IFERROR(_xlfn.XLOOKUP(B108,#REF!,#REF!),"")</f>
        <v/>
      </c>
      <c r="F108" s="15" t="str">
        <f>IFERROR(IF(_xlfn.XLOOKUP(E108,#REF!,#REF!)=0,"",_xlfn.XLOOKUP(E108,#REF!,#REF!)),"")</f>
        <v/>
      </c>
      <c r="G108" s="15" t="str">
        <f>IFERROR(IF(_xlfn.XLOOKUP(F108,#REF!,#REF!)=0,"",_xlfn.XLOOKUP(F108,#REF!,#REF!)),"")</f>
        <v/>
      </c>
      <c r="H108" s="15" t="str">
        <f>IFERROR(IF(_xlfn.XLOOKUP(G108,#REF!,#REF!)=0,"",_xlfn.XLOOKUP(G108,#REF!,#REF!)),"")</f>
        <v/>
      </c>
      <c r="I108" s="15" t="str">
        <f>IFERROR(IF(_xlfn.XLOOKUP(H108,#REF!,#REF!)=0,"",_xlfn.XLOOKUP(H108,#REF!,#REF!)),"")</f>
        <v/>
      </c>
      <c r="J108" s="15" t="str">
        <f>IFERROR(IF(_xlfn.XLOOKUP(I108,#REF!,#REF!)=0,"",_xlfn.XLOOKUP(I108,#REF!,#REF!)),"")</f>
        <v/>
      </c>
      <c r="K108" s="15" t="str">
        <f>IFERROR(IF(_xlfn.XLOOKUP(J108,#REF!,#REF!)=0,"",_xlfn.XLOOKUP(J108,#REF!,#REF!)),"")</f>
        <v/>
      </c>
      <c r="L108" s="15" t="str">
        <f>IFERROR(IF(_xlfn.XLOOKUP(K108,#REF!,#REF!)=0,"",_xlfn.XLOOKUP(K108,#REF!,#REF!)),"")</f>
        <v/>
      </c>
    </row>
    <row r="109" spans="5:12" x14ac:dyDescent="0.3">
      <c r="E109" s="15" t="str">
        <f>IFERROR(_xlfn.XLOOKUP(B109,#REF!,#REF!),"")</f>
        <v/>
      </c>
      <c r="F109" s="15" t="str">
        <f>IFERROR(IF(_xlfn.XLOOKUP(E109,#REF!,#REF!)=0,"",_xlfn.XLOOKUP(E109,#REF!,#REF!)),"")</f>
        <v/>
      </c>
      <c r="G109" s="15" t="str">
        <f>IFERROR(IF(_xlfn.XLOOKUP(F109,#REF!,#REF!)=0,"",_xlfn.XLOOKUP(F109,#REF!,#REF!)),"")</f>
        <v/>
      </c>
      <c r="H109" s="15" t="str">
        <f>IFERROR(IF(_xlfn.XLOOKUP(G109,#REF!,#REF!)=0,"",_xlfn.XLOOKUP(G109,#REF!,#REF!)),"")</f>
        <v/>
      </c>
      <c r="I109" s="15" t="str">
        <f>IFERROR(IF(_xlfn.XLOOKUP(H109,#REF!,#REF!)=0,"",_xlfn.XLOOKUP(H109,#REF!,#REF!)),"")</f>
        <v/>
      </c>
      <c r="J109" s="15" t="str">
        <f>IFERROR(IF(_xlfn.XLOOKUP(I109,#REF!,#REF!)=0,"",_xlfn.XLOOKUP(I109,#REF!,#REF!)),"")</f>
        <v/>
      </c>
      <c r="K109" s="15" t="str">
        <f>IFERROR(IF(_xlfn.XLOOKUP(J109,#REF!,#REF!)=0,"",_xlfn.XLOOKUP(J109,#REF!,#REF!)),"")</f>
        <v/>
      </c>
      <c r="L109" s="15" t="str">
        <f>IFERROR(IF(_xlfn.XLOOKUP(K109,#REF!,#REF!)=0,"",_xlfn.XLOOKUP(K109,#REF!,#REF!)),"")</f>
        <v/>
      </c>
    </row>
    <row r="110" spans="5:12" x14ac:dyDescent="0.3">
      <c r="E110" s="15" t="str">
        <f>IFERROR(_xlfn.XLOOKUP(B110,#REF!,#REF!),"")</f>
        <v/>
      </c>
      <c r="F110" s="15" t="str">
        <f>IFERROR(IF(_xlfn.XLOOKUP(E110,#REF!,#REF!)=0,"",_xlfn.XLOOKUP(E110,#REF!,#REF!)),"")</f>
        <v/>
      </c>
      <c r="G110" s="15" t="str">
        <f>IFERROR(IF(_xlfn.XLOOKUP(F110,#REF!,#REF!)=0,"",_xlfn.XLOOKUP(F110,#REF!,#REF!)),"")</f>
        <v/>
      </c>
      <c r="H110" s="15" t="str">
        <f>IFERROR(IF(_xlfn.XLOOKUP(G110,#REF!,#REF!)=0,"",_xlfn.XLOOKUP(G110,#REF!,#REF!)),"")</f>
        <v/>
      </c>
      <c r="I110" s="15" t="str">
        <f>IFERROR(IF(_xlfn.XLOOKUP(H110,#REF!,#REF!)=0,"",_xlfn.XLOOKUP(H110,#REF!,#REF!)),"")</f>
        <v/>
      </c>
      <c r="J110" s="15" t="str">
        <f>IFERROR(IF(_xlfn.XLOOKUP(I110,#REF!,#REF!)=0,"",_xlfn.XLOOKUP(I110,#REF!,#REF!)),"")</f>
        <v/>
      </c>
      <c r="K110" s="15" t="str">
        <f>IFERROR(IF(_xlfn.XLOOKUP(J110,#REF!,#REF!)=0,"",_xlfn.XLOOKUP(J110,#REF!,#REF!)),"")</f>
        <v/>
      </c>
      <c r="L110" s="15" t="str">
        <f>IFERROR(IF(_xlfn.XLOOKUP(K110,#REF!,#REF!)=0,"",_xlfn.XLOOKUP(K110,#REF!,#REF!)),"")</f>
        <v/>
      </c>
    </row>
    <row r="111" spans="5:12" x14ac:dyDescent="0.3">
      <c r="E111" s="15" t="str">
        <f>IFERROR(_xlfn.XLOOKUP(B111,#REF!,#REF!),"")</f>
        <v/>
      </c>
      <c r="F111" s="15" t="str">
        <f>IFERROR(IF(_xlfn.XLOOKUP(E111,#REF!,#REF!)=0,"",_xlfn.XLOOKUP(E111,#REF!,#REF!)),"")</f>
        <v/>
      </c>
      <c r="G111" s="15" t="str">
        <f>IFERROR(IF(_xlfn.XLOOKUP(F111,#REF!,#REF!)=0,"",_xlfn.XLOOKUP(F111,#REF!,#REF!)),"")</f>
        <v/>
      </c>
      <c r="H111" s="15" t="str">
        <f>IFERROR(IF(_xlfn.XLOOKUP(G111,#REF!,#REF!)=0,"",_xlfn.XLOOKUP(G111,#REF!,#REF!)),"")</f>
        <v/>
      </c>
      <c r="I111" s="15" t="str">
        <f>IFERROR(IF(_xlfn.XLOOKUP(H111,#REF!,#REF!)=0,"",_xlfn.XLOOKUP(H111,#REF!,#REF!)),"")</f>
        <v/>
      </c>
      <c r="J111" s="15" t="str">
        <f>IFERROR(IF(_xlfn.XLOOKUP(I111,#REF!,#REF!)=0,"",_xlfn.XLOOKUP(I111,#REF!,#REF!)),"")</f>
        <v/>
      </c>
      <c r="K111" s="15" t="str">
        <f>IFERROR(IF(_xlfn.XLOOKUP(J111,#REF!,#REF!)=0,"",_xlfn.XLOOKUP(J111,#REF!,#REF!)),"")</f>
        <v/>
      </c>
      <c r="L111" s="15" t="str">
        <f>IFERROR(IF(_xlfn.XLOOKUP(K111,#REF!,#REF!)=0,"",_xlfn.XLOOKUP(K111,#REF!,#REF!)),"")</f>
        <v/>
      </c>
    </row>
    <row r="112" spans="5:12" x14ac:dyDescent="0.3">
      <c r="E112" s="15" t="str">
        <f>IFERROR(_xlfn.XLOOKUP(B112,#REF!,#REF!),"")</f>
        <v/>
      </c>
      <c r="F112" s="15" t="str">
        <f>IFERROR(IF(_xlfn.XLOOKUP(E112,#REF!,#REF!)=0,"",_xlfn.XLOOKUP(E112,#REF!,#REF!)),"")</f>
        <v/>
      </c>
      <c r="G112" s="15" t="str">
        <f>IFERROR(IF(_xlfn.XLOOKUP(F112,#REF!,#REF!)=0,"",_xlfn.XLOOKUP(F112,#REF!,#REF!)),"")</f>
        <v/>
      </c>
      <c r="H112" s="15" t="str">
        <f>IFERROR(IF(_xlfn.XLOOKUP(G112,#REF!,#REF!)=0,"",_xlfn.XLOOKUP(G112,#REF!,#REF!)),"")</f>
        <v/>
      </c>
      <c r="I112" s="15" t="str">
        <f>IFERROR(IF(_xlfn.XLOOKUP(H112,#REF!,#REF!)=0,"",_xlfn.XLOOKUP(H112,#REF!,#REF!)),"")</f>
        <v/>
      </c>
      <c r="J112" s="15" t="str">
        <f>IFERROR(IF(_xlfn.XLOOKUP(I112,#REF!,#REF!)=0,"",_xlfn.XLOOKUP(I112,#REF!,#REF!)),"")</f>
        <v/>
      </c>
      <c r="K112" s="15" t="str">
        <f>IFERROR(IF(_xlfn.XLOOKUP(J112,#REF!,#REF!)=0,"",_xlfn.XLOOKUP(J112,#REF!,#REF!)),"")</f>
        <v/>
      </c>
      <c r="L112" s="15" t="str">
        <f>IFERROR(IF(_xlfn.XLOOKUP(K112,#REF!,#REF!)=0,"",_xlfn.XLOOKUP(K112,#REF!,#REF!)),"")</f>
        <v/>
      </c>
    </row>
    <row r="113" spans="5:12" x14ac:dyDescent="0.3">
      <c r="E113" s="15" t="str">
        <f>IFERROR(_xlfn.XLOOKUP(B113,#REF!,#REF!),"")</f>
        <v/>
      </c>
      <c r="F113" s="15" t="str">
        <f>IFERROR(IF(_xlfn.XLOOKUP(E113,#REF!,#REF!)=0,"",_xlfn.XLOOKUP(E113,#REF!,#REF!)),"")</f>
        <v/>
      </c>
      <c r="G113" s="15" t="str">
        <f>IFERROR(IF(_xlfn.XLOOKUP(F113,#REF!,#REF!)=0,"",_xlfn.XLOOKUP(F113,#REF!,#REF!)),"")</f>
        <v/>
      </c>
      <c r="H113" s="15" t="str">
        <f>IFERROR(IF(_xlfn.XLOOKUP(G113,#REF!,#REF!)=0,"",_xlfn.XLOOKUP(G113,#REF!,#REF!)),"")</f>
        <v/>
      </c>
      <c r="I113" s="15" t="str">
        <f>IFERROR(IF(_xlfn.XLOOKUP(H113,#REF!,#REF!)=0,"",_xlfn.XLOOKUP(H113,#REF!,#REF!)),"")</f>
        <v/>
      </c>
      <c r="J113" s="15" t="str">
        <f>IFERROR(IF(_xlfn.XLOOKUP(I113,#REF!,#REF!)=0,"",_xlfn.XLOOKUP(I113,#REF!,#REF!)),"")</f>
        <v/>
      </c>
      <c r="K113" s="15" t="str">
        <f>IFERROR(IF(_xlfn.XLOOKUP(J113,#REF!,#REF!)=0,"",_xlfn.XLOOKUP(J113,#REF!,#REF!)),"")</f>
        <v/>
      </c>
      <c r="L113" s="15" t="str">
        <f>IFERROR(IF(_xlfn.XLOOKUP(K113,#REF!,#REF!)=0,"",_xlfn.XLOOKUP(K113,#REF!,#REF!)),"")</f>
        <v/>
      </c>
    </row>
    <row r="114" spans="5:12" x14ac:dyDescent="0.3">
      <c r="E114" s="15" t="str">
        <f>IFERROR(_xlfn.XLOOKUP(B114,#REF!,#REF!),"")</f>
        <v/>
      </c>
      <c r="F114" s="15" t="str">
        <f>IFERROR(IF(_xlfn.XLOOKUP(E114,#REF!,#REF!)=0,"",_xlfn.XLOOKUP(E114,#REF!,#REF!)),"")</f>
        <v/>
      </c>
      <c r="G114" s="15" t="str">
        <f>IFERROR(IF(_xlfn.XLOOKUP(F114,#REF!,#REF!)=0,"",_xlfn.XLOOKUP(F114,#REF!,#REF!)),"")</f>
        <v/>
      </c>
      <c r="H114" s="15" t="str">
        <f>IFERROR(IF(_xlfn.XLOOKUP(G114,#REF!,#REF!)=0,"",_xlfn.XLOOKUP(G114,#REF!,#REF!)),"")</f>
        <v/>
      </c>
      <c r="I114" s="15" t="str">
        <f>IFERROR(IF(_xlfn.XLOOKUP(H114,#REF!,#REF!)=0,"",_xlfn.XLOOKUP(H114,#REF!,#REF!)),"")</f>
        <v/>
      </c>
      <c r="J114" s="15" t="str">
        <f>IFERROR(IF(_xlfn.XLOOKUP(I114,#REF!,#REF!)=0,"",_xlfn.XLOOKUP(I114,#REF!,#REF!)),"")</f>
        <v/>
      </c>
      <c r="K114" s="15" t="str">
        <f>IFERROR(IF(_xlfn.XLOOKUP(J114,#REF!,#REF!)=0,"",_xlfn.XLOOKUP(J114,#REF!,#REF!)),"")</f>
        <v/>
      </c>
      <c r="L114" s="15" t="str">
        <f>IFERROR(IF(_xlfn.XLOOKUP(K114,#REF!,#REF!)=0,"",_xlfn.XLOOKUP(K114,#REF!,#REF!)),"")</f>
        <v/>
      </c>
    </row>
    <row r="115" spans="5:12" x14ac:dyDescent="0.3">
      <c r="E115" s="15" t="str">
        <f>IFERROR(_xlfn.XLOOKUP(B115,#REF!,#REF!),"")</f>
        <v/>
      </c>
      <c r="F115" s="15" t="str">
        <f>IFERROR(IF(_xlfn.XLOOKUP(E115,#REF!,#REF!)=0,"",_xlfn.XLOOKUP(E115,#REF!,#REF!)),"")</f>
        <v/>
      </c>
      <c r="G115" s="15" t="str">
        <f>IFERROR(IF(_xlfn.XLOOKUP(F115,#REF!,#REF!)=0,"",_xlfn.XLOOKUP(F115,#REF!,#REF!)),"")</f>
        <v/>
      </c>
      <c r="H115" s="15" t="str">
        <f>IFERROR(IF(_xlfn.XLOOKUP(G115,#REF!,#REF!)=0,"",_xlfn.XLOOKUP(G115,#REF!,#REF!)),"")</f>
        <v/>
      </c>
      <c r="I115" s="15" t="str">
        <f>IFERROR(IF(_xlfn.XLOOKUP(H115,#REF!,#REF!)=0,"",_xlfn.XLOOKUP(H115,#REF!,#REF!)),"")</f>
        <v/>
      </c>
      <c r="J115" s="15" t="str">
        <f>IFERROR(IF(_xlfn.XLOOKUP(I115,#REF!,#REF!)=0,"",_xlfn.XLOOKUP(I115,#REF!,#REF!)),"")</f>
        <v/>
      </c>
      <c r="K115" s="15" t="str">
        <f>IFERROR(IF(_xlfn.XLOOKUP(J115,#REF!,#REF!)=0,"",_xlfn.XLOOKUP(J115,#REF!,#REF!)),"")</f>
        <v/>
      </c>
      <c r="L115" s="15" t="str">
        <f>IFERROR(IF(_xlfn.XLOOKUP(K115,#REF!,#REF!)=0,"",_xlfn.XLOOKUP(K115,#REF!,#REF!)),"")</f>
        <v/>
      </c>
    </row>
    <row r="116" spans="5:12" x14ac:dyDescent="0.3">
      <c r="E116" s="15" t="str">
        <f>IFERROR(_xlfn.XLOOKUP(B116,#REF!,#REF!),"")</f>
        <v/>
      </c>
      <c r="F116" s="15" t="str">
        <f>IFERROR(IF(_xlfn.XLOOKUP(E116,#REF!,#REF!)=0,"",_xlfn.XLOOKUP(E116,#REF!,#REF!)),"")</f>
        <v/>
      </c>
      <c r="G116" s="15" t="str">
        <f>IFERROR(IF(_xlfn.XLOOKUP(F116,#REF!,#REF!)=0,"",_xlfn.XLOOKUP(F116,#REF!,#REF!)),"")</f>
        <v/>
      </c>
      <c r="H116" s="15" t="str">
        <f>IFERROR(IF(_xlfn.XLOOKUP(G116,#REF!,#REF!)=0,"",_xlfn.XLOOKUP(G116,#REF!,#REF!)),"")</f>
        <v/>
      </c>
      <c r="I116" s="15" t="str">
        <f>IFERROR(IF(_xlfn.XLOOKUP(H116,#REF!,#REF!)=0,"",_xlfn.XLOOKUP(H116,#REF!,#REF!)),"")</f>
        <v/>
      </c>
      <c r="J116" s="15" t="str">
        <f>IFERROR(IF(_xlfn.XLOOKUP(I116,#REF!,#REF!)=0,"",_xlfn.XLOOKUP(I116,#REF!,#REF!)),"")</f>
        <v/>
      </c>
      <c r="K116" s="15" t="str">
        <f>IFERROR(IF(_xlfn.XLOOKUP(J116,#REF!,#REF!)=0,"",_xlfn.XLOOKUP(J116,#REF!,#REF!)),"")</f>
        <v/>
      </c>
      <c r="L116" s="15" t="str">
        <f>IFERROR(IF(_xlfn.XLOOKUP(K116,#REF!,#REF!)=0,"",_xlfn.XLOOKUP(K116,#REF!,#REF!)),"")</f>
        <v/>
      </c>
    </row>
    <row r="117" spans="5:12" x14ac:dyDescent="0.3">
      <c r="E117" s="15" t="str">
        <f>IFERROR(_xlfn.XLOOKUP(B117,#REF!,#REF!),"")</f>
        <v/>
      </c>
      <c r="F117" s="15" t="str">
        <f>IFERROR(IF(_xlfn.XLOOKUP(E117,#REF!,#REF!)=0,"",_xlfn.XLOOKUP(E117,#REF!,#REF!)),"")</f>
        <v/>
      </c>
      <c r="G117" s="15" t="str">
        <f>IFERROR(IF(_xlfn.XLOOKUP(F117,#REF!,#REF!)=0,"",_xlfn.XLOOKUP(F117,#REF!,#REF!)),"")</f>
        <v/>
      </c>
      <c r="H117" s="15" t="str">
        <f>IFERROR(IF(_xlfn.XLOOKUP(G117,#REF!,#REF!)=0,"",_xlfn.XLOOKUP(G117,#REF!,#REF!)),"")</f>
        <v/>
      </c>
      <c r="I117" s="15" t="str">
        <f>IFERROR(IF(_xlfn.XLOOKUP(H117,#REF!,#REF!)=0,"",_xlfn.XLOOKUP(H117,#REF!,#REF!)),"")</f>
        <v/>
      </c>
      <c r="J117" s="15" t="str">
        <f>IFERROR(IF(_xlfn.XLOOKUP(I117,#REF!,#REF!)=0,"",_xlfn.XLOOKUP(I117,#REF!,#REF!)),"")</f>
        <v/>
      </c>
      <c r="K117" s="15" t="str">
        <f>IFERROR(IF(_xlfn.XLOOKUP(J117,#REF!,#REF!)=0,"",_xlfn.XLOOKUP(J117,#REF!,#REF!)),"")</f>
        <v/>
      </c>
      <c r="L117" s="15" t="str">
        <f>IFERROR(IF(_xlfn.XLOOKUP(K117,#REF!,#REF!)=0,"",_xlfn.XLOOKUP(K117,#REF!,#REF!)),"")</f>
        <v/>
      </c>
    </row>
    <row r="118" spans="5:12" x14ac:dyDescent="0.3">
      <c r="E118" s="15" t="str">
        <f>IFERROR(_xlfn.XLOOKUP(B118,#REF!,#REF!),"")</f>
        <v/>
      </c>
      <c r="F118" s="15" t="str">
        <f>IFERROR(IF(_xlfn.XLOOKUP(E118,#REF!,#REF!)=0,"",_xlfn.XLOOKUP(E118,#REF!,#REF!)),"")</f>
        <v/>
      </c>
      <c r="G118" s="15" t="str">
        <f>IFERROR(IF(_xlfn.XLOOKUP(F118,#REF!,#REF!)=0,"",_xlfn.XLOOKUP(F118,#REF!,#REF!)),"")</f>
        <v/>
      </c>
      <c r="H118" s="15" t="str">
        <f>IFERROR(IF(_xlfn.XLOOKUP(G118,#REF!,#REF!)=0,"",_xlfn.XLOOKUP(G118,#REF!,#REF!)),"")</f>
        <v/>
      </c>
      <c r="I118" s="15" t="str">
        <f>IFERROR(IF(_xlfn.XLOOKUP(H118,#REF!,#REF!)=0,"",_xlfn.XLOOKUP(H118,#REF!,#REF!)),"")</f>
        <v/>
      </c>
      <c r="J118" s="15" t="str">
        <f>IFERROR(IF(_xlfn.XLOOKUP(I118,#REF!,#REF!)=0,"",_xlfn.XLOOKUP(I118,#REF!,#REF!)),"")</f>
        <v/>
      </c>
      <c r="K118" s="15" t="str">
        <f>IFERROR(IF(_xlfn.XLOOKUP(J118,#REF!,#REF!)=0,"",_xlfn.XLOOKUP(J118,#REF!,#REF!)),"")</f>
        <v/>
      </c>
      <c r="L118" s="15" t="str">
        <f>IFERROR(IF(_xlfn.XLOOKUP(K118,#REF!,#REF!)=0,"",_xlfn.XLOOKUP(K118,#REF!,#REF!)),"")</f>
        <v/>
      </c>
    </row>
    <row r="119" spans="5:12" x14ac:dyDescent="0.3">
      <c r="E119" s="15" t="str">
        <f>IFERROR(_xlfn.XLOOKUP(B119,#REF!,#REF!),"")</f>
        <v/>
      </c>
      <c r="F119" s="15" t="str">
        <f>IFERROR(IF(_xlfn.XLOOKUP(E119,#REF!,#REF!)=0,"",_xlfn.XLOOKUP(E119,#REF!,#REF!)),"")</f>
        <v/>
      </c>
      <c r="G119" s="15" t="str">
        <f>IFERROR(IF(_xlfn.XLOOKUP(F119,#REF!,#REF!)=0,"",_xlfn.XLOOKUP(F119,#REF!,#REF!)),"")</f>
        <v/>
      </c>
      <c r="H119" s="15" t="str">
        <f>IFERROR(IF(_xlfn.XLOOKUP(G119,#REF!,#REF!)=0,"",_xlfn.XLOOKUP(G119,#REF!,#REF!)),"")</f>
        <v/>
      </c>
      <c r="I119" s="15" t="str">
        <f>IFERROR(IF(_xlfn.XLOOKUP(H119,#REF!,#REF!)=0,"",_xlfn.XLOOKUP(H119,#REF!,#REF!)),"")</f>
        <v/>
      </c>
      <c r="J119" s="15" t="str">
        <f>IFERROR(IF(_xlfn.XLOOKUP(I119,#REF!,#REF!)=0,"",_xlfn.XLOOKUP(I119,#REF!,#REF!)),"")</f>
        <v/>
      </c>
      <c r="K119" s="15" t="str">
        <f>IFERROR(IF(_xlfn.XLOOKUP(J119,#REF!,#REF!)=0,"",_xlfn.XLOOKUP(J119,#REF!,#REF!)),"")</f>
        <v/>
      </c>
      <c r="L119" s="15" t="str">
        <f>IFERROR(IF(_xlfn.XLOOKUP(K119,#REF!,#REF!)=0,"",_xlfn.XLOOKUP(K119,#REF!,#REF!)),"")</f>
        <v/>
      </c>
    </row>
    <row r="120" spans="5:12" x14ac:dyDescent="0.3">
      <c r="E120" s="15" t="str">
        <f>IFERROR(_xlfn.XLOOKUP(B120,#REF!,#REF!),"")</f>
        <v/>
      </c>
      <c r="F120" s="15" t="str">
        <f>IFERROR(IF(_xlfn.XLOOKUP(E120,#REF!,#REF!)=0,"",_xlfn.XLOOKUP(E120,#REF!,#REF!)),"")</f>
        <v/>
      </c>
      <c r="G120" s="15" t="str">
        <f>IFERROR(IF(_xlfn.XLOOKUP(F120,#REF!,#REF!)=0,"",_xlfn.XLOOKUP(F120,#REF!,#REF!)),"")</f>
        <v/>
      </c>
      <c r="H120" s="15" t="str">
        <f>IFERROR(IF(_xlfn.XLOOKUP(G120,#REF!,#REF!)=0,"",_xlfn.XLOOKUP(G120,#REF!,#REF!)),"")</f>
        <v/>
      </c>
      <c r="I120" s="15" t="str">
        <f>IFERROR(IF(_xlfn.XLOOKUP(H120,#REF!,#REF!)=0,"",_xlfn.XLOOKUP(H120,#REF!,#REF!)),"")</f>
        <v/>
      </c>
      <c r="J120" s="15" t="str">
        <f>IFERROR(IF(_xlfn.XLOOKUP(I120,#REF!,#REF!)=0,"",_xlfn.XLOOKUP(I120,#REF!,#REF!)),"")</f>
        <v/>
      </c>
      <c r="K120" s="15" t="str">
        <f>IFERROR(IF(_xlfn.XLOOKUP(J120,#REF!,#REF!)=0,"",_xlfn.XLOOKUP(J120,#REF!,#REF!)),"")</f>
        <v/>
      </c>
      <c r="L120" s="15" t="str">
        <f>IFERROR(IF(_xlfn.XLOOKUP(K120,#REF!,#REF!)=0,"",_xlfn.XLOOKUP(K120,#REF!,#REF!)),"")</f>
        <v/>
      </c>
    </row>
    <row r="121" spans="5:12" ht="15" thickBot="1" x14ac:dyDescent="0.35">
      <c r="E121" s="14" t="str">
        <f>IFERROR(_xlfn.XLOOKUP(B121,#REF!,#REF!),"")</f>
        <v/>
      </c>
      <c r="F121" s="14" t="str">
        <f>IFERROR(IF(_xlfn.XLOOKUP(E121,#REF!,#REF!)=0,"",_xlfn.XLOOKUP(E121,#REF!,#REF!)),"")</f>
        <v/>
      </c>
      <c r="G121" s="14" t="str">
        <f>IFERROR(IF(_xlfn.XLOOKUP(F121,#REF!,#REF!)=0,"",_xlfn.XLOOKUP(F121,#REF!,#REF!)),"")</f>
        <v/>
      </c>
      <c r="H121" s="14" t="str">
        <f>IFERROR(IF(_xlfn.XLOOKUP(G121,#REF!,#REF!)=0,"",_xlfn.XLOOKUP(G121,#REF!,#REF!)),"")</f>
        <v/>
      </c>
      <c r="I121" s="14" t="str">
        <f>IFERROR(IF(_xlfn.XLOOKUP(H121,#REF!,#REF!)=0,"",_xlfn.XLOOKUP(H121,#REF!,#REF!)),"")</f>
        <v/>
      </c>
      <c r="J121" s="14" t="str">
        <f>IFERROR(IF(_xlfn.XLOOKUP(I121,#REF!,#REF!)=0,"",_xlfn.XLOOKUP(I121,#REF!,#REF!)),"")</f>
        <v/>
      </c>
      <c r="K121" s="14" t="str">
        <f>IFERROR(IF(_xlfn.XLOOKUP(J121,#REF!,#REF!)=0,"",_xlfn.XLOOKUP(J121,#REF!,#REF!)),"")</f>
        <v/>
      </c>
      <c r="L121" s="14" t="str">
        <f>IFERROR(IF(_xlfn.XLOOKUP(K121,#REF!,#REF!)=0,"",_xlfn.XLOOKUP(K121,#REF!,#REF!)),"")</f>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AufgabenDatei</vt:lpstr>
      <vt:lpstr>Anlagen</vt:lpstr>
      <vt:lpstr>Umsetzen</vt:lpstr>
      <vt:lpstr>sonstig</vt:lpstr>
      <vt:lpstr>Prüfung reinziehen</vt:lpstr>
      <vt:lpstr>Vorlage AufgabenDatei Verlinkun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Schäfer, Colin</dc:creator>
  <cp:lastModifiedBy>Colin Schäfer</cp:lastModifiedBy>
  <dcterms:created xsi:type="dcterms:W3CDTF">2025-01-30T07:16:02Z</dcterms:created>
  <dcterms:modified xsi:type="dcterms:W3CDTF">2025-01-31T13:43:37Z</dcterms:modified>
</cp:coreProperties>
</file>