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tables/table1.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mc:AlternateContent xmlns:mc="http://schemas.openxmlformats.org/markup-compatibility/2006">
    <mc:Choice Requires="x15">
      <x15ac:absPath xmlns:x15ac="http://schemas.microsoft.com/office/spreadsheetml/2010/11/ac" url="C:\Users\ThisPc\Downloads\"/>
    </mc:Choice>
  </mc:AlternateContent>
  <xr:revisionPtr revIDLastSave="0" documentId="13_ncr:1_{07EF9DFD-B724-40EF-A1B6-A2F56E225548}" xr6:coauthVersionLast="36" xr6:coauthVersionMax="36" xr10:uidLastSave="{00000000-0000-0000-0000-000000000000}"/>
  <bookViews>
    <workbookView xWindow="0" yWindow="0" windowWidth="23040" windowHeight="9060" activeTab="4" xr2:uid="{00000000-000D-0000-FFFF-FFFF00000000}"/>
  </bookViews>
  <sheets>
    <sheet name="Notes" sheetId="3" r:id="rId1"/>
    <sheet name="Pivot Table" sheetId="2" r:id="rId2"/>
    <sheet name="SalesData" sheetId="1" r:id="rId3"/>
    <sheet name="Dashboard_2" sheetId="5" r:id="rId4"/>
    <sheet name="Dashboard" sheetId="4" r:id="rId5"/>
  </sheets>
  <definedNames>
    <definedName name="_xlnm._FilterDatabase" localSheetId="2" hidden="1">SalesData!$A$1:$I$150</definedName>
    <definedName name="_xlnm.Extract" localSheetId="2">SalesData!$L$18</definedName>
    <definedName name="Slicer_Product">#N/A</definedName>
    <definedName name="Slicer_Region">#N/A</definedName>
    <definedName name="Slicer_Sales_Pers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C18" i="5" l="1"/>
  <c r="C19" i="5"/>
  <c r="C20" i="5"/>
  <c r="C21" i="5"/>
  <c r="C22" i="5"/>
  <c r="C23" i="5"/>
  <c r="C24" i="5"/>
  <c r="C25" i="5"/>
  <c r="C26" i="5"/>
  <c r="C17" i="5"/>
  <c r="C27" i="5" s="1"/>
  <c r="F52" i="1" l="1"/>
  <c r="F53" i="1"/>
  <c r="F54" i="1"/>
  <c r="H54" i="1" s="1"/>
  <c r="F55" i="1"/>
  <c r="H55" i="1" s="1"/>
  <c r="F56" i="1"/>
  <c r="F57" i="1"/>
  <c r="F58" i="1"/>
  <c r="H58" i="1" s="1"/>
  <c r="F59" i="1"/>
  <c r="H59" i="1" s="1"/>
  <c r="F60" i="1"/>
  <c r="F61" i="1"/>
  <c r="F62" i="1"/>
  <c r="H62" i="1" s="1"/>
  <c r="F63" i="1"/>
  <c r="H63" i="1" s="1"/>
  <c r="F64" i="1"/>
  <c r="F65" i="1"/>
  <c r="F66" i="1"/>
  <c r="H66" i="1" s="1"/>
  <c r="F67" i="1"/>
  <c r="H67" i="1" s="1"/>
  <c r="F68" i="1"/>
  <c r="F69" i="1"/>
  <c r="F70" i="1"/>
  <c r="H70" i="1" s="1"/>
  <c r="F71" i="1"/>
  <c r="H71" i="1" s="1"/>
  <c r="F72" i="1"/>
  <c r="F73" i="1"/>
  <c r="F74" i="1"/>
  <c r="H74" i="1" s="1"/>
  <c r="F75" i="1"/>
  <c r="H75" i="1" s="1"/>
  <c r="F76" i="1"/>
  <c r="F77" i="1"/>
  <c r="F78" i="1"/>
  <c r="H78" i="1" s="1"/>
  <c r="F79" i="1"/>
  <c r="H79" i="1" s="1"/>
  <c r="F80" i="1"/>
  <c r="F81" i="1"/>
  <c r="F82" i="1"/>
  <c r="H82" i="1" s="1"/>
  <c r="F83" i="1"/>
  <c r="H83" i="1" s="1"/>
  <c r="F84" i="1"/>
  <c r="F85" i="1"/>
  <c r="F86" i="1"/>
  <c r="H86" i="1" s="1"/>
  <c r="F87" i="1"/>
  <c r="H87" i="1" s="1"/>
  <c r="F88" i="1"/>
  <c r="F89" i="1"/>
  <c r="F90" i="1"/>
  <c r="H90" i="1" s="1"/>
  <c r="F91" i="1"/>
  <c r="H91" i="1" s="1"/>
  <c r="F92" i="1"/>
  <c r="F93" i="1"/>
  <c r="F94" i="1"/>
  <c r="H94" i="1" s="1"/>
  <c r="F95" i="1"/>
  <c r="H95" i="1" s="1"/>
  <c r="F96" i="1"/>
  <c r="F97" i="1"/>
  <c r="F98" i="1"/>
  <c r="H98" i="1" s="1"/>
  <c r="F99" i="1"/>
  <c r="H99" i="1" s="1"/>
  <c r="F100" i="1"/>
  <c r="F101" i="1"/>
  <c r="F102" i="1"/>
  <c r="H102" i="1" s="1"/>
  <c r="F103" i="1"/>
  <c r="H103" i="1" s="1"/>
  <c r="F104" i="1"/>
  <c r="F105" i="1"/>
  <c r="F106" i="1"/>
  <c r="H106" i="1" s="1"/>
  <c r="F107" i="1"/>
  <c r="H107" i="1" s="1"/>
  <c r="F108" i="1"/>
  <c r="F109" i="1"/>
  <c r="F110" i="1"/>
  <c r="H110" i="1" s="1"/>
  <c r="F111" i="1"/>
  <c r="H111" i="1" s="1"/>
  <c r="F112" i="1"/>
  <c r="F113" i="1"/>
  <c r="F114" i="1"/>
  <c r="H114" i="1" s="1"/>
  <c r="F115" i="1"/>
  <c r="H115" i="1" s="1"/>
  <c r="F116" i="1"/>
  <c r="F117" i="1"/>
  <c r="F118" i="1"/>
  <c r="H118" i="1" s="1"/>
  <c r="F119" i="1"/>
  <c r="H119" i="1" s="1"/>
  <c r="F120" i="1"/>
  <c r="F121" i="1"/>
  <c r="F122" i="1"/>
  <c r="H122" i="1" s="1"/>
  <c r="F123" i="1"/>
  <c r="H123" i="1" s="1"/>
  <c r="F124" i="1"/>
  <c r="F125" i="1"/>
  <c r="F126" i="1"/>
  <c r="H126" i="1" s="1"/>
  <c r="F127" i="1"/>
  <c r="H127" i="1" s="1"/>
  <c r="F128" i="1"/>
  <c r="F129" i="1"/>
  <c r="F130" i="1"/>
  <c r="H130" i="1" s="1"/>
  <c r="F131" i="1"/>
  <c r="H131" i="1" s="1"/>
  <c r="F132" i="1"/>
  <c r="F133" i="1"/>
  <c r="F134" i="1"/>
  <c r="H134" i="1" s="1"/>
  <c r="F135" i="1"/>
  <c r="H135" i="1" s="1"/>
  <c r="F136" i="1"/>
  <c r="F137" i="1"/>
  <c r="F138" i="1"/>
  <c r="H138" i="1" s="1"/>
  <c r="F139" i="1"/>
  <c r="H139" i="1" s="1"/>
  <c r="F140" i="1"/>
  <c r="F141" i="1"/>
  <c r="F142" i="1"/>
  <c r="H142" i="1" s="1"/>
  <c r="F143" i="1"/>
  <c r="H143" i="1" s="1"/>
  <c r="F144" i="1"/>
  <c r="F145" i="1"/>
  <c r="F146" i="1"/>
  <c r="H146" i="1" s="1"/>
  <c r="F147" i="1"/>
  <c r="H147" i="1" s="1"/>
  <c r="F148" i="1"/>
  <c r="F149" i="1"/>
  <c r="F150" i="1"/>
  <c r="H150" i="1" s="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I108" i="1" s="1"/>
  <c r="G109" i="1"/>
  <c r="G110" i="1"/>
  <c r="G111" i="1"/>
  <c r="G112" i="1"/>
  <c r="I112" i="1" s="1"/>
  <c r="G113" i="1"/>
  <c r="G114" i="1"/>
  <c r="G115" i="1"/>
  <c r="G116" i="1"/>
  <c r="G117" i="1"/>
  <c r="G118" i="1"/>
  <c r="G119" i="1"/>
  <c r="G120" i="1"/>
  <c r="G121" i="1"/>
  <c r="G122" i="1"/>
  <c r="G123" i="1"/>
  <c r="G124" i="1"/>
  <c r="G125" i="1"/>
  <c r="G126" i="1"/>
  <c r="G127" i="1"/>
  <c r="G128" i="1"/>
  <c r="I128" i="1" s="1"/>
  <c r="G129" i="1"/>
  <c r="G130" i="1"/>
  <c r="G131" i="1"/>
  <c r="G132" i="1"/>
  <c r="G133" i="1"/>
  <c r="G134" i="1"/>
  <c r="G135" i="1"/>
  <c r="G136" i="1"/>
  <c r="G137" i="1"/>
  <c r="G138" i="1"/>
  <c r="G139" i="1"/>
  <c r="G140" i="1"/>
  <c r="I140" i="1" s="1"/>
  <c r="G141" i="1"/>
  <c r="G142" i="1"/>
  <c r="G143" i="1"/>
  <c r="G144" i="1"/>
  <c r="I144" i="1" s="1"/>
  <c r="G145" i="1"/>
  <c r="G146" i="1"/>
  <c r="G147" i="1"/>
  <c r="G148" i="1"/>
  <c r="G149" i="1"/>
  <c r="G150" i="1"/>
  <c r="H52" i="1"/>
  <c r="H53" i="1"/>
  <c r="I53" i="1" s="1"/>
  <c r="H56" i="1"/>
  <c r="H57" i="1"/>
  <c r="H60" i="1"/>
  <c r="H61" i="1"/>
  <c r="I61" i="1" s="1"/>
  <c r="H64" i="1"/>
  <c r="H65" i="1"/>
  <c r="H68" i="1"/>
  <c r="H69" i="1"/>
  <c r="I69" i="1" s="1"/>
  <c r="H72" i="1"/>
  <c r="H73" i="1"/>
  <c r="H76" i="1"/>
  <c r="H77" i="1"/>
  <c r="I77" i="1" s="1"/>
  <c r="H80" i="1"/>
  <c r="H81" i="1"/>
  <c r="H84" i="1"/>
  <c r="H85" i="1"/>
  <c r="I85" i="1" s="1"/>
  <c r="H88" i="1"/>
  <c r="H89" i="1"/>
  <c r="H92" i="1"/>
  <c r="H93" i="1"/>
  <c r="I93" i="1" s="1"/>
  <c r="H96" i="1"/>
  <c r="H97" i="1"/>
  <c r="H100" i="1"/>
  <c r="H101" i="1"/>
  <c r="I101" i="1" s="1"/>
  <c r="H104" i="1"/>
  <c r="H105" i="1"/>
  <c r="I105" i="1" s="1"/>
  <c r="H108" i="1"/>
  <c r="H109" i="1"/>
  <c r="I109" i="1" s="1"/>
  <c r="H112" i="1"/>
  <c r="H113" i="1"/>
  <c r="H116" i="1"/>
  <c r="H117" i="1"/>
  <c r="I117" i="1" s="1"/>
  <c r="H120" i="1"/>
  <c r="H121" i="1"/>
  <c r="I121" i="1" s="1"/>
  <c r="H124" i="1"/>
  <c r="H125" i="1"/>
  <c r="I125" i="1" s="1"/>
  <c r="H128" i="1"/>
  <c r="H129" i="1"/>
  <c r="H132" i="1"/>
  <c r="H133" i="1"/>
  <c r="I133" i="1" s="1"/>
  <c r="H136" i="1"/>
  <c r="H137" i="1"/>
  <c r="I137" i="1" s="1"/>
  <c r="H140" i="1"/>
  <c r="H141" i="1"/>
  <c r="I141" i="1" s="1"/>
  <c r="H144" i="1"/>
  <c r="H145" i="1"/>
  <c r="H148" i="1"/>
  <c r="H149" i="1"/>
  <c r="I149" i="1" s="1"/>
  <c r="I57" i="1"/>
  <c r="I65" i="1"/>
  <c r="I73" i="1"/>
  <c r="I81" i="1"/>
  <c r="I89" i="1"/>
  <c r="I97" i="1"/>
  <c r="I113" i="1"/>
  <c r="I118" i="1"/>
  <c r="I129" i="1"/>
  <c r="I145" i="1"/>
  <c r="I150" i="1"/>
  <c r="L9" i="1"/>
  <c r="I124" i="1" l="1"/>
  <c r="I146" i="1"/>
  <c r="I142" i="1"/>
  <c r="I138" i="1"/>
  <c r="I134" i="1"/>
  <c r="I130" i="1"/>
  <c r="I126" i="1"/>
  <c r="I122" i="1"/>
  <c r="I114" i="1"/>
  <c r="I110" i="1"/>
  <c r="I106" i="1"/>
  <c r="I102" i="1"/>
  <c r="I98" i="1"/>
  <c r="I94" i="1"/>
  <c r="I90" i="1"/>
  <c r="I86" i="1"/>
  <c r="I82" i="1"/>
  <c r="I78" i="1"/>
  <c r="I74" i="1"/>
  <c r="I70" i="1"/>
  <c r="I66" i="1"/>
  <c r="I62" i="1"/>
  <c r="I58" i="1"/>
  <c r="I54" i="1"/>
  <c r="I148" i="1"/>
  <c r="I132" i="1"/>
  <c r="I100" i="1"/>
  <c r="I68" i="1"/>
  <c r="I52" i="1"/>
  <c r="I116" i="1"/>
  <c r="I92" i="1"/>
  <c r="I84" i="1"/>
  <c r="I76" i="1"/>
  <c r="I60" i="1"/>
  <c r="I136" i="1"/>
  <c r="I120" i="1"/>
  <c r="I104" i="1"/>
  <c r="I96" i="1"/>
  <c r="I88" i="1"/>
  <c r="I80" i="1"/>
  <c r="I72" i="1"/>
  <c r="I64" i="1"/>
  <c r="I56" i="1"/>
  <c r="I147" i="1"/>
  <c r="I143" i="1"/>
  <c r="I139" i="1"/>
  <c r="I135" i="1"/>
  <c r="I131" i="1"/>
  <c r="I127" i="1"/>
  <c r="I123" i="1"/>
  <c r="I119" i="1"/>
  <c r="I115" i="1"/>
  <c r="I111" i="1"/>
  <c r="I107" i="1"/>
  <c r="I103" i="1"/>
  <c r="I99" i="1"/>
  <c r="I95" i="1"/>
  <c r="I91" i="1"/>
  <c r="I87" i="1"/>
  <c r="I83" i="1"/>
  <c r="I79" i="1"/>
  <c r="I75" i="1"/>
  <c r="I71" i="1"/>
  <c r="I67" i="1"/>
  <c r="I63" i="1"/>
  <c r="I59" i="1"/>
  <c r="I55" i="1"/>
  <c r="G51" i="1"/>
  <c r="F51" i="1"/>
  <c r="H51" i="1" s="1"/>
  <c r="G50" i="1"/>
  <c r="F50" i="1"/>
  <c r="H50" i="1" s="1"/>
  <c r="G49" i="1"/>
  <c r="F49" i="1"/>
  <c r="H49" i="1" s="1"/>
  <c r="G48" i="1"/>
  <c r="F48" i="1"/>
  <c r="H48" i="1" s="1"/>
  <c r="G47" i="1"/>
  <c r="F47" i="1"/>
  <c r="H47" i="1" s="1"/>
  <c r="G46" i="1"/>
  <c r="F46" i="1"/>
  <c r="H46" i="1" s="1"/>
  <c r="G45" i="1"/>
  <c r="F45" i="1"/>
  <c r="H45" i="1" s="1"/>
  <c r="G44" i="1"/>
  <c r="F44" i="1"/>
  <c r="H44" i="1" s="1"/>
  <c r="G43" i="1"/>
  <c r="F43" i="1"/>
  <c r="H43" i="1" s="1"/>
  <c r="G42" i="1"/>
  <c r="F42" i="1"/>
  <c r="H42" i="1" s="1"/>
  <c r="G41" i="1"/>
  <c r="F41" i="1"/>
  <c r="H41" i="1" s="1"/>
  <c r="G40" i="1"/>
  <c r="F40" i="1"/>
  <c r="H40" i="1" s="1"/>
  <c r="G39" i="1"/>
  <c r="F39" i="1"/>
  <c r="H39" i="1" s="1"/>
  <c r="G38" i="1"/>
  <c r="F38" i="1"/>
  <c r="H38" i="1" s="1"/>
  <c r="G37" i="1"/>
  <c r="F37" i="1"/>
  <c r="H37" i="1" s="1"/>
  <c r="G36" i="1"/>
  <c r="F36" i="1"/>
  <c r="H36" i="1" s="1"/>
  <c r="G35" i="1"/>
  <c r="F35" i="1"/>
  <c r="H35" i="1" s="1"/>
  <c r="G34" i="1"/>
  <c r="F34" i="1"/>
  <c r="H34" i="1" s="1"/>
  <c r="G33" i="1"/>
  <c r="F33" i="1"/>
  <c r="H33" i="1" s="1"/>
  <c r="G32" i="1"/>
  <c r="F32" i="1"/>
  <c r="H32" i="1" s="1"/>
  <c r="G31" i="1"/>
  <c r="F31" i="1"/>
  <c r="H31" i="1" s="1"/>
  <c r="G30" i="1"/>
  <c r="F30" i="1"/>
  <c r="H30" i="1" s="1"/>
  <c r="G29" i="1"/>
  <c r="F29" i="1"/>
  <c r="H29" i="1" s="1"/>
  <c r="G28" i="1"/>
  <c r="F28" i="1"/>
  <c r="H28" i="1" s="1"/>
  <c r="G27" i="1"/>
  <c r="F27" i="1"/>
  <c r="H27" i="1" s="1"/>
  <c r="G26" i="1"/>
  <c r="F26" i="1"/>
  <c r="H26" i="1" s="1"/>
  <c r="G25" i="1"/>
  <c r="F25" i="1"/>
  <c r="H25" i="1" s="1"/>
  <c r="G24" i="1"/>
  <c r="F24" i="1"/>
  <c r="H24" i="1" s="1"/>
  <c r="G23" i="1"/>
  <c r="F23" i="1"/>
  <c r="H23" i="1" s="1"/>
  <c r="G22" i="1"/>
  <c r="F22" i="1"/>
  <c r="H22" i="1" s="1"/>
  <c r="G21" i="1"/>
  <c r="F21" i="1"/>
  <c r="H21" i="1" s="1"/>
  <c r="G20" i="1"/>
  <c r="F20" i="1"/>
  <c r="H20" i="1" s="1"/>
  <c r="G19" i="1"/>
  <c r="F19" i="1"/>
  <c r="H19" i="1" s="1"/>
  <c r="G18" i="1"/>
  <c r="F18" i="1"/>
  <c r="H18" i="1" s="1"/>
  <c r="G17" i="1"/>
  <c r="F17" i="1"/>
  <c r="H17" i="1" s="1"/>
  <c r="G16" i="1"/>
  <c r="F16" i="1"/>
  <c r="H16" i="1" s="1"/>
  <c r="G15" i="1"/>
  <c r="F15" i="1"/>
  <c r="H15" i="1" s="1"/>
  <c r="G14" i="1"/>
  <c r="F14" i="1"/>
  <c r="H14" i="1" s="1"/>
  <c r="G13" i="1"/>
  <c r="F13" i="1"/>
  <c r="H13" i="1" s="1"/>
  <c r="G12" i="1"/>
  <c r="F12" i="1"/>
  <c r="H12" i="1" s="1"/>
  <c r="G11" i="1"/>
  <c r="F11" i="1"/>
  <c r="H11" i="1" s="1"/>
  <c r="G10" i="1"/>
  <c r="F10" i="1"/>
  <c r="H10" i="1" s="1"/>
  <c r="G9" i="1"/>
  <c r="F9" i="1"/>
  <c r="H9" i="1" s="1"/>
  <c r="G8" i="1"/>
  <c r="F8" i="1"/>
  <c r="H8" i="1" s="1"/>
  <c r="G7" i="1"/>
  <c r="F7" i="1"/>
  <c r="H7" i="1" s="1"/>
  <c r="G6" i="1"/>
  <c r="F6" i="1"/>
  <c r="H6" i="1" s="1"/>
  <c r="G5" i="1"/>
  <c r="F5" i="1"/>
  <c r="H5" i="1" s="1"/>
  <c r="G4" i="1"/>
  <c r="F4" i="1"/>
  <c r="H4" i="1" s="1"/>
  <c r="G3" i="1"/>
  <c r="F3" i="1"/>
  <c r="H3" i="1" s="1"/>
  <c r="G2" i="1"/>
  <c r="F2" i="1"/>
  <c r="H2" i="1" s="1"/>
  <c r="I15" i="1" l="1"/>
  <c r="I17" i="1"/>
  <c r="I19" i="1"/>
  <c r="I21" i="1"/>
  <c r="I23" i="1"/>
  <c r="I25" i="1"/>
  <c r="I29" i="1"/>
  <c r="I31" i="1"/>
  <c r="I33" i="1"/>
  <c r="I35" i="1"/>
  <c r="I37" i="1"/>
  <c r="I39" i="1"/>
  <c r="I41" i="1"/>
  <c r="I47" i="1"/>
  <c r="I49" i="1"/>
  <c r="I51" i="1"/>
  <c r="I4" i="1"/>
  <c r="I6" i="1"/>
  <c r="I8" i="1"/>
  <c r="I14" i="1"/>
  <c r="I16" i="1"/>
  <c r="I18" i="1"/>
  <c r="I46" i="1"/>
  <c r="I48" i="1"/>
  <c r="I50" i="1"/>
  <c r="L6" i="1"/>
  <c r="L15" i="1"/>
  <c r="I20" i="1"/>
  <c r="I22" i="1"/>
  <c r="I24" i="1"/>
  <c r="I3" i="1"/>
  <c r="I5" i="1"/>
  <c r="I7" i="1"/>
  <c r="I9" i="1"/>
  <c r="I30" i="1"/>
  <c r="I32" i="1"/>
  <c r="I34" i="1"/>
  <c r="I36" i="1"/>
  <c r="I38" i="1"/>
  <c r="I40" i="1"/>
  <c r="I11" i="1"/>
  <c r="I26" i="1"/>
  <c r="I28" i="1"/>
  <c r="I43" i="1"/>
  <c r="I10" i="1"/>
  <c r="I12" i="1"/>
  <c r="I13" i="1"/>
  <c r="I27" i="1"/>
  <c r="I42" i="1"/>
  <c r="I44" i="1"/>
  <c r="I45" i="1"/>
  <c r="I2" i="1"/>
  <c r="L12" i="1" l="1"/>
</calcChain>
</file>

<file path=xl/sharedStrings.xml><?xml version="1.0" encoding="utf-8"?>
<sst xmlns="http://schemas.openxmlformats.org/spreadsheetml/2006/main" count="537" uniqueCount="50">
  <si>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</si>
  <si>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</si>
  <si>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</si>
  <si>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</si>
  <si>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</si>
  <si>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</si>
  <si>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</si>
  <si>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</si>
  <si>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</si>
  <si>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</si>
  <si>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</si>
  <si>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</si>
  <si>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</si>
  <si>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</si>
  <si>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</si>
  <si>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</si>
  <si>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</si>
  <si>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</si>
  <si>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</si>
  <si>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</si>
  <si>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</si>
  <si>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</si>
  <si>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</si>
  <si>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</si>
  <si>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</si>
  <si>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</si>
  <si>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</si>
  <si>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</si>
  <si>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</si>
  <si>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Profit</t>
  </si>
  <si>
    <t>Grand Total</t>
  </si>
  <si>
    <t>Unit Sold</t>
  </si>
  <si>
    <t>Total Profit</t>
  </si>
  <si>
    <t>Average Sales</t>
  </si>
  <si>
    <t>Row Labels</t>
  </si>
  <si>
    <t>Sum of Total Sales</t>
  </si>
  <si>
    <t>Sum of Units Sold</t>
  </si>
  <si>
    <t>Why Table created If we update many data means it will be update properly</t>
  </si>
  <si>
    <t>Visuale representation of dataset is called as Dashboard</t>
  </si>
  <si>
    <t>By using Dashboard User will get important information, analyse and taking quick decisions</t>
  </si>
  <si>
    <t>Total Sales by Region</t>
  </si>
  <si>
    <t>Total Sales by Product</t>
  </si>
  <si>
    <t>Total Sales by Sales Person</t>
  </si>
  <si>
    <t>Unit sold by products</t>
  </si>
  <si>
    <t>John</t>
  </si>
  <si>
    <t>Chair</t>
  </si>
  <si>
    <t>Start Date</t>
  </si>
  <si>
    <t>End Date</t>
  </si>
  <si>
    <t>TOTAL</t>
  </si>
  <si>
    <t>SALES FILTERED BY DATE/YEAR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</si>
</sst>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quot;Rs.&quot;\ * #,##0_ ;_ &quot;Rs.&quot;\ * \-#,##0_ ;_ &quot;Rs.&quot;\ * &quot;-&quot;_ ;_ @_ "/>
    <numFmt numFmtId="165" formatCode="\₹\ ##\.##,\ &quot;L&quot;"/>
    <numFmt numFmtId="166" formatCode="##\.##,\ &quot;L&quot;"/>
    <numFmt numFmtId="167" formatCode="#,##0_ ;_ &quot;Rs.&quot;\ * \-#,##0_ ;_ &quot;Rs.&quot;\ * &quot;-&quot;_ ;_ @_ "/>
    <numFmt numFmtId="168" formatCode="#,###"/>
  </numFmts>
  <fonts count="8">
    <font>
      <sz val="10"/>
      <color rgb="FF000000"/>
      <name val="Arial"/>
      <scheme val="minor"/>
    </font>
    <font>
      <sz val="11"/>
      <color theme="0"/>
      <name val="Aptos narrow"/>
    </font>
    <font>
      <sz val="11"/>
      <color theme="1"/>
      <name val="Aptos narrow"/>
    </font>
    <font>
      <sz val="10"/>
      <color theme="1"/>
      <name val="Arial"/>
      <scheme val="minor"/>
    </font>
    <font>
      <b/>
      <sz val="12"/>
      <color rgb="FF000000"/>
      <name val="Arial"/>
      <family val="2"/>
      <scheme val="minor"/>
    </font>
    <font>
      <sz val="10"/>
      <color theme="1"/>
      <name val="Arial"/>
      <family val="2"/>
      <scheme val="minor"/>
    </font>
    <font>
      <sz val="10"/>
      <color rgb="FF000000"/>
      <name val="Arial"/>
      <family val="2"/>
      <scheme val="minor"/>
    </font>
    <font>
      <b/>
      <sz val="11"/>
      <color theme="0"/>
      <name val="Aptos narrow"/>
    </font>
  </fonts>
  <fills count="4">
    <fill>
      <patternFill patternType="none"/>
    </fill>
    <fill>
      <patternFill patternType="gray125"/>
    </fill>
    <fill>
      <patternFill patternType="solid">
        <fgColor rgb="FF002060"/>
        <bgColor rgb="FF002060"/>
      </patternFill>
    </fill>
    <fill>
      <patternFill patternType="solid">
        <fgColor theme="3" tint="0.79998168889431442"/>
        <bgColor indexed="64"/>
      </patternFill>
    </fill>
  </fills>
  <borders count="6">
    <border>
      <left/>
      <right/>
      <top/>
      <bottom/>
      <diagonal/>
    </border>
    <border>
      <left/>
      <right/>
      <top/>
      <bottom style="thick">
        <color rgb="FFFFC000"/>
      </bottom>
      <diagonal/>
    </border>
    <border>
      <left/>
      <right/>
      <top style="thin">
        <color theme="4" tint="0.39997558519241921"/>
      </top>
      <bottom style="thick">
        <color rgb="FFFFC000"/>
      </bottom>
      <diagonal/>
    </border>
    <border>
      <left style="thin">
        <color theme="4" tint="0.39997558519241921"/>
      </left>
      <right/>
      <top style="thin">
        <color theme="4" tint="0.39997558519241921"/>
      </top>
      <bottom style="thin">
        <color theme="4" tint="0.39997558519241921"/>
      </bottom>
      <diagonal/>
    </border>
    <border>
      <left style="medium">
        <color theme="0" tint="-0.499984740745262"/>
      </left>
      <right/>
      <top style="medium">
        <color theme="0" tint="-0.499984740745262"/>
      </top>
      <bottom/>
      <diagonal/>
    </border>
    <border>
      <left style="medium">
        <color theme="0" tint="-0.499984740745262"/>
      </left>
      <right/>
      <top/>
      <bottom style="medium">
        <color theme="0" tint="-0.499984740745262"/>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vertical="center"/>
    </xf>
    <xf numFmtId="14" fontId="2" fillId="0" borderId="0" xfId="0" applyNumberFormat="1" applyFont="1" applyAlignment="1">
      <alignment horizontal="center"/>
    </xf>
    <xf numFmtId="0" fontId="3" fillId="0" borderId="0" xfId="0" applyFont="1"/>
    <xf numFmtId="0" fontId="2" fillId="0" borderId="0" xfId="0" applyFont="1" applyAlignment="1">
      <alignment horizontal="left"/>
    </xf>
    <xf numFmtId="164" fontId="2" fillId="0" borderId="0" xfId="0" applyNumberFormat="1" applyFont="1"/>
    <xf numFmtId="164"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65" fontId="0" fillId="0" borderId="0" xfId="0" applyNumberFormat="1" applyFont="1" applyAlignment="1"/>
    <xf numFmtId="166" fontId="0" fillId="0" borderId="0" xfId="0" applyNumberFormat="1" applyFont="1" applyAlignment="1"/>
    <xf numFmtId="0" fontId="4" fillId="0" borderId="0" xfId="0" applyFont="1" applyAlignment="1">
      <alignment horizontal="left"/>
    </xf>
    <xf numFmtId="0" fontId="4" fillId="0" borderId="0" xfId="0" applyFont="1" applyAlignment="1"/>
    <xf numFmtId="167" fontId="0" fillId="0" borderId="0" xfId="0" applyNumberFormat="1" applyFont="1" applyAlignment="1"/>
    <xf numFmtId="168" fontId="0" fillId="0" borderId="0" xfId="0" applyNumberFormat="1" applyFont="1" applyAlignment="1"/>
    <xf numFmtId="0" fontId="5" fillId="0" borderId="0" xfId="0" applyFont="1"/>
    <xf numFmtId="164" fontId="6" fillId="0" borderId="0" xfId="0" applyNumberFormat="1" applyFont="1" applyAlignment="1"/>
    <xf numFmtId="0" fontId="7" fillId="2" borderId="2" xfId="0" applyFont="1" applyFill="1" applyBorder="1" applyAlignment="1">
      <alignment horizontal="center" vertical="center"/>
    </xf>
    <xf numFmtId="0" fontId="4" fillId="3" borderId="4" xfId="0" applyFont="1" applyFill="1" applyBorder="1"/>
    <xf numFmtId="0" fontId="4" fillId="3" borderId="5" xfId="0" applyFont="1" applyFill="1" applyBorder="1"/>
    <xf numFmtId="14" fontId="2" fillId="3" borderId="3" xfId="0" applyNumberFormat="1" applyFont="1" applyFill="1" applyBorder="1" applyAlignment="1">
      <alignment horizontal="center"/>
    </xf>
    <xf numFmtId="0" fontId="7" fillId="2" borderId="2" xfId="0" applyFont="1" applyFill="1" applyBorder="1" applyAlignment="1">
      <alignment horizontal="right" vertical="center"/>
    </xf>
    <xf numFmtId="0" fontId="4" fillId="0" borderId="0" xfId="0" applyFont="1" applyAlignment="1">
      <alignment horizontal="center"/>
    </xf>
  </cellXfs>
  <cellStyles count="1">
    <cellStyle name="Normal" xfId="0" builtinId="0"/>
  </cellStyles>
  <dxfs count="12">
    <dxf>
      <font>
        <b val="0"/>
        <i val="0"/>
        <strike val="0"/>
        <condense val="0"/>
        <extend val="0"/>
        <outline val="0"/>
        <shadow val="0"/>
        <u val="none"/>
        <vertAlign val="baseline"/>
        <sz val="10"/>
        <color rgb="FF000000"/>
        <name val="Arial"/>
        <scheme val="minor"/>
      </font>
      <numFmt numFmtId="164" formatCode="_ &quot;Rs.&quot;\ * #,##0_ ;_ &quot;Rs.&quot;\ * \-#,##0_ ;_ &quot;Rs.&quot;\ * &quot;-&quot;_ ;_ @_ "/>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scheme val="none"/>
      </font>
      <numFmt numFmtId="164" formatCode="_ &quot;Rs.&quot;\ * #,##0_ ;_ &quot;Rs.&quot;\ * \-#,##0_ ;_ &quot;Rs.&quot;\ * &quot;-&quot;_ ;_ @_ "/>
    </dxf>
    <dxf>
      <font>
        <b val="0"/>
        <i val="0"/>
        <strike val="0"/>
        <condense val="0"/>
        <extend val="0"/>
        <outline val="0"/>
        <shadow val="0"/>
        <u val="none"/>
        <vertAlign val="baseline"/>
        <sz val="11"/>
        <color theme="1"/>
        <name val="Aptos narrow"/>
        <scheme val="none"/>
      </font>
      <numFmt numFmtId="164" formatCode="_ &quot;Rs.&quot;\ * #,##0_ ;_ &quot;Rs.&quot;\ * \-#,##0_ ;_ &quot;Rs.&quot;\ * &quot;-&quot;_ ;_ @_ "/>
    </dxf>
    <dxf>
      <font>
        <b val="0"/>
        <i val="0"/>
        <strike val="0"/>
        <condense val="0"/>
        <extend val="0"/>
        <outline val="0"/>
        <shadow val="0"/>
        <u val="none"/>
        <vertAlign val="baseline"/>
        <sz val="11"/>
        <color theme="1"/>
        <name val="Aptos narrow"/>
        <scheme val="none"/>
      </font>
      <numFmt numFmtId="164" formatCode="_ &quot;Rs.&quot;\ * #,##0_ ;_ &quot;Rs.&quot;\ * \-#,##0_ ;_ &quot;Rs.&quot;\ * &quot;-&quot;_ ;_ @_ "/>
    </dxf>
    <dxf>
      <font>
        <b val="0"/>
        <i val="0"/>
        <strike val="0"/>
        <condense val="0"/>
        <extend val="0"/>
        <outline val="0"/>
        <shadow val="0"/>
        <u val="none"/>
        <vertAlign val="baseline"/>
        <sz val="11"/>
        <color theme="1"/>
        <name val="Aptos narrow"/>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1"/>
        <color theme="1"/>
        <name val="Aptos narrow"/>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none"/>
      </font>
    </dxf>
    <dxf>
      <border outline="0">
        <bottom style="thick">
          <color rgb="FFFFC000"/>
        </bottom>
      </border>
    </dxf>
    <dxf>
      <font>
        <b val="0"/>
        <i val="0"/>
        <strike val="0"/>
        <condense val="0"/>
        <extend val="0"/>
        <outline val="0"/>
        <shadow val="0"/>
        <u val="none"/>
        <vertAlign val="baseline"/>
        <sz val="11"/>
        <color theme="0"/>
        <name val="Aptos narrow"/>
        <scheme val="none"/>
      </font>
      <fill>
        <patternFill patternType="solid">
          <fgColor rgb="FF002060"/>
          <bgColor rgb="FF00206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Table!PivotTable1</c:name>
    <c:fmtId val="8"/>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a:t>Total Sales by Region</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0415354330708662E-2"/>
              <c:y val="8.8549868766405054E-3"/>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5951443569553808E-2"/>
              <c:y val="-9.0659084281131522E-2"/>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1.8372156605424322E-2"/>
              <c:y val="-6.1408209390492852E-2"/>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7.0951334208223971E-2"/>
              <c:y val="6.1289734616506268E-3"/>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E606-42DB-A812-03C8569848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E606-42DB-A812-03C8569848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E606-42DB-A812-03C85698483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E606-42DB-A812-03C856984838}"/>
              </c:ext>
            </c:extLst>
          </c:dPt>
          <c:dLbls>
            <c:dLbl>
              <c:idx val="0"/>
              <c:layout>
                <c:manualLayout>
                  <c:x val="4.5951443569553808E-2"/>
                  <c:y val="-9.06590842811315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06-42DB-A812-03C856984838}"/>
                </c:ext>
              </c:extLst>
            </c:dLbl>
            <c:dLbl>
              <c:idx val="1"/>
              <c:layout>
                <c:manualLayout>
                  <c:x val="4.0415354330708662E-2"/>
                  <c:y val="8.854986876640505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06-42DB-A812-03C856984838}"/>
                </c:ext>
              </c:extLst>
            </c:dLbl>
            <c:dLbl>
              <c:idx val="2"/>
              <c:layout>
                <c:manualLayout>
                  <c:x val="-7.0951334208223971E-2"/>
                  <c:y val="6.128973461650626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606-42DB-A812-03C856984838}"/>
                </c:ext>
              </c:extLst>
            </c:dLbl>
            <c:dLbl>
              <c:idx val="3"/>
              <c:layout>
                <c:manualLayout>
                  <c:x val="-1.8372156605424322E-2"/>
                  <c:y val="-6.14082093904928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06-42DB-A812-03C856984838}"/>
                </c:ext>
              </c:extLst>
            </c:dLbl>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East</c:v>
                </c:pt>
                <c:pt idx="1">
                  <c:v>North</c:v>
                </c:pt>
                <c:pt idx="2">
                  <c:v>South</c:v>
                </c:pt>
                <c:pt idx="3">
                  <c:v>West</c:v>
                </c:pt>
              </c:strCache>
            </c:strRef>
          </c:cat>
          <c:val>
            <c:numRef>
              <c:f>'Pivot Table'!$B$4:$B$8</c:f>
              <c:numCache>
                <c:formatCode>\₹\ ##\.##,\ "L"</c:formatCode>
                <c:ptCount val="4"/>
                <c:pt idx="0">
                  <c:v>3534400</c:v>
                </c:pt>
                <c:pt idx="1">
                  <c:v>2661400</c:v>
                </c:pt>
                <c:pt idx="2">
                  <c:v>2870600</c:v>
                </c:pt>
                <c:pt idx="3">
                  <c:v>3878100</c:v>
                </c:pt>
              </c:numCache>
            </c:numRef>
          </c:val>
          <c:extLst>
            <c:ext xmlns:c16="http://schemas.microsoft.com/office/drawing/2014/chart" uri="{C3380CC4-5D6E-409C-BE32-E72D297353CC}">
              <c16:uniqueId val="{00000000-E606-42DB-A812-03C856984838}"/>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Table!PivotTable2</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Table'!$D$4:$D$12</c:f>
              <c:strCache>
                <c:ptCount val="8"/>
                <c:pt idx="0">
                  <c:v>Action Figure</c:v>
                </c:pt>
                <c:pt idx="1">
                  <c:v>Blender</c:v>
                </c:pt>
                <c:pt idx="2">
                  <c:v>Moisturizer</c:v>
                </c:pt>
                <c:pt idx="3">
                  <c:v>Novel</c:v>
                </c:pt>
                <c:pt idx="4">
                  <c:v>Smartphone</c:v>
                </c:pt>
                <c:pt idx="5">
                  <c:v>Sneakers</c:v>
                </c:pt>
                <c:pt idx="6">
                  <c:v>Tent</c:v>
                </c:pt>
                <c:pt idx="7">
                  <c:v>Chair</c:v>
                </c:pt>
              </c:strCache>
            </c:strRef>
          </c:cat>
          <c:val>
            <c:numRef>
              <c:f>'Pivot Table'!$E$4:$E$12</c:f>
              <c:numCache>
                <c:formatCode>##\.##,\ "L"</c:formatCode>
                <c:ptCount val="8"/>
                <c:pt idx="0">
                  <c:v>547200</c:v>
                </c:pt>
                <c:pt idx="1">
                  <c:v>2222500</c:v>
                </c:pt>
                <c:pt idx="2">
                  <c:v>706800</c:v>
                </c:pt>
                <c:pt idx="3">
                  <c:v>898000</c:v>
                </c:pt>
                <c:pt idx="4">
                  <c:v>2350000</c:v>
                </c:pt>
                <c:pt idx="5">
                  <c:v>3196000</c:v>
                </c:pt>
                <c:pt idx="6">
                  <c:v>3024000</c:v>
                </c:pt>
                <c:pt idx="7">
                  <c:v>0</c:v>
                </c:pt>
              </c:numCache>
            </c:numRef>
          </c:val>
          <c:extLst>
            <c:ext xmlns:c16="http://schemas.microsoft.com/office/drawing/2014/chart" uri="{C3380CC4-5D6E-409C-BE32-E72D297353CC}">
              <c16:uniqueId val="{00000000-A88D-4577-8389-8751E30C04C3}"/>
            </c:ext>
          </c:extLst>
        </c:ser>
        <c:dLbls>
          <c:dLblPos val="outEnd"/>
          <c:showLegendKey val="0"/>
          <c:showVal val="1"/>
          <c:showCatName val="0"/>
          <c:showSerName val="0"/>
          <c:showPercent val="0"/>
          <c:showBubbleSize val="0"/>
        </c:dLbls>
        <c:gapWidth val="100"/>
        <c:axId val="1093778511"/>
        <c:axId val="1090805023"/>
      </c:barChart>
      <c:catAx>
        <c:axId val="10937785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05023"/>
        <c:crosses val="autoZero"/>
        <c:auto val="1"/>
        <c:lblAlgn val="ctr"/>
        <c:lblOffset val="100"/>
        <c:noMultiLvlLbl val="0"/>
      </c:catAx>
      <c:valAx>
        <c:axId val="1090805023"/>
        <c:scaling>
          <c:orientation val="minMax"/>
        </c:scaling>
        <c:delete val="1"/>
        <c:axPos val="b"/>
        <c:numFmt formatCode="##\.##,\ &quot;L&quot;" sourceLinked="1"/>
        <c:majorTickMark val="out"/>
        <c:minorTickMark val="none"/>
        <c:tickLblPos val="nextTo"/>
        <c:crossAx val="109377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5.0925337632079971E-1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c:f>
              <c:strCache>
                <c:ptCount val="1"/>
                <c:pt idx="0">
                  <c:v>Total</c:v>
                </c:pt>
              </c:strCache>
            </c:strRef>
          </c:tx>
          <c:spPr>
            <a:solidFill>
              <a:schemeClr val="accent1"/>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1-E705-4E6E-B46A-12BFF5111FF9}"/>
              </c:ext>
            </c:extLst>
          </c:dPt>
          <c:dLbls>
            <c:dLbl>
              <c:idx val="4"/>
              <c:layout>
                <c:manualLayout>
                  <c:x val="5.0925337632079971E-17"/>
                  <c:y val="-2.777777777777777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705-4E6E-B46A-12BFF5111FF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Table'!$G$4:$G$15</c:f>
              <c:strCache>
                <c:ptCount val="11"/>
                <c:pt idx="0">
                  <c:v>Andrew</c:v>
                </c:pt>
                <c:pt idx="1">
                  <c:v>Anna</c:v>
                </c:pt>
                <c:pt idx="2">
                  <c:v>Cameron</c:v>
                </c:pt>
                <c:pt idx="3">
                  <c:v>Carolyn</c:v>
                </c:pt>
                <c:pt idx="4">
                  <c:v>Connor</c:v>
                </c:pt>
                <c:pt idx="5">
                  <c:v>Ella</c:v>
                </c:pt>
                <c:pt idx="6">
                  <c:v>Grace</c:v>
                </c:pt>
                <c:pt idx="7">
                  <c:v>Megan</c:v>
                </c:pt>
                <c:pt idx="8">
                  <c:v>Nicholas</c:v>
                </c:pt>
                <c:pt idx="9">
                  <c:v>Virginia</c:v>
                </c:pt>
                <c:pt idx="10">
                  <c:v>John</c:v>
                </c:pt>
              </c:strCache>
            </c:strRef>
          </c:cat>
          <c:val>
            <c:numRef>
              <c:f>'Pivot Table'!$H$4:$H$15</c:f>
              <c:numCache>
                <c:formatCode>\₹\ ##\.##,\ "L"</c:formatCode>
                <c:ptCount val="11"/>
                <c:pt idx="0">
                  <c:v>1591600</c:v>
                </c:pt>
                <c:pt idx="1">
                  <c:v>677600</c:v>
                </c:pt>
                <c:pt idx="2">
                  <c:v>1957000</c:v>
                </c:pt>
                <c:pt idx="3">
                  <c:v>1661400</c:v>
                </c:pt>
                <c:pt idx="4">
                  <c:v>1741200</c:v>
                </c:pt>
                <c:pt idx="5">
                  <c:v>1110000</c:v>
                </c:pt>
                <c:pt idx="6">
                  <c:v>1777400</c:v>
                </c:pt>
                <c:pt idx="7">
                  <c:v>1065400</c:v>
                </c:pt>
                <c:pt idx="8">
                  <c:v>784400</c:v>
                </c:pt>
                <c:pt idx="9">
                  <c:v>578500</c:v>
                </c:pt>
                <c:pt idx="10">
                  <c:v>0</c:v>
                </c:pt>
              </c:numCache>
            </c:numRef>
          </c:val>
          <c:extLst>
            <c:ext xmlns:c16="http://schemas.microsoft.com/office/drawing/2014/chart" uri="{C3380CC4-5D6E-409C-BE32-E72D297353CC}">
              <c16:uniqueId val="{00000000-E705-4E6E-B46A-12BFF5111FF9}"/>
            </c:ext>
          </c:extLst>
        </c:ser>
        <c:dLbls>
          <c:showLegendKey val="0"/>
          <c:showVal val="0"/>
          <c:showCatName val="0"/>
          <c:showSerName val="0"/>
          <c:showPercent val="0"/>
          <c:showBubbleSize val="0"/>
        </c:dLbls>
        <c:gapWidth val="100"/>
        <c:overlap val="-27"/>
        <c:axId val="1838290047"/>
        <c:axId val="1254100719"/>
      </c:barChart>
      <c:catAx>
        <c:axId val="1838290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00719"/>
        <c:crosses val="autoZero"/>
        <c:auto val="1"/>
        <c:lblAlgn val="ctr"/>
        <c:lblOffset val="100"/>
        <c:noMultiLvlLbl val="0"/>
      </c:catAx>
      <c:valAx>
        <c:axId val="1254100719"/>
        <c:scaling>
          <c:orientation val="minMax"/>
        </c:scaling>
        <c:delete val="1"/>
        <c:axPos val="l"/>
        <c:numFmt formatCode="\₹\ ##\.##,\ &quot;L&quot;" sourceLinked="1"/>
        <c:majorTickMark val="none"/>
        <c:minorTickMark val="none"/>
        <c:tickLblPos val="nextTo"/>
        <c:crossAx val="183829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Table!PivotTable4</c:name>
    <c:fmtId val="3"/>
  </c:pivotSource>
  <c:chart>
    <c:autoTitleDeleted val="1"/>
    <c:pivotFmts>
      <c:pivotFmt>
        <c:idx val="0"/>
        <c:marker>
          <c:symbol val="diamond"/>
          <c:size val="7"/>
          <c:spPr>
            <a:solidFill>
              <a:schemeClr val="accent1">
                <a:lumMod val="50000"/>
              </a:schemeClr>
            </a:solidFill>
            <a:ln w="6350" cap="flat" cmpd="sng">
              <a:solidFill>
                <a:schemeClr val="accent1">
                  <a:lumMod val="50000"/>
                </a:schemeClr>
              </a:solidFill>
              <a:prstDash val="solid"/>
              <a:round/>
            </a:ln>
          </c:spPr>
        </c:marke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1"/>
            </a:outerShdw>
          </a:effectLst>
        </c:spPr>
      </c:pivotFmt>
      <c:pivotFmt>
        <c:idx val="2"/>
        <c:spPr>
          <a:ln w="34925" cap="rnd">
            <a:solidFill>
              <a:schemeClr val="lt1"/>
            </a:solidFill>
            <a:round/>
          </a:ln>
          <a:effectLst>
            <a:outerShdw dist="25400" dir="2700000" algn="tl" rotWithShape="0">
              <a:schemeClr val="accent2"/>
            </a:outerShdw>
          </a:effectLst>
        </c:spPr>
      </c:pivotFmt>
      <c:pivotFmt>
        <c:idx val="3"/>
        <c:spPr>
          <a:ln w="34925" cap="rnd">
            <a:solidFill>
              <a:schemeClr val="lt1"/>
            </a:solidFill>
            <a:round/>
          </a:ln>
          <a:effectLst>
            <a:outerShdw dist="25400" dir="2700000" algn="tl" rotWithShape="0">
              <a:schemeClr val="accent3"/>
            </a:outerShdw>
          </a:effectLst>
        </c:spPr>
      </c:pivotFmt>
      <c:pivotFmt>
        <c:idx val="4"/>
        <c:spPr>
          <a:ln w="34925" cap="rnd">
            <a:solidFill>
              <a:schemeClr val="lt1"/>
            </a:solidFill>
            <a:round/>
          </a:ln>
          <a:effectLst>
            <a:outerShdw dist="25400" dir="2700000" algn="tl" rotWithShape="0">
              <a:schemeClr val="accent4"/>
            </a:outerShdw>
          </a:effectLst>
        </c:spPr>
      </c:pivotFmt>
      <c:pivotFmt>
        <c:idx val="5"/>
        <c:spPr>
          <a:ln w="34925" cap="rnd">
            <a:solidFill>
              <a:schemeClr val="lt1"/>
            </a:solidFill>
            <a:round/>
          </a:ln>
          <a:effectLst>
            <a:outerShdw dist="25400" dir="2700000" algn="tl" rotWithShape="0">
              <a:schemeClr val="accent5"/>
            </a:outerShdw>
          </a:effectLst>
        </c:spPr>
      </c:pivotFmt>
      <c:pivotFmt>
        <c:idx val="6"/>
        <c:spPr>
          <a:ln w="34925" cap="rnd">
            <a:solidFill>
              <a:schemeClr val="lt1"/>
            </a:solidFill>
            <a:round/>
          </a:ln>
          <a:effectLst>
            <a:outerShdw dist="25400" dir="2700000" algn="tl" rotWithShape="0">
              <a:schemeClr val="accent6"/>
            </a:outerShdw>
          </a:effectLst>
        </c:spPr>
      </c:pivotFmt>
      <c:pivotFmt>
        <c:idx val="7"/>
        <c:spPr>
          <a:ln w="34925" cap="rnd">
            <a:solidFill>
              <a:schemeClr val="lt1"/>
            </a:solidFill>
            <a:round/>
          </a:ln>
          <a:effectLst>
            <a:outerShdw dist="25400" dir="2700000" algn="tl" rotWithShape="0">
              <a:schemeClr val="accent1">
                <a:lumMod val="60000"/>
              </a:schemeClr>
            </a:outerShdw>
          </a:effectLst>
        </c:spPr>
      </c:pivotFmt>
    </c:pivotFmts>
    <c:plotArea>
      <c:layout/>
      <c:lineChart>
        <c:grouping val="standard"/>
        <c:varyColors val="1"/>
        <c:ser>
          <c:idx val="0"/>
          <c:order val="0"/>
          <c:tx>
            <c:strRef>
              <c:f>'Pivot Table'!$K$3</c:f>
              <c:strCache>
                <c:ptCount val="1"/>
                <c:pt idx="0">
                  <c:v>Total</c:v>
                </c:pt>
              </c:strCache>
            </c:strRef>
          </c:tx>
          <c:marker>
            <c:symbol val="diamond"/>
            <c:size val="7"/>
            <c:spPr>
              <a:solidFill>
                <a:schemeClr val="accent1">
                  <a:lumMod val="50000"/>
                </a:schemeClr>
              </a:solidFill>
              <a:ln w="6350" cap="flat" cmpd="sng">
                <a:solidFill>
                  <a:schemeClr val="accent1">
                    <a:lumMod val="50000"/>
                  </a:schemeClr>
                </a:solidFill>
                <a:prstDash val="solid"/>
                <a:round/>
              </a:ln>
            </c:spPr>
          </c:marker>
          <c:dPt>
            <c:idx val="0"/>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1-0C87-4489-A6A8-CA80BA389FA9}"/>
              </c:ext>
            </c:extLst>
          </c:dPt>
          <c:dPt>
            <c:idx val="1"/>
            <c:bubble3D val="0"/>
            <c:spPr>
              <a:ln w="34925" cap="rnd">
                <a:solidFill>
                  <a:schemeClr val="lt1"/>
                </a:solidFill>
                <a:round/>
              </a:ln>
              <a:effectLst>
                <a:outerShdw dist="25400" dir="2700000" algn="tl" rotWithShape="0">
                  <a:schemeClr val="accent2"/>
                </a:outerShdw>
              </a:effectLst>
            </c:spPr>
            <c:extLst>
              <c:ext xmlns:c16="http://schemas.microsoft.com/office/drawing/2014/chart" uri="{C3380CC4-5D6E-409C-BE32-E72D297353CC}">
                <c16:uniqueId val="{00000002-0C87-4489-A6A8-CA80BA389FA9}"/>
              </c:ext>
            </c:extLst>
          </c:dPt>
          <c:dPt>
            <c:idx val="2"/>
            <c:bubble3D val="0"/>
            <c:spPr>
              <a:ln w="34925" cap="rnd">
                <a:solidFill>
                  <a:schemeClr val="lt1"/>
                </a:solidFill>
                <a:round/>
              </a:ln>
              <a:effectLst>
                <a:outerShdw dist="25400" dir="2700000" algn="tl" rotWithShape="0">
                  <a:schemeClr val="accent3"/>
                </a:outerShdw>
              </a:effectLst>
            </c:spPr>
            <c:extLst>
              <c:ext xmlns:c16="http://schemas.microsoft.com/office/drawing/2014/chart" uri="{C3380CC4-5D6E-409C-BE32-E72D297353CC}">
                <c16:uniqueId val="{00000003-0C87-4489-A6A8-CA80BA389FA9}"/>
              </c:ext>
            </c:extLst>
          </c:dPt>
          <c:dPt>
            <c:idx val="3"/>
            <c:bubble3D val="0"/>
            <c:spPr>
              <a:ln w="34925" cap="rnd">
                <a:solidFill>
                  <a:schemeClr val="lt1"/>
                </a:solidFill>
                <a:round/>
              </a:ln>
              <a:effectLst>
                <a:outerShdw dist="25400" dir="2700000" algn="tl" rotWithShape="0">
                  <a:schemeClr val="accent4"/>
                </a:outerShdw>
              </a:effectLst>
            </c:spPr>
            <c:extLst>
              <c:ext xmlns:c16="http://schemas.microsoft.com/office/drawing/2014/chart" uri="{C3380CC4-5D6E-409C-BE32-E72D297353CC}">
                <c16:uniqueId val="{00000004-0C87-4489-A6A8-CA80BA389FA9}"/>
              </c:ext>
            </c:extLst>
          </c:dPt>
          <c:dPt>
            <c:idx val="4"/>
            <c:bubble3D val="0"/>
            <c:spPr>
              <a:ln w="34925" cap="rnd">
                <a:solidFill>
                  <a:schemeClr val="lt1"/>
                </a:solidFill>
                <a:round/>
              </a:ln>
              <a:effectLst>
                <a:outerShdw dist="25400" dir="2700000" algn="tl" rotWithShape="0">
                  <a:schemeClr val="accent5"/>
                </a:outerShdw>
              </a:effectLst>
            </c:spPr>
            <c:extLst>
              <c:ext xmlns:c16="http://schemas.microsoft.com/office/drawing/2014/chart" uri="{C3380CC4-5D6E-409C-BE32-E72D297353CC}">
                <c16:uniqueId val="{00000005-0C87-4489-A6A8-CA80BA389FA9}"/>
              </c:ext>
            </c:extLst>
          </c:dPt>
          <c:dPt>
            <c:idx val="5"/>
            <c:bubble3D val="0"/>
            <c:spPr>
              <a:ln w="34925" cap="rnd">
                <a:solidFill>
                  <a:schemeClr val="lt1"/>
                </a:solidFill>
                <a:round/>
              </a:ln>
              <a:effectLst>
                <a:outerShdw dist="25400" dir="2700000" algn="tl" rotWithShape="0">
                  <a:schemeClr val="accent6"/>
                </a:outerShdw>
              </a:effectLst>
            </c:spPr>
            <c:extLst>
              <c:ext xmlns:c16="http://schemas.microsoft.com/office/drawing/2014/chart" uri="{C3380CC4-5D6E-409C-BE32-E72D297353CC}">
                <c16:uniqueId val="{00000006-0C87-4489-A6A8-CA80BA389FA9}"/>
              </c:ext>
            </c:extLst>
          </c:dPt>
          <c:dPt>
            <c:idx val="6"/>
            <c:bubble3D val="0"/>
            <c:spPr>
              <a:ln w="34925" cap="rnd">
                <a:solidFill>
                  <a:schemeClr val="lt1"/>
                </a:solidFill>
                <a:round/>
              </a:ln>
              <a:effectLst>
                <a:outerShdw dist="25400" dir="2700000" algn="tl" rotWithShape="0">
                  <a:schemeClr val="accent1">
                    <a:lumMod val="60000"/>
                  </a:schemeClr>
                </a:outerShdw>
              </a:effectLst>
            </c:spPr>
            <c:extLst>
              <c:ext xmlns:c16="http://schemas.microsoft.com/office/drawing/2014/chart" uri="{C3380CC4-5D6E-409C-BE32-E72D297353CC}">
                <c16:uniqueId val="{00000007-0C87-4489-A6A8-CA80BA389FA9}"/>
              </c:ext>
            </c:extLst>
          </c:dPt>
          <c:dLbls>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Table'!$J$4:$J$12</c:f>
              <c:strCache>
                <c:ptCount val="8"/>
                <c:pt idx="0">
                  <c:v>Action Figure</c:v>
                </c:pt>
                <c:pt idx="1">
                  <c:v>Blender</c:v>
                </c:pt>
                <c:pt idx="2">
                  <c:v>Moisturizer</c:v>
                </c:pt>
                <c:pt idx="3">
                  <c:v>Novel</c:v>
                </c:pt>
                <c:pt idx="4">
                  <c:v>Smartphone</c:v>
                </c:pt>
                <c:pt idx="5">
                  <c:v>Sneakers</c:v>
                </c:pt>
                <c:pt idx="6">
                  <c:v>Tent</c:v>
                </c:pt>
                <c:pt idx="7">
                  <c:v>Chair</c:v>
                </c:pt>
              </c:strCache>
            </c:strRef>
          </c:cat>
          <c:val>
            <c:numRef>
              <c:f>'Pivot Table'!$K$4:$K$12</c:f>
              <c:numCache>
                <c:formatCode>General</c:formatCode>
                <c:ptCount val="8"/>
                <c:pt idx="0">
                  <c:v>456</c:v>
                </c:pt>
                <c:pt idx="1">
                  <c:v>635</c:v>
                </c:pt>
                <c:pt idx="2">
                  <c:v>1178</c:v>
                </c:pt>
                <c:pt idx="3">
                  <c:v>898</c:v>
                </c:pt>
                <c:pt idx="4">
                  <c:v>235</c:v>
                </c:pt>
                <c:pt idx="5">
                  <c:v>799</c:v>
                </c:pt>
                <c:pt idx="6">
                  <c:v>504</c:v>
                </c:pt>
                <c:pt idx="7">
                  <c:v>90</c:v>
                </c:pt>
              </c:numCache>
            </c:numRef>
          </c:val>
          <c:smooth val="1"/>
          <c:extLst>
            <c:ext xmlns:c16="http://schemas.microsoft.com/office/drawing/2014/chart" uri="{C3380CC4-5D6E-409C-BE32-E72D297353CC}">
              <c16:uniqueId val="{00000000-0C87-4489-A6A8-CA80BA389FA9}"/>
            </c:ext>
          </c:extLst>
        </c:ser>
        <c:dLbls>
          <c:dLblPos val="t"/>
          <c:showLegendKey val="0"/>
          <c:showVal val="1"/>
          <c:showCatName val="0"/>
          <c:showSerName val="0"/>
          <c:showPercent val="0"/>
          <c:showBubbleSize val="0"/>
        </c:dLbls>
        <c:dropLines>
          <c:spPr>
            <a:ln w="19050" cap="flat" cmpd="sng" algn="ctr">
              <a:solidFill>
                <a:schemeClr val="accent1">
                  <a:lumMod val="50000"/>
                  <a:alpha val="99000"/>
                </a:schemeClr>
              </a:solidFill>
              <a:miter lim="800000"/>
            </a:ln>
            <a:effectLst/>
          </c:spPr>
        </c:dropLines>
        <c:marker val="1"/>
        <c:smooth val="0"/>
        <c:axId val="1099334751"/>
        <c:axId val="1090814591"/>
      </c:lineChart>
      <c:catAx>
        <c:axId val="1099334751"/>
        <c:scaling>
          <c:orientation val="minMax"/>
        </c:scaling>
        <c:delete val="0"/>
        <c:axPos val="b"/>
        <c:numFmt formatCode="General" sourceLinked="1"/>
        <c:majorTickMark val="out"/>
        <c:minorTickMark val="none"/>
        <c:tickLblPos val="nextTo"/>
        <c:spPr>
          <a:solidFill>
            <a:schemeClr val="accent1">
              <a:lumMod val="50000"/>
            </a:schemeClr>
          </a:solidFill>
          <a:ln w="1905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090814591"/>
        <c:crosses val="autoZero"/>
        <c:auto val="1"/>
        <c:lblAlgn val="ctr"/>
        <c:lblOffset val="100"/>
        <c:noMultiLvlLbl val="0"/>
      </c:catAx>
      <c:valAx>
        <c:axId val="1090814591"/>
        <c:scaling>
          <c:orientation val="minMax"/>
        </c:scaling>
        <c:delete val="1"/>
        <c:axPos val="l"/>
        <c:numFmt formatCode="General" sourceLinked="1"/>
        <c:majorTickMark val="out"/>
        <c:minorTickMark val="none"/>
        <c:tickLblPos val="nextTo"/>
        <c:crossAx val="109933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527777777777779"/>
          <c:y val="0.13194444444444445"/>
          <c:w val="0.46388888888888891"/>
          <c:h val="0.77314814814814814"/>
        </c:manualLayout>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EB58-4392-9DD1-F46E363D86FF}"/>
              </c:ext>
            </c:extLst>
          </c:dPt>
          <c:dPt>
            <c:idx val="1"/>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B58-4392-9DD1-F46E363D86FF}"/>
              </c:ext>
            </c:extLst>
          </c:dPt>
          <c:dPt>
            <c:idx val="2"/>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EB58-4392-9DD1-F46E363D86FF}"/>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B58-4392-9DD1-F46E363D86FF}"/>
              </c:ext>
            </c:extLst>
          </c:dPt>
          <c:dPt>
            <c:idx val="4"/>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EB58-4392-9DD1-F46E363D86FF}"/>
              </c:ext>
            </c:extLst>
          </c:dPt>
          <c:dPt>
            <c:idx val="5"/>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B58-4392-9DD1-F46E363D86FF}"/>
              </c:ext>
            </c:extLst>
          </c:dPt>
          <c:dPt>
            <c:idx val="6"/>
            <c:bubble3D val="0"/>
            <c:spPr>
              <a:solidFill>
                <a:schemeClr val="accent1">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EB58-4392-9DD1-F46E363D86FF}"/>
              </c:ext>
            </c:extLst>
          </c:dPt>
          <c:dPt>
            <c:idx val="7"/>
            <c:bubble3D val="0"/>
            <c:spPr>
              <a:solidFill>
                <a:schemeClr val="accent3">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B58-4392-9DD1-F46E363D86FF}"/>
              </c:ext>
            </c:extLst>
          </c:dPt>
          <c:dPt>
            <c:idx val="8"/>
            <c:bubble3D val="0"/>
            <c:spPr>
              <a:solidFill>
                <a:schemeClr val="accent5">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EB58-4392-9DD1-F46E363D86FF}"/>
              </c:ext>
            </c:extLst>
          </c:dPt>
          <c:dPt>
            <c:idx val="9"/>
            <c:bubble3D val="0"/>
            <c:spPr>
              <a:solidFill>
                <a:schemeClr val="accent1">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B58-4392-9DD1-F46E363D86F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Dashboard_2!$B$17:$B$26</c:f>
              <c:strCache>
                <c:ptCount val="10"/>
                <c:pt idx="0">
                  <c:v>Andrew</c:v>
                </c:pt>
                <c:pt idx="1">
                  <c:v>Grace</c:v>
                </c:pt>
                <c:pt idx="2">
                  <c:v>Ella</c:v>
                </c:pt>
                <c:pt idx="3">
                  <c:v>Cameron</c:v>
                </c:pt>
                <c:pt idx="4">
                  <c:v>Megan</c:v>
                </c:pt>
                <c:pt idx="5">
                  <c:v>Carolyn</c:v>
                </c:pt>
                <c:pt idx="6">
                  <c:v>Virginia</c:v>
                </c:pt>
                <c:pt idx="7">
                  <c:v>Connor</c:v>
                </c:pt>
                <c:pt idx="8">
                  <c:v>Anna</c:v>
                </c:pt>
                <c:pt idx="9">
                  <c:v>Nicholas</c:v>
                </c:pt>
              </c:strCache>
            </c:strRef>
          </c:cat>
          <c:val>
            <c:numRef>
              <c:f>Dashboard_2!$C$17:$C$26</c:f>
              <c:numCache>
                <c:formatCode>General</c:formatCode>
                <c:ptCount val="10"/>
                <c:pt idx="0">
                  <c:v>0</c:v>
                </c:pt>
                <c:pt idx="1">
                  <c:v>0</c:v>
                </c:pt>
                <c:pt idx="2">
                  <c:v>54000</c:v>
                </c:pt>
                <c:pt idx="3">
                  <c:v>1390000</c:v>
                </c:pt>
                <c:pt idx="4">
                  <c:v>0</c:v>
                </c:pt>
                <c:pt idx="5">
                  <c:v>61200</c:v>
                </c:pt>
                <c:pt idx="6">
                  <c:v>0</c:v>
                </c:pt>
                <c:pt idx="7">
                  <c:v>876000</c:v>
                </c:pt>
                <c:pt idx="8">
                  <c:v>452000</c:v>
                </c:pt>
                <c:pt idx="9">
                  <c:v>0</c:v>
                </c:pt>
              </c:numCache>
            </c:numRef>
          </c:val>
          <c:extLst>
            <c:ext xmlns:c16="http://schemas.microsoft.com/office/drawing/2014/chart" uri="{C3380CC4-5D6E-409C-BE32-E72D297353CC}">
              <c16:uniqueId val="{00000000-EB58-4392-9DD1-F46E363D86FF}"/>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81929090113735792"/>
          <c:y val="0.13079797317002043"/>
          <c:w val="0.12202073552570088"/>
          <c:h val="0.5853220298430176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Table!PivotTable4</c:name>
    <c:fmtId val="5"/>
  </c:pivotSource>
  <c:chart>
    <c:autoTitleDeleted val="1"/>
    <c:pivotFmts>
      <c:pivotFmt>
        <c:idx val="0"/>
        <c:marker>
          <c:symbol val="diamond"/>
          <c:size val="7"/>
          <c:spPr>
            <a:solidFill>
              <a:schemeClr val="accent1">
                <a:lumMod val="50000"/>
              </a:schemeClr>
            </a:solidFill>
            <a:ln w="6350" cap="flat" cmpd="sng">
              <a:solidFill>
                <a:schemeClr val="accent1">
                  <a:lumMod val="50000"/>
                </a:schemeClr>
              </a:solidFill>
              <a:prstDash val="solid"/>
              <a:round/>
            </a:ln>
          </c:spPr>
        </c:marke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1"/>
            </a:outerShdw>
          </a:effectLst>
        </c:spP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xForSave val="1"/>
            </c:ext>
          </c:extLst>
        </c:dLbl>
      </c:pivotFmt>
      <c:pivotFmt>
        <c:idx val="2"/>
        <c:spPr>
          <a:ln w="34925" cap="rnd">
            <a:solidFill>
              <a:schemeClr val="lt1"/>
            </a:solidFill>
            <a:round/>
          </a:ln>
          <a:effectLst>
            <a:outerShdw dist="25400" dir="2700000" algn="tl" rotWithShape="0">
              <a:schemeClr val="accent2"/>
            </a:outerShdw>
          </a:effectLst>
        </c:spP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xForSave val="1"/>
            </c:ext>
          </c:extLst>
        </c:dLbl>
      </c:pivotFmt>
      <c:pivotFmt>
        <c:idx val="3"/>
        <c:spPr>
          <a:ln w="34925" cap="rnd">
            <a:solidFill>
              <a:schemeClr val="lt1"/>
            </a:solidFill>
            <a:round/>
          </a:ln>
          <a:effectLst>
            <a:outerShdw dist="25400" dir="2700000" algn="tl" rotWithShape="0">
              <a:schemeClr val="accent3"/>
            </a:outerShdw>
          </a:effectLst>
        </c:spP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xForSave val="1"/>
            </c:ext>
          </c:extLst>
        </c:dLbl>
      </c:pivotFmt>
      <c:pivotFmt>
        <c:idx val="4"/>
        <c:spPr>
          <a:ln w="34925" cap="rnd">
            <a:solidFill>
              <a:schemeClr val="lt1"/>
            </a:solidFill>
            <a:round/>
          </a:ln>
          <a:effectLst>
            <a:outerShdw dist="25400" dir="2700000" algn="tl" rotWithShape="0">
              <a:schemeClr val="accent4"/>
            </a:outerShdw>
          </a:effectLst>
        </c:spP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xForSave val="1"/>
            </c:ext>
          </c:extLst>
        </c:dLbl>
      </c:pivotFmt>
      <c:pivotFmt>
        <c:idx val="5"/>
        <c:spPr>
          <a:ln w="34925" cap="rnd">
            <a:solidFill>
              <a:schemeClr val="lt1"/>
            </a:solidFill>
            <a:round/>
          </a:ln>
          <a:effectLst>
            <a:outerShdw dist="25400" dir="2700000" algn="tl" rotWithShape="0">
              <a:schemeClr val="accent5"/>
            </a:outerShdw>
          </a:effectLst>
        </c:spP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xForSave val="1"/>
            </c:ext>
          </c:extLst>
        </c:dLbl>
      </c:pivotFmt>
      <c:pivotFmt>
        <c:idx val="6"/>
        <c:spPr>
          <a:ln w="34925" cap="rnd">
            <a:solidFill>
              <a:schemeClr val="lt1"/>
            </a:solidFill>
            <a:round/>
          </a:ln>
          <a:effectLst>
            <a:outerShdw dist="25400" dir="2700000" algn="tl" rotWithShape="0">
              <a:schemeClr val="accent6"/>
            </a:outerShdw>
          </a:effectLst>
        </c:spP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xForSave val="1"/>
            </c:ext>
          </c:extLst>
        </c:dLbl>
      </c:pivotFmt>
      <c:pivotFmt>
        <c:idx val="7"/>
        <c:spPr>
          <a:ln w="34925" cap="rnd">
            <a:solidFill>
              <a:schemeClr val="lt1"/>
            </a:solidFill>
            <a:round/>
          </a:ln>
          <a:effectLst>
            <a:outerShdw dist="25400" dir="2700000" algn="tl" rotWithShape="0">
              <a:schemeClr val="accent1">
                <a:lumMod val="60000"/>
              </a:schemeClr>
            </a:outerShdw>
          </a:effectLst>
        </c:spP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xForSave val="1"/>
            </c:ext>
          </c:extLst>
        </c:dLbl>
      </c:pivotFmt>
      <c:pivotFmt>
        <c:idx val="8"/>
        <c:marker>
          <c:symbol val="diamond"/>
          <c:size val="7"/>
          <c:spPr>
            <a:solidFill>
              <a:schemeClr val="accent1">
                <a:lumMod val="50000"/>
              </a:schemeClr>
            </a:solidFill>
            <a:ln w="6350" cap="flat" cmpd="sng">
              <a:solidFill>
                <a:schemeClr val="accent1">
                  <a:lumMod val="50000"/>
                </a:schemeClr>
              </a:solidFill>
              <a:prstDash val="solid"/>
              <a:round/>
            </a:ln>
          </c:spPr>
        </c:marke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lt1"/>
            </a:solidFill>
            <a:round/>
          </a:ln>
          <a:effectLst>
            <a:outerShdw dist="25400" dir="2700000" algn="tl" rotWithShape="0">
              <a:schemeClr val="accent1"/>
            </a:outerShdw>
          </a:effectLst>
        </c:spPr>
      </c:pivotFmt>
      <c:pivotFmt>
        <c:idx val="10"/>
        <c:spPr>
          <a:ln w="34925" cap="rnd">
            <a:solidFill>
              <a:schemeClr val="lt1"/>
            </a:solidFill>
            <a:round/>
          </a:ln>
          <a:effectLst>
            <a:outerShdw dist="25400" dir="2700000" algn="tl" rotWithShape="0">
              <a:schemeClr val="accent2"/>
            </a:outerShdw>
          </a:effectLst>
        </c:spPr>
      </c:pivotFmt>
      <c:pivotFmt>
        <c:idx val="11"/>
        <c:spPr>
          <a:ln w="34925" cap="rnd">
            <a:solidFill>
              <a:schemeClr val="lt1"/>
            </a:solidFill>
            <a:round/>
          </a:ln>
          <a:effectLst>
            <a:outerShdw dist="25400" dir="2700000" algn="tl" rotWithShape="0">
              <a:schemeClr val="accent3"/>
            </a:outerShdw>
          </a:effectLst>
        </c:spPr>
      </c:pivotFmt>
      <c:pivotFmt>
        <c:idx val="12"/>
        <c:spPr>
          <a:ln w="34925" cap="rnd">
            <a:solidFill>
              <a:schemeClr val="lt1"/>
            </a:solidFill>
            <a:round/>
          </a:ln>
          <a:effectLst>
            <a:outerShdw dist="25400" dir="2700000" algn="tl" rotWithShape="0">
              <a:schemeClr val="accent4"/>
            </a:outerShdw>
          </a:effectLst>
        </c:spPr>
      </c:pivotFmt>
      <c:pivotFmt>
        <c:idx val="13"/>
        <c:spPr>
          <a:ln w="34925" cap="rnd">
            <a:solidFill>
              <a:schemeClr val="lt1"/>
            </a:solidFill>
            <a:round/>
          </a:ln>
          <a:effectLst>
            <a:outerShdw dist="25400" dir="2700000" algn="tl" rotWithShape="0">
              <a:schemeClr val="accent5"/>
            </a:outerShdw>
          </a:effectLst>
        </c:spPr>
      </c:pivotFmt>
      <c:pivotFmt>
        <c:idx val="14"/>
        <c:spPr>
          <a:ln w="34925" cap="rnd">
            <a:solidFill>
              <a:schemeClr val="lt1"/>
            </a:solidFill>
            <a:round/>
          </a:ln>
          <a:effectLst>
            <a:outerShdw dist="25400" dir="2700000" algn="tl" rotWithShape="0">
              <a:schemeClr val="accent6"/>
            </a:outerShdw>
          </a:effectLst>
        </c:spPr>
      </c:pivotFmt>
      <c:pivotFmt>
        <c:idx val="15"/>
        <c:spPr>
          <a:ln w="34925" cap="rnd">
            <a:solidFill>
              <a:schemeClr val="lt1"/>
            </a:solidFill>
            <a:round/>
          </a:ln>
          <a:effectLst>
            <a:outerShdw dist="25400" dir="2700000" algn="tl" rotWithShape="0">
              <a:schemeClr val="accent1">
                <a:lumMod val="60000"/>
              </a:schemeClr>
            </a:outerShdw>
          </a:effectLst>
        </c:spPr>
      </c:pivotFmt>
      <c:pivotFmt>
        <c:idx val="16"/>
        <c:marker>
          <c:symbol val="diamond"/>
          <c:size val="7"/>
          <c:spPr>
            <a:solidFill>
              <a:schemeClr val="accent1">
                <a:lumMod val="50000"/>
              </a:schemeClr>
            </a:solidFill>
            <a:ln w="6350" cap="flat" cmpd="sng">
              <a:solidFill>
                <a:schemeClr val="accent1">
                  <a:lumMod val="50000"/>
                </a:schemeClr>
              </a:solidFill>
              <a:prstDash val="solid"/>
              <a:round/>
            </a:ln>
          </c:spPr>
        </c:marker>
        <c:dLbl>
          <c:idx val="0"/>
          <c:spPr>
            <a:solidFill>
              <a:schemeClr val="bg1"/>
            </a:solidFill>
            <a:ln>
              <a:noFill/>
            </a:ln>
            <a:effectLst/>
          </c:spPr>
          <c:txPr>
            <a:bodyPr rot="0" vert="horz"/>
            <a:lstStyle/>
            <a:p>
              <a:pPr>
                <a:defRPr sz="1000" b="1">
                  <a:solidFill>
                    <a:schemeClr val="accent1">
                      <a:lumMod val="50000"/>
                    </a:schemeClr>
                  </a:solidFill>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lt1"/>
            </a:solidFill>
            <a:round/>
          </a:ln>
          <a:effectLst>
            <a:outerShdw dist="25400" dir="2700000" algn="tl" rotWithShape="0">
              <a:schemeClr val="accent1"/>
            </a:outerShdw>
          </a:effectLst>
        </c:spPr>
      </c:pivotFmt>
      <c:pivotFmt>
        <c:idx val="18"/>
        <c:spPr>
          <a:ln w="34925" cap="rnd">
            <a:solidFill>
              <a:schemeClr val="lt1"/>
            </a:solidFill>
            <a:round/>
          </a:ln>
          <a:effectLst>
            <a:outerShdw dist="25400" dir="2700000" algn="tl" rotWithShape="0">
              <a:schemeClr val="accent2"/>
            </a:outerShdw>
          </a:effectLst>
        </c:spPr>
      </c:pivotFmt>
      <c:pivotFmt>
        <c:idx val="19"/>
        <c:spPr>
          <a:ln w="34925" cap="rnd">
            <a:solidFill>
              <a:schemeClr val="lt1"/>
            </a:solidFill>
            <a:round/>
          </a:ln>
          <a:effectLst>
            <a:outerShdw dist="25400" dir="2700000" algn="tl" rotWithShape="0">
              <a:schemeClr val="accent3"/>
            </a:outerShdw>
          </a:effectLst>
        </c:spPr>
      </c:pivotFmt>
      <c:pivotFmt>
        <c:idx val="20"/>
        <c:spPr>
          <a:ln w="34925" cap="rnd">
            <a:solidFill>
              <a:schemeClr val="lt1"/>
            </a:solidFill>
            <a:round/>
          </a:ln>
          <a:effectLst>
            <a:outerShdw dist="25400" dir="2700000" algn="tl" rotWithShape="0">
              <a:schemeClr val="accent4"/>
            </a:outerShdw>
          </a:effectLst>
        </c:spPr>
      </c:pivotFmt>
      <c:pivotFmt>
        <c:idx val="21"/>
        <c:spPr>
          <a:ln w="34925" cap="rnd">
            <a:solidFill>
              <a:schemeClr val="lt1"/>
            </a:solidFill>
            <a:round/>
          </a:ln>
          <a:effectLst>
            <a:outerShdw dist="25400" dir="2700000" algn="tl" rotWithShape="0">
              <a:schemeClr val="accent5"/>
            </a:outerShdw>
          </a:effectLst>
        </c:spPr>
      </c:pivotFmt>
      <c:pivotFmt>
        <c:idx val="22"/>
        <c:spPr>
          <a:ln w="34925" cap="rnd">
            <a:solidFill>
              <a:schemeClr val="lt1"/>
            </a:solidFill>
            <a:round/>
          </a:ln>
          <a:effectLst>
            <a:outerShdw dist="25400" dir="2700000" algn="tl" rotWithShape="0">
              <a:schemeClr val="accent6"/>
            </a:outerShdw>
          </a:effectLst>
        </c:spPr>
      </c:pivotFmt>
      <c:pivotFmt>
        <c:idx val="23"/>
        <c:spPr>
          <a:ln w="34925" cap="rnd">
            <a:solidFill>
              <a:schemeClr val="lt1"/>
            </a:solidFill>
            <a:round/>
          </a:ln>
          <a:effectLst>
            <a:outerShdw dist="25400" dir="2700000" algn="tl" rotWithShape="0">
              <a:schemeClr val="accent1">
                <a:lumMod val="60000"/>
              </a:schemeClr>
            </a:outerShdw>
          </a:effectLst>
        </c:spPr>
      </c:pivotFmt>
    </c:pivotFmts>
    <c:plotArea>
      <c:layout/>
      <c:lineChart>
        <c:grouping val="standard"/>
        <c:varyColors val="1"/>
        <c:ser>
          <c:idx val="0"/>
          <c:order val="0"/>
          <c:tx>
            <c:strRef>
              <c:f>'Pivot Table'!$K$3</c:f>
              <c:strCache>
                <c:ptCount val="1"/>
                <c:pt idx="0">
                  <c:v>Total</c:v>
                </c:pt>
              </c:strCache>
            </c:strRef>
          </c:tx>
          <c:marker>
            <c:symbol val="diamond"/>
            <c:size val="7"/>
            <c:spPr>
              <a:solidFill>
                <a:schemeClr val="accent1">
                  <a:lumMod val="50000"/>
                </a:schemeClr>
              </a:solidFill>
              <a:ln w="6350" cap="flat" cmpd="sng">
                <a:solidFill>
                  <a:schemeClr val="accent1">
                    <a:lumMod val="50000"/>
                  </a:schemeClr>
                </a:solidFill>
                <a:prstDash val="solid"/>
                <a:round/>
              </a:ln>
            </c:spPr>
          </c:marker>
          <c:dPt>
            <c:idx val="0"/>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1-5C69-4C5C-B2EF-AFAEFF306ED2}"/>
              </c:ext>
            </c:extLst>
          </c:dPt>
          <c:dPt>
            <c:idx val="1"/>
            <c:bubble3D val="0"/>
            <c:spPr>
              <a:ln w="34925" cap="rnd">
                <a:solidFill>
                  <a:schemeClr val="lt1"/>
                </a:solidFill>
                <a:round/>
              </a:ln>
              <a:effectLst>
                <a:outerShdw dist="25400" dir="2700000" algn="tl" rotWithShape="0">
                  <a:schemeClr val="accent2"/>
                </a:outerShdw>
              </a:effectLst>
            </c:spPr>
            <c:extLst>
              <c:ext xmlns:c16="http://schemas.microsoft.com/office/drawing/2014/chart" uri="{C3380CC4-5D6E-409C-BE32-E72D297353CC}">
                <c16:uniqueId val="{00000003-5C69-4C5C-B2EF-AFAEFF306ED2}"/>
              </c:ext>
            </c:extLst>
          </c:dPt>
          <c:dPt>
            <c:idx val="2"/>
            <c:bubble3D val="0"/>
            <c:spPr>
              <a:ln w="34925" cap="rnd">
                <a:solidFill>
                  <a:schemeClr val="lt1"/>
                </a:solidFill>
                <a:round/>
              </a:ln>
              <a:effectLst>
                <a:outerShdw dist="25400" dir="2700000" algn="tl" rotWithShape="0">
                  <a:schemeClr val="accent3"/>
                </a:outerShdw>
              </a:effectLst>
            </c:spPr>
            <c:extLst>
              <c:ext xmlns:c16="http://schemas.microsoft.com/office/drawing/2014/chart" uri="{C3380CC4-5D6E-409C-BE32-E72D297353CC}">
                <c16:uniqueId val="{00000005-5C69-4C5C-B2EF-AFAEFF306ED2}"/>
              </c:ext>
            </c:extLst>
          </c:dPt>
          <c:dPt>
            <c:idx val="3"/>
            <c:bubble3D val="0"/>
            <c:spPr>
              <a:ln w="34925" cap="rnd">
                <a:solidFill>
                  <a:schemeClr val="lt1"/>
                </a:solidFill>
                <a:round/>
              </a:ln>
              <a:effectLst>
                <a:outerShdw dist="25400" dir="2700000" algn="tl" rotWithShape="0">
                  <a:schemeClr val="accent4"/>
                </a:outerShdw>
              </a:effectLst>
            </c:spPr>
            <c:extLst>
              <c:ext xmlns:c16="http://schemas.microsoft.com/office/drawing/2014/chart" uri="{C3380CC4-5D6E-409C-BE32-E72D297353CC}">
                <c16:uniqueId val="{00000007-5C69-4C5C-B2EF-AFAEFF306ED2}"/>
              </c:ext>
            </c:extLst>
          </c:dPt>
          <c:dPt>
            <c:idx val="4"/>
            <c:bubble3D val="0"/>
            <c:spPr>
              <a:ln w="34925" cap="rnd">
                <a:solidFill>
                  <a:schemeClr val="lt1"/>
                </a:solidFill>
                <a:round/>
              </a:ln>
              <a:effectLst>
                <a:outerShdw dist="25400" dir="2700000" algn="tl" rotWithShape="0">
                  <a:schemeClr val="accent5"/>
                </a:outerShdw>
              </a:effectLst>
            </c:spPr>
            <c:extLst>
              <c:ext xmlns:c16="http://schemas.microsoft.com/office/drawing/2014/chart" uri="{C3380CC4-5D6E-409C-BE32-E72D297353CC}">
                <c16:uniqueId val="{00000009-5C69-4C5C-B2EF-AFAEFF306ED2}"/>
              </c:ext>
            </c:extLst>
          </c:dPt>
          <c:dPt>
            <c:idx val="5"/>
            <c:bubble3D val="0"/>
            <c:spPr>
              <a:ln w="34925" cap="rnd">
                <a:solidFill>
                  <a:schemeClr val="lt1"/>
                </a:solidFill>
                <a:round/>
              </a:ln>
              <a:effectLst>
                <a:outerShdw dist="25400" dir="2700000" algn="tl" rotWithShape="0">
                  <a:schemeClr val="accent6"/>
                </a:outerShdw>
              </a:effectLst>
            </c:spPr>
            <c:extLst>
              <c:ext xmlns:c16="http://schemas.microsoft.com/office/drawing/2014/chart" uri="{C3380CC4-5D6E-409C-BE32-E72D297353CC}">
                <c16:uniqueId val="{0000000B-5C69-4C5C-B2EF-AFAEFF306ED2}"/>
              </c:ext>
            </c:extLst>
          </c:dPt>
          <c:dPt>
            <c:idx val="6"/>
            <c:bubble3D val="0"/>
            <c:spPr>
              <a:ln w="34925" cap="rnd">
                <a:solidFill>
                  <a:schemeClr val="lt1"/>
                </a:solidFill>
                <a:round/>
              </a:ln>
              <a:effectLst>
                <a:outerShdw dist="25400" dir="2700000" algn="tl" rotWithShape="0">
                  <a:schemeClr val="accent1">
                    <a:lumMod val="60000"/>
                  </a:schemeClr>
                </a:outerShdw>
              </a:effectLst>
            </c:spPr>
            <c:extLst>
              <c:ext xmlns:c16="http://schemas.microsoft.com/office/drawing/2014/chart" uri="{C3380CC4-5D6E-409C-BE32-E72D297353CC}">
                <c16:uniqueId val="{0000000D-5C69-4C5C-B2EF-AFAEFF306ED2}"/>
              </c:ext>
            </c:extLst>
          </c:dPt>
          <c:dLbls>
            <c:spPr>
              <a:solidFill>
                <a:schemeClr val="bg1"/>
              </a:solidFill>
              <a:ln>
                <a:noFill/>
              </a:ln>
              <a:effectLst/>
            </c:spPr>
            <c:txPr>
              <a:bodyPr rot="0" vert="horz"/>
              <a:lstStyle/>
              <a:p>
                <a:pPr>
                  <a:defRPr sz="1000" b="1">
                    <a:solidFill>
                      <a:schemeClr val="accent1">
                        <a:lumMod val="50000"/>
                      </a:schemeClr>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Table'!$J$4:$J$12</c:f>
              <c:strCache>
                <c:ptCount val="8"/>
                <c:pt idx="0">
                  <c:v>Action Figure</c:v>
                </c:pt>
                <c:pt idx="1">
                  <c:v>Blender</c:v>
                </c:pt>
                <c:pt idx="2">
                  <c:v>Moisturizer</c:v>
                </c:pt>
                <c:pt idx="3">
                  <c:v>Novel</c:v>
                </c:pt>
                <c:pt idx="4">
                  <c:v>Smartphone</c:v>
                </c:pt>
                <c:pt idx="5">
                  <c:v>Sneakers</c:v>
                </c:pt>
                <c:pt idx="6">
                  <c:v>Tent</c:v>
                </c:pt>
                <c:pt idx="7">
                  <c:v>Chair</c:v>
                </c:pt>
              </c:strCache>
            </c:strRef>
          </c:cat>
          <c:val>
            <c:numRef>
              <c:f>'Pivot Table'!$K$4:$K$12</c:f>
              <c:numCache>
                <c:formatCode>General</c:formatCode>
                <c:ptCount val="8"/>
                <c:pt idx="0">
                  <c:v>456</c:v>
                </c:pt>
                <c:pt idx="1">
                  <c:v>635</c:v>
                </c:pt>
                <c:pt idx="2">
                  <c:v>1178</c:v>
                </c:pt>
                <c:pt idx="3">
                  <c:v>898</c:v>
                </c:pt>
                <c:pt idx="4">
                  <c:v>235</c:v>
                </c:pt>
                <c:pt idx="5">
                  <c:v>799</c:v>
                </c:pt>
                <c:pt idx="6">
                  <c:v>504</c:v>
                </c:pt>
                <c:pt idx="7">
                  <c:v>90</c:v>
                </c:pt>
              </c:numCache>
            </c:numRef>
          </c:val>
          <c:smooth val="1"/>
          <c:extLst>
            <c:ext xmlns:c16="http://schemas.microsoft.com/office/drawing/2014/chart" uri="{C3380CC4-5D6E-409C-BE32-E72D297353CC}">
              <c16:uniqueId val="{0000000E-5C69-4C5C-B2EF-AFAEFF306ED2}"/>
            </c:ext>
          </c:extLst>
        </c:ser>
        <c:dLbls>
          <c:dLblPos val="t"/>
          <c:showLegendKey val="0"/>
          <c:showVal val="1"/>
          <c:showCatName val="0"/>
          <c:showSerName val="0"/>
          <c:showPercent val="0"/>
          <c:showBubbleSize val="0"/>
        </c:dLbls>
        <c:dropLines>
          <c:spPr>
            <a:ln w="19050" cap="flat" cmpd="sng" algn="ctr">
              <a:solidFill>
                <a:schemeClr val="accent1">
                  <a:lumMod val="50000"/>
                  <a:alpha val="99000"/>
                </a:schemeClr>
              </a:solidFill>
              <a:miter lim="800000"/>
            </a:ln>
            <a:effectLst/>
          </c:spPr>
        </c:dropLines>
        <c:marker val="1"/>
        <c:smooth val="0"/>
        <c:axId val="1099334751"/>
        <c:axId val="1090814591"/>
      </c:lineChart>
      <c:catAx>
        <c:axId val="1099334751"/>
        <c:scaling>
          <c:orientation val="minMax"/>
        </c:scaling>
        <c:delete val="0"/>
        <c:axPos val="b"/>
        <c:numFmt formatCode="General" sourceLinked="1"/>
        <c:majorTickMark val="out"/>
        <c:minorTickMark val="none"/>
        <c:tickLblPos val="nextTo"/>
        <c:spPr>
          <a:noFill/>
          <a:ln w="19050" cap="flat" cmpd="sng" algn="ctr">
            <a:solidFill>
              <a:schemeClr val="bg1"/>
            </a:solidFill>
            <a:round/>
          </a:ln>
          <a:effectLst/>
        </c:spPr>
        <c:txPr>
          <a:bodyPr rot="-60000000" vert="horz"/>
          <a:lstStyle/>
          <a:p>
            <a:pPr>
              <a:defRPr/>
            </a:pPr>
            <a:endParaRPr lang="en-US"/>
          </a:p>
        </c:txPr>
        <c:crossAx val="1090814591"/>
        <c:crosses val="autoZero"/>
        <c:auto val="1"/>
        <c:lblAlgn val="ctr"/>
        <c:lblOffset val="100"/>
        <c:noMultiLvlLbl val="0"/>
      </c:catAx>
      <c:valAx>
        <c:axId val="1090814591"/>
        <c:scaling>
          <c:orientation val="minMax"/>
        </c:scaling>
        <c:delete val="1"/>
        <c:axPos val="l"/>
        <c:numFmt formatCode="General" sourceLinked="1"/>
        <c:majorTickMark val="out"/>
        <c:minorTickMark val="none"/>
        <c:tickLblPos val="nextTo"/>
        <c:crossAx val="109933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Table!PivotTable1</c:name>
    <c:fmtId val="10"/>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a:t>Total Sales by Region</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0415354330708662E-2"/>
              <c:y val="8.8549868766405054E-3"/>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5951443569553808E-2"/>
              <c:y val="-9.0659084281131522E-2"/>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1.8372156605424322E-2"/>
              <c:y val="-6.1408209390492852E-2"/>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7.0951334208223971E-2"/>
              <c:y val="6.1289734616506268E-3"/>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4.5951443569553808E-2"/>
              <c:y val="-9.0659084281131522E-2"/>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4.0415354330708662E-2"/>
              <c:y val="8.8549868766405054E-3"/>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7.0951334208223971E-2"/>
              <c:y val="6.1289734616506268E-3"/>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1.8372156605424322E-2"/>
              <c:y val="-6.1408209390492852E-2"/>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4.5951443569553808E-2"/>
              <c:y val="-9.0659084281131522E-2"/>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4.0415354330708662E-2"/>
              <c:y val="8.8549868766405054E-3"/>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7.0951334208223971E-2"/>
              <c:y val="6.1289734616506268E-3"/>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8372156605424322E-2"/>
              <c:y val="-6.1408209390492852E-2"/>
            </c:manualLayout>
          </c:layout>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C7-4288-A8E8-1EBBD0426C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C7-4288-A8E8-1EBBD0426CE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C7-4288-A8E8-1EBBD0426CE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C7-4288-A8E8-1EBBD0426CE1}"/>
              </c:ext>
            </c:extLst>
          </c:dPt>
          <c:dLbls>
            <c:dLbl>
              <c:idx val="0"/>
              <c:layout>
                <c:manualLayout>
                  <c:x val="4.5951443569553808E-2"/>
                  <c:y val="-9.06590842811315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C7-4288-A8E8-1EBBD0426CE1}"/>
                </c:ext>
              </c:extLst>
            </c:dLbl>
            <c:dLbl>
              <c:idx val="1"/>
              <c:layout>
                <c:manualLayout>
                  <c:x val="4.0415354330708662E-2"/>
                  <c:y val="8.854986876640505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C7-4288-A8E8-1EBBD0426CE1}"/>
                </c:ext>
              </c:extLst>
            </c:dLbl>
            <c:dLbl>
              <c:idx val="2"/>
              <c:layout>
                <c:manualLayout>
                  <c:x val="-7.0951334208223971E-2"/>
                  <c:y val="6.128973461650626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C7-4288-A8E8-1EBBD0426CE1}"/>
                </c:ext>
              </c:extLst>
            </c:dLbl>
            <c:dLbl>
              <c:idx val="3"/>
              <c:layout>
                <c:manualLayout>
                  <c:x val="-1.8372156605424322E-2"/>
                  <c:y val="-6.14082093904928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FC7-4288-A8E8-1EBBD0426CE1}"/>
                </c:ext>
              </c:extLst>
            </c:dLbl>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East</c:v>
                </c:pt>
                <c:pt idx="1">
                  <c:v>North</c:v>
                </c:pt>
                <c:pt idx="2">
                  <c:v>South</c:v>
                </c:pt>
                <c:pt idx="3">
                  <c:v>West</c:v>
                </c:pt>
              </c:strCache>
            </c:strRef>
          </c:cat>
          <c:val>
            <c:numRef>
              <c:f>'Pivot Table'!$B$4:$B$8</c:f>
              <c:numCache>
                <c:formatCode>\₹\ ##\.##,\ "L"</c:formatCode>
                <c:ptCount val="4"/>
                <c:pt idx="0">
                  <c:v>3534400</c:v>
                </c:pt>
                <c:pt idx="1">
                  <c:v>2661400</c:v>
                </c:pt>
                <c:pt idx="2">
                  <c:v>2870600</c:v>
                </c:pt>
                <c:pt idx="3">
                  <c:v>3878100</c:v>
                </c:pt>
              </c:numCache>
            </c:numRef>
          </c:val>
          <c:extLst>
            <c:ext xmlns:c16="http://schemas.microsoft.com/office/drawing/2014/chart" uri="{C3380CC4-5D6E-409C-BE32-E72D297353CC}">
              <c16:uniqueId val="{00000008-6FC7-4288-A8E8-1EBBD0426CE1}"/>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Table!PivotTable2</c:name>
    <c:fmtId val="5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Table'!$D$4:$D$12</c:f>
              <c:strCache>
                <c:ptCount val="8"/>
                <c:pt idx="0">
                  <c:v>Action Figure</c:v>
                </c:pt>
                <c:pt idx="1">
                  <c:v>Blender</c:v>
                </c:pt>
                <c:pt idx="2">
                  <c:v>Moisturizer</c:v>
                </c:pt>
                <c:pt idx="3">
                  <c:v>Novel</c:v>
                </c:pt>
                <c:pt idx="4">
                  <c:v>Smartphone</c:v>
                </c:pt>
                <c:pt idx="5">
                  <c:v>Sneakers</c:v>
                </c:pt>
                <c:pt idx="6">
                  <c:v>Tent</c:v>
                </c:pt>
                <c:pt idx="7">
                  <c:v>Chair</c:v>
                </c:pt>
              </c:strCache>
            </c:strRef>
          </c:cat>
          <c:val>
            <c:numRef>
              <c:f>'Pivot Table'!$E$4:$E$12</c:f>
              <c:numCache>
                <c:formatCode>##\.##,\ "L"</c:formatCode>
                <c:ptCount val="8"/>
                <c:pt idx="0">
                  <c:v>547200</c:v>
                </c:pt>
                <c:pt idx="1">
                  <c:v>2222500</c:v>
                </c:pt>
                <c:pt idx="2">
                  <c:v>706800</c:v>
                </c:pt>
                <c:pt idx="3">
                  <c:v>898000</c:v>
                </c:pt>
                <c:pt idx="4">
                  <c:v>2350000</c:v>
                </c:pt>
                <c:pt idx="5">
                  <c:v>3196000</c:v>
                </c:pt>
                <c:pt idx="6">
                  <c:v>3024000</c:v>
                </c:pt>
                <c:pt idx="7">
                  <c:v>0</c:v>
                </c:pt>
              </c:numCache>
            </c:numRef>
          </c:val>
          <c:extLst>
            <c:ext xmlns:c16="http://schemas.microsoft.com/office/drawing/2014/chart" uri="{C3380CC4-5D6E-409C-BE32-E72D297353CC}">
              <c16:uniqueId val="{00000000-9C84-432E-9C1D-EE09E70217FD}"/>
            </c:ext>
          </c:extLst>
        </c:ser>
        <c:dLbls>
          <c:dLblPos val="outEnd"/>
          <c:showLegendKey val="0"/>
          <c:showVal val="1"/>
          <c:showCatName val="0"/>
          <c:showSerName val="0"/>
          <c:showPercent val="0"/>
          <c:showBubbleSize val="0"/>
        </c:dLbls>
        <c:gapWidth val="100"/>
        <c:axId val="1093778511"/>
        <c:axId val="1090805023"/>
      </c:barChart>
      <c:catAx>
        <c:axId val="10937785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805023"/>
        <c:crosses val="autoZero"/>
        <c:auto val="1"/>
        <c:lblAlgn val="ctr"/>
        <c:lblOffset val="100"/>
        <c:noMultiLvlLbl val="0"/>
      </c:catAx>
      <c:valAx>
        <c:axId val="1090805023"/>
        <c:scaling>
          <c:orientation val="minMax"/>
        </c:scaling>
        <c:delete val="1"/>
        <c:axPos val="b"/>
        <c:numFmt formatCode="##\.##,\ &quot;L&quot;" sourceLinked="1"/>
        <c:majorTickMark val="out"/>
        <c:minorTickMark val="none"/>
        <c:tickLblPos val="nextTo"/>
        <c:crossAx val="109377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5.0925337632079971E-1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5.0925337632079971E-1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0925337632079971E-1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c:f>
              <c:strCache>
                <c:ptCount val="1"/>
                <c:pt idx="0">
                  <c:v>Total</c:v>
                </c:pt>
              </c:strCache>
            </c:strRef>
          </c:tx>
          <c:spPr>
            <a:solidFill>
              <a:schemeClr val="accent1"/>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1-C59B-4B04-A411-16E758F65B8E}"/>
              </c:ext>
            </c:extLst>
          </c:dPt>
          <c:dLbls>
            <c:dLbl>
              <c:idx val="4"/>
              <c:layout>
                <c:manualLayout>
                  <c:x val="5.0925337632079971E-17"/>
                  <c:y val="-2.777777777777777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59B-4B04-A411-16E758F65B8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Table'!$G$4:$G$15</c:f>
              <c:strCache>
                <c:ptCount val="11"/>
                <c:pt idx="0">
                  <c:v>Andrew</c:v>
                </c:pt>
                <c:pt idx="1">
                  <c:v>Anna</c:v>
                </c:pt>
                <c:pt idx="2">
                  <c:v>Cameron</c:v>
                </c:pt>
                <c:pt idx="3">
                  <c:v>Carolyn</c:v>
                </c:pt>
                <c:pt idx="4">
                  <c:v>Connor</c:v>
                </c:pt>
                <c:pt idx="5">
                  <c:v>Ella</c:v>
                </c:pt>
                <c:pt idx="6">
                  <c:v>Grace</c:v>
                </c:pt>
                <c:pt idx="7">
                  <c:v>Megan</c:v>
                </c:pt>
                <c:pt idx="8">
                  <c:v>Nicholas</c:v>
                </c:pt>
                <c:pt idx="9">
                  <c:v>Virginia</c:v>
                </c:pt>
                <c:pt idx="10">
                  <c:v>John</c:v>
                </c:pt>
              </c:strCache>
            </c:strRef>
          </c:cat>
          <c:val>
            <c:numRef>
              <c:f>'Pivot Table'!$H$4:$H$15</c:f>
              <c:numCache>
                <c:formatCode>\₹\ ##\.##,\ "L"</c:formatCode>
                <c:ptCount val="11"/>
                <c:pt idx="0">
                  <c:v>1591600</c:v>
                </c:pt>
                <c:pt idx="1">
                  <c:v>677600</c:v>
                </c:pt>
                <c:pt idx="2">
                  <c:v>1957000</c:v>
                </c:pt>
                <c:pt idx="3">
                  <c:v>1661400</c:v>
                </c:pt>
                <c:pt idx="4">
                  <c:v>1741200</c:v>
                </c:pt>
                <c:pt idx="5">
                  <c:v>1110000</c:v>
                </c:pt>
                <c:pt idx="6">
                  <c:v>1777400</c:v>
                </c:pt>
                <c:pt idx="7">
                  <c:v>1065400</c:v>
                </c:pt>
                <c:pt idx="8">
                  <c:v>784400</c:v>
                </c:pt>
                <c:pt idx="9">
                  <c:v>578500</c:v>
                </c:pt>
                <c:pt idx="10">
                  <c:v>0</c:v>
                </c:pt>
              </c:numCache>
            </c:numRef>
          </c:val>
          <c:extLst>
            <c:ext xmlns:c16="http://schemas.microsoft.com/office/drawing/2014/chart" uri="{C3380CC4-5D6E-409C-BE32-E72D297353CC}">
              <c16:uniqueId val="{00000002-C59B-4B04-A411-16E758F65B8E}"/>
            </c:ext>
          </c:extLst>
        </c:ser>
        <c:dLbls>
          <c:showLegendKey val="0"/>
          <c:showVal val="0"/>
          <c:showCatName val="0"/>
          <c:showSerName val="0"/>
          <c:showPercent val="0"/>
          <c:showBubbleSize val="0"/>
        </c:dLbls>
        <c:gapWidth val="100"/>
        <c:overlap val="-27"/>
        <c:axId val="1838290047"/>
        <c:axId val="1254100719"/>
      </c:barChart>
      <c:catAx>
        <c:axId val="1838290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00719"/>
        <c:crosses val="autoZero"/>
        <c:auto val="1"/>
        <c:lblAlgn val="ctr"/>
        <c:lblOffset val="100"/>
        <c:noMultiLvlLbl val="0"/>
      </c:catAx>
      <c:valAx>
        <c:axId val="1254100719"/>
        <c:scaling>
          <c:orientation val="minMax"/>
        </c:scaling>
        <c:delete val="1"/>
        <c:axPos val="l"/>
        <c:numFmt formatCode="\₹\ ##\.##,\ &quot;L&quot;" sourceLinked="1"/>
        <c:majorTickMark val="none"/>
        <c:minorTickMark val="none"/>
        <c:tickLblPos val="nextTo"/>
        <c:crossAx val="183829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127936</xdr:colOff>
      <xdr:row>16</xdr:row>
      <xdr:rowOff>1131</xdr:rowOff>
    </xdr:from>
    <xdr:to>
      <xdr:col>4</xdr:col>
      <xdr:colOff>294329</xdr:colOff>
      <xdr:row>30</xdr:row>
      <xdr:rowOff>89844</xdr:rowOff>
    </xdr:to>
    <xdr:graphicFrame macro="">
      <xdr:nvGraphicFramePr>
        <xdr:cNvPr id="2" name="Chart 1">
          <a:extLst>
            <a:ext uri="{FF2B5EF4-FFF2-40B4-BE49-F238E27FC236}">
              <a16:creationId xmlns:a16="http://schemas.microsoft.com/office/drawing/2014/main" id="{043240FA-2F7D-4AF3-BD52-250B92946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750613</xdr:colOff>
      <xdr:row>15</xdr:row>
      <xdr:rowOff>157784</xdr:rowOff>
    </xdr:from>
    <xdr:to>
      <xdr:col>8</xdr:col>
      <xdr:colOff>514120</xdr:colOff>
      <xdr:row>30</xdr:row>
      <xdr:rowOff>82626</xdr:rowOff>
    </xdr:to>
    <xdr:graphicFrame macro="">
      <xdr:nvGraphicFramePr>
        <xdr:cNvPr id="3" name="Chart 2">
          <a:extLst>
            <a:ext uri="{FF2B5EF4-FFF2-40B4-BE49-F238E27FC236}">
              <a16:creationId xmlns:a16="http://schemas.microsoft.com/office/drawing/2014/main" id="{1C89AB6C-4818-4397-9CC9-E63E08853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781383</xdr:colOff>
      <xdr:row>32</xdr:row>
      <xdr:rowOff>138302</xdr:rowOff>
    </xdr:from>
    <xdr:to>
      <xdr:col>9</xdr:col>
      <xdr:colOff>167849</xdr:colOff>
      <xdr:row>49</xdr:row>
      <xdr:rowOff>16068</xdr:rowOff>
    </xdr:to>
    <xdr:graphicFrame macro="">
      <xdr:nvGraphicFramePr>
        <xdr:cNvPr id="4" name="Chart 3">
          <a:extLst>
            <a:ext uri="{FF2B5EF4-FFF2-40B4-BE49-F238E27FC236}">
              <a16:creationId xmlns:a16="http://schemas.microsoft.com/office/drawing/2014/main" id="{0A067AEC-8444-4EAE-B556-531AC1C43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176268</xdr:colOff>
      <xdr:row>16</xdr:row>
      <xdr:rowOff>10906</xdr:rowOff>
    </xdr:from>
    <xdr:to>
      <xdr:col>14</xdr:col>
      <xdr:colOff>192795</xdr:colOff>
      <xdr:row>30</xdr:row>
      <xdr:rowOff>45904</xdr:rowOff>
    </xdr:to>
    <xdr:graphicFrame macro="">
      <xdr:nvGraphicFramePr>
        <xdr:cNvPr id="5" name="Chart 4">
          <a:extLst>
            <a:ext uri="{FF2B5EF4-FFF2-40B4-BE49-F238E27FC236}">
              <a16:creationId xmlns:a16="http://schemas.microsoft.com/office/drawing/2014/main" id="{8F458107-EF45-4404-A79C-ECFC017E9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374490</xdr:colOff>
      <xdr:row>7</xdr:row>
      <xdr:rowOff>128691</xdr:rowOff>
    </xdr:to>
    <xdr:sp macro="" textlink="">
      <xdr:nvSpPr>
        <xdr:cNvPr id="2" name="Rectangle: Rounded Corners 1">
          <a:extLst>
            <a:ext uri="{FF2B5EF4-FFF2-40B4-BE49-F238E27FC236}">
              <a16:creationId xmlns:a16="http://schemas.microsoft.com/office/drawing/2014/main" id="{BE4068D0-BFFD-4447-ABBE-0DA30864EDD4}"/>
            </a:ext>
          </a:extLst>
        </xdr:cNvPr>
        <xdr:cNvSpPr/>
      </xdr:nvSpPr>
      <xdr:spPr>
        <a:xfrm>
          <a:off x="0" y="0"/>
          <a:ext cx="14395290" cy="1302171"/>
        </a:xfrm>
        <a:prstGeom prst="roundRect">
          <a:avLst/>
        </a:prstGeom>
        <a:ln>
          <a:noFill/>
        </a:ln>
        <a:effectLst>
          <a:innerShdw blurRad="114300">
            <a:prstClr val="black"/>
          </a:inn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5</xdr:col>
      <xdr:colOff>227862</xdr:colOff>
      <xdr:row>0</xdr:row>
      <xdr:rowOff>0</xdr:rowOff>
    </xdr:from>
    <xdr:to>
      <xdr:col>16</xdr:col>
      <xdr:colOff>384369</xdr:colOff>
      <xdr:row>9</xdr:row>
      <xdr:rowOff>2349</xdr:rowOff>
    </xdr:to>
    <xdr:pic>
      <xdr:nvPicPr>
        <xdr:cNvPr id="3" name="Picture 2">
          <a:extLst>
            <a:ext uri="{FF2B5EF4-FFF2-40B4-BE49-F238E27FC236}">
              <a16:creationId xmlns:a16="http://schemas.microsoft.com/office/drawing/2014/main" id="{718C5ECF-5CD6-484A-AA11-4D305375CFD7}"/>
            </a:ext>
          </a:extLst>
        </xdr:cNvPr>
        <xdr:cNvPicPr>
          <a:picLocks noChangeAspect="1"/>
        </xdr:cNvPicPr>
      </xdr:nvPicPr>
      <xdr:blipFill>
        <a:blip xmlns:r="http://schemas.openxmlformats.org/officeDocument/2006/relationships" r:embed="rId1"/>
        <a:stretch>
          <a:fillRect/>
        </a:stretch>
      </xdr:blipFill>
      <xdr:spPr>
        <a:xfrm>
          <a:off x="3902252" y="0"/>
          <a:ext cx="6833694" cy="1519891"/>
        </a:xfrm>
        <a:prstGeom prst="rect">
          <a:avLst/>
        </a:prstGeom>
      </xdr:spPr>
    </xdr:pic>
    <xdr:clientData/>
  </xdr:twoCellAnchor>
  <xdr:twoCellAnchor>
    <xdr:from>
      <xdr:col>4</xdr:col>
      <xdr:colOff>83950</xdr:colOff>
      <xdr:row>9</xdr:row>
      <xdr:rowOff>155630</xdr:rowOff>
    </xdr:from>
    <xdr:to>
      <xdr:col>13</xdr:col>
      <xdr:colOff>38745</xdr:colOff>
      <xdr:row>29</xdr:row>
      <xdr:rowOff>116238</xdr:rowOff>
    </xdr:to>
    <xdr:graphicFrame macro="">
      <xdr:nvGraphicFramePr>
        <xdr:cNvPr id="4" name="Chart 3">
          <a:extLst>
            <a:ext uri="{FF2B5EF4-FFF2-40B4-BE49-F238E27FC236}">
              <a16:creationId xmlns:a16="http://schemas.microsoft.com/office/drawing/2014/main" id="{5CFEA672-BDE4-4E7F-9904-08212F933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77850</xdr:colOff>
      <xdr:row>0</xdr:row>
      <xdr:rowOff>67873</xdr:rowOff>
    </xdr:from>
    <xdr:to>
      <xdr:col>23</xdr:col>
      <xdr:colOff>523875</xdr:colOff>
      <xdr:row>8</xdr:row>
      <xdr:rowOff>1554</xdr:rowOff>
    </xdr:to>
    <xdr:sp macro="" textlink="">
      <xdr:nvSpPr>
        <xdr:cNvPr id="2" name="Rectangle: Rounded Corners 1">
          <a:extLst>
            <a:ext uri="{FF2B5EF4-FFF2-40B4-BE49-F238E27FC236}">
              <a16:creationId xmlns:a16="http://schemas.microsoft.com/office/drawing/2014/main" id="{01798A4E-E468-48BC-8955-B57BC3E66D57}"/>
            </a:ext>
          </a:extLst>
        </xdr:cNvPr>
        <xdr:cNvSpPr/>
      </xdr:nvSpPr>
      <xdr:spPr>
        <a:xfrm>
          <a:off x="77850" y="67873"/>
          <a:ext cx="14412056" cy="1267181"/>
        </a:xfrm>
        <a:prstGeom prst="roundRect">
          <a:avLst/>
        </a:prstGeom>
        <a:ln>
          <a:noFill/>
        </a:ln>
        <a:effectLst>
          <a:innerShdw blurRad="114300">
            <a:prstClr val="black"/>
          </a:inn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130985</xdr:colOff>
      <xdr:row>0</xdr:row>
      <xdr:rowOff>168497</xdr:rowOff>
    </xdr:from>
    <xdr:to>
      <xdr:col>17</xdr:col>
      <xdr:colOff>566048</xdr:colOff>
      <xdr:row>6</xdr:row>
      <xdr:rowOff>121364</xdr:rowOff>
    </xdr:to>
    <xdr:sp macro="" textlink="">
      <xdr:nvSpPr>
        <xdr:cNvPr id="3" name="TextBox 2">
          <a:extLst>
            <a:ext uri="{FF2B5EF4-FFF2-40B4-BE49-F238E27FC236}">
              <a16:creationId xmlns:a16="http://schemas.microsoft.com/office/drawing/2014/main" id="{C5EA7ADB-5371-4E0E-863C-67440A2ACB0D}"/>
            </a:ext>
          </a:extLst>
        </xdr:cNvPr>
        <xdr:cNvSpPr txBox="1"/>
      </xdr:nvSpPr>
      <xdr:spPr>
        <a:xfrm>
          <a:off x="3778311" y="168497"/>
          <a:ext cx="7121827" cy="980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200" b="0">
              <a:latin typeface="Algerian" panose="04020705040A02060702" pitchFamily="82" charset="0"/>
            </a:rPr>
            <a:t>SALES DASHBOARD</a:t>
          </a:r>
        </a:p>
      </xdr:txBody>
    </xdr:sp>
    <xdr:clientData/>
  </xdr:twoCellAnchor>
  <xdr:twoCellAnchor>
    <xdr:from>
      <xdr:col>0</xdr:col>
      <xdr:colOff>122237</xdr:colOff>
      <xdr:row>9</xdr:row>
      <xdr:rowOff>1291</xdr:rowOff>
    </xdr:from>
    <xdr:to>
      <xdr:col>4</xdr:col>
      <xdr:colOff>241460</xdr:colOff>
      <xdr:row>16</xdr:row>
      <xdr:rowOff>103010</xdr:rowOff>
    </xdr:to>
    <xdr:grpSp>
      <xdr:nvGrpSpPr>
        <xdr:cNvPr id="23" name="Group 22">
          <a:extLst>
            <a:ext uri="{FF2B5EF4-FFF2-40B4-BE49-F238E27FC236}">
              <a16:creationId xmlns:a16="http://schemas.microsoft.com/office/drawing/2014/main" id="{D1A8372D-A5C9-40FE-B887-C3A4F4856599}"/>
            </a:ext>
          </a:extLst>
        </xdr:cNvPr>
        <xdr:cNvGrpSpPr/>
      </xdr:nvGrpSpPr>
      <xdr:grpSpPr>
        <a:xfrm>
          <a:off x="122237" y="1478399"/>
          <a:ext cx="2557623" cy="1250580"/>
          <a:chOff x="122238" y="1518548"/>
          <a:chExt cx="2560319" cy="1281807"/>
        </a:xfrm>
      </xdr:grpSpPr>
      <xdr:sp macro="" textlink="">
        <xdr:nvSpPr>
          <xdr:cNvPr id="4" name="Rectangle: Rounded Corners 3">
            <a:extLst>
              <a:ext uri="{FF2B5EF4-FFF2-40B4-BE49-F238E27FC236}">
                <a16:creationId xmlns:a16="http://schemas.microsoft.com/office/drawing/2014/main" id="{78C5F87B-F446-4F32-8C20-83EC765D4F2D}"/>
              </a:ext>
            </a:extLst>
          </xdr:cNvPr>
          <xdr:cNvSpPr/>
        </xdr:nvSpPr>
        <xdr:spPr>
          <a:xfrm>
            <a:off x="122238" y="1518548"/>
            <a:ext cx="2560319" cy="1281807"/>
          </a:xfrm>
          <a:prstGeom prst="roundRect">
            <a:avLst/>
          </a:prstGeom>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00830541-6A91-40D2-8CF7-5C6D04A0894C}"/>
              </a:ext>
            </a:extLst>
          </xdr:cNvPr>
          <xdr:cNvSpPr/>
        </xdr:nvSpPr>
        <xdr:spPr>
          <a:xfrm>
            <a:off x="132891" y="1531536"/>
            <a:ext cx="1005187" cy="1263395"/>
          </a:xfrm>
          <a:prstGeom prst="roundRect">
            <a:avLst>
              <a:gd name="adj" fmla="val 20799"/>
            </a:avLst>
          </a:prstGeom>
          <a:solidFill>
            <a:srgbClr val="002060"/>
          </a:solidFill>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671055A8-4087-48FF-9CAC-204583BC0534}"/>
              </a:ext>
            </a:extLst>
          </xdr:cNvPr>
          <xdr:cNvSpPr txBox="1"/>
        </xdr:nvSpPr>
        <xdr:spPr>
          <a:xfrm>
            <a:off x="1186833" y="1799157"/>
            <a:ext cx="1470052" cy="26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ln>
                  <a:noFill/>
                </a:ln>
                <a:latin typeface="Times New Roman" panose="02020603050405020304" pitchFamily="18" charset="0"/>
                <a:cs typeface="Times New Roman" panose="02020603050405020304" pitchFamily="18" charset="0"/>
              </a:rPr>
              <a:t>TOTAL</a:t>
            </a:r>
            <a:r>
              <a:rPr lang="en-US" sz="1400" b="1" baseline="0">
                <a:ln>
                  <a:noFill/>
                </a:ln>
                <a:latin typeface="Times New Roman" panose="02020603050405020304" pitchFamily="18" charset="0"/>
                <a:cs typeface="Times New Roman" panose="02020603050405020304" pitchFamily="18" charset="0"/>
              </a:rPr>
              <a:t> SALES</a:t>
            </a:r>
            <a:endParaRPr lang="en-US" sz="1400" b="1">
              <a:ln>
                <a:noFill/>
              </a:ln>
              <a:latin typeface="Times New Roman" panose="02020603050405020304" pitchFamily="18" charset="0"/>
              <a:cs typeface="Times New Roman" panose="02020603050405020304" pitchFamily="18" charset="0"/>
            </a:endParaRPr>
          </a:p>
        </xdr:txBody>
      </xdr:sp>
      <xdr:sp macro="" textlink="SalesData!L6">
        <xdr:nvSpPr>
          <xdr:cNvPr id="22" name="TextBox 21">
            <a:extLst>
              <a:ext uri="{FF2B5EF4-FFF2-40B4-BE49-F238E27FC236}">
                <a16:creationId xmlns:a16="http://schemas.microsoft.com/office/drawing/2014/main" id="{7ABC3542-23C8-4493-805D-4A085E7FD1EB}"/>
              </a:ext>
            </a:extLst>
          </xdr:cNvPr>
          <xdr:cNvSpPr txBox="1"/>
        </xdr:nvSpPr>
        <xdr:spPr>
          <a:xfrm>
            <a:off x="1263059" y="2225857"/>
            <a:ext cx="1223921" cy="296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C5E2F6-1036-43FA-961F-59FC0C405B62}" type="TxLink">
              <a:rPr lang="en-US" sz="1200" b="1" i="0" u="none" strike="noStrike">
                <a:solidFill>
                  <a:srgbClr val="000000"/>
                </a:solidFill>
                <a:latin typeface="Times New Roman" panose="02020603050405020304" pitchFamily="18" charset="0"/>
                <a:cs typeface="Times New Roman" panose="02020603050405020304" pitchFamily="18" charset="0"/>
              </a:rPr>
              <a:pPr/>
              <a:t>50,553,600</a:t>
            </a:fld>
            <a:endParaRPr lang="en-US" sz="1200" b="1">
              <a:latin typeface="Times New Roman" panose="02020603050405020304" pitchFamily="18" charset="0"/>
              <a:cs typeface="Times New Roman" panose="02020603050405020304" pitchFamily="18" charset="0"/>
            </a:endParaRPr>
          </a:p>
        </xdr:txBody>
      </xdr:sp>
    </xdr:grpSp>
    <xdr:clientData/>
  </xdr:twoCellAnchor>
  <xdr:twoCellAnchor>
    <xdr:from>
      <xdr:col>4</xdr:col>
      <xdr:colOff>444801</xdr:colOff>
      <xdr:row>9</xdr:row>
      <xdr:rowOff>1291</xdr:rowOff>
    </xdr:from>
    <xdr:to>
      <xdr:col>9</xdr:col>
      <xdr:colOff>135106</xdr:colOff>
      <xdr:row>16</xdr:row>
      <xdr:rowOff>103010</xdr:rowOff>
    </xdr:to>
    <xdr:grpSp>
      <xdr:nvGrpSpPr>
        <xdr:cNvPr id="24" name="Group 23">
          <a:extLst>
            <a:ext uri="{FF2B5EF4-FFF2-40B4-BE49-F238E27FC236}">
              <a16:creationId xmlns:a16="http://schemas.microsoft.com/office/drawing/2014/main" id="{0CE08283-333D-4FDC-843E-4A8A3C4B393E}"/>
            </a:ext>
          </a:extLst>
        </xdr:cNvPr>
        <xdr:cNvGrpSpPr/>
      </xdr:nvGrpSpPr>
      <xdr:grpSpPr>
        <a:xfrm>
          <a:off x="2883201" y="1478399"/>
          <a:ext cx="2738305" cy="1250580"/>
          <a:chOff x="122237" y="1518548"/>
          <a:chExt cx="2741968" cy="1281807"/>
        </a:xfrm>
      </xdr:grpSpPr>
      <xdr:sp macro="" textlink="">
        <xdr:nvSpPr>
          <xdr:cNvPr id="25" name="Rectangle: Rounded Corners 24">
            <a:extLst>
              <a:ext uri="{FF2B5EF4-FFF2-40B4-BE49-F238E27FC236}">
                <a16:creationId xmlns:a16="http://schemas.microsoft.com/office/drawing/2014/main" id="{B1CAE38A-D286-414D-8BB4-568C06925D49}"/>
              </a:ext>
            </a:extLst>
          </xdr:cNvPr>
          <xdr:cNvSpPr/>
        </xdr:nvSpPr>
        <xdr:spPr>
          <a:xfrm>
            <a:off x="122237" y="1518548"/>
            <a:ext cx="2560320" cy="1281807"/>
          </a:xfrm>
          <a:prstGeom prst="roundRect">
            <a:avLst/>
          </a:prstGeom>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26" name="Rectangle: Rounded Corners 25">
            <a:extLst>
              <a:ext uri="{FF2B5EF4-FFF2-40B4-BE49-F238E27FC236}">
                <a16:creationId xmlns:a16="http://schemas.microsoft.com/office/drawing/2014/main" id="{8EC74258-B923-4FF8-87B6-B6D56D45F996}"/>
              </a:ext>
            </a:extLst>
          </xdr:cNvPr>
          <xdr:cNvSpPr/>
        </xdr:nvSpPr>
        <xdr:spPr>
          <a:xfrm>
            <a:off x="132890" y="1531536"/>
            <a:ext cx="1005187" cy="1263395"/>
          </a:xfrm>
          <a:prstGeom prst="roundRect">
            <a:avLst>
              <a:gd name="adj" fmla="val 20799"/>
            </a:avLst>
          </a:prstGeom>
          <a:solidFill>
            <a:srgbClr val="002060"/>
          </a:solidFill>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68E13627-0F38-4423-B7BB-9395E8E0ACB2}"/>
              </a:ext>
            </a:extLst>
          </xdr:cNvPr>
          <xdr:cNvSpPr txBox="1"/>
        </xdr:nvSpPr>
        <xdr:spPr>
          <a:xfrm>
            <a:off x="1122024" y="1799157"/>
            <a:ext cx="1742181" cy="26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300" b="1">
                <a:ln>
                  <a:noFill/>
                </a:ln>
                <a:latin typeface="Times New Roman" panose="02020603050405020304" pitchFamily="18" charset="0"/>
                <a:cs typeface="Times New Roman" panose="02020603050405020304" pitchFamily="18" charset="0"/>
              </a:rPr>
              <a:t>AVERAGE</a:t>
            </a:r>
            <a:r>
              <a:rPr lang="en-US" sz="1300" b="1" baseline="0">
                <a:ln>
                  <a:noFill/>
                </a:ln>
                <a:latin typeface="Times New Roman" panose="02020603050405020304" pitchFamily="18" charset="0"/>
                <a:cs typeface="Times New Roman" panose="02020603050405020304" pitchFamily="18" charset="0"/>
              </a:rPr>
              <a:t> SALES</a:t>
            </a:r>
            <a:endParaRPr lang="en-US" sz="1300" b="1">
              <a:ln>
                <a:noFill/>
              </a:ln>
              <a:latin typeface="Times New Roman" panose="02020603050405020304" pitchFamily="18" charset="0"/>
              <a:cs typeface="Times New Roman" panose="02020603050405020304" pitchFamily="18" charset="0"/>
            </a:endParaRPr>
          </a:p>
        </xdr:txBody>
      </xdr:sp>
      <xdr:sp macro="" textlink="SalesData!L15">
        <xdr:nvSpPr>
          <xdr:cNvPr id="28" name="TextBox 27">
            <a:extLst>
              <a:ext uri="{FF2B5EF4-FFF2-40B4-BE49-F238E27FC236}">
                <a16:creationId xmlns:a16="http://schemas.microsoft.com/office/drawing/2014/main" id="{4A9A152F-C084-4B74-911A-8BEC290F5038}"/>
              </a:ext>
            </a:extLst>
          </xdr:cNvPr>
          <xdr:cNvSpPr txBox="1"/>
        </xdr:nvSpPr>
        <xdr:spPr>
          <a:xfrm>
            <a:off x="1492730" y="2212875"/>
            <a:ext cx="1223921" cy="296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B7264B-6166-45A5-A925-64B778DEB407}" type="TxLink">
              <a:rPr lang="en-US" sz="1400" b="1" i="0" u="none" strike="noStrike">
                <a:solidFill>
                  <a:srgbClr val="000000"/>
                </a:solidFill>
                <a:latin typeface="Times New Roman" panose="02020603050405020304" pitchFamily="18" charset="0"/>
                <a:cs typeface="Times New Roman" panose="02020603050405020304" pitchFamily="18" charset="0"/>
              </a:rPr>
              <a:pPr/>
              <a:t>339,286</a:t>
            </a:fld>
            <a:endParaRPr lang="en-US" sz="2000" b="1">
              <a:latin typeface="Times New Roman" panose="02020603050405020304" pitchFamily="18" charset="0"/>
              <a:cs typeface="Times New Roman" panose="02020603050405020304" pitchFamily="18" charset="0"/>
            </a:endParaRPr>
          </a:p>
        </xdr:txBody>
      </xdr:sp>
    </xdr:grpSp>
    <xdr:clientData/>
  </xdr:twoCellAnchor>
  <xdr:twoCellAnchor>
    <xdr:from>
      <xdr:col>9</xdr:col>
      <xdr:colOff>145444</xdr:colOff>
      <xdr:row>9</xdr:row>
      <xdr:rowOff>1291</xdr:rowOff>
    </xdr:from>
    <xdr:to>
      <xdr:col>13</xdr:col>
      <xdr:colOff>390751</xdr:colOff>
      <xdr:row>16</xdr:row>
      <xdr:rowOff>103010</xdr:rowOff>
    </xdr:to>
    <xdr:grpSp>
      <xdr:nvGrpSpPr>
        <xdr:cNvPr id="29" name="Group 28">
          <a:extLst>
            <a:ext uri="{FF2B5EF4-FFF2-40B4-BE49-F238E27FC236}">
              <a16:creationId xmlns:a16="http://schemas.microsoft.com/office/drawing/2014/main" id="{EF505165-5229-498E-9431-194F2DA6C57F}"/>
            </a:ext>
          </a:extLst>
        </xdr:cNvPr>
        <xdr:cNvGrpSpPr/>
      </xdr:nvGrpSpPr>
      <xdr:grpSpPr>
        <a:xfrm>
          <a:off x="5631844" y="1478399"/>
          <a:ext cx="2683707" cy="1250580"/>
          <a:chOff x="122237" y="1518548"/>
          <a:chExt cx="2686304" cy="1281807"/>
        </a:xfrm>
      </xdr:grpSpPr>
      <xdr:sp macro="" textlink="">
        <xdr:nvSpPr>
          <xdr:cNvPr id="30" name="Rectangle: Rounded Corners 29">
            <a:extLst>
              <a:ext uri="{FF2B5EF4-FFF2-40B4-BE49-F238E27FC236}">
                <a16:creationId xmlns:a16="http://schemas.microsoft.com/office/drawing/2014/main" id="{26C48946-06E7-4E8B-9AE6-AB849D809930}"/>
              </a:ext>
            </a:extLst>
          </xdr:cNvPr>
          <xdr:cNvSpPr/>
        </xdr:nvSpPr>
        <xdr:spPr>
          <a:xfrm>
            <a:off x="122237" y="1518548"/>
            <a:ext cx="2560320" cy="1281807"/>
          </a:xfrm>
          <a:prstGeom prst="roundRect">
            <a:avLst/>
          </a:prstGeom>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31" name="Rectangle: Rounded Corners 30">
            <a:extLst>
              <a:ext uri="{FF2B5EF4-FFF2-40B4-BE49-F238E27FC236}">
                <a16:creationId xmlns:a16="http://schemas.microsoft.com/office/drawing/2014/main" id="{63909FA0-181B-498D-9CD9-DD18CDCF838A}"/>
              </a:ext>
            </a:extLst>
          </xdr:cNvPr>
          <xdr:cNvSpPr/>
        </xdr:nvSpPr>
        <xdr:spPr>
          <a:xfrm>
            <a:off x="132890" y="1531536"/>
            <a:ext cx="1005187" cy="1263395"/>
          </a:xfrm>
          <a:prstGeom prst="roundRect">
            <a:avLst>
              <a:gd name="adj" fmla="val 20799"/>
            </a:avLst>
          </a:prstGeom>
          <a:solidFill>
            <a:srgbClr val="002060"/>
          </a:solidFill>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712F8403-3FE3-412B-83AE-B8BE32D062CD}"/>
              </a:ext>
            </a:extLst>
          </xdr:cNvPr>
          <xdr:cNvSpPr txBox="1"/>
        </xdr:nvSpPr>
        <xdr:spPr>
          <a:xfrm>
            <a:off x="1278648" y="1815464"/>
            <a:ext cx="1470052" cy="26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ln>
                  <a:noFill/>
                </a:ln>
                <a:latin typeface="Times New Roman" panose="02020603050405020304" pitchFamily="18" charset="0"/>
                <a:cs typeface="Times New Roman" panose="02020603050405020304" pitchFamily="18" charset="0"/>
              </a:rPr>
              <a:t>UNIT SOLD</a:t>
            </a:r>
          </a:p>
        </xdr:txBody>
      </xdr:sp>
      <xdr:sp macro="" textlink="SalesData!L9">
        <xdr:nvSpPr>
          <xdr:cNvPr id="33" name="TextBox 32">
            <a:extLst>
              <a:ext uri="{FF2B5EF4-FFF2-40B4-BE49-F238E27FC236}">
                <a16:creationId xmlns:a16="http://schemas.microsoft.com/office/drawing/2014/main" id="{29FEDBCF-F7FB-40E8-A7D8-B526C4C13EC2}"/>
              </a:ext>
            </a:extLst>
          </xdr:cNvPr>
          <xdr:cNvSpPr txBox="1"/>
        </xdr:nvSpPr>
        <xdr:spPr>
          <a:xfrm>
            <a:off x="1584620" y="2186913"/>
            <a:ext cx="1223921" cy="296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5F7524-3CD4-4BA7-B625-A6F31960390C}" type="TxLink">
              <a:rPr lang="en-US" sz="1400" b="1" i="0" u="none" strike="noStrike">
                <a:solidFill>
                  <a:srgbClr val="000000"/>
                </a:solidFill>
                <a:latin typeface="Times New Roman" panose="02020603050405020304" pitchFamily="18" charset="0"/>
                <a:cs typeface="Times New Roman" panose="02020603050405020304" pitchFamily="18" charset="0"/>
              </a:rPr>
              <a:pPr/>
              <a:t>17,115</a:t>
            </a:fld>
            <a:endParaRPr lang="en-US" sz="1400" b="1">
              <a:latin typeface="Times New Roman" panose="02020603050405020304" pitchFamily="18" charset="0"/>
              <a:cs typeface="Times New Roman" panose="02020603050405020304" pitchFamily="18" charset="0"/>
            </a:endParaRPr>
          </a:p>
        </xdr:txBody>
      </xdr:sp>
    </xdr:grpSp>
    <xdr:clientData/>
  </xdr:twoCellAnchor>
  <xdr:twoCellAnchor>
    <xdr:from>
      <xdr:col>13</xdr:col>
      <xdr:colOff>465212</xdr:colOff>
      <xdr:row>9</xdr:row>
      <xdr:rowOff>1291</xdr:rowOff>
    </xdr:from>
    <xdr:to>
      <xdr:col>18</xdr:col>
      <xdr:colOff>126407</xdr:colOff>
      <xdr:row>16</xdr:row>
      <xdr:rowOff>103010</xdr:rowOff>
    </xdr:to>
    <xdr:grpSp>
      <xdr:nvGrpSpPr>
        <xdr:cNvPr id="34" name="Group 33">
          <a:extLst>
            <a:ext uri="{FF2B5EF4-FFF2-40B4-BE49-F238E27FC236}">
              <a16:creationId xmlns:a16="http://schemas.microsoft.com/office/drawing/2014/main" id="{6AF051FB-193D-4376-BAFA-6EA9F42D7206}"/>
            </a:ext>
          </a:extLst>
        </xdr:cNvPr>
        <xdr:cNvGrpSpPr/>
      </xdr:nvGrpSpPr>
      <xdr:grpSpPr>
        <a:xfrm>
          <a:off x="8390012" y="1478399"/>
          <a:ext cx="2709195" cy="1250580"/>
          <a:chOff x="122237" y="1518548"/>
          <a:chExt cx="2712876" cy="1281807"/>
        </a:xfrm>
      </xdr:grpSpPr>
      <xdr:sp macro="" textlink="">
        <xdr:nvSpPr>
          <xdr:cNvPr id="35" name="Rectangle: Rounded Corners 34">
            <a:extLst>
              <a:ext uri="{FF2B5EF4-FFF2-40B4-BE49-F238E27FC236}">
                <a16:creationId xmlns:a16="http://schemas.microsoft.com/office/drawing/2014/main" id="{4B3AF2C5-AB0E-4407-B1B7-31C840C5D975}"/>
              </a:ext>
            </a:extLst>
          </xdr:cNvPr>
          <xdr:cNvSpPr/>
        </xdr:nvSpPr>
        <xdr:spPr>
          <a:xfrm>
            <a:off x="122237" y="1518548"/>
            <a:ext cx="2560320" cy="1281807"/>
          </a:xfrm>
          <a:prstGeom prst="roundRect">
            <a:avLst/>
          </a:prstGeom>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36" name="Rectangle: Rounded Corners 35">
            <a:extLst>
              <a:ext uri="{FF2B5EF4-FFF2-40B4-BE49-F238E27FC236}">
                <a16:creationId xmlns:a16="http://schemas.microsoft.com/office/drawing/2014/main" id="{451B32B7-4BA1-487F-879E-2F349B41565D}"/>
              </a:ext>
            </a:extLst>
          </xdr:cNvPr>
          <xdr:cNvSpPr/>
        </xdr:nvSpPr>
        <xdr:spPr>
          <a:xfrm>
            <a:off x="132890" y="1531536"/>
            <a:ext cx="1005187" cy="1263395"/>
          </a:xfrm>
          <a:prstGeom prst="roundRect">
            <a:avLst>
              <a:gd name="adj" fmla="val 20799"/>
            </a:avLst>
          </a:prstGeom>
          <a:solidFill>
            <a:srgbClr val="002060"/>
          </a:solidFill>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37" name="TextBox 36">
            <a:extLst>
              <a:ext uri="{FF2B5EF4-FFF2-40B4-BE49-F238E27FC236}">
                <a16:creationId xmlns:a16="http://schemas.microsoft.com/office/drawing/2014/main" id="{DBAC66B7-B60F-4011-9182-CE0A2AFAA4B2}"/>
              </a:ext>
            </a:extLst>
          </xdr:cNvPr>
          <xdr:cNvSpPr txBox="1"/>
        </xdr:nvSpPr>
        <xdr:spPr>
          <a:xfrm>
            <a:off x="1365061" y="1799157"/>
            <a:ext cx="1470052" cy="266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ln>
                  <a:noFill/>
                </a:ln>
                <a:latin typeface="Times New Roman" panose="02020603050405020304" pitchFamily="18" charset="0"/>
                <a:cs typeface="Times New Roman" panose="02020603050405020304" pitchFamily="18" charset="0"/>
              </a:rPr>
              <a:t>PROFIT</a:t>
            </a:r>
          </a:p>
        </xdr:txBody>
      </xdr:sp>
      <xdr:sp macro="" textlink="SalesData!L12">
        <xdr:nvSpPr>
          <xdr:cNvPr id="38" name="TextBox 37">
            <a:extLst>
              <a:ext uri="{FF2B5EF4-FFF2-40B4-BE49-F238E27FC236}">
                <a16:creationId xmlns:a16="http://schemas.microsoft.com/office/drawing/2014/main" id="{22F752B4-EC1A-442B-8E83-D1BC620D403A}"/>
              </a:ext>
            </a:extLst>
          </xdr:cNvPr>
          <xdr:cNvSpPr txBox="1"/>
        </xdr:nvSpPr>
        <xdr:spPr>
          <a:xfrm>
            <a:off x="1389811" y="2196825"/>
            <a:ext cx="1223921" cy="296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F7CF349-735E-4212-AD48-400E5CD6D42B}" type="TxLink">
              <a:rPr lang="en-US" sz="1400" b="1" i="0" u="none" strike="noStrike">
                <a:solidFill>
                  <a:srgbClr val="000000"/>
                </a:solidFill>
                <a:latin typeface="Times New Roman" panose="02020603050405020304" pitchFamily="18" charset="0"/>
                <a:cs typeface="Times New Roman" panose="02020603050405020304" pitchFamily="18" charset="0"/>
              </a:rPr>
              <a:pPr algn="l"/>
              <a:t>15,028,200 </a:t>
            </a:fld>
            <a:endParaRPr lang="en-US" sz="1400" b="1">
              <a:latin typeface="Times New Roman" panose="02020603050405020304" pitchFamily="18" charset="0"/>
              <a:cs typeface="Times New Roman" panose="02020603050405020304" pitchFamily="18" charset="0"/>
            </a:endParaRPr>
          </a:p>
        </xdr:txBody>
      </xdr:sp>
    </xdr:grpSp>
    <xdr:clientData/>
  </xdr:twoCellAnchor>
  <xdr:twoCellAnchor>
    <xdr:from>
      <xdr:col>0</xdr:col>
      <xdr:colOff>243840</xdr:colOff>
      <xdr:row>10</xdr:row>
      <xdr:rowOff>109728</xdr:rowOff>
    </xdr:from>
    <xdr:to>
      <xdr:col>1</xdr:col>
      <xdr:colOff>365760</xdr:colOff>
      <xdr:row>14</xdr:row>
      <xdr:rowOff>158496</xdr:rowOff>
    </xdr:to>
    <xdr:grpSp>
      <xdr:nvGrpSpPr>
        <xdr:cNvPr id="55" name="Graphic 47" descr="Bar chart">
          <a:extLst>
            <a:ext uri="{FF2B5EF4-FFF2-40B4-BE49-F238E27FC236}">
              <a16:creationId xmlns:a16="http://schemas.microsoft.com/office/drawing/2014/main" id="{5B2212E2-ED9E-42BC-B898-94C0AA5C5F0F}"/>
            </a:ext>
          </a:extLst>
        </xdr:cNvPr>
        <xdr:cNvGrpSpPr/>
      </xdr:nvGrpSpPr>
      <xdr:grpSpPr>
        <a:xfrm>
          <a:off x="243840" y="1750959"/>
          <a:ext cx="731520" cy="705260"/>
          <a:chOff x="6096000" y="3243072"/>
          <a:chExt cx="731520" cy="731520"/>
        </a:xfrm>
        <a:solidFill>
          <a:schemeClr val="bg1"/>
        </a:solidFill>
      </xdr:grpSpPr>
      <xdr:sp macro="" textlink="">
        <xdr:nvSpPr>
          <xdr:cNvPr id="56" name="Freeform: Shape 55">
            <a:extLst>
              <a:ext uri="{FF2B5EF4-FFF2-40B4-BE49-F238E27FC236}">
                <a16:creationId xmlns:a16="http://schemas.microsoft.com/office/drawing/2014/main" id="{4F14A336-D346-4742-B1E1-966F108D5395}"/>
              </a:ext>
            </a:extLst>
          </xdr:cNvPr>
          <xdr:cNvSpPr/>
        </xdr:nvSpPr>
        <xdr:spPr>
          <a:xfrm>
            <a:off x="6198156" y="3345228"/>
            <a:ext cx="525780" cy="525780"/>
          </a:xfrm>
          <a:custGeom>
            <a:avLst/>
            <a:gdLst>
              <a:gd name="connsiteX0" fmla="*/ 50244 w 525780"/>
              <a:gd name="connsiteY0" fmla="*/ 4524 h 525780"/>
              <a:gd name="connsiteX1" fmla="*/ 4524 w 525780"/>
              <a:gd name="connsiteY1" fmla="*/ 4524 h 525780"/>
              <a:gd name="connsiteX2" fmla="*/ 4524 w 525780"/>
              <a:gd name="connsiteY2" fmla="*/ 522684 h 525780"/>
              <a:gd name="connsiteX3" fmla="*/ 522684 w 525780"/>
              <a:gd name="connsiteY3" fmla="*/ 522684 h 525780"/>
              <a:gd name="connsiteX4" fmla="*/ 522684 w 525780"/>
              <a:gd name="connsiteY4" fmla="*/ 476964 h 525780"/>
              <a:gd name="connsiteX5" fmla="*/ 50244 w 525780"/>
              <a:gd name="connsiteY5" fmla="*/ 476964 h 5257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25780" h="525780">
                <a:moveTo>
                  <a:pt x="50244" y="4524"/>
                </a:moveTo>
                <a:lnTo>
                  <a:pt x="4524" y="4524"/>
                </a:lnTo>
                <a:lnTo>
                  <a:pt x="4524" y="522684"/>
                </a:lnTo>
                <a:lnTo>
                  <a:pt x="522684" y="522684"/>
                </a:lnTo>
                <a:lnTo>
                  <a:pt x="522684" y="476964"/>
                </a:lnTo>
                <a:lnTo>
                  <a:pt x="50244" y="476964"/>
                </a:lnTo>
                <a:close/>
              </a:path>
            </a:pathLst>
          </a:custGeom>
          <a:grpFill/>
          <a:ln w="7541" cap="flat">
            <a:noFill/>
            <a:prstDash val="solid"/>
            <a:miter/>
          </a:ln>
        </xdr:spPr>
        <xdr:txBody>
          <a:bodyPr rtlCol="0" anchor="ctr"/>
          <a:lstStyle/>
          <a:p>
            <a:endParaRPr lang="en-US"/>
          </a:p>
        </xdr:txBody>
      </xdr:sp>
      <xdr:sp macro="" textlink="">
        <xdr:nvSpPr>
          <xdr:cNvPr id="57" name="Freeform: Shape 56">
            <a:extLst>
              <a:ext uri="{FF2B5EF4-FFF2-40B4-BE49-F238E27FC236}">
                <a16:creationId xmlns:a16="http://schemas.microsoft.com/office/drawing/2014/main" id="{5CB75226-A7DB-4A5F-A998-21BB54C3A211}"/>
              </a:ext>
            </a:extLst>
          </xdr:cNvPr>
          <xdr:cNvSpPr/>
        </xdr:nvSpPr>
        <xdr:spPr>
          <a:xfrm>
            <a:off x="6289596" y="3505248"/>
            <a:ext cx="91440" cy="274320"/>
          </a:xfrm>
          <a:custGeom>
            <a:avLst/>
            <a:gdLst>
              <a:gd name="connsiteX0" fmla="*/ 4524 w 91440"/>
              <a:gd name="connsiteY0" fmla="*/ 4524 h 274320"/>
              <a:gd name="connsiteX1" fmla="*/ 88344 w 91440"/>
              <a:gd name="connsiteY1" fmla="*/ 4524 h 274320"/>
              <a:gd name="connsiteX2" fmla="*/ 88344 w 91440"/>
              <a:gd name="connsiteY2" fmla="*/ 271224 h 274320"/>
              <a:gd name="connsiteX3" fmla="*/ 4524 w 91440"/>
              <a:gd name="connsiteY3" fmla="*/ 271224 h 274320"/>
            </a:gdLst>
            <a:ahLst/>
            <a:cxnLst>
              <a:cxn ang="0">
                <a:pos x="connsiteX0" y="connsiteY0"/>
              </a:cxn>
              <a:cxn ang="0">
                <a:pos x="connsiteX1" y="connsiteY1"/>
              </a:cxn>
              <a:cxn ang="0">
                <a:pos x="connsiteX2" y="connsiteY2"/>
              </a:cxn>
              <a:cxn ang="0">
                <a:pos x="connsiteX3" y="connsiteY3"/>
              </a:cxn>
            </a:cxnLst>
            <a:rect l="l" t="t" r="r" b="b"/>
            <a:pathLst>
              <a:path w="91440" h="274320">
                <a:moveTo>
                  <a:pt x="4524" y="4524"/>
                </a:moveTo>
                <a:lnTo>
                  <a:pt x="88344" y="4524"/>
                </a:lnTo>
                <a:lnTo>
                  <a:pt x="88344" y="271224"/>
                </a:lnTo>
                <a:lnTo>
                  <a:pt x="4524" y="271224"/>
                </a:lnTo>
                <a:close/>
              </a:path>
            </a:pathLst>
          </a:custGeom>
          <a:grpFill/>
          <a:ln w="7541" cap="flat">
            <a:noFill/>
            <a:prstDash val="solid"/>
            <a:miter/>
          </a:ln>
        </xdr:spPr>
        <xdr:txBody>
          <a:bodyPr rtlCol="0" anchor="ctr"/>
          <a:lstStyle/>
          <a:p>
            <a:endParaRPr lang="en-US"/>
          </a:p>
        </xdr:txBody>
      </xdr:sp>
      <xdr:sp macro="" textlink="">
        <xdr:nvSpPr>
          <xdr:cNvPr id="58" name="Freeform: Shape 57">
            <a:extLst>
              <a:ext uri="{FF2B5EF4-FFF2-40B4-BE49-F238E27FC236}">
                <a16:creationId xmlns:a16="http://schemas.microsoft.com/office/drawing/2014/main" id="{959190F3-D3C9-4891-8D0E-7DF1CAF98A19}"/>
              </a:ext>
            </a:extLst>
          </xdr:cNvPr>
          <xdr:cNvSpPr/>
        </xdr:nvSpPr>
        <xdr:spPr>
          <a:xfrm>
            <a:off x="6403896" y="3345228"/>
            <a:ext cx="91440" cy="434340"/>
          </a:xfrm>
          <a:custGeom>
            <a:avLst/>
            <a:gdLst>
              <a:gd name="connsiteX0" fmla="*/ 4524 w 91440"/>
              <a:gd name="connsiteY0" fmla="*/ 4524 h 434340"/>
              <a:gd name="connsiteX1" fmla="*/ 88344 w 91440"/>
              <a:gd name="connsiteY1" fmla="*/ 4524 h 434340"/>
              <a:gd name="connsiteX2" fmla="*/ 88344 w 91440"/>
              <a:gd name="connsiteY2" fmla="*/ 431244 h 434340"/>
              <a:gd name="connsiteX3" fmla="*/ 4524 w 91440"/>
              <a:gd name="connsiteY3" fmla="*/ 431244 h 434340"/>
            </a:gdLst>
            <a:ahLst/>
            <a:cxnLst>
              <a:cxn ang="0">
                <a:pos x="connsiteX0" y="connsiteY0"/>
              </a:cxn>
              <a:cxn ang="0">
                <a:pos x="connsiteX1" y="connsiteY1"/>
              </a:cxn>
              <a:cxn ang="0">
                <a:pos x="connsiteX2" y="connsiteY2"/>
              </a:cxn>
              <a:cxn ang="0">
                <a:pos x="connsiteX3" y="connsiteY3"/>
              </a:cxn>
            </a:cxnLst>
            <a:rect l="l" t="t" r="r" b="b"/>
            <a:pathLst>
              <a:path w="91440" h="434340">
                <a:moveTo>
                  <a:pt x="4524" y="4524"/>
                </a:moveTo>
                <a:lnTo>
                  <a:pt x="88344" y="4524"/>
                </a:lnTo>
                <a:lnTo>
                  <a:pt x="88344" y="431244"/>
                </a:lnTo>
                <a:lnTo>
                  <a:pt x="4524" y="431244"/>
                </a:lnTo>
                <a:close/>
              </a:path>
            </a:pathLst>
          </a:custGeom>
          <a:grpFill/>
          <a:ln w="7541" cap="flat">
            <a:noFill/>
            <a:prstDash val="solid"/>
            <a:miter/>
          </a:ln>
        </xdr:spPr>
        <xdr:txBody>
          <a:bodyPr rtlCol="0" anchor="ctr"/>
          <a:lstStyle/>
          <a:p>
            <a:endParaRPr lang="en-US"/>
          </a:p>
        </xdr:txBody>
      </xdr:sp>
      <xdr:sp macro="" textlink="">
        <xdr:nvSpPr>
          <xdr:cNvPr id="59" name="Freeform: Shape 58">
            <a:extLst>
              <a:ext uri="{FF2B5EF4-FFF2-40B4-BE49-F238E27FC236}">
                <a16:creationId xmlns:a16="http://schemas.microsoft.com/office/drawing/2014/main" id="{F863F4A3-D5FD-4905-AC27-9CA060125044}"/>
              </a:ext>
            </a:extLst>
          </xdr:cNvPr>
          <xdr:cNvSpPr/>
        </xdr:nvSpPr>
        <xdr:spPr>
          <a:xfrm>
            <a:off x="6518196" y="3505248"/>
            <a:ext cx="91440" cy="274320"/>
          </a:xfrm>
          <a:custGeom>
            <a:avLst/>
            <a:gdLst>
              <a:gd name="connsiteX0" fmla="*/ 4524 w 91440"/>
              <a:gd name="connsiteY0" fmla="*/ 4524 h 274320"/>
              <a:gd name="connsiteX1" fmla="*/ 88344 w 91440"/>
              <a:gd name="connsiteY1" fmla="*/ 4524 h 274320"/>
              <a:gd name="connsiteX2" fmla="*/ 88344 w 91440"/>
              <a:gd name="connsiteY2" fmla="*/ 271224 h 274320"/>
              <a:gd name="connsiteX3" fmla="*/ 4524 w 91440"/>
              <a:gd name="connsiteY3" fmla="*/ 271224 h 274320"/>
            </a:gdLst>
            <a:ahLst/>
            <a:cxnLst>
              <a:cxn ang="0">
                <a:pos x="connsiteX0" y="connsiteY0"/>
              </a:cxn>
              <a:cxn ang="0">
                <a:pos x="connsiteX1" y="connsiteY1"/>
              </a:cxn>
              <a:cxn ang="0">
                <a:pos x="connsiteX2" y="connsiteY2"/>
              </a:cxn>
              <a:cxn ang="0">
                <a:pos x="connsiteX3" y="connsiteY3"/>
              </a:cxn>
            </a:cxnLst>
            <a:rect l="l" t="t" r="r" b="b"/>
            <a:pathLst>
              <a:path w="91440" h="274320">
                <a:moveTo>
                  <a:pt x="4524" y="4524"/>
                </a:moveTo>
                <a:lnTo>
                  <a:pt x="88344" y="4524"/>
                </a:lnTo>
                <a:lnTo>
                  <a:pt x="88344" y="271224"/>
                </a:lnTo>
                <a:lnTo>
                  <a:pt x="4524" y="271224"/>
                </a:lnTo>
                <a:close/>
              </a:path>
            </a:pathLst>
          </a:custGeom>
          <a:grpFill/>
          <a:ln w="7541" cap="flat">
            <a:noFill/>
            <a:prstDash val="solid"/>
            <a:miter/>
          </a:ln>
        </xdr:spPr>
        <xdr:txBody>
          <a:bodyPr rtlCol="0" anchor="ctr"/>
          <a:lstStyle/>
          <a:p>
            <a:endParaRPr lang="en-US"/>
          </a:p>
        </xdr:txBody>
      </xdr:sp>
      <xdr:sp macro="" textlink="">
        <xdr:nvSpPr>
          <xdr:cNvPr id="60" name="Freeform: Shape 59">
            <a:extLst>
              <a:ext uri="{FF2B5EF4-FFF2-40B4-BE49-F238E27FC236}">
                <a16:creationId xmlns:a16="http://schemas.microsoft.com/office/drawing/2014/main" id="{9EC5EF87-9EA7-4E59-A103-DFC7CBC8B073}"/>
              </a:ext>
            </a:extLst>
          </xdr:cNvPr>
          <xdr:cNvSpPr/>
        </xdr:nvSpPr>
        <xdr:spPr>
          <a:xfrm>
            <a:off x="6632496" y="3634788"/>
            <a:ext cx="91440" cy="144780"/>
          </a:xfrm>
          <a:custGeom>
            <a:avLst/>
            <a:gdLst>
              <a:gd name="connsiteX0" fmla="*/ 4524 w 91440"/>
              <a:gd name="connsiteY0" fmla="*/ 4524 h 144780"/>
              <a:gd name="connsiteX1" fmla="*/ 88344 w 91440"/>
              <a:gd name="connsiteY1" fmla="*/ 4524 h 144780"/>
              <a:gd name="connsiteX2" fmla="*/ 88344 w 91440"/>
              <a:gd name="connsiteY2" fmla="*/ 141684 h 144780"/>
              <a:gd name="connsiteX3" fmla="*/ 4524 w 91440"/>
              <a:gd name="connsiteY3" fmla="*/ 141684 h 144780"/>
            </a:gdLst>
            <a:ahLst/>
            <a:cxnLst>
              <a:cxn ang="0">
                <a:pos x="connsiteX0" y="connsiteY0"/>
              </a:cxn>
              <a:cxn ang="0">
                <a:pos x="connsiteX1" y="connsiteY1"/>
              </a:cxn>
              <a:cxn ang="0">
                <a:pos x="connsiteX2" y="connsiteY2"/>
              </a:cxn>
              <a:cxn ang="0">
                <a:pos x="connsiteX3" y="connsiteY3"/>
              </a:cxn>
            </a:cxnLst>
            <a:rect l="l" t="t" r="r" b="b"/>
            <a:pathLst>
              <a:path w="91440" h="144780">
                <a:moveTo>
                  <a:pt x="4524" y="4524"/>
                </a:moveTo>
                <a:lnTo>
                  <a:pt x="88344" y="4524"/>
                </a:lnTo>
                <a:lnTo>
                  <a:pt x="88344" y="141684"/>
                </a:lnTo>
                <a:lnTo>
                  <a:pt x="4524" y="141684"/>
                </a:lnTo>
                <a:close/>
              </a:path>
            </a:pathLst>
          </a:custGeom>
          <a:grpFill/>
          <a:ln w="7541" cap="flat">
            <a:noFill/>
            <a:prstDash val="solid"/>
            <a:miter/>
          </a:ln>
        </xdr:spPr>
        <xdr:txBody>
          <a:bodyPr rtlCol="0" anchor="ctr"/>
          <a:lstStyle/>
          <a:p>
            <a:endParaRPr lang="en-US"/>
          </a:p>
        </xdr:txBody>
      </xdr:sp>
    </xdr:grpSp>
    <xdr:clientData/>
  </xdr:twoCellAnchor>
  <xdr:twoCellAnchor>
    <xdr:from>
      <xdr:col>9</xdr:col>
      <xdr:colOff>271920</xdr:colOff>
      <xdr:row>10</xdr:row>
      <xdr:rowOff>113424</xdr:rowOff>
    </xdr:from>
    <xdr:to>
      <xdr:col>10</xdr:col>
      <xdr:colOff>393840</xdr:colOff>
      <xdr:row>14</xdr:row>
      <xdr:rowOff>162192</xdr:rowOff>
    </xdr:to>
    <xdr:grpSp>
      <xdr:nvGrpSpPr>
        <xdr:cNvPr id="61" name="Graphic 49" descr="Register">
          <a:extLst>
            <a:ext uri="{FF2B5EF4-FFF2-40B4-BE49-F238E27FC236}">
              <a16:creationId xmlns:a16="http://schemas.microsoft.com/office/drawing/2014/main" id="{550FB4B3-97E6-459D-807A-56110047783D}"/>
            </a:ext>
          </a:extLst>
        </xdr:cNvPr>
        <xdr:cNvGrpSpPr/>
      </xdr:nvGrpSpPr>
      <xdr:grpSpPr>
        <a:xfrm>
          <a:off x="5758320" y="1754655"/>
          <a:ext cx="731520" cy="705260"/>
          <a:chOff x="6246000" y="3393072"/>
          <a:chExt cx="731520" cy="731520"/>
        </a:xfrm>
        <a:solidFill>
          <a:schemeClr val="bg1"/>
        </a:solidFill>
      </xdr:grpSpPr>
      <xdr:sp macro="" textlink="">
        <xdr:nvSpPr>
          <xdr:cNvPr id="62" name="Freeform: Shape 61">
            <a:extLst>
              <a:ext uri="{FF2B5EF4-FFF2-40B4-BE49-F238E27FC236}">
                <a16:creationId xmlns:a16="http://schemas.microsoft.com/office/drawing/2014/main" id="{DCC34216-9801-4746-BF1B-5BB2EF1A64C7}"/>
              </a:ext>
            </a:extLst>
          </xdr:cNvPr>
          <xdr:cNvSpPr/>
        </xdr:nvSpPr>
        <xdr:spPr>
          <a:xfrm>
            <a:off x="6302436" y="3906708"/>
            <a:ext cx="617220" cy="114300"/>
          </a:xfrm>
          <a:custGeom>
            <a:avLst/>
            <a:gdLst>
              <a:gd name="connsiteX0" fmla="*/ 309324 w 617220"/>
              <a:gd name="connsiteY0" fmla="*/ 35004 h 114300"/>
              <a:gd name="connsiteX1" fmla="*/ 332184 w 617220"/>
              <a:gd name="connsiteY1" fmla="*/ 57864 h 114300"/>
              <a:gd name="connsiteX2" fmla="*/ 309324 w 617220"/>
              <a:gd name="connsiteY2" fmla="*/ 80724 h 114300"/>
              <a:gd name="connsiteX3" fmla="*/ 286464 w 617220"/>
              <a:gd name="connsiteY3" fmla="*/ 57864 h 114300"/>
              <a:gd name="connsiteX4" fmla="*/ 309324 w 617220"/>
              <a:gd name="connsiteY4" fmla="*/ 35004 h 114300"/>
              <a:gd name="connsiteX5" fmla="*/ 4524 w 617220"/>
              <a:gd name="connsiteY5" fmla="*/ 111204 h 114300"/>
              <a:gd name="connsiteX6" fmla="*/ 614124 w 617220"/>
              <a:gd name="connsiteY6" fmla="*/ 111204 h 114300"/>
              <a:gd name="connsiteX7" fmla="*/ 614124 w 617220"/>
              <a:gd name="connsiteY7" fmla="*/ 4524 h 114300"/>
              <a:gd name="connsiteX8" fmla="*/ 4524 w 617220"/>
              <a:gd name="connsiteY8" fmla="*/ 4524 h 114300"/>
              <a:gd name="connsiteX9" fmla="*/ 4524 w 617220"/>
              <a:gd name="connsiteY9" fmla="*/ 111204 h 1143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17220" h="114300">
                <a:moveTo>
                  <a:pt x="309324" y="35004"/>
                </a:moveTo>
                <a:cubicBezTo>
                  <a:pt x="322278" y="35004"/>
                  <a:pt x="332184" y="44910"/>
                  <a:pt x="332184" y="57864"/>
                </a:cubicBezTo>
                <a:cubicBezTo>
                  <a:pt x="332184" y="70818"/>
                  <a:pt x="322278" y="80724"/>
                  <a:pt x="309324" y="80724"/>
                </a:cubicBezTo>
                <a:cubicBezTo>
                  <a:pt x="296370" y="80724"/>
                  <a:pt x="286464" y="70818"/>
                  <a:pt x="286464" y="57864"/>
                </a:cubicBezTo>
                <a:cubicBezTo>
                  <a:pt x="286464" y="44910"/>
                  <a:pt x="296370" y="35004"/>
                  <a:pt x="309324" y="35004"/>
                </a:cubicBezTo>
                <a:close/>
                <a:moveTo>
                  <a:pt x="4524" y="111204"/>
                </a:moveTo>
                <a:lnTo>
                  <a:pt x="614124" y="111204"/>
                </a:lnTo>
                <a:lnTo>
                  <a:pt x="614124" y="4524"/>
                </a:lnTo>
                <a:lnTo>
                  <a:pt x="4524" y="4524"/>
                </a:lnTo>
                <a:lnTo>
                  <a:pt x="4524" y="111204"/>
                </a:lnTo>
                <a:close/>
              </a:path>
            </a:pathLst>
          </a:custGeom>
          <a:grpFill/>
          <a:ln w="7541" cap="flat">
            <a:noFill/>
            <a:prstDash val="solid"/>
            <a:miter/>
          </a:ln>
        </xdr:spPr>
        <xdr:txBody>
          <a:bodyPr rtlCol="0" anchor="ctr"/>
          <a:lstStyle/>
          <a:p>
            <a:endParaRPr lang="en-US"/>
          </a:p>
        </xdr:txBody>
      </xdr:sp>
      <xdr:sp macro="" textlink="">
        <xdr:nvSpPr>
          <xdr:cNvPr id="63" name="Freeform: Shape 62">
            <a:extLst>
              <a:ext uri="{FF2B5EF4-FFF2-40B4-BE49-F238E27FC236}">
                <a16:creationId xmlns:a16="http://schemas.microsoft.com/office/drawing/2014/main" id="{5856FB00-50D2-4B21-AF37-643274188BF6}"/>
              </a:ext>
            </a:extLst>
          </xdr:cNvPr>
          <xdr:cNvSpPr/>
        </xdr:nvSpPr>
        <xdr:spPr>
          <a:xfrm>
            <a:off x="6454836" y="3647628"/>
            <a:ext cx="83820" cy="38100"/>
          </a:xfrm>
          <a:custGeom>
            <a:avLst/>
            <a:gdLst>
              <a:gd name="connsiteX0" fmla="*/ 4524 w 83820"/>
              <a:gd name="connsiteY0" fmla="*/ 4524 h 38100"/>
              <a:gd name="connsiteX1" fmla="*/ 80724 w 83820"/>
              <a:gd name="connsiteY1" fmla="*/ 4524 h 38100"/>
              <a:gd name="connsiteX2" fmla="*/ 80724 w 83820"/>
              <a:gd name="connsiteY2" fmla="*/ 35004 h 38100"/>
              <a:gd name="connsiteX3" fmla="*/ 4524 w 83820"/>
              <a:gd name="connsiteY3" fmla="*/ 35004 h 38100"/>
            </a:gdLst>
            <a:ahLst/>
            <a:cxnLst>
              <a:cxn ang="0">
                <a:pos x="connsiteX0" y="connsiteY0"/>
              </a:cxn>
              <a:cxn ang="0">
                <a:pos x="connsiteX1" y="connsiteY1"/>
              </a:cxn>
              <a:cxn ang="0">
                <a:pos x="connsiteX2" y="connsiteY2"/>
              </a:cxn>
              <a:cxn ang="0">
                <a:pos x="connsiteX3" y="connsiteY3"/>
              </a:cxn>
            </a:cxnLst>
            <a:rect l="l" t="t" r="r" b="b"/>
            <a:pathLst>
              <a:path w="83820" h="38100">
                <a:moveTo>
                  <a:pt x="4524" y="4524"/>
                </a:moveTo>
                <a:lnTo>
                  <a:pt x="80724" y="4524"/>
                </a:lnTo>
                <a:lnTo>
                  <a:pt x="80724" y="35004"/>
                </a:lnTo>
                <a:lnTo>
                  <a:pt x="4524" y="35004"/>
                </a:lnTo>
                <a:close/>
              </a:path>
            </a:pathLst>
          </a:custGeom>
          <a:grpFill/>
          <a:ln w="7541" cap="flat">
            <a:noFill/>
            <a:prstDash val="solid"/>
            <a:miter/>
          </a:ln>
        </xdr:spPr>
        <xdr:txBody>
          <a:bodyPr rtlCol="0" anchor="ctr"/>
          <a:lstStyle/>
          <a:p>
            <a:endParaRPr lang="en-US"/>
          </a:p>
        </xdr:txBody>
      </xdr:sp>
      <xdr:sp macro="" textlink="">
        <xdr:nvSpPr>
          <xdr:cNvPr id="64" name="Freeform: Shape 63">
            <a:extLst>
              <a:ext uri="{FF2B5EF4-FFF2-40B4-BE49-F238E27FC236}">
                <a16:creationId xmlns:a16="http://schemas.microsoft.com/office/drawing/2014/main" id="{98337FCE-79AB-4DDC-945B-85FFA3E79FF7}"/>
              </a:ext>
            </a:extLst>
          </xdr:cNvPr>
          <xdr:cNvSpPr/>
        </xdr:nvSpPr>
        <xdr:spPr>
          <a:xfrm>
            <a:off x="6454836" y="3586668"/>
            <a:ext cx="83820" cy="38100"/>
          </a:xfrm>
          <a:custGeom>
            <a:avLst/>
            <a:gdLst>
              <a:gd name="connsiteX0" fmla="*/ 4524 w 83820"/>
              <a:gd name="connsiteY0" fmla="*/ 4524 h 38100"/>
              <a:gd name="connsiteX1" fmla="*/ 80724 w 83820"/>
              <a:gd name="connsiteY1" fmla="*/ 4524 h 38100"/>
              <a:gd name="connsiteX2" fmla="*/ 80724 w 83820"/>
              <a:gd name="connsiteY2" fmla="*/ 35004 h 38100"/>
              <a:gd name="connsiteX3" fmla="*/ 4524 w 83820"/>
              <a:gd name="connsiteY3" fmla="*/ 35004 h 38100"/>
            </a:gdLst>
            <a:ahLst/>
            <a:cxnLst>
              <a:cxn ang="0">
                <a:pos x="connsiteX0" y="connsiteY0"/>
              </a:cxn>
              <a:cxn ang="0">
                <a:pos x="connsiteX1" y="connsiteY1"/>
              </a:cxn>
              <a:cxn ang="0">
                <a:pos x="connsiteX2" y="connsiteY2"/>
              </a:cxn>
              <a:cxn ang="0">
                <a:pos x="connsiteX3" y="connsiteY3"/>
              </a:cxn>
            </a:cxnLst>
            <a:rect l="l" t="t" r="r" b="b"/>
            <a:pathLst>
              <a:path w="83820" h="38100">
                <a:moveTo>
                  <a:pt x="4524" y="4524"/>
                </a:moveTo>
                <a:lnTo>
                  <a:pt x="80724" y="4524"/>
                </a:lnTo>
                <a:lnTo>
                  <a:pt x="80724" y="35004"/>
                </a:lnTo>
                <a:lnTo>
                  <a:pt x="4524" y="35004"/>
                </a:lnTo>
                <a:close/>
              </a:path>
            </a:pathLst>
          </a:custGeom>
          <a:grpFill/>
          <a:ln w="7541" cap="flat">
            <a:noFill/>
            <a:prstDash val="solid"/>
            <a:miter/>
          </a:ln>
        </xdr:spPr>
        <xdr:txBody>
          <a:bodyPr rtlCol="0" anchor="ctr"/>
          <a:lstStyle/>
          <a:p>
            <a:endParaRPr lang="en-US"/>
          </a:p>
        </xdr:txBody>
      </xdr:sp>
      <xdr:sp macro="" textlink="">
        <xdr:nvSpPr>
          <xdr:cNvPr id="65" name="Freeform: Shape 64">
            <a:extLst>
              <a:ext uri="{FF2B5EF4-FFF2-40B4-BE49-F238E27FC236}">
                <a16:creationId xmlns:a16="http://schemas.microsoft.com/office/drawing/2014/main" id="{BD1E0573-7F5C-4C4F-9E24-29C6469EB1D4}"/>
              </a:ext>
            </a:extLst>
          </xdr:cNvPr>
          <xdr:cNvSpPr/>
        </xdr:nvSpPr>
        <xdr:spPr>
          <a:xfrm>
            <a:off x="6454836" y="3525708"/>
            <a:ext cx="83820" cy="38100"/>
          </a:xfrm>
          <a:custGeom>
            <a:avLst/>
            <a:gdLst>
              <a:gd name="connsiteX0" fmla="*/ 4524 w 83820"/>
              <a:gd name="connsiteY0" fmla="*/ 4524 h 38100"/>
              <a:gd name="connsiteX1" fmla="*/ 80724 w 83820"/>
              <a:gd name="connsiteY1" fmla="*/ 4524 h 38100"/>
              <a:gd name="connsiteX2" fmla="*/ 80724 w 83820"/>
              <a:gd name="connsiteY2" fmla="*/ 35004 h 38100"/>
              <a:gd name="connsiteX3" fmla="*/ 4524 w 83820"/>
              <a:gd name="connsiteY3" fmla="*/ 35004 h 38100"/>
            </a:gdLst>
            <a:ahLst/>
            <a:cxnLst>
              <a:cxn ang="0">
                <a:pos x="connsiteX0" y="connsiteY0"/>
              </a:cxn>
              <a:cxn ang="0">
                <a:pos x="connsiteX1" y="connsiteY1"/>
              </a:cxn>
              <a:cxn ang="0">
                <a:pos x="connsiteX2" y="connsiteY2"/>
              </a:cxn>
              <a:cxn ang="0">
                <a:pos x="connsiteX3" y="connsiteY3"/>
              </a:cxn>
            </a:cxnLst>
            <a:rect l="l" t="t" r="r" b="b"/>
            <a:pathLst>
              <a:path w="83820" h="38100">
                <a:moveTo>
                  <a:pt x="4524" y="4524"/>
                </a:moveTo>
                <a:lnTo>
                  <a:pt x="80724" y="4524"/>
                </a:lnTo>
                <a:lnTo>
                  <a:pt x="80724" y="35004"/>
                </a:lnTo>
                <a:lnTo>
                  <a:pt x="4524" y="35004"/>
                </a:lnTo>
                <a:close/>
              </a:path>
            </a:pathLst>
          </a:custGeom>
          <a:grpFill/>
          <a:ln w="7541" cap="flat">
            <a:noFill/>
            <a:prstDash val="solid"/>
            <a:miter/>
          </a:ln>
        </xdr:spPr>
        <xdr:txBody>
          <a:bodyPr rtlCol="0" anchor="ctr"/>
          <a:lstStyle/>
          <a:p>
            <a:endParaRPr lang="en-US"/>
          </a:p>
        </xdr:txBody>
      </xdr:sp>
      <xdr:sp macro="" textlink="">
        <xdr:nvSpPr>
          <xdr:cNvPr id="66" name="Freeform: Shape 65">
            <a:extLst>
              <a:ext uri="{FF2B5EF4-FFF2-40B4-BE49-F238E27FC236}">
                <a16:creationId xmlns:a16="http://schemas.microsoft.com/office/drawing/2014/main" id="{9D4E4D3E-CCFC-461B-91AF-CBF5148D6518}"/>
              </a:ext>
            </a:extLst>
          </xdr:cNvPr>
          <xdr:cNvSpPr/>
        </xdr:nvSpPr>
        <xdr:spPr>
          <a:xfrm>
            <a:off x="6302436" y="3464748"/>
            <a:ext cx="617220" cy="419100"/>
          </a:xfrm>
          <a:custGeom>
            <a:avLst/>
            <a:gdLst>
              <a:gd name="connsiteX0" fmla="*/ 522684 w 617220"/>
              <a:gd name="connsiteY0" fmla="*/ 248364 h 419100"/>
              <a:gd name="connsiteX1" fmla="*/ 339804 w 617220"/>
              <a:gd name="connsiteY1" fmla="*/ 248364 h 419100"/>
              <a:gd name="connsiteX2" fmla="*/ 339804 w 617220"/>
              <a:gd name="connsiteY2" fmla="*/ 172164 h 419100"/>
              <a:gd name="connsiteX3" fmla="*/ 522684 w 617220"/>
              <a:gd name="connsiteY3" fmla="*/ 172164 h 419100"/>
              <a:gd name="connsiteX4" fmla="*/ 522684 w 617220"/>
              <a:gd name="connsiteY4" fmla="*/ 248364 h 419100"/>
              <a:gd name="connsiteX5" fmla="*/ 263604 w 617220"/>
              <a:gd name="connsiteY5" fmla="*/ 248364 h 419100"/>
              <a:gd name="connsiteX6" fmla="*/ 126444 w 617220"/>
              <a:gd name="connsiteY6" fmla="*/ 248364 h 419100"/>
              <a:gd name="connsiteX7" fmla="*/ 126444 w 617220"/>
              <a:gd name="connsiteY7" fmla="*/ 35004 h 419100"/>
              <a:gd name="connsiteX8" fmla="*/ 263604 w 617220"/>
              <a:gd name="connsiteY8" fmla="*/ 35004 h 419100"/>
              <a:gd name="connsiteX9" fmla="*/ 263604 w 617220"/>
              <a:gd name="connsiteY9" fmla="*/ 248364 h 419100"/>
              <a:gd name="connsiteX10" fmla="*/ 568404 w 617220"/>
              <a:gd name="connsiteY10" fmla="*/ 248364 h 419100"/>
              <a:gd name="connsiteX11" fmla="*/ 568404 w 617220"/>
              <a:gd name="connsiteY11" fmla="*/ 156924 h 419100"/>
              <a:gd name="connsiteX12" fmla="*/ 537924 w 617220"/>
              <a:gd name="connsiteY12" fmla="*/ 126444 h 419100"/>
              <a:gd name="connsiteX13" fmla="*/ 294084 w 617220"/>
              <a:gd name="connsiteY13" fmla="*/ 126444 h 419100"/>
              <a:gd name="connsiteX14" fmla="*/ 294084 w 617220"/>
              <a:gd name="connsiteY14" fmla="*/ 19764 h 419100"/>
              <a:gd name="connsiteX15" fmla="*/ 278844 w 617220"/>
              <a:gd name="connsiteY15" fmla="*/ 4524 h 419100"/>
              <a:gd name="connsiteX16" fmla="*/ 111204 w 617220"/>
              <a:gd name="connsiteY16" fmla="*/ 4524 h 419100"/>
              <a:gd name="connsiteX17" fmla="*/ 95964 w 617220"/>
              <a:gd name="connsiteY17" fmla="*/ 19764 h 419100"/>
              <a:gd name="connsiteX18" fmla="*/ 95964 w 617220"/>
              <a:gd name="connsiteY18" fmla="*/ 126444 h 419100"/>
              <a:gd name="connsiteX19" fmla="*/ 80724 w 617220"/>
              <a:gd name="connsiteY19" fmla="*/ 126444 h 419100"/>
              <a:gd name="connsiteX20" fmla="*/ 50244 w 617220"/>
              <a:gd name="connsiteY20" fmla="*/ 156924 h 419100"/>
              <a:gd name="connsiteX21" fmla="*/ 50244 w 617220"/>
              <a:gd name="connsiteY21" fmla="*/ 248364 h 419100"/>
              <a:gd name="connsiteX22" fmla="*/ 4524 w 617220"/>
              <a:gd name="connsiteY22" fmla="*/ 355044 h 419100"/>
              <a:gd name="connsiteX23" fmla="*/ 4524 w 617220"/>
              <a:gd name="connsiteY23" fmla="*/ 416004 h 419100"/>
              <a:gd name="connsiteX24" fmla="*/ 614124 w 617220"/>
              <a:gd name="connsiteY24" fmla="*/ 416004 h 419100"/>
              <a:gd name="connsiteX25" fmla="*/ 614124 w 617220"/>
              <a:gd name="connsiteY25" fmla="*/ 355044 h 419100"/>
              <a:gd name="connsiteX26" fmla="*/ 568404 w 617220"/>
              <a:gd name="connsiteY26" fmla="*/ 248364 h 4191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617220" h="419100">
                <a:moveTo>
                  <a:pt x="522684" y="248364"/>
                </a:moveTo>
                <a:lnTo>
                  <a:pt x="339804" y="248364"/>
                </a:lnTo>
                <a:lnTo>
                  <a:pt x="339804" y="172164"/>
                </a:lnTo>
                <a:lnTo>
                  <a:pt x="522684" y="172164"/>
                </a:lnTo>
                <a:lnTo>
                  <a:pt x="522684" y="248364"/>
                </a:lnTo>
                <a:close/>
                <a:moveTo>
                  <a:pt x="263604" y="248364"/>
                </a:moveTo>
                <a:lnTo>
                  <a:pt x="126444" y="248364"/>
                </a:lnTo>
                <a:lnTo>
                  <a:pt x="126444" y="35004"/>
                </a:lnTo>
                <a:lnTo>
                  <a:pt x="263604" y="35004"/>
                </a:lnTo>
                <a:lnTo>
                  <a:pt x="263604" y="248364"/>
                </a:lnTo>
                <a:close/>
                <a:moveTo>
                  <a:pt x="568404" y="248364"/>
                </a:moveTo>
                <a:lnTo>
                  <a:pt x="568404" y="156924"/>
                </a:lnTo>
                <a:cubicBezTo>
                  <a:pt x="568404" y="140160"/>
                  <a:pt x="554688" y="126444"/>
                  <a:pt x="537924" y="126444"/>
                </a:cubicBezTo>
                <a:lnTo>
                  <a:pt x="294084" y="126444"/>
                </a:lnTo>
                <a:lnTo>
                  <a:pt x="294084" y="19764"/>
                </a:lnTo>
                <a:cubicBezTo>
                  <a:pt x="294084" y="11382"/>
                  <a:pt x="287226" y="4524"/>
                  <a:pt x="278844" y="4524"/>
                </a:cubicBezTo>
                <a:lnTo>
                  <a:pt x="111204" y="4524"/>
                </a:lnTo>
                <a:cubicBezTo>
                  <a:pt x="102822" y="4524"/>
                  <a:pt x="95964" y="11382"/>
                  <a:pt x="95964" y="19764"/>
                </a:cubicBezTo>
                <a:lnTo>
                  <a:pt x="95964" y="126444"/>
                </a:lnTo>
                <a:lnTo>
                  <a:pt x="80724" y="126444"/>
                </a:lnTo>
                <a:cubicBezTo>
                  <a:pt x="63960" y="126444"/>
                  <a:pt x="50244" y="140160"/>
                  <a:pt x="50244" y="156924"/>
                </a:cubicBezTo>
                <a:lnTo>
                  <a:pt x="50244" y="248364"/>
                </a:lnTo>
                <a:lnTo>
                  <a:pt x="4524" y="355044"/>
                </a:lnTo>
                <a:lnTo>
                  <a:pt x="4524" y="416004"/>
                </a:lnTo>
                <a:lnTo>
                  <a:pt x="614124" y="416004"/>
                </a:lnTo>
                <a:lnTo>
                  <a:pt x="614124" y="355044"/>
                </a:lnTo>
                <a:lnTo>
                  <a:pt x="568404" y="248364"/>
                </a:lnTo>
                <a:close/>
              </a:path>
            </a:pathLst>
          </a:custGeom>
          <a:grpFill/>
          <a:ln w="7541" cap="flat">
            <a:noFill/>
            <a:prstDash val="solid"/>
            <a:miter/>
          </a:ln>
        </xdr:spPr>
        <xdr:txBody>
          <a:bodyPr rtlCol="0" anchor="ctr"/>
          <a:lstStyle/>
          <a:p>
            <a:endParaRPr lang="en-US"/>
          </a:p>
        </xdr:txBody>
      </xdr:sp>
    </xdr:grpSp>
    <xdr:clientData/>
  </xdr:twoCellAnchor>
  <xdr:twoCellAnchor>
    <xdr:from>
      <xdr:col>14</xdr:col>
      <xdr:colOff>86688</xdr:colOff>
      <xdr:row>11</xdr:row>
      <xdr:rowOff>82829</xdr:rowOff>
    </xdr:from>
    <xdr:to>
      <xdr:col>15</xdr:col>
      <xdr:colOff>132408</xdr:colOff>
      <xdr:row>14</xdr:row>
      <xdr:rowOff>58445</xdr:rowOff>
    </xdr:to>
    <xdr:sp macro="" textlink="">
      <xdr:nvSpPr>
        <xdr:cNvPr id="67" name="Graphic 51" descr="Piggy Bank">
          <a:extLst>
            <a:ext uri="{FF2B5EF4-FFF2-40B4-BE49-F238E27FC236}">
              <a16:creationId xmlns:a16="http://schemas.microsoft.com/office/drawing/2014/main" id="{5D0CCAB4-9BDD-4778-8EE1-D7CE57CE4F78}"/>
            </a:ext>
          </a:extLst>
        </xdr:cNvPr>
        <xdr:cNvSpPr/>
      </xdr:nvSpPr>
      <xdr:spPr>
        <a:xfrm>
          <a:off x="8621088" y="1960397"/>
          <a:ext cx="655320" cy="487680"/>
        </a:xfrm>
        <a:custGeom>
          <a:avLst/>
          <a:gdLst>
            <a:gd name="connsiteX0" fmla="*/ 583644 w 655320"/>
            <a:gd name="connsiteY0" fmla="*/ 249175 h 487680"/>
            <a:gd name="connsiteX1" fmla="*/ 574500 w 655320"/>
            <a:gd name="connsiteY1" fmla="*/ 244603 h 487680"/>
            <a:gd name="connsiteX2" fmla="*/ 568404 w 655320"/>
            <a:gd name="connsiteY2" fmla="*/ 227077 h 487680"/>
            <a:gd name="connsiteX3" fmla="*/ 581358 w 655320"/>
            <a:gd name="connsiteY3" fmla="*/ 204979 h 487680"/>
            <a:gd name="connsiteX4" fmla="*/ 582120 w 655320"/>
            <a:gd name="connsiteY4" fmla="*/ 204217 h 487680"/>
            <a:gd name="connsiteX5" fmla="*/ 598884 w 655320"/>
            <a:gd name="connsiteY5" fmla="*/ 226315 h 487680"/>
            <a:gd name="connsiteX6" fmla="*/ 583644 w 655320"/>
            <a:gd name="connsiteY6" fmla="*/ 249175 h 487680"/>
            <a:gd name="connsiteX7" fmla="*/ 376380 w 655320"/>
            <a:gd name="connsiteY7" fmla="*/ 99061 h 487680"/>
            <a:gd name="connsiteX8" fmla="*/ 362664 w 655320"/>
            <a:gd name="connsiteY8" fmla="*/ 108205 h 487680"/>
            <a:gd name="connsiteX9" fmla="*/ 356568 w 655320"/>
            <a:gd name="connsiteY9" fmla="*/ 106681 h 487680"/>
            <a:gd name="connsiteX10" fmla="*/ 280368 w 655320"/>
            <a:gd name="connsiteY10" fmla="*/ 89155 h 487680"/>
            <a:gd name="connsiteX11" fmla="*/ 236934 w 655320"/>
            <a:gd name="connsiteY11" fmla="*/ 95251 h 487680"/>
            <a:gd name="connsiteX12" fmla="*/ 217884 w 655320"/>
            <a:gd name="connsiteY12" fmla="*/ 84583 h 487680"/>
            <a:gd name="connsiteX13" fmla="*/ 228552 w 655320"/>
            <a:gd name="connsiteY13" fmla="*/ 65533 h 487680"/>
            <a:gd name="connsiteX14" fmla="*/ 279606 w 655320"/>
            <a:gd name="connsiteY14" fmla="*/ 58675 h 487680"/>
            <a:gd name="connsiteX15" fmla="*/ 367998 w 655320"/>
            <a:gd name="connsiteY15" fmla="*/ 78487 h 487680"/>
            <a:gd name="connsiteX16" fmla="*/ 376380 w 655320"/>
            <a:gd name="connsiteY16" fmla="*/ 99061 h 487680"/>
            <a:gd name="connsiteX17" fmla="*/ 639270 w 655320"/>
            <a:gd name="connsiteY17" fmla="*/ 157735 h 487680"/>
            <a:gd name="connsiteX18" fmla="*/ 577548 w 655320"/>
            <a:gd name="connsiteY18" fmla="*/ 170689 h 487680"/>
            <a:gd name="connsiteX19" fmla="*/ 508968 w 655320"/>
            <a:gd name="connsiteY19" fmla="*/ 175261 h 487680"/>
            <a:gd name="connsiteX20" fmla="*/ 278844 w 655320"/>
            <a:gd name="connsiteY20" fmla="*/ 28195 h 487680"/>
            <a:gd name="connsiteX21" fmla="*/ 183594 w 655320"/>
            <a:gd name="connsiteY21" fmla="*/ 49531 h 487680"/>
            <a:gd name="connsiteX22" fmla="*/ 89868 w 655320"/>
            <a:gd name="connsiteY22" fmla="*/ 5335 h 487680"/>
            <a:gd name="connsiteX23" fmla="*/ 79200 w 655320"/>
            <a:gd name="connsiteY23" fmla="*/ 14479 h 487680"/>
            <a:gd name="connsiteX24" fmla="*/ 109680 w 655320"/>
            <a:gd name="connsiteY24" fmla="*/ 100585 h 487680"/>
            <a:gd name="connsiteX25" fmla="*/ 65484 w 655320"/>
            <a:gd name="connsiteY25" fmla="*/ 166117 h 487680"/>
            <a:gd name="connsiteX26" fmla="*/ 54816 w 655320"/>
            <a:gd name="connsiteY26" fmla="*/ 175261 h 487680"/>
            <a:gd name="connsiteX27" fmla="*/ 27384 w 655320"/>
            <a:gd name="connsiteY27" fmla="*/ 182119 h 487680"/>
            <a:gd name="connsiteX28" fmla="*/ 4524 w 655320"/>
            <a:gd name="connsiteY28" fmla="*/ 211837 h 487680"/>
            <a:gd name="connsiteX29" fmla="*/ 4524 w 655320"/>
            <a:gd name="connsiteY29" fmla="*/ 271273 h 487680"/>
            <a:gd name="connsiteX30" fmla="*/ 27384 w 655320"/>
            <a:gd name="connsiteY30" fmla="*/ 300991 h 487680"/>
            <a:gd name="connsiteX31" fmla="*/ 55578 w 655320"/>
            <a:gd name="connsiteY31" fmla="*/ 307849 h 487680"/>
            <a:gd name="connsiteX32" fmla="*/ 66246 w 655320"/>
            <a:gd name="connsiteY32" fmla="*/ 316993 h 487680"/>
            <a:gd name="connsiteX33" fmla="*/ 123396 w 655320"/>
            <a:gd name="connsiteY33" fmla="*/ 395479 h 487680"/>
            <a:gd name="connsiteX34" fmla="*/ 128730 w 655320"/>
            <a:gd name="connsiteY34" fmla="*/ 404623 h 487680"/>
            <a:gd name="connsiteX35" fmla="*/ 140160 w 655320"/>
            <a:gd name="connsiteY35" fmla="*/ 473965 h 487680"/>
            <a:gd name="connsiteX36" fmla="*/ 155400 w 655320"/>
            <a:gd name="connsiteY36" fmla="*/ 486919 h 487680"/>
            <a:gd name="connsiteX37" fmla="*/ 205692 w 655320"/>
            <a:gd name="connsiteY37" fmla="*/ 486919 h 487680"/>
            <a:gd name="connsiteX38" fmla="*/ 220932 w 655320"/>
            <a:gd name="connsiteY38" fmla="*/ 473965 h 487680"/>
            <a:gd name="connsiteX39" fmla="*/ 224742 w 655320"/>
            <a:gd name="connsiteY39" fmla="*/ 449581 h 487680"/>
            <a:gd name="connsiteX40" fmla="*/ 279606 w 655320"/>
            <a:gd name="connsiteY40" fmla="*/ 456439 h 487680"/>
            <a:gd name="connsiteX41" fmla="*/ 341328 w 655320"/>
            <a:gd name="connsiteY41" fmla="*/ 448057 h 487680"/>
            <a:gd name="connsiteX42" fmla="*/ 345900 w 655320"/>
            <a:gd name="connsiteY42" fmla="*/ 473965 h 487680"/>
            <a:gd name="connsiteX43" fmla="*/ 361140 w 655320"/>
            <a:gd name="connsiteY43" fmla="*/ 486919 h 487680"/>
            <a:gd name="connsiteX44" fmla="*/ 411432 w 655320"/>
            <a:gd name="connsiteY44" fmla="*/ 486919 h 487680"/>
            <a:gd name="connsiteX45" fmla="*/ 426672 w 655320"/>
            <a:gd name="connsiteY45" fmla="*/ 473965 h 487680"/>
            <a:gd name="connsiteX46" fmla="*/ 438102 w 655320"/>
            <a:gd name="connsiteY46" fmla="*/ 404623 h 487680"/>
            <a:gd name="connsiteX47" fmla="*/ 443436 w 655320"/>
            <a:gd name="connsiteY47" fmla="*/ 395479 h 487680"/>
            <a:gd name="connsiteX48" fmla="*/ 522684 w 655320"/>
            <a:gd name="connsiteY48" fmla="*/ 241555 h 487680"/>
            <a:gd name="connsiteX49" fmla="*/ 518112 w 655320"/>
            <a:gd name="connsiteY49" fmla="*/ 204217 h 487680"/>
            <a:gd name="connsiteX50" fmla="*/ 546306 w 655320"/>
            <a:gd name="connsiteY50" fmla="*/ 198883 h 487680"/>
            <a:gd name="connsiteX51" fmla="*/ 537924 w 655320"/>
            <a:gd name="connsiteY51" fmla="*/ 226315 h 487680"/>
            <a:gd name="connsiteX52" fmla="*/ 553164 w 655320"/>
            <a:gd name="connsiteY52" fmla="*/ 266701 h 487680"/>
            <a:gd name="connsiteX53" fmla="*/ 583644 w 655320"/>
            <a:gd name="connsiteY53" fmla="*/ 280417 h 487680"/>
            <a:gd name="connsiteX54" fmla="*/ 629364 w 655320"/>
            <a:gd name="connsiteY54" fmla="*/ 227077 h 487680"/>
            <a:gd name="connsiteX55" fmla="*/ 613362 w 655320"/>
            <a:gd name="connsiteY55" fmla="*/ 189739 h 487680"/>
            <a:gd name="connsiteX56" fmla="*/ 634698 w 655320"/>
            <a:gd name="connsiteY56" fmla="*/ 188215 h 487680"/>
            <a:gd name="connsiteX57" fmla="*/ 652224 w 655320"/>
            <a:gd name="connsiteY57" fmla="*/ 175261 h 487680"/>
            <a:gd name="connsiteX58" fmla="*/ 639270 w 655320"/>
            <a:gd name="connsiteY58" fmla="*/ 157735 h 4876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655320" h="487680">
              <a:moveTo>
                <a:pt x="583644" y="249175"/>
              </a:moveTo>
              <a:cubicBezTo>
                <a:pt x="579834" y="249175"/>
                <a:pt x="576786" y="246889"/>
                <a:pt x="574500" y="244603"/>
              </a:cubicBezTo>
              <a:cubicBezTo>
                <a:pt x="570690" y="240793"/>
                <a:pt x="568404" y="233935"/>
                <a:pt x="568404" y="227077"/>
              </a:cubicBezTo>
              <a:cubicBezTo>
                <a:pt x="568404" y="217171"/>
                <a:pt x="575262" y="209551"/>
                <a:pt x="581358" y="204979"/>
              </a:cubicBezTo>
              <a:lnTo>
                <a:pt x="582120" y="204217"/>
              </a:lnTo>
              <a:cubicBezTo>
                <a:pt x="596598" y="211837"/>
                <a:pt x="598884" y="219457"/>
                <a:pt x="598884" y="226315"/>
              </a:cubicBezTo>
              <a:cubicBezTo>
                <a:pt x="598884" y="238507"/>
                <a:pt x="592026" y="249175"/>
                <a:pt x="583644" y="249175"/>
              </a:cubicBezTo>
              <a:close/>
              <a:moveTo>
                <a:pt x="376380" y="99061"/>
              </a:moveTo>
              <a:cubicBezTo>
                <a:pt x="374094" y="104395"/>
                <a:pt x="367998" y="108205"/>
                <a:pt x="362664" y="108205"/>
              </a:cubicBezTo>
              <a:cubicBezTo>
                <a:pt x="360378" y="108205"/>
                <a:pt x="358092" y="107443"/>
                <a:pt x="356568" y="106681"/>
              </a:cubicBezTo>
              <a:cubicBezTo>
                <a:pt x="332184" y="95251"/>
                <a:pt x="305514" y="89155"/>
                <a:pt x="280368" y="89155"/>
              </a:cubicBezTo>
              <a:cubicBezTo>
                <a:pt x="265890" y="89155"/>
                <a:pt x="251412" y="91441"/>
                <a:pt x="236934" y="95251"/>
              </a:cubicBezTo>
              <a:cubicBezTo>
                <a:pt x="228552" y="97537"/>
                <a:pt x="220170" y="92965"/>
                <a:pt x="217884" y="84583"/>
              </a:cubicBezTo>
              <a:cubicBezTo>
                <a:pt x="215598" y="76201"/>
                <a:pt x="220170" y="67819"/>
                <a:pt x="228552" y="65533"/>
              </a:cubicBezTo>
              <a:cubicBezTo>
                <a:pt x="245316" y="60961"/>
                <a:pt x="262842" y="58675"/>
                <a:pt x="279606" y="58675"/>
              </a:cubicBezTo>
              <a:cubicBezTo>
                <a:pt x="308562" y="58675"/>
                <a:pt x="339804" y="65533"/>
                <a:pt x="367998" y="78487"/>
              </a:cubicBezTo>
              <a:cubicBezTo>
                <a:pt x="376380" y="82297"/>
                <a:pt x="380190" y="91441"/>
                <a:pt x="376380" y="99061"/>
              </a:cubicBezTo>
              <a:close/>
              <a:moveTo>
                <a:pt x="639270" y="157735"/>
              </a:moveTo>
              <a:cubicBezTo>
                <a:pt x="620220" y="154687"/>
                <a:pt x="596598" y="160021"/>
                <a:pt x="577548" y="170689"/>
              </a:cubicBezTo>
              <a:cubicBezTo>
                <a:pt x="560022" y="166879"/>
                <a:pt x="533352" y="166879"/>
                <a:pt x="508968" y="175261"/>
              </a:cubicBezTo>
              <a:cubicBezTo>
                <a:pt x="473154" y="89917"/>
                <a:pt x="373332" y="28195"/>
                <a:pt x="278844" y="28195"/>
              </a:cubicBezTo>
              <a:cubicBezTo>
                <a:pt x="246078" y="28195"/>
                <a:pt x="213312" y="35815"/>
                <a:pt x="183594" y="49531"/>
              </a:cubicBezTo>
              <a:lnTo>
                <a:pt x="89868" y="5335"/>
              </a:lnTo>
              <a:cubicBezTo>
                <a:pt x="83772" y="2287"/>
                <a:pt x="76914" y="8383"/>
                <a:pt x="79200" y="14479"/>
              </a:cubicBezTo>
              <a:lnTo>
                <a:pt x="109680" y="100585"/>
              </a:lnTo>
              <a:cubicBezTo>
                <a:pt x="91392" y="119635"/>
                <a:pt x="76152" y="141733"/>
                <a:pt x="65484" y="166117"/>
              </a:cubicBezTo>
              <a:cubicBezTo>
                <a:pt x="63960" y="170689"/>
                <a:pt x="60150" y="173737"/>
                <a:pt x="54816" y="175261"/>
              </a:cubicBezTo>
              <a:lnTo>
                <a:pt x="27384" y="182119"/>
              </a:lnTo>
              <a:cubicBezTo>
                <a:pt x="13668" y="185167"/>
                <a:pt x="4524" y="197359"/>
                <a:pt x="4524" y="211837"/>
              </a:cubicBezTo>
              <a:lnTo>
                <a:pt x="4524" y="271273"/>
              </a:lnTo>
              <a:cubicBezTo>
                <a:pt x="4524" y="284989"/>
                <a:pt x="13668" y="297181"/>
                <a:pt x="27384" y="300991"/>
              </a:cubicBezTo>
              <a:lnTo>
                <a:pt x="55578" y="307849"/>
              </a:lnTo>
              <a:cubicBezTo>
                <a:pt x="60150" y="309373"/>
                <a:pt x="63960" y="312421"/>
                <a:pt x="66246" y="316993"/>
              </a:cubicBezTo>
              <a:cubicBezTo>
                <a:pt x="79200" y="346711"/>
                <a:pt x="99012" y="373381"/>
                <a:pt x="123396" y="395479"/>
              </a:cubicBezTo>
              <a:cubicBezTo>
                <a:pt x="125682" y="397765"/>
                <a:pt x="127968" y="400813"/>
                <a:pt x="128730" y="404623"/>
              </a:cubicBezTo>
              <a:lnTo>
                <a:pt x="140160" y="473965"/>
              </a:lnTo>
              <a:cubicBezTo>
                <a:pt x="141684" y="481585"/>
                <a:pt x="147780" y="486919"/>
                <a:pt x="155400" y="486919"/>
              </a:cubicBezTo>
              <a:lnTo>
                <a:pt x="205692" y="486919"/>
              </a:lnTo>
              <a:cubicBezTo>
                <a:pt x="213312" y="486919"/>
                <a:pt x="219408" y="481585"/>
                <a:pt x="220932" y="473965"/>
              </a:cubicBezTo>
              <a:lnTo>
                <a:pt x="224742" y="449581"/>
              </a:lnTo>
              <a:cubicBezTo>
                <a:pt x="242268" y="454153"/>
                <a:pt x="260556" y="456439"/>
                <a:pt x="279606" y="456439"/>
              </a:cubicBezTo>
              <a:cubicBezTo>
                <a:pt x="300180" y="456439"/>
                <a:pt x="321516" y="453391"/>
                <a:pt x="341328" y="448057"/>
              </a:cubicBezTo>
              <a:lnTo>
                <a:pt x="345900" y="473965"/>
              </a:lnTo>
              <a:cubicBezTo>
                <a:pt x="347424" y="481585"/>
                <a:pt x="353520" y="486919"/>
                <a:pt x="361140" y="486919"/>
              </a:cubicBezTo>
              <a:lnTo>
                <a:pt x="411432" y="486919"/>
              </a:lnTo>
              <a:cubicBezTo>
                <a:pt x="419052" y="486919"/>
                <a:pt x="425148" y="481585"/>
                <a:pt x="426672" y="473965"/>
              </a:cubicBezTo>
              <a:lnTo>
                <a:pt x="438102" y="404623"/>
              </a:lnTo>
              <a:cubicBezTo>
                <a:pt x="438864" y="400813"/>
                <a:pt x="440388" y="397765"/>
                <a:pt x="443436" y="395479"/>
              </a:cubicBezTo>
              <a:cubicBezTo>
                <a:pt x="489918" y="355093"/>
                <a:pt x="522684" y="301753"/>
                <a:pt x="522684" y="241555"/>
              </a:cubicBezTo>
              <a:cubicBezTo>
                <a:pt x="522684" y="228601"/>
                <a:pt x="521160" y="216409"/>
                <a:pt x="518112" y="204217"/>
              </a:cubicBezTo>
              <a:cubicBezTo>
                <a:pt x="527256" y="201169"/>
                <a:pt x="537162" y="198883"/>
                <a:pt x="546306" y="198883"/>
              </a:cubicBezTo>
              <a:cubicBezTo>
                <a:pt x="540972" y="207265"/>
                <a:pt x="537924" y="216409"/>
                <a:pt x="537924" y="226315"/>
              </a:cubicBezTo>
              <a:cubicBezTo>
                <a:pt x="537162" y="241555"/>
                <a:pt x="543258" y="256033"/>
                <a:pt x="553164" y="266701"/>
              </a:cubicBezTo>
              <a:cubicBezTo>
                <a:pt x="561546" y="275083"/>
                <a:pt x="572214" y="280417"/>
                <a:pt x="583644" y="280417"/>
              </a:cubicBezTo>
              <a:cubicBezTo>
                <a:pt x="608790" y="280417"/>
                <a:pt x="629364" y="256795"/>
                <a:pt x="629364" y="227077"/>
              </a:cubicBezTo>
              <a:cubicBezTo>
                <a:pt x="629364" y="212599"/>
                <a:pt x="624030" y="199645"/>
                <a:pt x="613362" y="189739"/>
              </a:cubicBezTo>
              <a:cubicBezTo>
                <a:pt x="620982" y="188215"/>
                <a:pt x="627840" y="187453"/>
                <a:pt x="634698" y="188215"/>
              </a:cubicBezTo>
              <a:cubicBezTo>
                <a:pt x="643080" y="189739"/>
                <a:pt x="650700" y="183643"/>
                <a:pt x="652224" y="175261"/>
              </a:cubicBezTo>
              <a:cubicBezTo>
                <a:pt x="652986" y="166879"/>
                <a:pt x="647652" y="159259"/>
                <a:pt x="639270" y="157735"/>
              </a:cubicBezTo>
              <a:close/>
            </a:path>
          </a:pathLst>
        </a:custGeom>
        <a:solidFill>
          <a:schemeClr val="bg1"/>
        </a:solidFill>
        <a:ln w="7541" cap="flat">
          <a:noFill/>
          <a:prstDash val="solid"/>
          <a:miter/>
        </a:ln>
      </xdr:spPr>
      <xdr:txBody>
        <a:bodyPr rtlCol="0" anchor="ctr"/>
        <a:lstStyle/>
        <a:p>
          <a:endParaRPr lang="en-US"/>
        </a:p>
      </xdr:txBody>
    </xdr:sp>
    <xdr:clientData/>
  </xdr:twoCellAnchor>
  <xdr:twoCellAnchor>
    <xdr:from>
      <xdr:col>5</xdr:col>
      <xdr:colOff>42378</xdr:colOff>
      <xdr:row>11</xdr:row>
      <xdr:rowOff>12660</xdr:rowOff>
    </xdr:from>
    <xdr:to>
      <xdr:col>6</xdr:col>
      <xdr:colOff>80478</xdr:colOff>
      <xdr:row>14</xdr:row>
      <xdr:rowOff>56856</xdr:rowOff>
    </xdr:to>
    <xdr:sp macro="" textlink="">
      <xdr:nvSpPr>
        <xdr:cNvPr id="68" name="Graphic 53" descr="Coins">
          <a:extLst>
            <a:ext uri="{FF2B5EF4-FFF2-40B4-BE49-F238E27FC236}">
              <a16:creationId xmlns:a16="http://schemas.microsoft.com/office/drawing/2014/main" id="{5E78B545-AFE8-4127-9F9C-8D83780902BA}"/>
            </a:ext>
          </a:extLst>
        </xdr:cNvPr>
        <xdr:cNvSpPr/>
      </xdr:nvSpPr>
      <xdr:spPr>
        <a:xfrm>
          <a:off x="3090378" y="1890228"/>
          <a:ext cx="647700" cy="556260"/>
        </a:xfrm>
        <a:custGeom>
          <a:avLst/>
          <a:gdLst>
            <a:gd name="connsiteX0" fmla="*/ 599646 w 647700"/>
            <a:gd name="connsiteY0" fmla="*/ 461724 h 556260"/>
            <a:gd name="connsiteX1" fmla="*/ 569166 w 647700"/>
            <a:gd name="connsiteY1" fmla="*/ 487632 h 556260"/>
            <a:gd name="connsiteX2" fmla="*/ 569166 w 647700"/>
            <a:gd name="connsiteY2" fmla="*/ 460200 h 556260"/>
            <a:gd name="connsiteX3" fmla="*/ 599646 w 647700"/>
            <a:gd name="connsiteY3" fmla="*/ 448008 h 556260"/>
            <a:gd name="connsiteX4" fmla="*/ 599646 w 647700"/>
            <a:gd name="connsiteY4" fmla="*/ 461724 h 556260"/>
            <a:gd name="connsiteX5" fmla="*/ 538686 w 647700"/>
            <a:gd name="connsiteY5" fmla="*/ 411432 h 556260"/>
            <a:gd name="connsiteX6" fmla="*/ 538686 w 647700"/>
            <a:gd name="connsiteY6" fmla="*/ 384000 h 556260"/>
            <a:gd name="connsiteX7" fmla="*/ 569166 w 647700"/>
            <a:gd name="connsiteY7" fmla="*/ 371808 h 556260"/>
            <a:gd name="connsiteX8" fmla="*/ 569166 w 647700"/>
            <a:gd name="connsiteY8" fmla="*/ 385524 h 556260"/>
            <a:gd name="connsiteX9" fmla="*/ 538686 w 647700"/>
            <a:gd name="connsiteY9" fmla="*/ 411432 h 556260"/>
            <a:gd name="connsiteX10" fmla="*/ 538686 w 647700"/>
            <a:gd name="connsiteY10" fmla="*/ 496776 h 556260"/>
            <a:gd name="connsiteX11" fmla="*/ 508206 w 647700"/>
            <a:gd name="connsiteY11" fmla="*/ 502110 h 556260"/>
            <a:gd name="connsiteX12" fmla="*/ 508206 w 647700"/>
            <a:gd name="connsiteY12" fmla="*/ 472392 h 556260"/>
            <a:gd name="connsiteX13" fmla="*/ 538686 w 647700"/>
            <a:gd name="connsiteY13" fmla="*/ 467820 h 556260"/>
            <a:gd name="connsiteX14" fmla="*/ 538686 w 647700"/>
            <a:gd name="connsiteY14" fmla="*/ 496776 h 556260"/>
            <a:gd name="connsiteX15" fmla="*/ 477726 w 647700"/>
            <a:gd name="connsiteY15" fmla="*/ 396192 h 556260"/>
            <a:gd name="connsiteX16" fmla="*/ 508206 w 647700"/>
            <a:gd name="connsiteY16" fmla="*/ 391620 h 556260"/>
            <a:gd name="connsiteX17" fmla="*/ 508206 w 647700"/>
            <a:gd name="connsiteY17" fmla="*/ 420576 h 556260"/>
            <a:gd name="connsiteX18" fmla="*/ 477726 w 647700"/>
            <a:gd name="connsiteY18" fmla="*/ 425910 h 556260"/>
            <a:gd name="connsiteX19" fmla="*/ 477726 w 647700"/>
            <a:gd name="connsiteY19" fmla="*/ 396192 h 556260"/>
            <a:gd name="connsiteX20" fmla="*/ 477726 w 647700"/>
            <a:gd name="connsiteY20" fmla="*/ 505920 h 556260"/>
            <a:gd name="connsiteX21" fmla="*/ 447246 w 647700"/>
            <a:gd name="connsiteY21" fmla="*/ 507444 h 556260"/>
            <a:gd name="connsiteX22" fmla="*/ 447246 w 647700"/>
            <a:gd name="connsiteY22" fmla="*/ 476964 h 556260"/>
            <a:gd name="connsiteX23" fmla="*/ 477726 w 647700"/>
            <a:gd name="connsiteY23" fmla="*/ 475440 h 556260"/>
            <a:gd name="connsiteX24" fmla="*/ 477726 w 647700"/>
            <a:gd name="connsiteY24" fmla="*/ 505920 h 556260"/>
            <a:gd name="connsiteX25" fmla="*/ 416766 w 647700"/>
            <a:gd name="connsiteY25" fmla="*/ 431244 h 556260"/>
            <a:gd name="connsiteX26" fmla="*/ 416766 w 647700"/>
            <a:gd name="connsiteY26" fmla="*/ 400764 h 556260"/>
            <a:gd name="connsiteX27" fmla="*/ 447246 w 647700"/>
            <a:gd name="connsiteY27" fmla="*/ 399240 h 556260"/>
            <a:gd name="connsiteX28" fmla="*/ 447246 w 647700"/>
            <a:gd name="connsiteY28" fmla="*/ 429720 h 556260"/>
            <a:gd name="connsiteX29" fmla="*/ 416766 w 647700"/>
            <a:gd name="connsiteY29" fmla="*/ 431244 h 556260"/>
            <a:gd name="connsiteX30" fmla="*/ 416766 w 647700"/>
            <a:gd name="connsiteY30" fmla="*/ 507444 h 556260"/>
            <a:gd name="connsiteX31" fmla="*/ 386286 w 647700"/>
            <a:gd name="connsiteY31" fmla="*/ 505920 h 556260"/>
            <a:gd name="connsiteX32" fmla="*/ 386286 w 647700"/>
            <a:gd name="connsiteY32" fmla="*/ 476964 h 556260"/>
            <a:gd name="connsiteX33" fmla="*/ 401526 w 647700"/>
            <a:gd name="connsiteY33" fmla="*/ 476964 h 556260"/>
            <a:gd name="connsiteX34" fmla="*/ 416766 w 647700"/>
            <a:gd name="connsiteY34" fmla="*/ 476964 h 556260"/>
            <a:gd name="connsiteX35" fmla="*/ 416766 w 647700"/>
            <a:gd name="connsiteY35" fmla="*/ 507444 h 556260"/>
            <a:gd name="connsiteX36" fmla="*/ 355806 w 647700"/>
            <a:gd name="connsiteY36" fmla="*/ 399240 h 556260"/>
            <a:gd name="connsiteX37" fmla="*/ 386286 w 647700"/>
            <a:gd name="connsiteY37" fmla="*/ 400764 h 556260"/>
            <a:gd name="connsiteX38" fmla="*/ 386286 w 647700"/>
            <a:gd name="connsiteY38" fmla="*/ 431244 h 556260"/>
            <a:gd name="connsiteX39" fmla="*/ 355806 w 647700"/>
            <a:gd name="connsiteY39" fmla="*/ 429720 h 556260"/>
            <a:gd name="connsiteX40" fmla="*/ 355806 w 647700"/>
            <a:gd name="connsiteY40" fmla="*/ 399240 h 556260"/>
            <a:gd name="connsiteX41" fmla="*/ 355806 w 647700"/>
            <a:gd name="connsiteY41" fmla="*/ 502110 h 556260"/>
            <a:gd name="connsiteX42" fmla="*/ 325326 w 647700"/>
            <a:gd name="connsiteY42" fmla="*/ 496776 h 556260"/>
            <a:gd name="connsiteX43" fmla="*/ 325326 w 647700"/>
            <a:gd name="connsiteY43" fmla="*/ 472392 h 556260"/>
            <a:gd name="connsiteX44" fmla="*/ 355806 w 647700"/>
            <a:gd name="connsiteY44" fmla="*/ 475440 h 556260"/>
            <a:gd name="connsiteX45" fmla="*/ 355806 w 647700"/>
            <a:gd name="connsiteY45" fmla="*/ 502110 h 556260"/>
            <a:gd name="connsiteX46" fmla="*/ 294846 w 647700"/>
            <a:gd name="connsiteY46" fmla="*/ 420576 h 556260"/>
            <a:gd name="connsiteX47" fmla="*/ 294846 w 647700"/>
            <a:gd name="connsiteY47" fmla="*/ 390858 h 556260"/>
            <a:gd name="connsiteX48" fmla="*/ 325326 w 647700"/>
            <a:gd name="connsiteY48" fmla="*/ 395430 h 556260"/>
            <a:gd name="connsiteX49" fmla="*/ 325326 w 647700"/>
            <a:gd name="connsiteY49" fmla="*/ 425910 h 556260"/>
            <a:gd name="connsiteX50" fmla="*/ 294846 w 647700"/>
            <a:gd name="connsiteY50" fmla="*/ 420576 h 556260"/>
            <a:gd name="connsiteX51" fmla="*/ 294846 w 647700"/>
            <a:gd name="connsiteY51" fmla="*/ 487632 h 556260"/>
            <a:gd name="connsiteX52" fmla="*/ 264366 w 647700"/>
            <a:gd name="connsiteY52" fmla="*/ 461724 h 556260"/>
            <a:gd name="connsiteX53" fmla="*/ 264366 w 647700"/>
            <a:gd name="connsiteY53" fmla="*/ 460200 h 556260"/>
            <a:gd name="connsiteX54" fmla="*/ 265128 w 647700"/>
            <a:gd name="connsiteY54" fmla="*/ 460200 h 556260"/>
            <a:gd name="connsiteX55" fmla="*/ 271224 w 647700"/>
            <a:gd name="connsiteY55" fmla="*/ 461724 h 556260"/>
            <a:gd name="connsiteX56" fmla="*/ 294846 w 647700"/>
            <a:gd name="connsiteY56" fmla="*/ 467058 h 556260"/>
            <a:gd name="connsiteX57" fmla="*/ 294846 w 647700"/>
            <a:gd name="connsiteY57" fmla="*/ 487632 h 556260"/>
            <a:gd name="connsiteX58" fmla="*/ 172926 w 647700"/>
            <a:gd name="connsiteY58" fmla="*/ 384000 h 556260"/>
            <a:gd name="connsiteX59" fmla="*/ 188166 w 647700"/>
            <a:gd name="connsiteY59" fmla="*/ 384762 h 556260"/>
            <a:gd name="connsiteX60" fmla="*/ 188166 w 647700"/>
            <a:gd name="connsiteY60" fmla="*/ 385524 h 556260"/>
            <a:gd name="connsiteX61" fmla="*/ 195786 w 647700"/>
            <a:gd name="connsiteY61" fmla="*/ 415242 h 556260"/>
            <a:gd name="connsiteX62" fmla="*/ 172926 w 647700"/>
            <a:gd name="connsiteY62" fmla="*/ 413718 h 556260"/>
            <a:gd name="connsiteX63" fmla="*/ 172926 w 647700"/>
            <a:gd name="connsiteY63" fmla="*/ 384000 h 556260"/>
            <a:gd name="connsiteX64" fmla="*/ 142446 w 647700"/>
            <a:gd name="connsiteY64" fmla="*/ 292560 h 556260"/>
            <a:gd name="connsiteX65" fmla="*/ 172926 w 647700"/>
            <a:gd name="connsiteY65" fmla="*/ 297132 h 556260"/>
            <a:gd name="connsiteX66" fmla="*/ 172926 w 647700"/>
            <a:gd name="connsiteY66" fmla="*/ 327612 h 556260"/>
            <a:gd name="connsiteX67" fmla="*/ 142446 w 647700"/>
            <a:gd name="connsiteY67" fmla="*/ 322278 h 556260"/>
            <a:gd name="connsiteX68" fmla="*/ 142446 w 647700"/>
            <a:gd name="connsiteY68" fmla="*/ 292560 h 556260"/>
            <a:gd name="connsiteX69" fmla="*/ 142446 w 647700"/>
            <a:gd name="connsiteY69" fmla="*/ 410670 h 556260"/>
            <a:gd name="connsiteX70" fmla="*/ 111966 w 647700"/>
            <a:gd name="connsiteY70" fmla="*/ 405336 h 556260"/>
            <a:gd name="connsiteX71" fmla="*/ 111966 w 647700"/>
            <a:gd name="connsiteY71" fmla="*/ 375618 h 556260"/>
            <a:gd name="connsiteX72" fmla="*/ 142446 w 647700"/>
            <a:gd name="connsiteY72" fmla="*/ 380190 h 556260"/>
            <a:gd name="connsiteX73" fmla="*/ 142446 w 647700"/>
            <a:gd name="connsiteY73" fmla="*/ 410670 h 556260"/>
            <a:gd name="connsiteX74" fmla="*/ 81486 w 647700"/>
            <a:gd name="connsiteY74" fmla="*/ 286464 h 556260"/>
            <a:gd name="connsiteX75" fmla="*/ 81486 w 647700"/>
            <a:gd name="connsiteY75" fmla="*/ 272748 h 556260"/>
            <a:gd name="connsiteX76" fmla="*/ 111966 w 647700"/>
            <a:gd name="connsiteY76" fmla="*/ 284178 h 556260"/>
            <a:gd name="connsiteX77" fmla="*/ 111966 w 647700"/>
            <a:gd name="connsiteY77" fmla="*/ 312372 h 556260"/>
            <a:gd name="connsiteX78" fmla="*/ 81486 w 647700"/>
            <a:gd name="connsiteY78" fmla="*/ 286464 h 556260"/>
            <a:gd name="connsiteX79" fmla="*/ 81486 w 647700"/>
            <a:gd name="connsiteY79" fmla="*/ 396192 h 556260"/>
            <a:gd name="connsiteX80" fmla="*/ 51006 w 647700"/>
            <a:gd name="connsiteY80" fmla="*/ 370284 h 556260"/>
            <a:gd name="connsiteX81" fmla="*/ 51006 w 647700"/>
            <a:gd name="connsiteY81" fmla="*/ 356568 h 556260"/>
            <a:gd name="connsiteX82" fmla="*/ 81486 w 647700"/>
            <a:gd name="connsiteY82" fmla="*/ 367998 h 556260"/>
            <a:gd name="connsiteX83" fmla="*/ 81486 w 647700"/>
            <a:gd name="connsiteY83" fmla="*/ 396192 h 556260"/>
            <a:gd name="connsiteX84" fmla="*/ 51006 w 647700"/>
            <a:gd name="connsiteY84" fmla="*/ 158448 h 556260"/>
            <a:gd name="connsiteX85" fmla="*/ 81486 w 647700"/>
            <a:gd name="connsiteY85" fmla="*/ 169878 h 556260"/>
            <a:gd name="connsiteX86" fmla="*/ 81486 w 647700"/>
            <a:gd name="connsiteY86" fmla="*/ 198072 h 556260"/>
            <a:gd name="connsiteX87" fmla="*/ 51006 w 647700"/>
            <a:gd name="connsiteY87" fmla="*/ 172164 h 556260"/>
            <a:gd name="connsiteX88" fmla="*/ 51006 w 647700"/>
            <a:gd name="connsiteY88" fmla="*/ 158448 h 556260"/>
            <a:gd name="connsiteX89" fmla="*/ 142446 w 647700"/>
            <a:gd name="connsiteY89" fmla="*/ 182832 h 556260"/>
            <a:gd name="connsiteX90" fmla="*/ 142446 w 647700"/>
            <a:gd name="connsiteY90" fmla="*/ 213312 h 556260"/>
            <a:gd name="connsiteX91" fmla="*/ 111966 w 647700"/>
            <a:gd name="connsiteY91" fmla="*/ 207978 h 556260"/>
            <a:gd name="connsiteX92" fmla="*/ 111966 w 647700"/>
            <a:gd name="connsiteY92" fmla="*/ 178260 h 556260"/>
            <a:gd name="connsiteX93" fmla="*/ 142446 w 647700"/>
            <a:gd name="connsiteY93" fmla="*/ 182832 h 556260"/>
            <a:gd name="connsiteX94" fmla="*/ 218646 w 647700"/>
            <a:gd name="connsiteY94" fmla="*/ 50244 h 556260"/>
            <a:gd name="connsiteX95" fmla="*/ 386286 w 647700"/>
            <a:gd name="connsiteY95" fmla="*/ 95964 h 556260"/>
            <a:gd name="connsiteX96" fmla="*/ 218646 w 647700"/>
            <a:gd name="connsiteY96" fmla="*/ 141684 h 556260"/>
            <a:gd name="connsiteX97" fmla="*/ 51006 w 647700"/>
            <a:gd name="connsiteY97" fmla="*/ 95964 h 556260"/>
            <a:gd name="connsiteX98" fmla="*/ 218646 w 647700"/>
            <a:gd name="connsiteY98" fmla="*/ 50244 h 556260"/>
            <a:gd name="connsiteX99" fmla="*/ 264366 w 647700"/>
            <a:gd name="connsiteY99" fmla="*/ 411432 h 556260"/>
            <a:gd name="connsiteX100" fmla="*/ 233886 w 647700"/>
            <a:gd name="connsiteY100" fmla="*/ 385524 h 556260"/>
            <a:gd name="connsiteX101" fmla="*/ 233886 w 647700"/>
            <a:gd name="connsiteY101" fmla="*/ 371808 h 556260"/>
            <a:gd name="connsiteX102" fmla="*/ 264366 w 647700"/>
            <a:gd name="connsiteY102" fmla="*/ 383238 h 556260"/>
            <a:gd name="connsiteX103" fmla="*/ 264366 w 647700"/>
            <a:gd name="connsiteY103" fmla="*/ 411432 h 556260"/>
            <a:gd name="connsiteX104" fmla="*/ 355806 w 647700"/>
            <a:gd name="connsiteY104" fmla="*/ 198072 h 556260"/>
            <a:gd name="connsiteX105" fmla="*/ 355806 w 647700"/>
            <a:gd name="connsiteY105" fmla="*/ 170640 h 556260"/>
            <a:gd name="connsiteX106" fmla="*/ 386286 w 647700"/>
            <a:gd name="connsiteY106" fmla="*/ 158448 h 556260"/>
            <a:gd name="connsiteX107" fmla="*/ 386286 w 647700"/>
            <a:gd name="connsiteY107" fmla="*/ 172164 h 556260"/>
            <a:gd name="connsiteX108" fmla="*/ 355806 w 647700"/>
            <a:gd name="connsiteY108" fmla="*/ 198072 h 556260"/>
            <a:gd name="connsiteX109" fmla="*/ 294846 w 647700"/>
            <a:gd name="connsiteY109" fmla="*/ 212550 h 556260"/>
            <a:gd name="connsiteX110" fmla="*/ 294846 w 647700"/>
            <a:gd name="connsiteY110" fmla="*/ 182832 h 556260"/>
            <a:gd name="connsiteX111" fmla="*/ 325326 w 647700"/>
            <a:gd name="connsiteY111" fmla="*/ 178260 h 556260"/>
            <a:gd name="connsiteX112" fmla="*/ 325326 w 647700"/>
            <a:gd name="connsiteY112" fmla="*/ 207216 h 556260"/>
            <a:gd name="connsiteX113" fmla="*/ 294846 w 647700"/>
            <a:gd name="connsiteY113" fmla="*/ 212550 h 556260"/>
            <a:gd name="connsiteX114" fmla="*/ 233886 w 647700"/>
            <a:gd name="connsiteY114" fmla="*/ 217884 h 556260"/>
            <a:gd name="connsiteX115" fmla="*/ 233886 w 647700"/>
            <a:gd name="connsiteY115" fmla="*/ 187404 h 556260"/>
            <a:gd name="connsiteX116" fmla="*/ 264366 w 647700"/>
            <a:gd name="connsiteY116" fmla="*/ 185880 h 556260"/>
            <a:gd name="connsiteX117" fmla="*/ 264366 w 647700"/>
            <a:gd name="connsiteY117" fmla="*/ 216360 h 556260"/>
            <a:gd name="connsiteX118" fmla="*/ 233886 w 647700"/>
            <a:gd name="connsiteY118" fmla="*/ 217884 h 556260"/>
            <a:gd name="connsiteX119" fmla="*/ 172926 w 647700"/>
            <a:gd name="connsiteY119" fmla="*/ 216360 h 556260"/>
            <a:gd name="connsiteX120" fmla="*/ 172926 w 647700"/>
            <a:gd name="connsiteY120" fmla="*/ 185880 h 556260"/>
            <a:gd name="connsiteX121" fmla="*/ 203406 w 647700"/>
            <a:gd name="connsiteY121" fmla="*/ 187404 h 556260"/>
            <a:gd name="connsiteX122" fmla="*/ 203406 w 647700"/>
            <a:gd name="connsiteY122" fmla="*/ 217884 h 556260"/>
            <a:gd name="connsiteX123" fmla="*/ 172926 w 647700"/>
            <a:gd name="connsiteY123" fmla="*/ 216360 h 556260"/>
            <a:gd name="connsiteX124" fmla="*/ 569166 w 647700"/>
            <a:gd name="connsiteY124" fmla="*/ 309324 h 556260"/>
            <a:gd name="connsiteX125" fmla="*/ 401526 w 647700"/>
            <a:gd name="connsiteY125" fmla="*/ 355044 h 556260"/>
            <a:gd name="connsiteX126" fmla="*/ 233886 w 647700"/>
            <a:gd name="connsiteY126" fmla="*/ 309324 h 556260"/>
            <a:gd name="connsiteX127" fmla="*/ 401526 w 647700"/>
            <a:gd name="connsiteY127" fmla="*/ 263604 h 556260"/>
            <a:gd name="connsiteX128" fmla="*/ 569166 w 647700"/>
            <a:gd name="connsiteY128" fmla="*/ 309324 h 556260"/>
            <a:gd name="connsiteX129" fmla="*/ 614886 w 647700"/>
            <a:gd name="connsiteY129" fmla="*/ 332184 h 556260"/>
            <a:gd name="connsiteX130" fmla="*/ 614886 w 647700"/>
            <a:gd name="connsiteY130" fmla="*/ 309324 h 556260"/>
            <a:gd name="connsiteX131" fmla="*/ 531828 w 647700"/>
            <a:gd name="connsiteY131" fmla="*/ 233124 h 556260"/>
            <a:gd name="connsiteX132" fmla="*/ 460962 w 647700"/>
            <a:gd name="connsiteY132" fmla="*/ 220932 h 556260"/>
            <a:gd name="connsiteX133" fmla="*/ 461724 w 647700"/>
            <a:gd name="connsiteY133" fmla="*/ 210264 h 556260"/>
            <a:gd name="connsiteX134" fmla="*/ 431244 w 647700"/>
            <a:gd name="connsiteY134" fmla="*/ 156924 h 556260"/>
            <a:gd name="connsiteX135" fmla="*/ 431244 w 647700"/>
            <a:gd name="connsiteY135" fmla="*/ 95964 h 556260"/>
            <a:gd name="connsiteX136" fmla="*/ 348186 w 647700"/>
            <a:gd name="connsiteY136" fmla="*/ 19764 h 556260"/>
            <a:gd name="connsiteX137" fmla="*/ 217884 w 647700"/>
            <a:gd name="connsiteY137" fmla="*/ 4524 h 556260"/>
            <a:gd name="connsiteX138" fmla="*/ 4524 w 647700"/>
            <a:gd name="connsiteY138" fmla="*/ 95964 h 556260"/>
            <a:gd name="connsiteX139" fmla="*/ 4524 w 647700"/>
            <a:gd name="connsiteY139" fmla="*/ 172164 h 556260"/>
            <a:gd name="connsiteX140" fmla="*/ 35004 w 647700"/>
            <a:gd name="connsiteY140" fmla="*/ 225504 h 556260"/>
            <a:gd name="connsiteX141" fmla="*/ 35004 w 647700"/>
            <a:gd name="connsiteY141" fmla="*/ 239982 h 556260"/>
            <a:gd name="connsiteX142" fmla="*/ 4524 w 647700"/>
            <a:gd name="connsiteY142" fmla="*/ 294084 h 556260"/>
            <a:gd name="connsiteX143" fmla="*/ 4524 w 647700"/>
            <a:gd name="connsiteY143" fmla="*/ 370284 h 556260"/>
            <a:gd name="connsiteX144" fmla="*/ 87582 w 647700"/>
            <a:gd name="connsiteY144" fmla="*/ 446484 h 556260"/>
            <a:gd name="connsiteX145" fmla="*/ 217884 w 647700"/>
            <a:gd name="connsiteY145" fmla="*/ 461724 h 556260"/>
            <a:gd name="connsiteX146" fmla="*/ 300942 w 647700"/>
            <a:gd name="connsiteY146" fmla="*/ 537924 h 556260"/>
            <a:gd name="connsiteX147" fmla="*/ 431244 w 647700"/>
            <a:gd name="connsiteY147" fmla="*/ 553164 h 556260"/>
            <a:gd name="connsiteX148" fmla="*/ 644604 w 647700"/>
            <a:gd name="connsiteY148" fmla="*/ 461724 h 556260"/>
            <a:gd name="connsiteX149" fmla="*/ 644604 w 647700"/>
            <a:gd name="connsiteY149" fmla="*/ 385524 h 556260"/>
            <a:gd name="connsiteX150" fmla="*/ 614886 w 647700"/>
            <a:gd name="connsiteY150" fmla="*/ 332184 h 5562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647700" h="556260">
              <a:moveTo>
                <a:pt x="599646" y="461724"/>
              </a:moveTo>
              <a:cubicBezTo>
                <a:pt x="599646" y="471630"/>
                <a:pt x="588216" y="480774"/>
                <a:pt x="569166" y="487632"/>
              </a:cubicBezTo>
              <a:lnTo>
                <a:pt x="569166" y="460200"/>
              </a:lnTo>
              <a:cubicBezTo>
                <a:pt x="579834" y="457152"/>
                <a:pt x="590502" y="452580"/>
                <a:pt x="599646" y="448008"/>
              </a:cubicBezTo>
              <a:lnTo>
                <a:pt x="599646" y="461724"/>
              </a:lnTo>
              <a:close/>
              <a:moveTo>
                <a:pt x="538686" y="411432"/>
              </a:moveTo>
              <a:lnTo>
                <a:pt x="538686" y="384000"/>
              </a:lnTo>
              <a:cubicBezTo>
                <a:pt x="549354" y="380952"/>
                <a:pt x="560022" y="376380"/>
                <a:pt x="569166" y="371808"/>
              </a:cubicBezTo>
              <a:lnTo>
                <a:pt x="569166" y="385524"/>
              </a:lnTo>
              <a:cubicBezTo>
                <a:pt x="569166" y="395430"/>
                <a:pt x="557736" y="404574"/>
                <a:pt x="538686" y="411432"/>
              </a:cubicBezTo>
              <a:close/>
              <a:moveTo>
                <a:pt x="538686" y="496776"/>
              </a:moveTo>
              <a:cubicBezTo>
                <a:pt x="529542" y="499062"/>
                <a:pt x="518874" y="500586"/>
                <a:pt x="508206" y="502110"/>
              </a:cubicBezTo>
              <a:lnTo>
                <a:pt x="508206" y="472392"/>
              </a:lnTo>
              <a:cubicBezTo>
                <a:pt x="518112" y="470868"/>
                <a:pt x="528780" y="469344"/>
                <a:pt x="538686" y="467820"/>
              </a:cubicBezTo>
              <a:lnTo>
                <a:pt x="538686" y="496776"/>
              </a:lnTo>
              <a:close/>
              <a:moveTo>
                <a:pt x="477726" y="396192"/>
              </a:moveTo>
              <a:cubicBezTo>
                <a:pt x="487632" y="394668"/>
                <a:pt x="498300" y="393144"/>
                <a:pt x="508206" y="391620"/>
              </a:cubicBezTo>
              <a:lnTo>
                <a:pt x="508206" y="420576"/>
              </a:lnTo>
              <a:cubicBezTo>
                <a:pt x="499062" y="422862"/>
                <a:pt x="488394" y="424386"/>
                <a:pt x="477726" y="425910"/>
              </a:cubicBezTo>
              <a:lnTo>
                <a:pt x="477726" y="396192"/>
              </a:lnTo>
              <a:close/>
              <a:moveTo>
                <a:pt x="477726" y="505920"/>
              </a:moveTo>
              <a:cubicBezTo>
                <a:pt x="467820" y="506682"/>
                <a:pt x="457914" y="507444"/>
                <a:pt x="447246" y="507444"/>
              </a:cubicBezTo>
              <a:lnTo>
                <a:pt x="447246" y="476964"/>
              </a:lnTo>
              <a:cubicBezTo>
                <a:pt x="456390" y="476964"/>
                <a:pt x="467058" y="476202"/>
                <a:pt x="477726" y="475440"/>
              </a:cubicBezTo>
              <a:lnTo>
                <a:pt x="477726" y="505920"/>
              </a:lnTo>
              <a:close/>
              <a:moveTo>
                <a:pt x="416766" y="431244"/>
              </a:moveTo>
              <a:lnTo>
                <a:pt x="416766" y="400764"/>
              </a:lnTo>
              <a:cubicBezTo>
                <a:pt x="425910" y="400764"/>
                <a:pt x="436578" y="400002"/>
                <a:pt x="447246" y="399240"/>
              </a:cubicBezTo>
              <a:lnTo>
                <a:pt x="447246" y="429720"/>
              </a:lnTo>
              <a:cubicBezTo>
                <a:pt x="437340" y="430482"/>
                <a:pt x="427434" y="430482"/>
                <a:pt x="416766" y="431244"/>
              </a:cubicBezTo>
              <a:close/>
              <a:moveTo>
                <a:pt x="416766" y="507444"/>
              </a:moveTo>
              <a:cubicBezTo>
                <a:pt x="406098" y="507444"/>
                <a:pt x="396192" y="506682"/>
                <a:pt x="386286" y="505920"/>
              </a:cubicBezTo>
              <a:lnTo>
                <a:pt x="386286" y="476964"/>
              </a:lnTo>
              <a:cubicBezTo>
                <a:pt x="391620" y="476964"/>
                <a:pt x="396192" y="476964"/>
                <a:pt x="401526" y="476964"/>
              </a:cubicBezTo>
              <a:cubicBezTo>
                <a:pt x="406098" y="476964"/>
                <a:pt x="411432" y="476964"/>
                <a:pt x="416766" y="476964"/>
              </a:cubicBezTo>
              <a:lnTo>
                <a:pt x="416766" y="507444"/>
              </a:lnTo>
              <a:close/>
              <a:moveTo>
                <a:pt x="355806" y="399240"/>
              </a:moveTo>
              <a:cubicBezTo>
                <a:pt x="365712" y="400002"/>
                <a:pt x="375618" y="400764"/>
                <a:pt x="386286" y="400764"/>
              </a:cubicBezTo>
              <a:lnTo>
                <a:pt x="386286" y="431244"/>
              </a:lnTo>
              <a:cubicBezTo>
                <a:pt x="375618" y="431244"/>
                <a:pt x="365712" y="430482"/>
                <a:pt x="355806" y="429720"/>
              </a:cubicBezTo>
              <a:lnTo>
                <a:pt x="355806" y="399240"/>
              </a:lnTo>
              <a:close/>
              <a:moveTo>
                <a:pt x="355806" y="502110"/>
              </a:moveTo>
              <a:cubicBezTo>
                <a:pt x="345138" y="500586"/>
                <a:pt x="334470" y="499062"/>
                <a:pt x="325326" y="496776"/>
              </a:cubicBezTo>
              <a:lnTo>
                <a:pt x="325326" y="472392"/>
              </a:lnTo>
              <a:cubicBezTo>
                <a:pt x="335232" y="473916"/>
                <a:pt x="345138" y="474678"/>
                <a:pt x="355806" y="475440"/>
              </a:cubicBezTo>
              <a:lnTo>
                <a:pt x="355806" y="502110"/>
              </a:lnTo>
              <a:close/>
              <a:moveTo>
                <a:pt x="294846" y="420576"/>
              </a:moveTo>
              <a:lnTo>
                <a:pt x="294846" y="390858"/>
              </a:lnTo>
              <a:cubicBezTo>
                <a:pt x="304752" y="392382"/>
                <a:pt x="314658" y="394668"/>
                <a:pt x="325326" y="395430"/>
              </a:cubicBezTo>
              <a:lnTo>
                <a:pt x="325326" y="425910"/>
              </a:lnTo>
              <a:cubicBezTo>
                <a:pt x="314658" y="424386"/>
                <a:pt x="303990" y="422862"/>
                <a:pt x="294846" y="420576"/>
              </a:cubicBezTo>
              <a:close/>
              <a:moveTo>
                <a:pt x="294846" y="487632"/>
              </a:moveTo>
              <a:cubicBezTo>
                <a:pt x="275796" y="480012"/>
                <a:pt x="264366" y="470868"/>
                <a:pt x="264366" y="461724"/>
              </a:cubicBezTo>
              <a:lnTo>
                <a:pt x="264366" y="460200"/>
              </a:lnTo>
              <a:cubicBezTo>
                <a:pt x="264366" y="460200"/>
                <a:pt x="264366" y="460200"/>
                <a:pt x="265128" y="460200"/>
              </a:cubicBezTo>
              <a:cubicBezTo>
                <a:pt x="267414" y="460962"/>
                <a:pt x="268938" y="461724"/>
                <a:pt x="271224" y="461724"/>
              </a:cubicBezTo>
              <a:cubicBezTo>
                <a:pt x="278844" y="464010"/>
                <a:pt x="286464" y="465534"/>
                <a:pt x="294846" y="467058"/>
              </a:cubicBezTo>
              <a:lnTo>
                <a:pt x="294846" y="487632"/>
              </a:lnTo>
              <a:close/>
              <a:moveTo>
                <a:pt x="172926" y="384000"/>
              </a:moveTo>
              <a:cubicBezTo>
                <a:pt x="178260" y="384000"/>
                <a:pt x="182832" y="384762"/>
                <a:pt x="188166" y="384762"/>
              </a:cubicBezTo>
              <a:lnTo>
                <a:pt x="188166" y="385524"/>
              </a:lnTo>
              <a:cubicBezTo>
                <a:pt x="188166" y="396192"/>
                <a:pt x="190452" y="406860"/>
                <a:pt x="195786" y="415242"/>
              </a:cubicBezTo>
              <a:cubicBezTo>
                <a:pt x="188166" y="415242"/>
                <a:pt x="180546" y="414480"/>
                <a:pt x="172926" y="413718"/>
              </a:cubicBezTo>
              <a:lnTo>
                <a:pt x="172926" y="384000"/>
              </a:lnTo>
              <a:close/>
              <a:moveTo>
                <a:pt x="142446" y="292560"/>
              </a:moveTo>
              <a:cubicBezTo>
                <a:pt x="152352" y="294084"/>
                <a:pt x="162258" y="296370"/>
                <a:pt x="172926" y="297132"/>
              </a:cubicBezTo>
              <a:lnTo>
                <a:pt x="172926" y="327612"/>
              </a:lnTo>
              <a:cubicBezTo>
                <a:pt x="162258" y="326088"/>
                <a:pt x="151590" y="324564"/>
                <a:pt x="142446" y="322278"/>
              </a:cubicBezTo>
              <a:lnTo>
                <a:pt x="142446" y="292560"/>
              </a:lnTo>
              <a:close/>
              <a:moveTo>
                <a:pt x="142446" y="410670"/>
              </a:moveTo>
              <a:cubicBezTo>
                <a:pt x="131778" y="409146"/>
                <a:pt x="121110" y="407622"/>
                <a:pt x="111966" y="405336"/>
              </a:cubicBezTo>
              <a:lnTo>
                <a:pt x="111966" y="375618"/>
              </a:lnTo>
              <a:cubicBezTo>
                <a:pt x="121872" y="377142"/>
                <a:pt x="131778" y="379428"/>
                <a:pt x="142446" y="380190"/>
              </a:cubicBezTo>
              <a:lnTo>
                <a:pt x="142446" y="410670"/>
              </a:lnTo>
              <a:close/>
              <a:moveTo>
                <a:pt x="81486" y="286464"/>
              </a:moveTo>
              <a:lnTo>
                <a:pt x="81486" y="272748"/>
              </a:lnTo>
              <a:cubicBezTo>
                <a:pt x="90630" y="277320"/>
                <a:pt x="100536" y="281130"/>
                <a:pt x="111966" y="284178"/>
              </a:cubicBezTo>
              <a:lnTo>
                <a:pt x="111966" y="312372"/>
              </a:lnTo>
              <a:cubicBezTo>
                <a:pt x="92916" y="305514"/>
                <a:pt x="81486" y="296370"/>
                <a:pt x="81486" y="286464"/>
              </a:cubicBezTo>
              <a:close/>
              <a:moveTo>
                <a:pt x="81486" y="396192"/>
              </a:moveTo>
              <a:cubicBezTo>
                <a:pt x="62436" y="388572"/>
                <a:pt x="51006" y="379428"/>
                <a:pt x="51006" y="370284"/>
              </a:cubicBezTo>
              <a:lnTo>
                <a:pt x="51006" y="356568"/>
              </a:lnTo>
              <a:cubicBezTo>
                <a:pt x="60150" y="361140"/>
                <a:pt x="70056" y="364950"/>
                <a:pt x="81486" y="367998"/>
              </a:cubicBezTo>
              <a:lnTo>
                <a:pt x="81486" y="396192"/>
              </a:lnTo>
              <a:close/>
              <a:moveTo>
                <a:pt x="51006" y="158448"/>
              </a:moveTo>
              <a:cubicBezTo>
                <a:pt x="60150" y="163020"/>
                <a:pt x="70056" y="166830"/>
                <a:pt x="81486" y="169878"/>
              </a:cubicBezTo>
              <a:lnTo>
                <a:pt x="81486" y="198072"/>
              </a:lnTo>
              <a:cubicBezTo>
                <a:pt x="62436" y="190452"/>
                <a:pt x="51006" y="181308"/>
                <a:pt x="51006" y="172164"/>
              </a:cubicBezTo>
              <a:lnTo>
                <a:pt x="51006" y="158448"/>
              </a:lnTo>
              <a:close/>
              <a:moveTo>
                <a:pt x="142446" y="182832"/>
              </a:moveTo>
              <a:lnTo>
                <a:pt x="142446" y="213312"/>
              </a:lnTo>
              <a:cubicBezTo>
                <a:pt x="131778" y="211788"/>
                <a:pt x="121110" y="210264"/>
                <a:pt x="111966" y="207978"/>
              </a:cubicBezTo>
              <a:lnTo>
                <a:pt x="111966" y="178260"/>
              </a:lnTo>
              <a:cubicBezTo>
                <a:pt x="121872" y="179784"/>
                <a:pt x="131778" y="181308"/>
                <a:pt x="142446" y="182832"/>
              </a:cubicBezTo>
              <a:close/>
              <a:moveTo>
                <a:pt x="218646" y="50244"/>
              </a:moveTo>
              <a:cubicBezTo>
                <a:pt x="311610" y="50244"/>
                <a:pt x="386286" y="70818"/>
                <a:pt x="386286" y="95964"/>
              </a:cubicBezTo>
              <a:cubicBezTo>
                <a:pt x="386286" y="121110"/>
                <a:pt x="311610" y="141684"/>
                <a:pt x="218646" y="141684"/>
              </a:cubicBezTo>
              <a:cubicBezTo>
                <a:pt x="125682" y="141684"/>
                <a:pt x="51006" y="121110"/>
                <a:pt x="51006" y="95964"/>
              </a:cubicBezTo>
              <a:cubicBezTo>
                <a:pt x="51006" y="70818"/>
                <a:pt x="125682" y="50244"/>
                <a:pt x="218646" y="50244"/>
              </a:cubicBezTo>
              <a:close/>
              <a:moveTo>
                <a:pt x="264366" y="411432"/>
              </a:moveTo>
              <a:cubicBezTo>
                <a:pt x="245316" y="403812"/>
                <a:pt x="233886" y="394668"/>
                <a:pt x="233886" y="385524"/>
              </a:cubicBezTo>
              <a:lnTo>
                <a:pt x="233886" y="371808"/>
              </a:lnTo>
              <a:cubicBezTo>
                <a:pt x="243030" y="376380"/>
                <a:pt x="252936" y="380190"/>
                <a:pt x="264366" y="383238"/>
              </a:cubicBezTo>
              <a:lnTo>
                <a:pt x="264366" y="411432"/>
              </a:lnTo>
              <a:close/>
              <a:moveTo>
                <a:pt x="355806" y="198072"/>
              </a:moveTo>
              <a:lnTo>
                <a:pt x="355806" y="170640"/>
              </a:lnTo>
              <a:cubicBezTo>
                <a:pt x="366474" y="167592"/>
                <a:pt x="377142" y="163020"/>
                <a:pt x="386286" y="158448"/>
              </a:cubicBezTo>
              <a:lnTo>
                <a:pt x="386286" y="172164"/>
              </a:lnTo>
              <a:cubicBezTo>
                <a:pt x="386286" y="182070"/>
                <a:pt x="374856" y="191214"/>
                <a:pt x="355806" y="198072"/>
              </a:cubicBezTo>
              <a:close/>
              <a:moveTo>
                <a:pt x="294846" y="212550"/>
              </a:moveTo>
              <a:lnTo>
                <a:pt x="294846" y="182832"/>
              </a:lnTo>
              <a:cubicBezTo>
                <a:pt x="304752" y="181308"/>
                <a:pt x="315420" y="179784"/>
                <a:pt x="325326" y="178260"/>
              </a:cubicBezTo>
              <a:lnTo>
                <a:pt x="325326" y="207216"/>
              </a:lnTo>
              <a:cubicBezTo>
                <a:pt x="316182" y="209502"/>
                <a:pt x="305514" y="211026"/>
                <a:pt x="294846" y="212550"/>
              </a:cubicBezTo>
              <a:close/>
              <a:moveTo>
                <a:pt x="233886" y="217884"/>
              </a:moveTo>
              <a:lnTo>
                <a:pt x="233886" y="187404"/>
              </a:lnTo>
              <a:cubicBezTo>
                <a:pt x="243030" y="187404"/>
                <a:pt x="253698" y="186642"/>
                <a:pt x="264366" y="185880"/>
              </a:cubicBezTo>
              <a:lnTo>
                <a:pt x="264366" y="216360"/>
              </a:lnTo>
              <a:cubicBezTo>
                <a:pt x="254460" y="217122"/>
                <a:pt x="244554" y="217122"/>
                <a:pt x="233886" y="217884"/>
              </a:cubicBezTo>
              <a:close/>
              <a:moveTo>
                <a:pt x="172926" y="216360"/>
              </a:moveTo>
              <a:lnTo>
                <a:pt x="172926" y="185880"/>
              </a:lnTo>
              <a:cubicBezTo>
                <a:pt x="182832" y="186642"/>
                <a:pt x="192738" y="187404"/>
                <a:pt x="203406" y="187404"/>
              </a:cubicBezTo>
              <a:lnTo>
                <a:pt x="203406" y="217884"/>
              </a:lnTo>
              <a:cubicBezTo>
                <a:pt x="192738" y="217122"/>
                <a:pt x="182832" y="217122"/>
                <a:pt x="172926" y="216360"/>
              </a:cubicBezTo>
              <a:close/>
              <a:moveTo>
                <a:pt x="569166" y="309324"/>
              </a:moveTo>
              <a:cubicBezTo>
                <a:pt x="569166" y="334470"/>
                <a:pt x="494490" y="355044"/>
                <a:pt x="401526" y="355044"/>
              </a:cubicBezTo>
              <a:cubicBezTo>
                <a:pt x="308562" y="355044"/>
                <a:pt x="233886" y="334470"/>
                <a:pt x="233886" y="309324"/>
              </a:cubicBezTo>
              <a:cubicBezTo>
                <a:pt x="233886" y="284178"/>
                <a:pt x="308562" y="263604"/>
                <a:pt x="401526" y="263604"/>
              </a:cubicBezTo>
              <a:cubicBezTo>
                <a:pt x="494490" y="263604"/>
                <a:pt x="569166" y="284178"/>
                <a:pt x="569166" y="309324"/>
              </a:cubicBezTo>
              <a:close/>
              <a:moveTo>
                <a:pt x="614886" y="332184"/>
              </a:moveTo>
              <a:lnTo>
                <a:pt x="614886" y="309324"/>
              </a:lnTo>
              <a:cubicBezTo>
                <a:pt x="614886" y="273510"/>
                <a:pt x="586692" y="247602"/>
                <a:pt x="531828" y="233124"/>
              </a:cubicBezTo>
              <a:cubicBezTo>
                <a:pt x="511254" y="227790"/>
                <a:pt x="487632" y="223218"/>
                <a:pt x="460962" y="220932"/>
              </a:cubicBezTo>
              <a:cubicBezTo>
                <a:pt x="461724" y="217884"/>
                <a:pt x="461724" y="214074"/>
                <a:pt x="461724" y="210264"/>
              </a:cubicBezTo>
              <a:cubicBezTo>
                <a:pt x="461724" y="188928"/>
                <a:pt x="451818" y="170640"/>
                <a:pt x="431244" y="156924"/>
              </a:cubicBezTo>
              <a:lnTo>
                <a:pt x="431244" y="95964"/>
              </a:lnTo>
              <a:cubicBezTo>
                <a:pt x="431244" y="60150"/>
                <a:pt x="403050" y="34242"/>
                <a:pt x="348186" y="19764"/>
              </a:cubicBezTo>
              <a:cubicBezTo>
                <a:pt x="312372" y="9858"/>
                <a:pt x="266652" y="4524"/>
                <a:pt x="217884" y="4524"/>
              </a:cubicBezTo>
              <a:cubicBezTo>
                <a:pt x="153876" y="4524"/>
                <a:pt x="4524" y="13668"/>
                <a:pt x="4524" y="95964"/>
              </a:cubicBezTo>
              <a:lnTo>
                <a:pt x="4524" y="172164"/>
              </a:lnTo>
              <a:cubicBezTo>
                <a:pt x="4524" y="193500"/>
                <a:pt x="14430" y="211788"/>
                <a:pt x="35004" y="225504"/>
              </a:cubicBezTo>
              <a:lnTo>
                <a:pt x="35004" y="239982"/>
              </a:lnTo>
              <a:cubicBezTo>
                <a:pt x="16716" y="252936"/>
                <a:pt x="4524" y="270462"/>
                <a:pt x="4524" y="294084"/>
              </a:cubicBezTo>
              <a:lnTo>
                <a:pt x="4524" y="370284"/>
              </a:lnTo>
              <a:cubicBezTo>
                <a:pt x="4524" y="406098"/>
                <a:pt x="32718" y="432006"/>
                <a:pt x="87582" y="446484"/>
              </a:cubicBezTo>
              <a:cubicBezTo>
                <a:pt x="123396" y="456390"/>
                <a:pt x="169116" y="461724"/>
                <a:pt x="217884" y="461724"/>
              </a:cubicBezTo>
              <a:cubicBezTo>
                <a:pt x="217884" y="497538"/>
                <a:pt x="246078" y="523446"/>
                <a:pt x="300942" y="537924"/>
              </a:cubicBezTo>
              <a:cubicBezTo>
                <a:pt x="336756" y="547830"/>
                <a:pt x="382476" y="553164"/>
                <a:pt x="431244" y="553164"/>
              </a:cubicBezTo>
              <a:cubicBezTo>
                <a:pt x="495252" y="553164"/>
                <a:pt x="644604" y="544020"/>
                <a:pt x="644604" y="461724"/>
              </a:cubicBezTo>
              <a:lnTo>
                <a:pt x="644604" y="385524"/>
              </a:lnTo>
              <a:cubicBezTo>
                <a:pt x="645366" y="364188"/>
                <a:pt x="635460" y="345900"/>
                <a:pt x="614886" y="332184"/>
              </a:cubicBezTo>
              <a:close/>
            </a:path>
          </a:pathLst>
        </a:custGeom>
        <a:solidFill>
          <a:schemeClr val="bg1"/>
        </a:solidFill>
        <a:ln w="7541" cap="flat">
          <a:noFill/>
          <a:prstDash val="solid"/>
          <a:miter/>
        </a:ln>
      </xdr:spPr>
      <xdr:txBody>
        <a:bodyPr rtlCol="0" anchor="ctr"/>
        <a:lstStyle/>
        <a:p>
          <a:endParaRPr lang="en-US"/>
        </a:p>
      </xdr:txBody>
    </xdr:sp>
    <xdr:clientData/>
  </xdr:twoCellAnchor>
  <xdr:twoCellAnchor editAs="oneCell">
    <xdr:from>
      <xdr:col>0</xdr:col>
      <xdr:colOff>227140</xdr:colOff>
      <xdr:row>36</xdr:row>
      <xdr:rowOff>134867</xdr:rowOff>
    </xdr:from>
    <xdr:to>
      <xdr:col>3</xdr:col>
      <xdr:colOff>573185</xdr:colOff>
      <xdr:row>62</xdr:row>
      <xdr:rowOff>105317</xdr:rowOff>
    </xdr:to>
    <mc:AlternateContent xmlns:mc="http://schemas.openxmlformats.org/markup-compatibility/2006" xmlns:a14="http://schemas.microsoft.com/office/drawing/2010/main">
      <mc:Choice Requires="a14">
        <xdr:graphicFrame macro="">
          <xdr:nvGraphicFramePr>
            <xdr:cNvPr id="69" name="Sales Person">
              <a:extLst>
                <a:ext uri="{FF2B5EF4-FFF2-40B4-BE49-F238E27FC236}">
                  <a16:creationId xmlns:a16="http://schemas.microsoft.com/office/drawing/2014/main" id="{9CF783B9-08CD-466B-9E3E-1A043AF506E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227140" y="6352787"/>
              <a:ext cx="2174845" cy="44611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78541</xdr:colOff>
      <xdr:row>9</xdr:row>
      <xdr:rowOff>8532</xdr:rowOff>
    </xdr:from>
    <xdr:to>
      <xdr:col>23</xdr:col>
      <xdr:colOff>547955</xdr:colOff>
      <xdr:row>16</xdr:row>
      <xdr:rowOff>154112</xdr:rowOff>
    </xdr:to>
    <mc:AlternateContent xmlns:mc="http://schemas.openxmlformats.org/markup-compatibility/2006" xmlns:a14="http://schemas.microsoft.com/office/drawing/2010/main">
      <mc:Choice Requires="a14">
        <xdr:graphicFrame macro="">
          <xdr:nvGraphicFramePr>
            <xdr:cNvPr id="70" name="Region">
              <a:extLst>
                <a:ext uri="{FF2B5EF4-FFF2-40B4-BE49-F238E27FC236}">
                  <a16:creationId xmlns:a16="http://schemas.microsoft.com/office/drawing/2014/main" id="{2E2B4961-8DE0-489F-B9E2-280B517EC9C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051341" y="1563012"/>
              <a:ext cx="3517414" cy="1354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267276</xdr:colOff>
      <xdr:row>17</xdr:row>
      <xdr:rowOff>67467</xdr:rowOff>
    </xdr:from>
    <xdr:to>
      <xdr:col>3</xdr:col>
      <xdr:colOff>588006</xdr:colOff>
      <xdr:row>36</xdr:row>
      <xdr:rowOff>60614</xdr:rowOff>
    </xdr:to>
    <mc:AlternateContent xmlns:mc="http://schemas.openxmlformats.org/markup-compatibility/2006" xmlns:a14="http://schemas.microsoft.com/office/drawing/2010/main">
      <mc:Choice Requires="a14">
        <xdr:graphicFrame macro="">
          <xdr:nvGraphicFramePr>
            <xdr:cNvPr id="71" name="Product">
              <a:extLst>
                <a:ext uri="{FF2B5EF4-FFF2-40B4-BE49-F238E27FC236}">
                  <a16:creationId xmlns:a16="http://schemas.microsoft.com/office/drawing/2014/main" id="{2F801414-6CE9-4BCA-A08D-9729D7A711D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7276" y="3003707"/>
              <a:ext cx="2149530" cy="32748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94639</xdr:colOff>
      <xdr:row>17</xdr:row>
      <xdr:rowOff>116951</xdr:rowOff>
    </xdr:from>
    <xdr:to>
      <xdr:col>13</xdr:col>
      <xdr:colOff>471407</xdr:colOff>
      <xdr:row>38</xdr:row>
      <xdr:rowOff>77491</xdr:rowOff>
    </xdr:to>
    <xdr:grpSp>
      <xdr:nvGrpSpPr>
        <xdr:cNvPr id="74" name="Group 73">
          <a:extLst>
            <a:ext uri="{FF2B5EF4-FFF2-40B4-BE49-F238E27FC236}">
              <a16:creationId xmlns:a16="http://schemas.microsoft.com/office/drawing/2014/main" id="{EC1C7486-3BC7-4F2E-A20F-183E01E78C4A}"/>
            </a:ext>
          </a:extLst>
        </xdr:cNvPr>
        <xdr:cNvGrpSpPr/>
      </xdr:nvGrpSpPr>
      <xdr:grpSpPr>
        <a:xfrm>
          <a:off x="2533039" y="2907043"/>
          <a:ext cx="5863168" cy="3407125"/>
          <a:chOff x="2513687" y="2995618"/>
          <a:chExt cx="5819625" cy="3516540"/>
        </a:xfrm>
      </xdr:grpSpPr>
      <xdr:sp macro="" textlink="">
        <xdr:nvSpPr>
          <xdr:cNvPr id="72" name="Rectangle: Rounded Corners 71">
            <a:extLst>
              <a:ext uri="{FF2B5EF4-FFF2-40B4-BE49-F238E27FC236}">
                <a16:creationId xmlns:a16="http://schemas.microsoft.com/office/drawing/2014/main" id="{6B617B31-D84D-498B-B50C-5FA9716E568E}"/>
              </a:ext>
            </a:extLst>
          </xdr:cNvPr>
          <xdr:cNvSpPr/>
        </xdr:nvSpPr>
        <xdr:spPr>
          <a:xfrm>
            <a:off x="2513687" y="2995618"/>
            <a:ext cx="5813167" cy="3516540"/>
          </a:xfrm>
          <a:prstGeom prst="roundRect">
            <a:avLst/>
          </a:prstGeom>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400" b="1">
                <a:latin typeface="Segoe UI Black" panose="020B0A02040204020203" pitchFamily="34" charset="0"/>
                <a:ea typeface="Segoe UI Black" panose="020B0A02040204020203" pitchFamily="34" charset="0"/>
              </a:rPr>
              <a:t>Unit Sold by Product</a:t>
            </a:r>
          </a:p>
        </xdr:txBody>
      </xdr:sp>
      <xdr:graphicFrame macro="">
        <xdr:nvGraphicFramePr>
          <xdr:cNvPr id="73" name="Chart 72">
            <a:extLst>
              <a:ext uri="{FF2B5EF4-FFF2-40B4-BE49-F238E27FC236}">
                <a16:creationId xmlns:a16="http://schemas.microsoft.com/office/drawing/2014/main" id="{D5E61D9C-D905-4154-8872-28A076BCD833}"/>
              </a:ext>
            </a:extLst>
          </xdr:cNvPr>
          <xdr:cNvGraphicFramePr>
            <a:graphicFrameLocks/>
          </xdr:cNvGraphicFramePr>
        </xdr:nvGraphicFramePr>
        <xdr:xfrm>
          <a:off x="2655753" y="3490701"/>
          <a:ext cx="5677559" cy="2708619"/>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14</xdr:col>
      <xdr:colOff>119693</xdr:colOff>
      <xdr:row>17</xdr:row>
      <xdr:rowOff>116951</xdr:rowOff>
    </xdr:from>
    <xdr:to>
      <xdr:col>23</xdr:col>
      <xdr:colOff>491681</xdr:colOff>
      <xdr:row>38</xdr:row>
      <xdr:rowOff>77491</xdr:rowOff>
    </xdr:to>
    <xdr:sp macro="" textlink="">
      <xdr:nvSpPr>
        <xdr:cNvPr id="77" name="Rectangle: Rounded Corners 76">
          <a:extLst>
            <a:ext uri="{FF2B5EF4-FFF2-40B4-BE49-F238E27FC236}">
              <a16:creationId xmlns:a16="http://schemas.microsoft.com/office/drawing/2014/main" id="{96FF0945-83E5-47D5-BBDD-8F0F8D73EBED}"/>
            </a:ext>
          </a:extLst>
        </xdr:cNvPr>
        <xdr:cNvSpPr/>
      </xdr:nvSpPr>
      <xdr:spPr>
        <a:xfrm>
          <a:off x="8654093" y="2923651"/>
          <a:ext cx="5858388" cy="3427640"/>
        </a:xfrm>
        <a:prstGeom prst="roundRect">
          <a:avLst/>
        </a:prstGeom>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400" b="1">
              <a:latin typeface="Segoe UI Black" panose="020B0A02040204020203" pitchFamily="34" charset="0"/>
              <a:ea typeface="Segoe UI Black" panose="020B0A02040204020203" pitchFamily="34" charset="0"/>
            </a:rPr>
            <a:t>Total Sales by Region</a:t>
          </a:r>
        </a:p>
      </xdr:txBody>
    </xdr:sp>
    <xdr:clientData/>
  </xdr:twoCellAnchor>
  <xdr:twoCellAnchor>
    <xdr:from>
      <xdr:col>4</xdr:col>
      <xdr:colOff>136350</xdr:colOff>
      <xdr:row>40</xdr:row>
      <xdr:rowOff>55616</xdr:rowOff>
    </xdr:from>
    <xdr:to>
      <xdr:col>13</xdr:col>
      <xdr:colOff>506589</xdr:colOff>
      <xdr:row>61</xdr:row>
      <xdr:rowOff>21619</xdr:rowOff>
    </xdr:to>
    <xdr:sp macro="" textlink="">
      <xdr:nvSpPr>
        <xdr:cNvPr id="83" name="Rectangle: Rounded Corners 82">
          <a:extLst>
            <a:ext uri="{FF2B5EF4-FFF2-40B4-BE49-F238E27FC236}">
              <a16:creationId xmlns:a16="http://schemas.microsoft.com/office/drawing/2014/main" id="{46E9B881-7F1B-4CE0-977F-E9A6559422B9}"/>
            </a:ext>
          </a:extLst>
        </xdr:cNvPr>
        <xdr:cNvSpPr/>
      </xdr:nvSpPr>
      <xdr:spPr>
        <a:xfrm>
          <a:off x="2583986" y="6982889"/>
          <a:ext cx="5877421" cy="3602821"/>
        </a:xfrm>
        <a:prstGeom prst="roundRect">
          <a:avLst/>
        </a:prstGeom>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400" b="1">
              <a:latin typeface="Segoe UI Black" panose="020B0A02040204020203" pitchFamily="34" charset="0"/>
              <a:ea typeface="Segoe UI Black" panose="020B0A02040204020203" pitchFamily="34" charset="0"/>
            </a:rPr>
            <a:t>Total Sales by Product</a:t>
          </a:r>
        </a:p>
      </xdr:txBody>
    </xdr:sp>
    <xdr:clientData/>
  </xdr:twoCellAnchor>
  <xdr:twoCellAnchor>
    <xdr:from>
      <xdr:col>14</xdr:col>
      <xdr:colOff>119962</xdr:colOff>
      <xdr:row>40</xdr:row>
      <xdr:rowOff>55616</xdr:rowOff>
    </xdr:from>
    <xdr:to>
      <xdr:col>23</xdr:col>
      <xdr:colOff>490202</xdr:colOff>
      <xdr:row>61</xdr:row>
      <xdr:rowOff>21619</xdr:rowOff>
    </xdr:to>
    <xdr:sp macro="" textlink="">
      <xdr:nvSpPr>
        <xdr:cNvPr id="86" name="Rectangle: Rounded Corners 85">
          <a:extLst>
            <a:ext uri="{FF2B5EF4-FFF2-40B4-BE49-F238E27FC236}">
              <a16:creationId xmlns:a16="http://schemas.microsoft.com/office/drawing/2014/main" id="{BC18EFBB-E889-480C-986D-72F25DDF1577}"/>
            </a:ext>
          </a:extLst>
        </xdr:cNvPr>
        <xdr:cNvSpPr/>
      </xdr:nvSpPr>
      <xdr:spPr>
        <a:xfrm>
          <a:off x="8686689" y="6982889"/>
          <a:ext cx="5877422" cy="3602821"/>
        </a:xfrm>
        <a:prstGeom prst="roundRect">
          <a:avLst/>
        </a:prstGeom>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400" b="1">
              <a:latin typeface="Segoe UI Black" panose="020B0A02040204020203" pitchFamily="34" charset="0"/>
              <a:ea typeface="Segoe UI Black" panose="020B0A02040204020203" pitchFamily="34" charset="0"/>
            </a:rPr>
            <a:t>Total Sales by Sales Person</a:t>
          </a:r>
        </a:p>
      </xdr:txBody>
    </xdr:sp>
    <xdr:clientData/>
  </xdr:twoCellAnchor>
  <xdr:twoCellAnchor>
    <xdr:from>
      <xdr:col>15</xdr:col>
      <xdr:colOff>49245</xdr:colOff>
      <xdr:row>20</xdr:row>
      <xdr:rowOff>171061</xdr:rowOff>
    </xdr:from>
    <xdr:to>
      <xdr:col>23</xdr:col>
      <xdr:colOff>116633</xdr:colOff>
      <xdr:row>37</xdr:row>
      <xdr:rowOff>31101</xdr:rowOff>
    </xdr:to>
    <xdr:graphicFrame macro="">
      <xdr:nvGraphicFramePr>
        <xdr:cNvPr id="88" name="Chart 87">
          <a:extLst>
            <a:ext uri="{FF2B5EF4-FFF2-40B4-BE49-F238E27FC236}">
              <a16:creationId xmlns:a16="http://schemas.microsoft.com/office/drawing/2014/main" id="{8F8E6DFD-F405-4A72-9FCC-84727BA05B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381000</xdr:colOff>
      <xdr:row>44</xdr:row>
      <xdr:rowOff>11546</xdr:rowOff>
    </xdr:from>
    <xdr:to>
      <xdr:col>13</xdr:col>
      <xdr:colOff>242455</xdr:colOff>
      <xdr:row>59</xdr:row>
      <xdr:rowOff>23091</xdr:rowOff>
    </xdr:to>
    <xdr:graphicFrame macro="">
      <xdr:nvGraphicFramePr>
        <xdr:cNvPr id="89" name="Chart 88">
          <a:extLst>
            <a:ext uri="{FF2B5EF4-FFF2-40B4-BE49-F238E27FC236}">
              <a16:creationId xmlns:a16="http://schemas.microsoft.com/office/drawing/2014/main" id="{CFBDB463-DB4C-4735-B9D5-82BEE4B95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577272</xdr:colOff>
      <xdr:row>43</xdr:row>
      <xdr:rowOff>126999</xdr:rowOff>
    </xdr:from>
    <xdr:to>
      <xdr:col>23</xdr:col>
      <xdr:colOff>138545</xdr:colOff>
      <xdr:row>59</xdr:row>
      <xdr:rowOff>80818</xdr:rowOff>
    </xdr:to>
    <xdr:graphicFrame macro="">
      <xdr:nvGraphicFramePr>
        <xdr:cNvPr id="90" name="Chart 89">
          <a:extLst>
            <a:ext uri="{FF2B5EF4-FFF2-40B4-BE49-F238E27FC236}">
              <a16:creationId xmlns:a16="http://schemas.microsoft.com/office/drawing/2014/main" id="{597EE071-DB1C-4E26-BFD0-03705BB83B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sPc" refreshedDate="45647.985282175927" createdVersion="6" refreshedVersion="6" minRefreshableVersion="3" recordCount="51" xr:uid="{8720A0CE-D36A-4653-8602-AFD1FA32B641}">
  <cacheSource type="worksheet">
    <worksheetSource name="Table1"/>
  </cacheSource>
  <cacheFields count="9">
    <cacheField name="Date" numFmtId="14">
      <sharedItems containsSemiMixedTypes="0" containsNonDate="0" containsDate="1" containsString="0" minDate="2020-05-07T00:00:00" maxDate="2021-12-22T00:00:00"/>
    </cacheField>
    <cacheField name="Sales Person" numFmtId="0">
      <sharedItems count="38">
        <s v="Andrew"/>
        <s v="Grace"/>
        <s v="Ella"/>
        <s v="Cameron"/>
        <s v="Megan"/>
        <s v="Carolyn"/>
        <s v="Virginia"/>
        <s v="Connor"/>
        <s v="Anna"/>
        <s v="Nicholas"/>
        <s v="John"/>
        <s v="Evelyn" u="1"/>
        <s v="Charlotte" u="1"/>
        <s v="Olivia" u="1"/>
        <s v="Emma" u="1"/>
        <s v="Lucas" u="1"/>
        <s v="Ava" u="1"/>
        <s v="Scarlett" u="1"/>
        <s v="Daniel" u="1"/>
        <s v="Matthew" u="1"/>
        <s v="William" u="1"/>
        <s v="Oliver" u="1"/>
        <s v="Mia" u="1"/>
        <s v="Liam" u="1"/>
        <s v="Isabella" u="1"/>
        <s v="Ethan" u="1"/>
        <s v="Chloe" u="1"/>
        <s v="Amelia" u="1"/>
        <s v="Lily" u="1"/>
        <s v="Elijah" u="1"/>
        <s v="Harper" u="1"/>
        <s v="James" u="1"/>
        <s v="Henry" u="1"/>
        <s v="Benjamin" u="1"/>
        <s v="Logan" u="1"/>
        <s v="Noah" u="1"/>
        <s v="Sophia" u="1"/>
        <s v="Mason" u="1"/>
      </sharedItems>
    </cacheField>
    <cacheField name="Region" numFmtId="0">
      <sharedItems count="4">
        <s v="West"/>
        <s v="East"/>
        <s v="South"/>
        <s v="North"/>
      </sharedItems>
    </cacheField>
    <cacheField name="Product" numFmtId="0">
      <sharedItems count="21">
        <s v="Tent"/>
        <s v="Blender"/>
        <s v="Action Figure"/>
        <s v="Novel"/>
        <s v="Sneakers"/>
        <s v="Moisturizer"/>
        <s v="Smartphone"/>
        <s v="Chair"/>
        <s v="Table" u="1"/>
        <s v="Microwave" u="1"/>
        <s v="Lamp" u="1"/>
        <s v="Oven" u="1"/>
        <s v="Grill" u="1"/>
        <s v="Mixer" u="1"/>
        <s v="Fridge" u="1"/>
        <s v="Fan" u="1"/>
        <s v="Desk" u="1"/>
        <s v="Bed" u="1"/>
        <s v="Sofa" u="1"/>
        <s v="Toaster" u="1"/>
        <s v="Kettle" u="1"/>
      </sharedItems>
    </cacheField>
    <cacheField name="Units Sold" numFmtId="0">
      <sharedItems containsSemiMixedTypes="0" containsString="0" containsNumber="1" containsInteger="1" minValue="51" maxValue="149"/>
    </cacheField>
    <cacheField name="Unit Price" numFmtId="0">
      <sharedItems containsMixedTypes="1" containsNumber="1" containsInteger="1" minValue="600" maxValue="10000"/>
    </cacheField>
    <cacheField name="Cost of Goods" numFmtId="0">
      <sharedItems containsMixedTypes="1" containsNumber="1" containsInteger="1" minValue="400" maxValue="7000"/>
    </cacheField>
    <cacheField name="Total Sales" numFmtId="0">
      <sharedItems containsMixedTypes="1" containsNumber="1" containsInteger="1" minValue="34200" maxValue="1270000"/>
    </cacheField>
    <cacheField name="Profit" numFmtId="0">
      <sharedItems containsMixedTypes="1" containsNumber="1" containsInteger="1" minValue="11400" maxValue="381000"/>
    </cacheField>
  </cacheFields>
  <extLst>
    <ext xmlns:x14="http://schemas.microsoft.com/office/spreadsheetml/2009/9/main" uri="{725AE2AE-9491-48be-B2B4-4EB974FC3084}">
      <x14:pivotCacheDefinition pivotCacheId="2808180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d v="2021-02-19T00:00:00"/>
    <x v="0"/>
    <x v="0"/>
    <x v="0"/>
    <n v="84"/>
    <n v="6000"/>
    <n v="4000"/>
    <n v="504000"/>
    <n v="168000"/>
  </r>
  <r>
    <d v="2021-09-07T00:00:00"/>
    <x v="1"/>
    <x v="1"/>
    <x v="1"/>
    <n v="128"/>
    <n v="3500"/>
    <n v="2500"/>
    <n v="448000"/>
    <n v="128000"/>
  </r>
  <r>
    <d v="2021-02-03T00:00:00"/>
    <x v="2"/>
    <x v="2"/>
    <x v="2"/>
    <n v="136"/>
    <n v="1200"/>
    <n v="800"/>
    <n v="163200"/>
    <n v="54400"/>
  </r>
  <r>
    <d v="2020-09-11T00:00:00"/>
    <x v="3"/>
    <x v="3"/>
    <x v="3"/>
    <n v="91"/>
    <n v="1000"/>
    <n v="700"/>
    <n v="91000"/>
    <n v="27300"/>
  </r>
  <r>
    <d v="2021-09-23T00:00:00"/>
    <x v="4"/>
    <x v="0"/>
    <x v="4"/>
    <n v="110"/>
    <n v="4000"/>
    <n v="3000"/>
    <n v="440000"/>
    <n v="110000"/>
  </r>
  <r>
    <d v="2020-10-01T00:00:00"/>
    <x v="5"/>
    <x v="1"/>
    <x v="2"/>
    <n v="51"/>
    <n v="1200"/>
    <n v="800"/>
    <n v="61200"/>
    <n v="20400"/>
  </r>
  <r>
    <d v="2021-08-05T00:00:00"/>
    <x v="6"/>
    <x v="3"/>
    <x v="3"/>
    <n v="78"/>
    <n v="1000"/>
    <n v="700"/>
    <n v="78000"/>
    <n v="23400"/>
  </r>
  <r>
    <d v="2020-11-06T00:00:00"/>
    <x v="7"/>
    <x v="2"/>
    <x v="0"/>
    <n v="146"/>
    <n v="6000"/>
    <n v="4000"/>
    <n v="876000"/>
    <n v="292000"/>
  </r>
  <r>
    <d v="2021-01-27T00:00:00"/>
    <x v="8"/>
    <x v="0"/>
    <x v="5"/>
    <n v="101"/>
    <n v="600"/>
    <n v="400"/>
    <n v="60600"/>
    <n v="20200"/>
  </r>
  <r>
    <d v="2021-09-03T00:00:00"/>
    <x v="9"/>
    <x v="2"/>
    <x v="0"/>
    <n v="52"/>
    <n v="6000"/>
    <n v="4000"/>
    <n v="312000"/>
    <n v="104000"/>
  </r>
  <r>
    <d v="2021-09-30T00:00:00"/>
    <x v="9"/>
    <x v="1"/>
    <x v="2"/>
    <n v="55"/>
    <n v="1200"/>
    <n v="800"/>
    <n v="66000"/>
    <n v="22000"/>
  </r>
  <r>
    <d v="2020-09-10T00:00:00"/>
    <x v="9"/>
    <x v="2"/>
    <x v="3"/>
    <n v="137"/>
    <n v="1000"/>
    <n v="700"/>
    <n v="137000"/>
    <n v="41100"/>
  </r>
  <r>
    <d v="2021-07-27T00:00:00"/>
    <x v="7"/>
    <x v="2"/>
    <x v="1"/>
    <n v="96"/>
    <n v="3500"/>
    <n v="2500"/>
    <n v="336000"/>
    <n v="96000"/>
  </r>
  <r>
    <d v="2020-10-09T00:00:00"/>
    <x v="8"/>
    <x v="1"/>
    <x v="4"/>
    <n v="52"/>
    <n v="4000"/>
    <n v="3000"/>
    <n v="208000"/>
    <n v="52000"/>
  </r>
  <r>
    <d v="2021-04-06T00:00:00"/>
    <x v="3"/>
    <x v="0"/>
    <x v="1"/>
    <n v="76"/>
    <n v="3500"/>
    <n v="2500"/>
    <n v="266000"/>
    <n v="76000"/>
  </r>
  <r>
    <d v="2021-06-15T00:00:00"/>
    <x v="1"/>
    <x v="3"/>
    <x v="4"/>
    <n v="145"/>
    <n v="4000"/>
    <n v="3000"/>
    <n v="580000"/>
    <n v="145000"/>
  </r>
  <r>
    <d v="2020-09-09T00:00:00"/>
    <x v="0"/>
    <x v="2"/>
    <x v="5"/>
    <n v="83"/>
    <n v="600"/>
    <n v="400"/>
    <n v="49800"/>
    <n v="16600"/>
  </r>
  <r>
    <d v="2021-08-13T00:00:00"/>
    <x v="4"/>
    <x v="2"/>
    <x v="3"/>
    <n v="91"/>
    <n v="1000"/>
    <n v="700"/>
    <n v="91000"/>
    <n v="27300"/>
  </r>
  <r>
    <d v="2020-08-27T00:00:00"/>
    <x v="5"/>
    <x v="0"/>
    <x v="6"/>
    <n v="108"/>
    <n v="10000"/>
    <n v="7000"/>
    <n v="1080000"/>
    <n v="324000"/>
  </r>
  <r>
    <d v="2021-04-07T00:00:00"/>
    <x v="2"/>
    <x v="3"/>
    <x v="4"/>
    <n v="144"/>
    <n v="4000"/>
    <n v="3000"/>
    <n v="576000"/>
    <n v="144000"/>
  </r>
  <r>
    <d v="2020-06-08T00:00:00"/>
    <x v="4"/>
    <x v="2"/>
    <x v="5"/>
    <n v="92"/>
    <n v="600"/>
    <n v="400"/>
    <n v="55200"/>
    <n v="18400"/>
  </r>
  <r>
    <d v="2021-12-21T00:00:00"/>
    <x v="7"/>
    <x v="0"/>
    <x v="0"/>
    <n v="71"/>
    <n v="6000"/>
    <n v="4000"/>
    <n v="426000"/>
    <n v="142000"/>
  </r>
  <r>
    <d v="2021-08-10T00:00:00"/>
    <x v="0"/>
    <x v="1"/>
    <x v="5"/>
    <n v="103"/>
    <n v="600"/>
    <n v="400"/>
    <n v="61800"/>
    <n v="20600"/>
  </r>
  <r>
    <d v="2021-12-02T00:00:00"/>
    <x v="9"/>
    <x v="3"/>
    <x v="3"/>
    <n v="55"/>
    <n v="1000"/>
    <n v="700"/>
    <n v="55000"/>
    <n v="16500"/>
  </r>
  <r>
    <d v="2021-08-30T00:00:00"/>
    <x v="5"/>
    <x v="1"/>
    <x v="4"/>
    <n v="93"/>
    <n v="4000"/>
    <n v="3000"/>
    <n v="372000"/>
    <n v="93000"/>
  </r>
  <r>
    <d v="2020-05-20T00:00:00"/>
    <x v="2"/>
    <x v="2"/>
    <x v="5"/>
    <n v="143"/>
    <n v="600"/>
    <n v="400"/>
    <n v="85800"/>
    <n v="28600"/>
  </r>
  <r>
    <d v="2021-09-13T00:00:00"/>
    <x v="6"/>
    <x v="0"/>
    <x v="1"/>
    <n v="143"/>
    <n v="3500"/>
    <n v="2500"/>
    <n v="500500"/>
    <n v="143000"/>
  </r>
  <r>
    <d v="2021-10-27T00:00:00"/>
    <x v="8"/>
    <x v="3"/>
    <x v="5"/>
    <n v="99"/>
    <n v="600"/>
    <n v="400"/>
    <n v="59400"/>
    <n v="19800"/>
  </r>
  <r>
    <d v="2020-12-22T00:00:00"/>
    <x v="3"/>
    <x v="0"/>
    <x v="3"/>
    <n v="120"/>
    <n v="1000"/>
    <n v="700"/>
    <n v="120000"/>
    <n v="36000"/>
  </r>
  <r>
    <d v="2021-07-28T00:00:00"/>
    <x v="1"/>
    <x v="2"/>
    <x v="1"/>
    <n v="66"/>
    <n v="3500"/>
    <n v="2500"/>
    <n v="231000"/>
    <n v="66000"/>
  </r>
  <r>
    <d v="2020-09-29T00:00:00"/>
    <x v="8"/>
    <x v="3"/>
    <x v="2"/>
    <n v="88"/>
    <n v="1200"/>
    <n v="800"/>
    <n v="105600"/>
    <n v="35200"/>
  </r>
  <r>
    <d v="2020-10-22T00:00:00"/>
    <x v="3"/>
    <x v="1"/>
    <x v="6"/>
    <n v="127"/>
    <n v="10000"/>
    <n v="7000"/>
    <n v="1270000"/>
    <n v="381000"/>
  </r>
  <r>
    <d v="2020-05-19T00:00:00"/>
    <x v="4"/>
    <x v="0"/>
    <x v="4"/>
    <n v="67"/>
    <n v="4000"/>
    <n v="3000"/>
    <n v="268000"/>
    <n v="67000"/>
  </r>
  <r>
    <d v="2021-12-06T00:00:00"/>
    <x v="1"/>
    <x v="1"/>
    <x v="2"/>
    <n v="67"/>
    <n v="1200"/>
    <n v="800"/>
    <n v="80400"/>
    <n v="26800"/>
  </r>
  <r>
    <d v="2020-08-26T00:00:00"/>
    <x v="9"/>
    <x v="2"/>
    <x v="3"/>
    <n v="149"/>
    <n v="1000"/>
    <n v="700"/>
    <n v="149000"/>
    <n v="44700"/>
  </r>
  <r>
    <d v="2021-07-01T00:00:00"/>
    <x v="4"/>
    <x v="3"/>
    <x v="5"/>
    <n v="104"/>
    <n v="600"/>
    <n v="400"/>
    <n v="62400"/>
    <n v="20800"/>
  </r>
  <r>
    <d v="2021-07-27T00:00:00"/>
    <x v="7"/>
    <x v="0"/>
    <x v="5"/>
    <n v="57"/>
    <n v="600"/>
    <n v="400"/>
    <n v="34200"/>
    <n v="11400"/>
  </r>
  <r>
    <d v="2020-10-05T00:00:00"/>
    <x v="2"/>
    <x v="1"/>
    <x v="5"/>
    <n v="90"/>
    <n v="600"/>
    <n v="400"/>
    <n v="54000"/>
    <n v="18000"/>
  </r>
  <r>
    <d v="2020-09-02T00:00:00"/>
    <x v="5"/>
    <x v="2"/>
    <x v="5"/>
    <n v="67"/>
    <n v="600"/>
    <n v="400"/>
    <n v="40200"/>
    <n v="13400"/>
  </r>
  <r>
    <d v="2021-09-02T00:00:00"/>
    <x v="0"/>
    <x v="3"/>
    <x v="4"/>
    <n v="127"/>
    <n v="4000"/>
    <n v="3000"/>
    <n v="508000"/>
    <n v="127000"/>
  </r>
  <r>
    <d v="2021-04-13T00:00:00"/>
    <x v="5"/>
    <x v="0"/>
    <x v="3"/>
    <n v="108"/>
    <n v="1000"/>
    <n v="700"/>
    <n v="108000"/>
    <n v="32400"/>
  </r>
  <r>
    <d v="2021-05-06T00:00:00"/>
    <x v="2"/>
    <x v="1"/>
    <x v="1"/>
    <n v="66"/>
    <n v="3500"/>
    <n v="2500"/>
    <n v="231000"/>
    <n v="66000"/>
  </r>
  <r>
    <d v="2021-01-15T00:00:00"/>
    <x v="0"/>
    <x v="3"/>
    <x v="0"/>
    <n v="78"/>
    <n v="6000"/>
    <n v="4000"/>
    <n v="468000"/>
    <n v="156000"/>
  </r>
  <r>
    <d v="2020-08-27T00:00:00"/>
    <x v="7"/>
    <x v="2"/>
    <x v="3"/>
    <n v="69"/>
    <n v="1000"/>
    <n v="700"/>
    <n v="69000"/>
    <n v="20700"/>
  </r>
  <r>
    <d v="2021-02-05T00:00:00"/>
    <x v="4"/>
    <x v="0"/>
    <x v="2"/>
    <n v="59"/>
    <n v="1200"/>
    <n v="800"/>
    <n v="70800"/>
    <n v="23600"/>
  </r>
  <r>
    <d v="2021-11-17T00:00:00"/>
    <x v="9"/>
    <x v="2"/>
    <x v="5"/>
    <n v="109"/>
    <n v="600"/>
    <n v="400"/>
    <n v="65400"/>
    <n v="21800"/>
  </r>
  <r>
    <d v="2020-12-28T00:00:00"/>
    <x v="8"/>
    <x v="1"/>
    <x v="4"/>
    <n v="61"/>
    <n v="4000"/>
    <n v="3000"/>
    <n v="244000"/>
    <n v="61000"/>
  </r>
  <r>
    <d v="2021-10-27T00:00:00"/>
    <x v="4"/>
    <x v="3"/>
    <x v="5"/>
    <n v="130"/>
    <n v="600"/>
    <n v="400"/>
    <n v="78000"/>
    <n v="26000"/>
  </r>
  <r>
    <d v="2021-11-02T00:00:00"/>
    <x v="3"/>
    <x v="2"/>
    <x v="1"/>
    <n v="60"/>
    <n v="3500"/>
    <n v="2500"/>
    <n v="210000"/>
    <n v="60000"/>
  </r>
  <r>
    <d v="2020-05-07T00:00:00"/>
    <x v="1"/>
    <x v="1"/>
    <x v="0"/>
    <n v="73"/>
    <n v="6000"/>
    <n v="4000"/>
    <n v="438000"/>
    <n v="146000"/>
  </r>
  <r>
    <d v="2021-03-10T00:00:00"/>
    <x v="10"/>
    <x v="3"/>
    <x v="7"/>
    <n v="90"/>
    <s v="Rs. 4,200"/>
    <s v="Rs. 3,000"/>
    <s v="Rs. 378,000"/>
    <s v="Rs. 12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25B40D-AB55-4972-AD29-B9B611A3888D}"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G3:H15" firstHeaderRow="1" firstDataRow="1" firstDataCol="1"/>
  <pivotFields count="9">
    <pivotField numFmtId="14" showAll="0"/>
    <pivotField axis="axisRow" showAll="0">
      <items count="39">
        <item x="0"/>
        <item x="8"/>
        <item x="3"/>
        <item x="5"/>
        <item x="7"/>
        <item x="2"/>
        <item x="1"/>
        <item x="4"/>
        <item x="9"/>
        <item x="6"/>
        <item x="10"/>
        <item m="1" x="14"/>
        <item m="1" x="23"/>
        <item m="1" x="13"/>
        <item m="1" x="35"/>
        <item m="1" x="16"/>
        <item m="1" x="25"/>
        <item m="1" x="22"/>
        <item m="1" x="37"/>
        <item m="1" x="36"/>
        <item m="1" x="34"/>
        <item m="1" x="24"/>
        <item m="1" x="15"/>
        <item m="1" x="27"/>
        <item m="1" x="33"/>
        <item m="1" x="30"/>
        <item m="1" x="29"/>
        <item m="1" x="11"/>
        <item m="1" x="32"/>
        <item m="1" x="21"/>
        <item m="1" x="26"/>
        <item m="1" x="20"/>
        <item m="1" x="28"/>
        <item m="1" x="31"/>
        <item m="1" x="12"/>
        <item m="1" x="18"/>
        <item m="1" x="19"/>
        <item m="1" x="17"/>
        <item t="default"/>
      </items>
    </pivotField>
    <pivotField showAll="0">
      <items count="5">
        <item x="1"/>
        <item x="3"/>
        <item x="2"/>
        <item x="0"/>
        <item t="default"/>
      </items>
    </pivotField>
    <pivotField showAll="0">
      <items count="22">
        <item x="2"/>
        <item m="1" x="17"/>
        <item x="1"/>
        <item x="7"/>
        <item m="1" x="16"/>
        <item m="1" x="15"/>
        <item m="1" x="14"/>
        <item m="1" x="12"/>
        <item m="1" x="20"/>
        <item m="1" x="10"/>
        <item m="1" x="9"/>
        <item m="1" x="13"/>
        <item x="5"/>
        <item x="3"/>
        <item m="1" x="11"/>
        <item x="6"/>
        <item x="4"/>
        <item m="1" x="18"/>
        <item m="1" x="8"/>
        <item x="0"/>
        <item m="1" x="19"/>
        <item t="default"/>
      </items>
    </pivotField>
    <pivotField showAll="0"/>
    <pivotField numFmtId="164" showAll="0"/>
    <pivotField numFmtId="164" showAll="0"/>
    <pivotField dataField="1" numFmtId="164" showAll="0"/>
    <pivotField numFmtId="164" showAll="0"/>
  </pivotFields>
  <rowFields count="1">
    <field x="1"/>
  </rowFields>
  <rowItems count="12">
    <i>
      <x/>
    </i>
    <i>
      <x v="1"/>
    </i>
    <i>
      <x v="2"/>
    </i>
    <i>
      <x v="3"/>
    </i>
    <i>
      <x v="4"/>
    </i>
    <i>
      <x v="5"/>
    </i>
    <i>
      <x v="6"/>
    </i>
    <i>
      <x v="7"/>
    </i>
    <i>
      <x v="8"/>
    </i>
    <i>
      <x v="9"/>
    </i>
    <i>
      <x v="10"/>
    </i>
    <i t="grand">
      <x/>
    </i>
  </rowItems>
  <colItems count="1">
    <i/>
  </colItems>
  <dataFields count="1">
    <dataField name="Sum of Total Sales" fld="7" baseField="1" baseItem="3" numFmtId="165"/>
  </dataFields>
  <chartFormats count="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4"/>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EC3173-DA06-4DC8-B7FE-AF31EE073C5F}"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1">
  <location ref="D3:E12" firstHeaderRow="1" firstDataRow="1" firstDataCol="1"/>
  <pivotFields count="9">
    <pivotField numFmtId="14" showAll="0"/>
    <pivotField showAll="0">
      <items count="39">
        <item m="1" x="27"/>
        <item x="0"/>
        <item x="8"/>
        <item m="1" x="16"/>
        <item m="1" x="33"/>
        <item x="3"/>
        <item x="5"/>
        <item m="1" x="12"/>
        <item m="1" x="26"/>
        <item x="7"/>
        <item m="1" x="18"/>
        <item m="1" x="29"/>
        <item x="2"/>
        <item m="1" x="14"/>
        <item m="1" x="25"/>
        <item m="1" x="11"/>
        <item x="1"/>
        <item m="1" x="30"/>
        <item m="1" x="32"/>
        <item m="1" x="24"/>
        <item m="1" x="31"/>
        <item x="10"/>
        <item m="1" x="23"/>
        <item m="1" x="28"/>
        <item m="1" x="34"/>
        <item m="1" x="15"/>
        <item m="1" x="37"/>
        <item m="1" x="19"/>
        <item x="4"/>
        <item m="1" x="22"/>
        <item x="9"/>
        <item m="1" x="35"/>
        <item m="1" x="21"/>
        <item m="1" x="13"/>
        <item m="1" x="17"/>
        <item m="1" x="36"/>
        <item x="6"/>
        <item m="1" x="20"/>
        <item t="default"/>
      </items>
    </pivotField>
    <pivotField showAll="0">
      <items count="5">
        <item x="1"/>
        <item x="3"/>
        <item x="2"/>
        <item x="0"/>
        <item t="default"/>
      </items>
    </pivotField>
    <pivotField axis="axisRow" showAll="0">
      <items count="22">
        <item x="2"/>
        <item x="1"/>
        <item x="5"/>
        <item x="3"/>
        <item x="6"/>
        <item x="4"/>
        <item x="0"/>
        <item x="7"/>
        <item m="1" x="8"/>
        <item m="1" x="10"/>
        <item m="1" x="16"/>
        <item m="1" x="15"/>
        <item m="1" x="18"/>
        <item m="1" x="17"/>
        <item m="1" x="9"/>
        <item m="1" x="11"/>
        <item m="1" x="14"/>
        <item m="1" x="13"/>
        <item m="1" x="19"/>
        <item m="1" x="20"/>
        <item m="1" x="12"/>
        <item t="default"/>
      </items>
    </pivotField>
    <pivotField showAll="0"/>
    <pivotField numFmtId="164" showAll="0"/>
    <pivotField numFmtId="164" showAll="0"/>
    <pivotField dataField="1" numFmtId="164" showAll="0"/>
    <pivotField numFmtId="164" showAll="0"/>
  </pivotFields>
  <rowFields count="1">
    <field x="3"/>
  </rowFields>
  <rowItems count="9">
    <i>
      <x/>
    </i>
    <i>
      <x v="1"/>
    </i>
    <i>
      <x v="2"/>
    </i>
    <i>
      <x v="3"/>
    </i>
    <i>
      <x v="4"/>
    </i>
    <i>
      <x v="5"/>
    </i>
    <i>
      <x v="6"/>
    </i>
    <i>
      <x v="7"/>
    </i>
    <i t="grand">
      <x/>
    </i>
  </rowItems>
  <colItems count="1">
    <i/>
  </colItems>
  <dataFields count="1">
    <dataField name="Sum of Total Sales" fld="7" baseField="3" baseItem="2" numFmtId="166"/>
  </dataFields>
  <chartFormats count="2">
    <chartFormat chart="48" format="0" series="1">
      <pivotArea type="data" outline="0" fieldPosition="0">
        <references count="1">
          <reference field="4294967294" count="1" selected="0">
            <x v="0"/>
          </reference>
        </references>
      </pivotArea>
    </chartFormat>
    <chartFormat chart="5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1857EF-9D02-444C-B6F5-AC8AEBCD9BFC}"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8" firstHeaderRow="1" firstDataRow="1" firstDataCol="1"/>
  <pivotFields count="9">
    <pivotField numFmtId="14" showAll="0"/>
    <pivotField showAll="0">
      <items count="39">
        <item m="1" x="27"/>
        <item x="0"/>
        <item x="8"/>
        <item m="1" x="16"/>
        <item m="1" x="33"/>
        <item x="3"/>
        <item x="5"/>
        <item m="1" x="12"/>
        <item m="1" x="26"/>
        <item x="7"/>
        <item m="1" x="18"/>
        <item m="1" x="29"/>
        <item x="2"/>
        <item m="1" x="14"/>
        <item m="1" x="25"/>
        <item m="1" x="11"/>
        <item x="1"/>
        <item m="1" x="30"/>
        <item m="1" x="32"/>
        <item m="1" x="24"/>
        <item m="1" x="31"/>
        <item x="10"/>
        <item m="1" x="23"/>
        <item m="1" x="28"/>
        <item m="1" x="34"/>
        <item m="1" x="15"/>
        <item m="1" x="37"/>
        <item m="1" x="19"/>
        <item x="4"/>
        <item m="1" x="22"/>
        <item x="9"/>
        <item m="1" x="35"/>
        <item m="1" x="21"/>
        <item m="1" x="13"/>
        <item m="1" x="17"/>
        <item m="1" x="36"/>
        <item x="6"/>
        <item m="1" x="20"/>
        <item t="default"/>
      </items>
    </pivotField>
    <pivotField axis="axisRow" showAll="0">
      <items count="5">
        <item x="1"/>
        <item x="3"/>
        <item x="2"/>
        <item x="0"/>
        <item t="default"/>
      </items>
    </pivotField>
    <pivotField showAll="0">
      <items count="22">
        <item x="2"/>
        <item m="1" x="17"/>
        <item x="1"/>
        <item x="7"/>
        <item m="1" x="16"/>
        <item m="1" x="15"/>
        <item m="1" x="14"/>
        <item m="1" x="12"/>
        <item m="1" x="20"/>
        <item m="1" x="10"/>
        <item m="1" x="9"/>
        <item m="1" x="13"/>
        <item x="5"/>
        <item x="3"/>
        <item m="1" x="11"/>
        <item x="6"/>
        <item x="4"/>
        <item m="1" x="18"/>
        <item m="1" x="8"/>
        <item x="0"/>
        <item m="1" x="19"/>
        <item t="default"/>
      </items>
    </pivotField>
    <pivotField showAll="0"/>
    <pivotField numFmtId="164" showAll="0"/>
    <pivotField numFmtId="164" showAll="0"/>
    <pivotField dataField="1" numFmtId="164" showAll="0"/>
    <pivotField numFmtId="164" showAll="0"/>
  </pivotFields>
  <rowFields count="1">
    <field x="2"/>
  </rowFields>
  <rowItems count="5">
    <i>
      <x/>
    </i>
    <i>
      <x v="1"/>
    </i>
    <i>
      <x v="2"/>
    </i>
    <i>
      <x v="3"/>
    </i>
    <i t="grand">
      <x/>
    </i>
  </rowItems>
  <colItems count="1">
    <i/>
  </colItems>
  <dataFields count="1">
    <dataField name="Sum of Total Sales" fld="7" baseField="2" baseItem="2" numFmtId="165"/>
  </dataFields>
  <chartFormats count="10">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2" count="1" selected="0">
            <x v="1"/>
          </reference>
        </references>
      </pivotArea>
    </chartFormat>
    <chartFormat chart="8" format="2">
      <pivotArea type="data" outline="0" fieldPosition="0">
        <references count="2">
          <reference field="4294967294" count="1" selected="0">
            <x v="0"/>
          </reference>
          <reference field="2" count="1" selected="0">
            <x v="0"/>
          </reference>
        </references>
      </pivotArea>
    </chartFormat>
    <chartFormat chart="8" format="3">
      <pivotArea type="data" outline="0" fieldPosition="0">
        <references count="2">
          <reference field="4294967294" count="1" selected="0">
            <x v="0"/>
          </reference>
          <reference field="2" count="1" selected="0">
            <x v="3"/>
          </reference>
        </references>
      </pivotArea>
    </chartFormat>
    <chartFormat chart="8" format="4">
      <pivotArea type="data" outline="0" fieldPosition="0">
        <references count="2">
          <reference field="4294967294" count="1" selected="0">
            <x v="0"/>
          </reference>
          <reference field="2" count="1" selected="0">
            <x v="2"/>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2" count="1" selected="0">
            <x v="0"/>
          </reference>
        </references>
      </pivotArea>
    </chartFormat>
    <chartFormat chart="10" format="12">
      <pivotArea type="data" outline="0" fieldPosition="0">
        <references count="2">
          <reference field="4294967294" count="1" selected="0">
            <x v="0"/>
          </reference>
          <reference field="2" count="1" selected="0">
            <x v="1"/>
          </reference>
        </references>
      </pivotArea>
    </chartFormat>
    <chartFormat chart="10" format="13">
      <pivotArea type="data" outline="0" fieldPosition="0">
        <references count="2">
          <reference field="4294967294" count="1" selected="0">
            <x v="0"/>
          </reference>
          <reference field="2" count="1" selected="0">
            <x v="2"/>
          </reference>
        </references>
      </pivotArea>
    </chartFormat>
    <chartFormat chart="10"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932C68-719E-40BE-A00C-9D39942B665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J3:K12" firstHeaderRow="1" firstDataRow="1" firstDataCol="1"/>
  <pivotFields count="9">
    <pivotField numFmtId="14" showAll="0"/>
    <pivotField showAll="0">
      <items count="39">
        <item m="1" x="27"/>
        <item x="0"/>
        <item x="8"/>
        <item m="1" x="16"/>
        <item m="1" x="33"/>
        <item x="3"/>
        <item x="5"/>
        <item m="1" x="12"/>
        <item m="1" x="26"/>
        <item x="7"/>
        <item m="1" x="18"/>
        <item m="1" x="29"/>
        <item x="2"/>
        <item m="1" x="14"/>
        <item m="1" x="25"/>
        <item m="1" x="11"/>
        <item x="1"/>
        <item m="1" x="30"/>
        <item m="1" x="32"/>
        <item m="1" x="24"/>
        <item m="1" x="31"/>
        <item x="10"/>
        <item m="1" x="23"/>
        <item m="1" x="28"/>
        <item m="1" x="34"/>
        <item m="1" x="15"/>
        <item m="1" x="37"/>
        <item m="1" x="19"/>
        <item x="4"/>
        <item m="1" x="22"/>
        <item x="9"/>
        <item m="1" x="35"/>
        <item m="1" x="21"/>
        <item m="1" x="13"/>
        <item m="1" x="17"/>
        <item m="1" x="36"/>
        <item x="6"/>
        <item m="1" x="20"/>
        <item t="default"/>
      </items>
    </pivotField>
    <pivotField showAll="0">
      <items count="5">
        <item x="1"/>
        <item x="3"/>
        <item x="2"/>
        <item x="0"/>
        <item t="default"/>
      </items>
    </pivotField>
    <pivotField axis="axisRow" showAll="0">
      <items count="22">
        <item x="2"/>
        <item x="1"/>
        <item x="5"/>
        <item x="3"/>
        <item x="6"/>
        <item x="4"/>
        <item x="0"/>
        <item x="7"/>
        <item m="1" x="8"/>
        <item m="1" x="10"/>
        <item m="1" x="16"/>
        <item m="1" x="15"/>
        <item m="1" x="18"/>
        <item m="1" x="17"/>
        <item m="1" x="9"/>
        <item m="1" x="11"/>
        <item m="1" x="14"/>
        <item m="1" x="13"/>
        <item m="1" x="19"/>
        <item m="1" x="20"/>
        <item m="1" x="12"/>
        <item t="default"/>
      </items>
    </pivotField>
    <pivotField dataField="1" showAll="0"/>
    <pivotField numFmtId="164" showAll="0"/>
    <pivotField numFmtId="164" showAll="0"/>
    <pivotField numFmtId="164" showAll="0"/>
    <pivotField numFmtId="164" showAll="0"/>
  </pivotFields>
  <rowFields count="1">
    <field x="3"/>
  </rowFields>
  <rowItems count="9">
    <i>
      <x/>
    </i>
    <i>
      <x v="1"/>
    </i>
    <i>
      <x v="2"/>
    </i>
    <i>
      <x v="3"/>
    </i>
    <i>
      <x v="4"/>
    </i>
    <i>
      <x v="5"/>
    </i>
    <i>
      <x v="6"/>
    </i>
    <i>
      <x v="7"/>
    </i>
    <i t="grand">
      <x/>
    </i>
  </rowItems>
  <colItems count="1">
    <i/>
  </colItems>
  <dataFields count="1">
    <dataField name="Sum of Units Sold" fld="4" baseField="0" baseItem="0"/>
  </dataFields>
  <chartFormats count="1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0"/>
          </reference>
        </references>
      </pivotArea>
    </chartFormat>
    <chartFormat chart="3" format="2">
      <pivotArea type="data" outline="0" fieldPosition="0">
        <references count="2">
          <reference field="4294967294" count="1" selected="0">
            <x v="0"/>
          </reference>
          <reference field="3" count="1" selected="0">
            <x v="1"/>
          </reference>
        </references>
      </pivotArea>
    </chartFormat>
    <chartFormat chart="3" format="3">
      <pivotArea type="data" outline="0" fieldPosition="0">
        <references count="2">
          <reference field="4294967294" count="1" selected="0">
            <x v="0"/>
          </reference>
          <reference field="3" count="1" selected="0">
            <x v="2"/>
          </reference>
        </references>
      </pivotArea>
    </chartFormat>
    <chartFormat chart="3" format="4">
      <pivotArea type="data" outline="0" fieldPosition="0">
        <references count="2">
          <reference field="4294967294" count="1" selected="0">
            <x v="0"/>
          </reference>
          <reference field="3" count="1" selected="0">
            <x v="3"/>
          </reference>
        </references>
      </pivotArea>
    </chartFormat>
    <chartFormat chart="3" format="5">
      <pivotArea type="data" outline="0" fieldPosition="0">
        <references count="2">
          <reference field="4294967294" count="1" selected="0">
            <x v="0"/>
          </reference>
          <reference field="3" count="1" selected="0">
            <x v="4"/>
          </reference>
        </references>
      </pivotArea>
    </chartFormat>
    <chartFormat chart="3" format="6">
      <pivotArea type="data" outline="0" fieldPosition="0">
        <references count="2">
          <reference field="4294967294" count="1" selected="0">
            <x v="0"/>
          </reference>
          <reference field="3" count="1" selected="0">
            <x v="5"/>
          </reference>
        </references>
      </pivotArea>
    </chartFormat>
    <chartFormat chart="3" format="7">
      <pivotArea type="data" outline="0" fieldPosition="0">
        <references count="2">
          <reference field="4294967294" count="1" selected="0">
            <x v="0"/>
          </reference>
          <reference field="3" count="1" selected="0">
            <x v="6"/>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3" count="1" selected="0">
            <x v="0"/>
          </reference>
        </references>
      </pivotArea>
    </chartFormat>
    <chartFormat chart="5" format="18">
      <pivotArea type="data" outline="0" fieldPosition="0">
        <references count="2">
          <reference field="4294967294" count="1" selected="0">
            <x v="0"/>
          </reference>
          <reference field="3" count="1" selected="0">
            <x v="1"/>
          </reference>
        </references>
      </pivotArea>
    </chartFormat>
    <chartFormat chart="5" format="19">
      <pivotArea type="data" outline="0" fieldPosition="0">
        <references count="2">
          <reference field="4294967294" count="1" selected="0">
            <x v="0"/>
          </reference>
          <reference field="3" count="1" selected="0">
            <x v="2"/>
          </reference>
        </references>
      </pivotArea>
    </chartFormat>
    <chartFormat chart="5" format="20">
      <pivotArea type="data" outline="0" fieldPosition="0">
        <references count="2">
          <reference field="4294967294" count="1" selected="0">
            <x v="0"/>
          </reference>
          <reference field="3" count="1" selected="0">
            <x v="3"/>
          </reference>
        </references>
      </pivotArea>
    </chartFormat>
    <chartFormat chart="5" format="21">
      <pivotArea type="data" outline="0" fieldPosition="0">
        <references count="2">
          <reference field="4294967294" count="1" selected="0">
            <x v="0"/>
          </reference>
          <reference field="3" count="1" selected="0">
            <x v="4"/>
          </reference>
        </references>
      </pivotArea>
    </chartFormat>
    <chartFormat chart="5" format="22">
      <pivotArea type="data" outline="0" fieldPosition="0">
        <references count="2">
          <reference field="4294967294" count="1" selected="0">
            <x v="0"/>
          </reference>
          <reference field="3" count="1" selected="0">
            <x v="5"/>
          </reference>
        </references>
      </pivotArea>
    </chartFormat>
    <chartFormat chart="5" format="2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D468A58-247E-4535-96E5-0CCBA954C2EB}" sourceName="Sales Person">
  <pivotTables>
    <pivotTable tabId="2" name="PivotTable1"/>
    <pivotTable tabId="2" name="PivotTable2"/>
    <pivotTable tabId="2" name="PivotTable3"/>
    <pivotTable tabId="2" name="PivotTable4"/>
  </pivotTables>
  <data>
    <tabular pivotCacheId="280818019">
      <items count="38">
        <i x="0" s="1"/>
        <i x="8" s="1"/>
        <i x="3" s="1"/>
        <i x="5" s="1"/>
        <i x="7" s="1"/>
        <i x="2" s="1"/>
        <i x="1" s="1"/>
        <i x="10" s="1"/>
        <i x="4" s="1"/>
        <i x="9" s="1"/>
        <i x="6" s="1"/>
        <i x="27" s="1" nd="1"/>
        <i x="16" s="1" nd="1"/>
        <i x="33" s="1" nd="1"/>
        <i x="12" s="1" nd="1"/>
        <i x="26" s="1" nd="1"/>
        <i x="18" s="1" nd="1"/>
        <i x="29" s="1" nd="1"/>
        <i x="14" s="1" nd="1"/>
        <i x="25" s="1" nd="1"/>
        <i x="11" s="1" nd="1"/>
        <i x="30" s="1" nd="1"/>
        <i x="32" s="1" nd="1"/>
        <i x="24" s="1" nd="1"/>
        <i x="31" s="1" nd="1"/>
        <i x="23" s="1" nd="1"/>
        <i x="28" s="1" nd="1"/>
        <i x="34" s="1" nd="1"/>
        <i x="15" s="1" nd="1"/>
        <i x="37" s="1" nd="1"/>
        <i x="19" s="1" nd="1"/>
        <i x="22" s="1" nd="1"/>
        <i x="35" s="1" nd="1"/>
        <i x="21" s="1" nd="1"/>
        <i x="13" s="1" nd="1"/>
        <i x="17" s="1" nd="1"/>
        <i x="36" s="1" nd="1"/>
        <i x="2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ED976E3-EE48-4DC9-826F-83B13DCE3910}" sourceName="Region">
  <pivotTables>
    <pivotTable tabId="2" name="PivotTable1"/>
    <pivotTable tabId="2" name="PivotTable2"/>
    <pivotTable tabId="2" name="PivotTable3"/>
    <pivotTable tabId="2" name="PivotTable4"/>
  </pivotTables>
  <data>
    <tabular pivotCacheId="280818019">
      <items count="4">
        <i x="1" s="1"/>
        <i x="3"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B1152CD-75C1-4AFE-A55D-C8F9FBA0A7ED}" sourceName="Product">
  <pivotTables>
    <pivotTable tabId="2" name="PivotTable1"/>
    <pivotTable tabId="2" name="PivotTable2"/>
    <pivotTable tabId="2" name="PivotTable3"/>
    <pivotTable tabId="2" name="PivotTable4"/>
  </pivotTables>
  <data>
    <tabular pivotCacheId="280818019">
      <items count="21">
        <i x="2" s="1"/>
        <i x="1" s="1"/>
        <i x="7" s="1"/>
        <i x="5" s="1"/>
        <i x="3" s="1"/>
        <i x="6" s="1"/>
        <i x="4" s="1"/>
        <i x="0" s="1"/>
        <i x="17" s="1" nd="1"/>
        <i x="16" s="1" nd="1"/>
        <i x="15" s="1" nd="1"/>
        <i x="14" s="1" nd="1"/>
        <i x="12" s="1" nd="1"/>
        <i x="20" s="1" nd="1"/>
        <i x="10" s="1" nd="1"/>
        <i x="9" s="1" nd="1"/>
        <i x="13" s="1" nd="1"/>
        <i x="11" s="1" nd="1"/>
        <i x="18" s="1" nd="1"/>
        <i x="8" s="1" nd="1"/>
        <i x="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510B3A23-B635-4F32-BE94-BD33687D539D}" cache="Slicer_Sales_Person" caption="Sales Person" style="SlicerStyleDark2" rowHeight="365760"/>
  <slicer name="Region" xr10:uid="{550AF334-9146-4DAC-99BF-179A20799FEB}" cache="Slicer_Region" caption="Region" columnCount="2" style="SlicerStyleDark1" rowHeight="457200"/>
  <slicer name="Product" xr10:uid="{0A6F4C99-FA31-4E28-85A7-5B6481F9040F}" cache="Slicer_Product" caption="Product" style="SlicerStyleDark1"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77C307-7D80-40A0-B540-F442B54FEA87}" name="Table1" displayName="Table1" ref="A1:I150" totalsRowShown="0" headerRowDxfId="11" dataDxfId="9" headerRowBorderDxfId="10">
  <tableColumns count="9">
    <tableColumn id="1" xr3:uid="{A890095C-C966-4CFB-8C9C-F9488BFFE4FC}" name="Date" dataDxfId="8"/>
    <tableColumn id="2" xr3:uid="{67B0FD96-95D0-4924-82C7-BD9146329F8F}" name="Sales Person" dataDxfId="7"/>
    <tableColumn id="3" xr3:uid="{E850CBA5-F350-4F66-8D0D-72E1567BDB73}" name="Region" dataDxfId="6"/>
    <tableColumn id="4" xr3:uid="{19025477-0BFA-4131-84E9-B1E3AF96091D}" name="Product" dataDxfId="5"/>
    <tableColumn id="5" xr3:uid="{A9BB5DD6-189A-4909-8DA9-13AB3C425B75}" name="Units Sold" dataDxfId="4"/>
    <tableColumn id="6" xr3:uid="{EB5CC686-0030-4BA9-910D-2D9CAB1033E9}" name="Unit Price" dataDxfId="3">
      <calculatedColumnFormula>IF(D2="Tent",6000,IF(D2="Blender",3500,IF(D2="Action Figure",1200,IF(D2="Novel",1000,IF(D2="Sneakers",4000,IF(D2="Smartphone",10000,IF(D2="moisturizer",600,"No Product Found")))))))</calculatedColumnFormula>
    </tableColumn>
    <tableColumn id="7" xr3:uid="{BC311878-DAEE-457F-B889-D34CC9110B6A}" name="Cost of Goods" dataDxfId="2">
      <calculatedColumnFormula>IF(D2="Tent",4000,IF(D2="Blender",2500,IF(D2="Action Figure",800,IF(D2="Novel",700,IF(D2="Sneakers",3000,IF(D2="Smartphone",7000,IF(D2="moisturizer",400,"No Product Found")))))))</calculatedColumnFormula>
    </tableColumn>
    <tableColumn id="8" xr3:uid="{34DC8B31-4797-4FE5-AA4B-4B87638C4BF1}" name="Total Sales" dataDxfId="1">
      <calculatedColumnFormula>F2*E2</calculatedColumnFormula>
    </tableColumn>
    <tableColumn id="9" xr3:uid="{B9B068F2-3BB9-407A-94EB-3CCCB0BCE6B1}" name="Profit" dataDxfId="0">
      <calculatedColumnFormula>H2-(G2*E2)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9F2D-BC9C-4245-8FA8-2165063DD906}">
  <dimension ref="A4:A8"/>
  <sheetViews>
    <sheetView workbookViewId="0">
      <selection activeCell="A9" sqref="A9"/>
    </sheetView>
  </sheetViews>
  <sheetFormatPr defaultRowHeight="13.2"/>
  <sheetData>
    <row r="4" spans="1:1">
      <c r="A4" t="s">
        <v>37</v>
      </c>
    </row>
    <row r="6" spans="1:1">
      <c r="A6" t="s">
        <v>38</v>
      </c>
    </row>
    <row r="8" spans="1:1">
      <c r="A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E682-A833-42AC-8845-A2C00F78DF58}">
  <dimension ref="A1:K15"/>
  <sheetViews>
    <sheetView zoomScale="83" workbookViewId="0">
      <selection activeCell="D3" sqref="D3:E12"/>
    </sheetView>
  </sheetViews>
  <sheetFormatPr defaultRowHeight="13.2"/>
  <cols>
    <col min="1" max="1" width="14.33203125" bestFit="1" customWidth="1"/>
    <col min="2" max="2" width="18.33203125" bestFit="1" customWidth="1"/>
    <col min="4" max="4" width="14.33203125" bestFit="1" customWidth="1"/>
    <col min="5" max="5" width="18.33203125" bestFit="1" customWidth="1"/>
    <col min="7" max="7" width="14.33203125" bestFit="1" customWidth="1"/>
    <col min="8" max="8" width="18.33203125" bestFit="1" customWidth="1"/>
    <col min="10" max="10" width="14.33203125" bestFit="1" customWidth="1"/>
    <col min="11" max="11" width="17.5546875" bestFit="1" customWidth="1"/>
    <col min="12" max="12" width="16.77734375" bestFit="1" customWidth="1"/>
  </cols>
  <sheetData>
    <row r="1" spans="1:11" ht="15.6">
      <c r="A1" s="12" t="s">
        <v>40</v>
      </c>
      <c r="D1" s="13" t="s">
        <v>41</v>
      </c>
      <c r="G1" s="13" t="s">
        <v>42</v>
      </c>
      <c r="J1" s="13" t="s">
        <v>43</v>
      </c>
    </row>
    <row r="3" spans="1:11">
      <c r="A3" s="7" t="s">
        <v>34</v>
      </c>
      <c r="B3" t="s">
        <v>35</v>
      </c>
      <c r="D3" s="7" t="s">
        <v>34</v>
      </c>
      <c r="E3" t="s">
        <v>35</v>
      </c>
      <c r="G3" s="7" t="s">
        <v>34</v>
      </c>
      <c r="H3" t="s">
        <v>35</v>
      </c>
      <c r="J3" s="7" t="s">
        <v>34</v>
      </c>
      <c r="K3" t="s">
        <v>36</v>
      </c>
    </row>
    <row r="4" spans="1:11">
      <c r="A4" s="8" t="s">
        <v>12</v>
      </c>
      <c r="B4" s="10">
        <v>3534400</v>
      </c>
      <c r="D4" s="8" t="s">
        <v>16</v>
      </c>
      <c r="E4" s="11">
        <v>547200</v>
      </c>
      <c r="G4" s="8" t="s">
        <v>8</v>
      </c>
      <c r="H4" s="10">
        <v>1591600</v>
      </c>
      <c r="J4" s="8" t="s">
        <v>16</v>
      </c>
      <c r="K4" s="9">
        <v>456</v>
      </c>
    </row>
    <row r="5" spans="1:11">
      <c r="A5" s="8" t="s">
        <v>18</v>
      </c>
      <c r="B5" s="10">
        <v>2661400</v>
      </c>
      <c r="D5" s="8" t="s">
        <v>13</v>
      </c>
      <c r="E5" s="11">
        <v>2222500</v>
      </c>
      <c r="G5" s="8" t="s">
        <v>25</v>
      </c>
      <c r="H5" s="10">
        <v>677600</v>
      </c>
      <c r="J5" s="8" t="s">
        <v>13</v>
      </c>
      <c r="K5" s="9">
        <v>635</v>
      </c>
    </row>
    <row r="6" spans="1:11">
      <c r="A6" s="8" t="s">
        <v>15</v>
      </c>
      <c r="B6" s="10">
        <v>2870600</v>
      </c>
      <c r="D6" s="8" t="s">
        <v>26</v>
      </c>
      <c r="E6" s="11">
        <v>706800</v>
      </c>
      <c r="G6" s="8" t="s">
        <v>17</v>
      </c>
      <c r="H6" s="10">
        <v>1957000</v>
      </c>
      <c r="J6" s="8" t="s">
        <v>26</v>
      </c>
      <c r="K6" s="9">
        <v>1178</v>
      </c>
    </row>
    <row r="7" spans="1:11">
      <c r="A7" s="8" t="s">
        <v>9</v>
      </c>
      <c r="B7" s="10">
        <v>3878100</v>
      </c>
      <c r="D7" s="8" t="s">
        <v>19</v>
      </c>
      <c r="E7" s="11">
        <v>898000</v>
      </c>
      <c r="G7" s="8" t="s">
        <v>22</v>
      </c>
      <c r="H7" s="10">
        <v>1661400</v>
      </c>
      <c r="J7" s="8" t="s">
        <v>19</v>
      </c>
      <c r="K7" s="9">
        <v>898</v>
      </c>
    </row>
    <row r="8" spans="1:11">
      <c r="A8" s="8" t="s">
        <v>30</v>
      </c>
      <c r="B8" s="10">
        <v>12944500</v>
      </c>
      <c r="D8" s="8" t="s">
        <v>28</v>
      </c>
      <c r="E8" s="11">
        <v>2350000</v>
      </c>
      <c r="G8" s="8" t="s">
        <v>24</v>
      </c>
      <c r="H8" s="10">
        <v>1741200</v>
      </c>
      <c r="J8" s="8" t="s">
        <v>28</v>
      </c>
      <c r="K8" s="9">
        <v>235</v>
      </c>
    </row>
    <row r="9" spans="1:11">
      <c r="D9" s="8" t="s">
        <v>21</v>
      </c>
      <c r="E9" s="11">
        <v>3196000</v>
      </c>
      <c r="G9" s="8" t="s">
        <v>14</v>
      </c>
      <c r="H9" s="10">
        <v>1110000</v>
      </c>
      <c r="J9" s="8" t="s">
        <v>21</v>
      </c>
      <c r="K9" s="9">
        <v>799</v>
      </c>
    </row>
    <row r="10" spans="1:11">
      <c r="D10" s="8" t="s">
        <v>10</v>
      </c>
      <c r="E10" s="11">
        <v>3024000</v>
      </c>
      <c r="G10" s="8" t="s">
        <v>11</v>
      </c>
      <c r="H10" s="10">
        <v>1777400</v>
      </c>
      <c r="J10" s="8" t="s">
        <v>10</v>
      </c>
      <c r="K10" s="9">
        <v>504</v>
      </c>
    </row>
    <row r="11" spans="1:11">
      <c r="D11" s="8" t="s">
        <v>45</v>
      </c>
      <c r="E11" s="11">
        <v>0</v>
      </c>
      <c r="G11" s="8" t="s">
        <v>20</v>
      </c>
      <c r="H11" s="10">
        <v>1065400</v>
      </c>
      <c r="J11" s="8" t="s">
        <v>45</v>
      </c>
      <c r="K11" s="9">
        <v>90</v>
      </c>
    </row>
    <row r="12" spans="1:11">
      <c r="D12" s="8" t="s">
        <v>30</v>
      </c>
      <c r="E12" s="11">
        <v>12944500</v>
      </c>
      <c r="G12" s="8" t="s">
        <v>27</v>
      </c>
      <c r="H12" s="10">
        <v>784400</v>
      </c>
      <c r="J12" s="8" t="s">
        <v>30</v>
      </c>
      <c r="K12" s="9">
        <v>4795</v>
      </c>
    </row>
    <row r="13" spans="1:11">
      <c r="G13" s="8" t="s">
        <v>23</v>
      </c>
      <c r="H13" s="10">
        <v>578500</v>
      </c>
    </row>
    <row r="14" spans="1:11">
      <c r="G14" s="8" t="s">
        <v>44</v>
      </c>
      <c r="H14" s="10">
        <v>0</v>
      </c>
    </row>
    <row r="15" spans="1:11">
      <c r="G15" s="8" t="s">
        <v>30</v>
      </c>
      <c r="H15" s="10">
        <v>12944500</v>
      </c>
    </row>
  </sheetData>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7"/>
  <sheetViews>
    <sheetView zoomScale="119" workbookViewId="0">
      <selection activeCell="L21" sqref="L21"/>
    </sheetView>
  </sheetViews>
  <sheetFormatPr defaultColWidth="12.6640625" defaultRowHeight="15.75" customHeight="1"/>
  <cols>
    <col min="1" max="1" width="11" bestFit="1" customWidth="1"/>
    <col min="2" max="2" width="15.6640625" customWidth="1"/>
    <col min="3" max="3" width="9.77734375" customWidth="1"/>
    <col min="4" max="4" width="15.6640625" customWidth="1"/>
    <col min="5" max="5" width="12.77734375" customWidth="1"/>
    <col min="6" max="6" width="14.88671875" bestFit="1" customWidth="1"/>
    <col min="7" max="7" width="16.6640625" customWidth="1"/>
    <col min="8" max="8" width="14.6640625" bestFit="1" customWidth="1"/>
    <col min="9" max="9" width="13.77734375" bestFit="1" customWidth="1"/>
    <col min="10" max="11" width="8.6640625" customWidth="1"/>
    <col min="12" max="12" width="14.5546875" bestFit="1" customWidth="1"/>
    <col min="13" max="26" width="8.6640625" customWidth="1"/>
  </cols>
  <sheetData>
    <row r="1" spans="1:12" ht="19.5" customHeight="1" thickBot="1">
      <c r="A1" s="1" t="s">
        <v>0</v>
      </c>
      <c r="B1" s="1" t="s">
        <v>1</v>
      </c>
      <c r="C1" s="1" t="s">
        <v>2</v>
      </c>
      <c r="D1" s="1" t="s">
        <v>3</v>
      </c>
      <c r="E1" s="1" t="s">
        <v>4</v>
      </c>
      <c r="F1" s="1" t="s">
        <v>5</v>
      </c>
      <c r="G1" s="1" t="s">
        <v>6</v>
      </c>
      <c r="H1" s="1" t="s">
        <v>7</v>
      </c>
      <c r="I1" s="1" t="s">
        <v>29</v>
      </c>
    </row>
    <row r="2" spans="1:12" ht="14.25" customHeight="1" thickTop="1">
      <c r="A2" s="2">
        <v>44246</v>
      </c>
      <c r="B2" s="3" t="s">
        <v>8</v>
      </c>
      <c r="C2" s="3" t="s">
        <v>9</v>
      </c>
      <c r="D2" s="3" t="s">
        <v>10</v>
      </c>
      <c r="E2" s="4">
        <v>84</v>
      </c>
      <c r="F2" s="5">
        <f t="shared" ref="F2:F51" si="0">IF(D2="Tent",6000,IF(D2="Blender",3500,IF(D2="Action Figure",1200,IF(D2="Novel",1000,IF(D2="Sneakers",4000,IF(D2="Smartphone",10000,IF(D2="moisturizer",600,"No Product Found")))))))</f>
        <v>6000</v>
      </c>
      <c r="G2" s="5">
        <f t="shared" ref="G2:G51" si="1">IF(D2="Tent",4000,IF(D2="Blender",2500,IF(D2="Action Figure",800,IF(D2="Novel",700,IF(D2="Sneakers",3000,IF(D2="Smartphone",7000,IF(D2="moisturizer",400,"No Product Found")))))))</f>
        <v>4000</v>
      </c>
      <c r="H2" s="5">
        <f t="shared" ref="H2:H51" si="2">F2*E2</f>
        <v>504000</v>
      </c>
      <c r="I2" s="6">
        <f>H2-(G2*E2)</f>
        <v>168000</v>
      </c>
    </row>
    <row r="3" spans="1:12" ht="14.25" customHeight="1">
      <c r="A3" s="2">
        <v>44446</v>
      </c>
      <c r="B3" s="3" t="s">
        <v>11</v>
      </c>
      <c r="C3" s="3" t="s">
        <v>12</v>
      </c>
      <c r="D3" s="3" t="s">
        <v>13</v>
      </c>
      <c r="E3" s="4">
        <v>128</v>
      </c>
      <c r="F3" s="5">
        <f t="shared" si="0"/>
        <v>3500</v>
      </c>
      <c r="G3" s="5">
        <f t="shared" si="1"/>
        <v>2500</v>
      </c>
      <c r="H3" s="5">
        <f t="shared" si="2"/>
        <v>448000</v>
      </c>
      <c r="I3" s="6">
        <f t="shared" ref="I3:I51" si="3">H3-(G3*E3)</f>
        <v>128000</v>
      </c>
    </row>
    <row r="4" spans="1:12" ht="14.25" customHeight="1">
      <c r="A4" s="2">
        <v>44230</v>
      </c>
      <c r="B4" s="3" t="s">
        <v>14</v>
      </c>
      <c r="C4" s="3" t="s">
        <v>15</v>
      </c>
      <c r="D4" s="3" t="s">
        <v>16</v>
      </c>
      <c r="E4" s="4">
        <v>136</v>
      </c>
      <c r="F4" s="5">
        <f t="shared" si="0"/>
        <v>1200</v>
      </c>
      <c r="G4" s="5">
        <f t="shared" si="1"/>
        <v>800</v>
      </c>
      <c r="H4" s="5">
        <f t="shared" si="2"/>
        <v>163200</v>
      </c>
      <c r="I4" s="6">
        <f t="shared" si="3"/>
        <v>54400</v>
      </c>
    </row>
    <row r="5" spans="1:12" ht="14.25" customHeight="1" thickBot="1">
      <c r="A5" s="2">
        <v>44085</v>
      </c>
      <c r="B5" s="3" t="s">
        <v>17</v>
      </c>
      <c r="C5" s="3" t="s">
        <v>18</v>
      </c>
      <c r="D5" s="3" t="s">
        <v>19</v>
      </c>
      <c r="E5" s="4">
        <v>91</v>
      </c>
      <c r="F5" s="5">
        <f t="shared" si="0"/>
        <v>1000</v>
      </c>
      <c r="G5" s="5">
        <f t="shared" si="1"/>
        <v>700</v>
      </c>
      <c r="H5" s="5">
        <f t="shared" si="2"/>
        <v>91000</v>
      </c>
      <c r="I5" s="6">
        <f t="shared" si="3"/>
        <v>27300</v>
      </c>
      <c r="L5" s="1" t="s">
        <v>30</v>
      </c>
    </row>
    <row r="6" spans="1:12" ht="14.25" customHeight="1" thickTop="1">
      <c r="A6" s="2">
        <v>44462</v>
      </c>
      <c r="B6" s="3" t="s">
        <v>20</v>
      </c>
      <c r="C6" s="3" t="s">
        <v>9</v>
      </c>
      <c r="D6" s="3" t="s">
        <v>21</v>
      </c>
      <c r="E6" s="4">
        <v>110</v>
      </c>
      <c r="F6" s="5">
        <f t="shared" si="0"/>
        <v>4000</v>
      </c>
      <c r="G6" s="5">
        <f t="shared" si="1"/>
        <v>3000</v>
      </c>
      <c r="H6" s="5">
        <f t="shared" si="2"/>
        <v>440000</v>
      </c>
      <c r="I6" s="6">
        <f t="shared" si="3"/>
        <v>110000</v>
      </c>
      <c r="L6" s="15">
        <f>SUM(H2:H150)</f>
        <v>50553600</v>
      </c>
    </row>
    <row r="7" spans="1:12" ht="14.25" customHeight="1">
      <c r="A7" s="2">
        <v>44105</v>
      </c>
      <c r="B7" s="3" t="s">
        <v>22</v>
      </c>
      <c r="C7" s="3" t="s">
        <v>12</v>
      </c>
      <c r="D7" s="3" t="s">
        <v>16</v>
      </c>
      <c r="E7" s="4">
        <v>51</v>
      </c>
      <c r="F7" s="5">
        <f t="shared" si="0"/>
        <v>1200</v>
      </c>
      <c r="G7" s="5">
        <f t="shared" si="1"/>
        <v>800</v>
      </c>
      <c r="H7" s="5">
        <f t="shared" si="2"/>
        <v>61200</v>
      </c>
      <c r="I7" s="6">
        <f t="shared" si="3"/>
        <v>20400</v>
      </c>
    </row>
    <row r="8" spans="1:12" ht="14.25" customHeight="1" thickBot="1">
      <c r="A8" s="2">
        <v>44413</v>
      </c>
      <c r="B8" s="3" t="s">
        <v>23</v>
      </c>
      <c r="C8" s="3" t="s">
        <v>18</v>
      </c>
      <c r="D8" s="3" t="s">
        <v>19</v>
      </c>
      <c r="E8" s="4">
        <v>78</v>
      </c>
      <c r="F8" s="5">
        <f t="shared" si="0"/>
        <v>1000</v>
      </c>
      <c r="G8" s="5">
        <f t="shared" si="1"/>
        <v>700</v>
      </c>
      <c r="H8" s="5">
        <f t="shared" si="2"/>
        <v>78000</v>
      </c>
      <c r="I8" s="6">
        <f t="shared" si="3"/>
        <v>23400</v>
      </c>
      <c r="L8" s="1" t="s">
        <v>31</v>
      </c>
    </row>
    <row r="9" spans="1:12" ht="14.25" customHeight="1" thickTop="1">
      <c r="A9" s="2">
        <v>44141</v>
      </c>
      <c r="B9" s="3" t="s">
        <v>24</v>
      </c>
      <c r="C9" s="3" t="s">
        <v>15</v>
      </c>
      <c r="D9" s="3" t="s">
        <v>10</v>
      </c>
      <c r="E9" s="4">
        <v>146</v>
      </c>
      <c r="F9" s="5">
        <f t="shared" si="0"/>
        <v>6000</v>
      </c>
      <c r="G9" s="5">
        <f t="shared" si="1"/>
        <v>4000</v>
      </c>
      <c r="H9" s="5">
        <f t="shared" si="2"/>
        <v>876000</v>
      </c>
      <c r="I9" s="6">
        <f t="shared" si="3"/>
        <v>292000</v>
      </c>
      <c r="L9" s="15">
        <f>SUM(E2:E150)</f>
        <v>17115</v>
      </c>
    </row>
    <row r="10" spans="1:12" ht="14.25" customHeight="1">
      <c r="A10" s="2">
        <v>44223</v>
      </c>
      <c r="B10" s="3" t="s">
        <v>25</v>
      </c>
      <c r="C10" s="3" t="s">
        <v>9</v>
      </c>
      <c r="D10" s="3" t="s">
        <v>26</v>
      </c>
      <c r="E10" s="4">
        <v>101</v>
      </c>
      <c r="F10" s="5">
        <f t="shared" si="0"/>
        <v>600</v>
      </c>
      <c r="G10" s="5">
        <f t="shared" si="1"/>
        <v>400</v>
      </c>
      <c r="H10" s="5">
        <f t="shared" si="2"/>
        <v>60600</v>
      </c>
      <c r="I10" s="6">
        <f t="shared" si="3"/>
        <v>20200</v>
      </c>
    </row>
    <row r="11" spans="1:12" ht="14.25" customHeight="1" thickBot="1">
      <c r="A11" s="2">
        <v>44442</v>
      </c>
      <c r="B11" s="3" t="s">
        <v>27</v>
      </c>
      <c r="C11" s="3" t="s">
        <v>15</v>
      </c>
      <c r="D11" s="3" t="s">
        <v>10</v>
      </c>
      <c r="E11" s="4">
        <v>52</v>
      </c>
      <c r="F11" s="5">
        <f t="shared" si="0"/>
        <v>6000</v>
      </c>
      <c r="G11" s="5">
        <f t="shared" si="1"/>
        <v>4000</v>
      </c>
      <c r="H11" s="5">
        <f t="shared" si="2"/>
        <v>312000</v>
      </c>
      <c r="I11" s="6">
        <f t="shared" si="3"/>
        <v>104000</v>
      </c>
      <c r="L11" s="1" t="s">
        <v>32</v>
      </c>
    </row>
    <row r="12" spans="1:12" ht="14.25" customHeight="1" thickTop="1">
      <c r="A12" s="2">
        <v>44469</v>
      </c>
      <c r="B12" s="3" t="s">
        <v>27</v>
      </c>
      <c r="C12" s="3" t="s">
        <v>12</v>
      </c>
      <c r="D12" s="3" t="s">
        <v>16</v>
      </c>
      <c r="E12" s="4">
        <v>55</v>
      </c>
      <c r="F12" s="5">
        <f t="shared" si="0"/>
        <v>1200</v>
      </c>
      <c r="G12" s="5">
        <f t="shared" si="1"/>
        <v>800</v>
      </c>
      <c r="H12" s="5">
        <f t="shared" si="2"/>
        <v>66000</v>
      </c>
      <c r="I12" s="6">
        <f t="shared" si="3"/>
        <v>22000</v>
      </c>
      <c r="L12" s="14">
        <f>SUM(Table1[Profit])</f>
        <v>15028200</v>
      </c>
    </row>
    <row r="13" spans="1:12" ht="14.25" customHeight="1">
      <c r="A13" s="2">
        <v>44084</v>
      </c>
      <c r="B13" s="3" t="s">
        <v>27</v>
      </c>
      <c r="C13" s="3" t="s">
        <v>15</v>
      </c>
      <c r="D13" s="3" t="s">
        <v>19</v>
      </c>
      <c r="E13" s="4">
        <v>137</v>
      </c>
      <c r="F13" s="5">
        <f t="shared" si="0"/>
        <v>1000</v>
      </c>
      <c r="G13" s="5">
        <f t="shared" si="1"/>
        <v>700</v>
      </c>
      <c r="H13" s="5">
        <f t="shared" si="2"/>
        <v>137000</v>
      </c>
      <c r="I13" s="6">
        <f t="shared" si="3"/>
        <v>41100</v>
      </c>
    </row>
    <row r="14" spans="1:12" ht="14.25" customHeight="1" thickBot="1">
      <c r="A14" s="2">
        <v>44404</v>
      </c>
      <c r="B14" s="3" t="s">
        <v>24</v>
      </c>
      <c r="C14" s="3" t="s">
        <v>15</v>
      </c>
      <c r="D14" s="3" t="s">
        <v>13</v>
      </c>
      <c r="E14" s="4">
        <v>96</v>
      </c>
      <c r="F14" s="5">
        <f t="shared" si="0"/>
        <v>3500</v>
      </c>
      <c r="G14" s="5">
        <f t="shared" si="1"/>
        <v>2500</v>
      </c>
      <c r="H14" s="5">
        <f t="shared" si="2"/>
        <v>336000</v>
      </c>
      <c r="I14" s="6">
        <f t="shared" si="3"/>
        <v>96000</v>
      </c>
      <c r="L14" s="1" t="s">
        <v>33</v>
      </c>
    </row>
    <row r="15" spans="1:12" ht="14.25" customHeight="1" thickTop="1">
      <c r="A15" s="2">
        <v>44113</v>
      </c>
      <c r="B15" s="3" t="s">
        <v>25</v>
      </c>
      <c r="C15" s="3" t="s">
        <v>12</v>
      </c>
      <c r="D15" s="3" t="s">
        <v>21</v>
      </c>
      <c r="E15" s="4">
        <v>52</v>
      </c>
      <c r="F15" s="5">
        <f t="shared" si="0"/>
        <v>4000</v>
      </c>
      <c r="G15" s="5">
        <f t="shared" si="1"/>
        <v>3000</v>
      </c>
      <c r="H15" s="5">
        <f t="shared" si="2"/>
        <v>208000</v>
      </c>
      <c r="I15" s="6">
        <f t="shared" si="3"/>
        <v>52000</v>
      </c>
      <c r="L15" s="15">
        <f>AVERAGE(H2:H150)</f>
        <v>339285.90604026848</v>
      </c>
    </row>
    <row r="16" spans="1:12" ht="14.25" customHeight="1">
      <c r="A16" s="2">
        <v>44292</v>
      </c>
      <c r="B16" s="3" t="s">
        <v>17</v>
      </c>
      <c r="C16" s="3" t="s">
        <v>9</v>
      </c>
      <c r="D16" s="3" t="s">
        <v>13</v>
      </c>
      <c r="E16" s="4">
        <v>76</v>
      </c>
      <c r="F16" s="5">
        <f t="shared" si="0"/>
        <v>3500</v>
      </c>
      <c r="G16" s="5">
        <f t="shared" si="1"/>
        <v>2500</v>
      </c>
      <c r="H16" s="5">
        <f t="shared" si="2"/>
        <v>266000</v>
      </c>
      <c r="I16" s="6">
        <f t="shared" si="3"/>
        <v>76000</v>
      </c>
    </row>
    <row r="17" spans="1:12" ht="14.25" customHeight="1">
      <c r="A17" s="2">
        <v>44362</v>
      </c>
      <c r="B17" s="3" t="s">
        <v>11</v>
      </c>
      <c r="C17" s="3" t="s">
        <v>18</v>
      </c>
      <c r="D17" s="3" t="s">
        <v>21</v>
      </c>
      <c r="E17" s="4">
        <v>145</v>
      </c>
      <c r="F17" s="5">
        <f t="shared" si="0"/>
        <v>4000</v>
      </c>
      <c r="G17" s="5">
        <f t="shared" si="1"/>
        <v>3000</v>
      </c>
      <c r="H17" s="5">
        <f t="shared" si="2"/>
        <v>580000</v>
      </c>
      <c r="I17" s="6">
        <f t="shared" si="3"/>
        <v>145000</v>
      </c>
      <c r="L17" s="6"/>
    </row>
    <row r="18" spans="1:12" ht="14.25" customHeight="1" thickBot="1">
      <c r="A18" s="2">
        <v>44083</v>
      </c>
      <c r="B18" s="3" t="s">
        <v>8</v>
      </c>
      <c r="C18" s="3" t="s">
        <v>15</v>
      </c>
      <c r="D18" s="3" t="s">
        <v>26</v>
      </c>
      <c r="E18" s="4">
        <v>83</v>
      </c>
      <c r="F18" s="5">
        <f t="shared" si="0"/>
        <v>600</v>
      </c>
      <c r="G18" s="5">
        <f t="shared" si="1"/>
        <v>400</v>
      </c>
      <c r="H18" s="5">
        <f t="shared" si="2"/>
        <v>49800</v>
      </c>
      <c r="I18" s="6">
        <f t="shared" si="3"/>
        <v>16600</v>
      </c>
      <c r="L18" s="18" t="s">
        <v>1</v>
      </c>
    </row>
    <row r="19" spans="1:12" ht="14.25" customHeight="1" thickTop="1">
      <c r="A19" s="2">
        <v>44421</v>
      </c>
      <c r="B19" s="3" t="s">
        <v>20</v>
      </c>
      <c r="C19" s="3" t="s">
        <v>15</v>
      </c>
      <c r="D19" s="3" t="s">
        <v>19</v>
      </c>
      <c r="E19" s="4">
        <v>91</v>
      </c>
      <c r="F19" s="5">
        <f t="shared" si="0"/>
        <v>1000</v>
      </c>
      <c r="G19" s="5">
        <f t="shared" si="1"/>
        <v>700</v>
      </c>
      <c r="H19" s="5">
        <f t="shared" si="2"/>
        <v>91000</v>
      </c>
      <c r="I19" s="6">
        <f t="shared" si="3"/>
        <v>27300</v>
      </c>
      <c r="L19" s="3" t="s">
        <v>8</v>
      </c>
    </row>
    <row r="20" spans="1:12" ht="14.25" customHeight="1">
      <c r="A20" s="2">
        <v>44070</v>
      </c>
      <c r="B20" s="3" t="s">
        <v>22</v>
      </c>
      <c r="C20" s="3" t="s">
        <v>9</v>
      </c>
      <c r="D20" s="3" t="s">
        <v>28</v>
      </c>
      <c r="E20" s="4">
        <v>108</v>
      </c>
      <c r="F20" s="5">
        <f t="shared" si="0"/>
        <v>10000</v>
      </c>
      <c r="G20" s="5">
        <f t="shared" si="1"/>
        <v>7000</v>
      </c>
      <c r="H20" s="5">
        <f t="shared" si="2"/>
        <v>1080000</v>
      </c>
      <c r="I20" s="6">
        <f t="shared" si="3"/>
        <v>324000</v>
      </c>
      <c r="L20" s="3" t="s">
        <v>11</v>
      </c>
    </row>
    <row r="21" spans="1:12" ht="14.25" customHeight="1">
      <c r="A21" s="2">
        <v>44293</v>
      </c>
      <c r="B21" s="3" t="s">
        <v>14</v>
      </c>
      <c r="C21" s="3" t="s">
        <v>18</v>
      </c>
      <c r="D21" s="3" t="s">
        <v>21</v>
      </c>
      <c r="E21" s="4">
        <v>144</v>
      </c>
      <c r="F21" s="5">
        <f t="shared" si="0"/>
        <v>4000</v>
      </c>
      <c r="G21" s="5">
        <f t="shared" si="1"/>
        <v>3000</v>
      </c>
      <c r="H21" s="5">
        <f t="shared" si="2"/>
        <v>576000</v>
      </c>
      <c r="I21" s="6">
        <f t="shared" si="3"/>
        <v>144000</v>
      </c>
      <c r="L21" s="3" t="s">
        <v>14</v>
      </c>
    </row>
    <row r="22" spans="1:12" ht="14.25" customHeight="1">
      <c r="A22" s="2">
        <v>43990</v>
      </c>
      <c r="B22" s="3" t="s">
        <v>20</v>
      </c>
      <c r="C22" s="3" t="s">
        <v>15</v>
      </c>
      <c r="D22" s="3" t="s">
        <v>26</v>
      </c>
      <c r="E22" s="4">
        <v>92</v>
      </c>
      <c r="F22" s="5">
        <f t="shared" si="0"/>
        <v>600</v>
      </c>
      <c r="G22" s="5">
        <f t="shared" si="1"/>
        <v>400</v>
      </c>
      <c r="H22" s="5">
        <f t="shared" si="2"/>
        <v>55200</v>
      </c>
      <c r="I22" s="6">
        <f t="shared" si="3"/>
        <v>18400</v>
      </c>
      <c r="L22" s="3" t="s">
        <v>17</v>
      </c>
    </row>
    <row r="23" spans="1:12" ht="14.25" customHeight="1">
      <c r="A23" s="2">
        <v>44551</v>
      </c>
      <c r="B23" s="3" t="s">
        <v>24</v>
      </c>
      <c r="C23" s="3" t="s">
        <v>9</v>
      </c>
      <c r="D23" s="3" t="s">
        <v>10</v>
      </c>
      <c r="E23" s="4">
        <v>71</v>
      </c>
      <c r="F23" s="5">
        <f t="shared" si="0"/>
        <v>6000</v>
      </c>
      <c r="G23" s="5">
        <f t="shared" si="1"/>
        <v>4000</v>
      </c>
      <c r="H23" s="5">
        <f t="shared" si="2"/>
        <v>426000</v>
      </c>
      <c r="I23" s="6">
        <f t="shared" si="3"/>
        <v>142000</v>
      </c>
      <c r="L23" s="3" t="s">
        <v>20</v>
      </c>
    </row>
    <row r="24" spans="1:12" ht="14.25" customHeight="1">
      <c r="A24" s="2">
        <v>44418</v>
      </c>
      <c r="B24" s="3" t="s">
        <v>8</v>
      </c>
      <c r="C24" s="3" t="s">
        <v>12</v>
      </c>
      <c r="D24" s="3" t="s">
        <v>26</v>
      </c>
      <c r="E24" s="4">
        <v>103</v>
      </c>
      <c r="F24" s="5">
        <f t="shared" si="0"/>
        <v>600</v>
      </c>
      <c r="G24" s="5">
        <f t="shared" si="1"/>
        <v>400</v>
      </c>
      <c r="H24" s="5">
        <f t="shared" si="2"/>
        <v>61800</v>
      </c>
      <c r="I24" s="6">
        <f t="shared" si="3"/>
        <v>20600</v>
      </c>
      <c r="L24" s="3" t="s">
        <v>22</v>
      </c>
    </row>
    <row r="25" spans="1:12" ht="14.25" customHeight="1">
      <c r="A25" s="2">
        <v>44532</v>
      </c>
      <c r="B25" s="3" t="s">
        <v>27</v>
      </c>
      <c r="C25" s="3" t="s">
        <v>18</v>
      </c>
      <c r="D25" s="3" t="s">
        <v>19</v>
      </c>
      <c r="E25" s="4">
        <v>55</v>
      </c>
      <c r="F25" s="5">
        <f t="shared" si="0"/>
        <v>1000</v>
      </c>
      <c r="G25" s="5">
        <f t="shared" si="1"/>
        <v>700</v>
      </c>
      <c r="H25" s="5">
        <f t="shared" si="2"/>
        <v>55000</v>
      </c>
      <c r="I25" s="6">
        <f t="shared" si="3"/>
        <v>16500</v>
      </c>
      <c r="L25" s="3" t="s">
        <v>23</v>
      </c>
    </row>
    <row r="26" spans="1:12" ht="14.25" customHeight="1">
      <c r="A26" s="2">
        <v>44438</v>
      </c>
      <c r="B26" s="3" t="s">
        <v>22</v>
      </c>
      <c r="C26" s="3" t="s">
        <v>12</v>
      </c>
      <c r="D26" s="3" t="s">
        <v>21</v>
      </c>
      <c r="E26" s="4">
        <v>93</v>
      </c>
      <c r="F26" s="5">
        <f t="shared" si="0"/>
        <v>4000</v>
      </c>
      <c r="G26" s="5">
        <f t="shared" si="1"/>
        <v>3000</v>
      </c>
      <c r="H26" s="5">
        <f t="shared" si="2"/>
        <v>372000</v>
      </c>
      <c r="I26" s="6">
        <f t="shared" si="3"/>
        <v>93000</v>
      </c>
      <c r="L26" s="3" t="s">
        <v>24</v>
      </c>
    </row>
    <row r="27" spans="1:12" ht="14.25" customHeight="1">
      <c r="A27" s="2">
        <v>43971</v>
      </c>
      <c r="B27" s="3" t="s">
        <v>14</v>
      </c>
      <c r="C27" s="3" t="s">
        <v>15</v>
      </c>
      <c r="D27" s="3" t="s">
        <v>26</v>
      </c>
      <c r="E27" s="4">
        <v>143</v>
      </c>
      <c r="F27" s="5">
        <f t="shared" si="0"/>
        <v>600</v>
      </c>
      <c r="G27" s="5">
        <f t="shared" si="1"/>
        <v>400</v>
      </c>
      <c r="H27" s="5">
        <f t="shared" si="2"/>
        <v>85800</v>
      </c>
      <c r="I27" s="6">
        <f t="shared" si="3"/>
        <v>28600</v>
      </c>
      <c r="L27" s="3" t="s">
        <v>25</v>
      </c>
    </row>
    <row r="28" spans="1:12" ht="14.25" customHeight="1">
      <c r="A28" s="2">
        <v>44452</v>
      </c>
      <c r="B28" s="3" t="s">
        <v>23</v>
      </c>
      <c r="C28" s="3" t="s">
        <v>9</v>
      </c>
      <c r="D28" s="3" t="s">
        <v>13</v>
      </c>
      <c r="E28" s="4">
        <v>143</v>
      </c>
      <c r="F28" s="5">
        <f t="shared" si="0"/>
        <v>3500</v>
      </c>
      <c r="G28" s="5">
        <f t="shared" si="1"/>
        <v>2500</v>
      </c>
      <c r="H28" s="5">
        <f t="shared" si="2"/>
        <v>500500</v>
      </c>
      <c r="I28" s="6">
        <f t="shared" si="3"/>
        <v>143000</v>
      </c>
      <c r="L28" s="3" t="s">
        <v>27</v>
      </c>
    </row>
    <row r="29" spans="1:12" ht="14.25" customHeight="1">
      <c r="A29" s="2">
        <v>44496</v>
      </c>
      <c r="B29" s="3" t="s">
        <v>25</v>
      </c>
      <c r="C29" s="3" t="s">
        <v>18</v>
      </c>
      <c r="D29" s="3" t="s">
        <v>26</v>
      </c>
      <c r="E29" s="4">
        <v>99</v>
      </c>
      <c r="F29" s="5">
        <f t="shared" si="0"/>
        <v>600</v>
      </c>
      <c r="G29" s="5">
        <f t="shared" si="1"/>
        <v>400</v>
      </c>
      <c r="H29" s="5">
        <f t="shared" si="2"/>
        <v>59400</v>
      </c>
      <c r="I29" s="6">
        <f t="shared" si="3"/>
        <v>19800</v>
      </c>
    </row>
    <row r="30" spans="1:12" ht="14.25" customHeight="1">
      <c r="A30" s="2">
        <v>44187</v>
      </c>
      <c r="B30" s="3" t="s">
        <v>17</v>
      </c>
      <c r="C30" s="3" t="s">
        <v>9</v>
      </c>
      <c r="D30" s="3" t="s">
        <v>19</v>
      </c>
      <c r="E30" s="4">
        <v>120</v>
      </c>
      <c r="F30" s="5">
        <f t="shared" si="0"/>
        <v>1000</v>
      </c>
      <c r="G30" s="5">
        <f t="shared" si="1"/>
        <v>700</v>
      </c>
      <c r="H30" s="5">
        <f t="shared" si="2"/>
        <v>120000</v>
      </c>
      <c r="I30" s="6">
        <f t="shared" si="3"/>
        <v>36000</v>
      </c>
    </row>
    <row r="31" spans="1:12" ht="14.25" customHeight="1">
      <c r="A31" s="2">
        <v>44405</v>
      </c>
      <c r="B31" s="3" t="s">
        <v>11</v>
      </c>
      <c r="C31" s="3" t="s">
        <v>15</v>
      </c>
      <c r="D31" s="3" t="s">
        <v>13</v>
      </c>
      <c r="E31" s="4">
        <v>66</v>
      </c>
      <c r="F31" s="5">
        <f t="shared" si="0"/>
        <v>3500</v>
      </c>
      <c r="G31" s="5">
        <f t="shared" si="1"/>
        <v>2500</v>
      </c>
      <c r="H31" s="5">
        <f t="shared" si="2"/>
        <v>231000</v>
      </c>
      <c r="I31" s="6">
        <f t="shared" si="3"/>
        <v>66000</v>
      </c>
    </row>
    <row r="32" spans="1:12" ht="14.25" customHeight="1">
      <c r="A32" s="2">
        <v>44103</v>
      </c>
      <c r="B32" s="3" t="s">
        <v>25</v>
      </c>
      <c r="C32" s="3" t="s">
        <v>18</v>
      </c>
      <c r="D32" s="3" t="s">
        <v>16</v>
      </c>
      <c r="E32" s="4">
        <v>88</v>
      </c>
      <c r="F32" s="5">
        <f t="shared" si="0"/>
        <v>1200</v>
      </c>
      <c r="G32" s="5">
        <f t="shared" si="1"/>
        <v>800</v>
      </c>
      <c r="H32" s="5">
        <f t="shared" si="2"/>
        <v>105600</v>
      </c>
      <c r="I32" s="6">
        <f t="shared" si="3"/>
        <v>35200</v>
      </c>
    </row>
    <row r="33" spans="1:9" ht="14.25" customHeight="1">
      <c r="A33" s="2">
        <v>44126</v>
      </c>
      <c r="B33" s="3" t="s">
        <v>17</v>
      </c>
      <c r="C33" s="3" t="s">
        <v>12</v>
      </c>
      <c r="D33" s="3" t="s">
        <v>28</v>
      </c>
      <c r="E33" s="4">
        <v>127</v>
      </c>
      <c r="F33" s="5">
        <f t="shared" si="0"/>
        <v>10000</v>
      </c>
      <c r="G33" s="5">
        <f t="shared" si="1"/>
        <v>7000</v>
      </c>
      <c r="H33" s="5">
        <f t="shared" si="2"/>
        <v>1270000</v>
      </c>
      <c r="I33" s="6">
        <f t="shared" si="3"/>
        <v>381000</v>
      </c>
    </row>
    <row r="34" spans="1:9" ht="14.25" customHeight="1">
      <c r="A34" s="2">
        <v>43970</v>
      </c>
      <c r="B34" s="3" t="s">
        <v>20</v>
      </c>
      <c r="C34" s="3" t="s">
        <v>9</v>
      </c>
      <c r="D34" s="3" t="s">
        <v>21</v>
      </c>
      <c r="E34" s="4">
        <v>67</v>
      </c>
      <c r="F34" s="5">
        <f t="shared" si="0"/>
        <v>4000</v>
      </c>
      <c r="G34" s="5">
        <f t="shared" si="1"/>
        <v>3000</v>
      </c>
      <c r="H34" s="5">
        <f t="shared" si="2"/>
        <v>268000</v>
      </c>
      <c r="I34" s="6">
        <f t="shared" si="3"/>
        <v>67000</v>
      </c>
    </row>
    <row r="35" spans="1:9" ht="14.25" customHeight="1">
      <c r="A35" s="2">
        <v>44536</v>
      </c>
      <c r="B35" s="3" t="s">
        <v>11</v>
      </c>
      <c r="C35" s="3" t="s">
        <v>12</v>
      </c>
      <c r="D35" s="3" t="s">
        <v>16</v>
      </c>
      <c r="E35" s="4">
        <v>67</v>
      </c>
      <c r="F35" s="5">
        <f t="shared" si="0"/>
        <v>1200</v>
      </c>
      <c r="G35" s="5">
        <f t="shared" si="1"/>
        <v>800</v>
      </c>
      <c r="H35" s="5">
        <f t="shared" si="2"/>
        <v>80400</v>
      </c>
      <c r="I35" s="6">
        <f t="shared" si="3"/>
        <v>26800</v>
      </c>
    </row>
    <row r="36" spans="1:9" ht="14.25" customHeight="1">
      <c r="A36" s="2">
        <v>44069</v>
      </c>
      <c r="B36" s="3" t="s">
        <v>27</v>
      </c>
      <c r="C36" s="3" t="s">
        <v>15</v>
      </c>
      <c r="D36" s="3" t="s">
        <v>19</v>
      </c>
      <c r="E36" s="4">
        <v>149</v>
      </c>
      <c r="F36" s="5">
        <f t="shared" si="0"/>
        <v>1000</v>
      </c>
      <c r="G36" s="5">
        <f t="shared" si="1"/>
        <v>700</v>
      </c>
      <c r="H36" s="5">
        <f t="shared" si="2"/>
        <v>149000</v>
      </c>
      <c r="I36" s="6">
        <f t="shared" si="3"/>
        <v>44700</v>
      </c>
    </row>
    <row r="37" spans="1:9" ht="14.25" customHeight="1">
      <c r="A37" s="2">
        <v>44378</v>
      </c>
      <c r="B37" s="3" t="s">
        <v>20</v>
      </c>
      <c r="C37" s="3" t="s">
        <v>18</v>
      </c>
      <c r="D37" s="3" t="s">
        <v>26</v>
      </c>
      <c r="E37" s="4">
        <v>104</v>
      </c>
      <c r="F37" s="5">
        <f t="shared" si="0"/>
        <v>600</v>
      </c>
      <c r="G37" s="5">
        <f t="shared" si="1"/>
        <v>400</v>
      </c>
      <c r="H37" s="5">
        <f t="shared" si="2"/>
        <v>62400</v>
      </c>
      <c r="I37" s="6">
        <f t="shared" si="3"/>
        <v>20800</v>
      </c>
    </row>
    <row r="38" spans="1:9" ht="14.25" customHeight="1">
      <c r="A38" s="2">
        <v>44404</v>
      </c>
      <c r="B38" s="3" t="s">
        <v>24</v>
      </c>
      <c r="C38" s="3" t="s">
        <v>9</v>
      </c>
      <c r="D38" s="3" t="s">
        <v>26</v>
      </c>
      <c r="E38" s="4">
        <v>57</v>
      </c>
      <c r="F38" s="5">
        <f t="shared" si="0"/>
        <v>600</v>
      </c>
      <c r="G38" s="5">
        <f t="shared" si="1"/>
        <v>400</v>
      </c>
      <c r="H38" s="5">
        <f t="shared" si="2"/>
        <v>34200</v>
      </c>
      <c r="I38" s="6">
        <f t="shared" si="3"/>
        <v>11400</v>
      </c>
    </row>
    <row r="39" spans="1:9" ht="14.25" customHeight="1">
      <c r="A39" s="2">
        <v>44109</v>
      </c>
      <c r="B39" s="3" t="s">
        <v>14</v>
      </c>
      <c r="C39" s="3" t="s">
        <v>12</v>
      </c>
      <c r="D39" s="3" t="s">
        <v>26</v>
      </c>
      <c r="E39" s="4">
        <v>90</v>
      </c>
      <c r="F39" s="5">
        <f t="shared" si="0"/>
        <v>600</v>
      </c>
      <c r="G39" s="5">
        <f t="shared" si="1"/>
        <v>400</v>
      </c>
      <c r="H39" s="5">
        <f t="shared" si="2"/>
        <v>54000</v>
      </c>
      <c r="I39" s="6">
        <f t="shared" si="3"/>
        <v>18000</v>
      </c>
    </row>
    <row r="40" spans="1:9" ht="14.25" customHeight="1">
      <c r="A40" s="2">
        <v>44076</v>
      </c>
      <c r="B40" s="3" t="s">
        <v>22</v>
      </c>
      <c r="C40" s="3" t="s">
        <v>15</v>
      </c>
      <c r="D40" s="3" t="s">
        <v>26</v>
      </c>
      <c r="E40" s="4">
        <v>67</v>
      </c>
      <c r="F40" s="5">
        <f t="shared" si="0"/>
        <v>600</v>
      </c>
      <c r="G40" s="5">
        <f t="shared" si="1"/>
        <v>400</v>
      </c>
      <c r="H40" s="5">
        <f t="shared" si="2"/>
        <v>40200</v>
      </c>
      <c r="I40" s="6">
        <f t="shared" si="3"/>
        <v>13400</v>
      </c>
    </row>
    <row r="41" spans="1:9" ht="14.25" customHeight="1">
      <c r="A41" s="2">
        <v>44441</v>
      </c>
      <c r="B41" s="3" t="s">
        <v>8</v>
      </c>
      <c r="C41" s="3" t="s">
        <v>18</v>
      </c>
      <c r="D41" s="3" t="s">
        <v>21</v>
      </c>
      <c r="E41" s="4">
        <v>127</v>
      </c>
      <c r="F41" s="5">
        <f t="shared" si="0"/>
        <v>4000</v>
      </c>
      <c r="G41" s="5">
        <f t="shared" si="1"/>
        <v>3000</v>
      </c>
      <c r="H41" s="5">
        <f t="shared" si="2"/>
        <v>508000</v>
      </c>
      <c r="I41" s="6">
        <f t="shared" si="3"/>
        <v>127000</v>
      </c>
    </row>
    <row r="42" spans="1:9" ht="14.25" customHeight="1">
      <c r="A42" s="2">
        <v>44299</v>
      </c>
      <c r="B42" s="3" t="s">
        <v>22</v>
      </c>
      <c r="C42" s="3" t="s">
        <v>9</v>
      </c>
      <c r="D42" s="3" t="s">
        <v>19</v>
      </c>
      <c r="E42" s="4">
        <v>108</v>
      </c>
      <c r="F42" s="5">
        <f t="shared" si="0"/>
        <v>1000</v>
      </c>
      <c r="G42" s="5">
        <f t="shared" si="1"/>
        <v>700</v>
      </c>
      <c r="H42" s="5">
        <f t="shared" si="2"/>
        <v>108000</v>
      </c>
      <c r="I42" s="6">
        <f t="shared" si="3"/>
        <v>32400</v>
      </c>
    </row>
    <row r="43" spans="1:9" ht="14.25" customHeight="1">
      <c r="A43" s="2">
        <v>44322</v>
      </c>
      <c r="B43" s="3" t="s">
        <v>14</v>
      </c>
      <c r="C43" s="3" t="s">
        <v>12</v>
      </c>
      <c r="D43" s="3" t="s">
        <v>13</v>
      </c>
      <c r="E43" s="4">
        <v>66</v>
      </c>
      <c r="F43" s="5">
        <f t="shared" si="0"/>
        <v>3500</v>
      </c>
      <c r="G43" s="5">
        <f t="shared" si="1"/>
        <v>2500</v>
      </c>
      <c r="H43" s="5">
        <f t="shared" si="2"/>
        <v>231000</v>
      </c>
      <c r="I43" s="6">
        <f t="shared" si="3"/>
        <v>66000</v>
      </c>
    </row>
    <row r="44" spans="1:9" ht="14.25" customHeight="1">
      <c r="A44" s="2">
        <v>44211</v>
      </c>
      <c r="B44" s="3" t="s">
        <v>8</v>
      </c>
      <c r="C44" s="3" t="s">
        <v>18</v>
      </c>
      <c r="D44" s="3" t="s">
        <v>10</v>
      </c>
      <c r="E44" s="4">
        <v>78</v>
      </c>
      <c r="F44" s="5">
        <f t="shared" si="0"/>
        <v>6000</v>
      </c>
      <c r="G44" s="5">
        <f t="shared" si="1"/>
        <v>4000</v>
      </c>
      <c r="H44" s="5">
        <f t="shared" si="2"/>
        <v>468000</v>
      </c>
      <c r="I44" s="6">
        <f t="shared" si="3"/>
        <v>156000</v>
      </c>
    </row>
    <row r="45" spans="1:9" ht="14.25" customHeight="1">
      <c r="A45" s="2">
        <v>44070</v>
      </c>
      <c r="B45" s="3" t="s">
        <v>24</v>
      </c>
      <c r="C45" s="3" t="s">
        <v>15</v>
      </c>
      <c r="D45" s="3" t="s">
        <v>19</v>
      </c>
      <c r="E45" s="4">
        <v>69</v>
      </c>
      <c r="F45" s="5">
        <f t="shared" si="0"/>
        <v>1000</v>
      </c>
      <c r="G45" s="5">
        <f t="shared" si="1"/>
        <v>700</v>
      </c>
      <c r="H45" s="5">
        <f t="shared" si="2"/>
        <v>69000</v>
      </c>
      <c r="I45" s="6">
        <f t="shared" si="3"/>
        <v>20700</v>
      </c>
    </row>
    <row r="46" spans="1:9" ht="14.25" customHeight="1">
      <c r="A46" s="2">
        <v>44232</v>
      </c>
      <c r="B46" s="3" t="s">
        <v>20</v>
      </c>
      <c r="C46" s="3" t="s">
        <v>9</v>
      </c>
      <c r="D46" s="3" t="s">
        <v>16</v>
      </c>
      <c r="E46" s="4">
        <v>59</v>
      </c>
      <c r="F46" s="5">
        <f t="shared" si="0"/>
        <v>1200</v>
      </c>
      <c r="G46" s="5">
        <f t="shared" si="1"/>
        <v>800</v>
      </c>
      <c r="H46" s="5">
        <f t="shared" si="2"/>
        <v>70800</v>
      </c>
      <c r="I46" s="6">
        <f t="shared" si="3"/>
        <v>23600</v>
      </c>
    </row>
    <row r="47" spans="1:9" ht="14.25" customHeight="1">
      <c r="A47" s="2">
        <v>44517</v>
      </c>
      <c r="B47" s="3" t="s">
        <v>27</v>
      </c>
      <c r="C47" s="3" t="s">
        <v>15</v>
      </c>
      <c r="D47" s="3" t="s">
        <v>26</v>
      </c>
      <c r="E47" s="4">
        <v>109</v>
      </c>
      <c r="F47" s="5">
        <f t="shared" si="0"/>
        <v>600</v>
      </c>
      <c r="G47" s="5">
        <f t="shared" si="1"/>
        <v>400</v>
      </c>
      <c r="H47" s="5">
        <f t="shared" si="2"/>
        <v>65400</v>
      </c>
      <c r="I47" s="6">
        <f t="shared" si="3"/>
        <v>21800</v>
      </c>
    </row>
    <row r="48" spans="1:9" ht="14.25" customHeight="1">
      <c r="A48" s="2">
        <v>44193</v>
      </c>
      <c r="B48" s="3" t="s">
        <v>25</v>
      </c>
      <c r="C48" s="3" t="s">
        <v>12</v>
      </c>
      <c r="D48" s="3" t="s">
        <v>21</v>
      </c>
      <c r="E48" s="4">
        <v>61</v>
      </c>
      <c r="F48" s="5">
        <f t="shared" si="0"/>
        <v>4000</v>
      </c>
      <c r="G48" s="5">
        <f t="shared" si="1"/>
        <v>3000</v>
      </c>
      <c r="H48" s="5">
        <f t="shared" si="2"/>
        <v>244000</v>
      </c>
      <c r="I48" s="6">
        <f t="shared" si="3"/>
        <v>61000</v>
      </c>
    </row>
    <row r="49" spans="1:9" ht="14.25" customHeight="1">
      <c r="A49" s="2">
        <v>44496</v>
      </c>
      <c r="B49" s="3" t="s">
        <v>20</v>
      </c>
      <c r="C49" s="3" t="s">
        <v>18</v>
      </c>
      <c r="D49" s="3" t="s">
        <v>26</v>
      </c>
      <c r="E49" s="4">
        <v>130</v>
      </c>
      <c r="F49" s="5">
        <f t="shared" si="0"/>
        <v>600</v>
      </c>
      <c r="G49" s="5">
        <f t="shared" si="1"/>
        <v>400</v>
      </c>
      <c r="H49" s="5">
        <f t="shared" si="2"/>
        <v>78000</v>
      </c>
      <c r="I49" s="6">
        <f t="shared" si="3"/>
        <v>26000</v>
      </c>
    </row>
    <row r="50" spans="1:9" ht="14.25" customHeight="1">
      <c r="A50" s="2">
        <v>44502</v>
      </c>
      <c r="B50" s="3" t="s">
        <v>17</v>
      </c>
      <c r="C50" s="3" t="s">
        <v>15</v>
      </c>
      <c r="D50" s="3" t="s">
        <v>13</v>
      </c>
      <c r="E50" s="4">
        <v>60</v>
      </c>
      <c r="F50" s="5">
        <f t="shared" si="0"/>
        <v>3500</v>
      </c>
      <c r="G50" s="5">
        <f t="shared" si="1"/>
        <v>2500</v>
      </c>
      <c r="H50" s="5">
        <f t="shared" si="2"/>
        <v>210000</v>
      </c>
      <c r="I50" s="6">
        <f t="shared" si="3"/>
        <v>60000</v>
      </c>
    </row>
    <row r="51" spans="1:9" ht="14.25" customHeight="1">
      <c r="A51" s="2">
        <v>43958</v>
      </c>
      <c r="B51" s="3" t="s">
        <v>11</v>
      </c>
      <c r="C51" s="3" t="s">
        <v>12</v>
      </c>
      <c r="D51" s="3" t="s">
        <v>10</v>
      </c>
      <c r="E51" s="4">
        <v>73</v>
      </c>
      <c r="F51" s="5">
        <f t="shared" si="0"/>
        <v>6000</v>
      </c>
      <c r="G51" s="5">
        <f t="shared" si="1"/>
        <v>4000</v>
      </c>
      <c r="H51" s="5">
        <f t="shared" si="2"/>
        <v>438000</v>
      </c>
      <c r="I51" s="6">
        <f t="shared" si="3"/>
        <v>146000</v>
      </c>
    </row>
    <row r="52" spans="1:9" ht="14.25" customHeight="1">
      <c r="A52" s="2">
        <v>44562</v>
      </c>
      <c r="B52" s="16" t="s">
        <v>8</v>
      </c>
      <c r="C52" s="16" t="s">
        <v>12</v>
      </c>
      <c r="D52" s="16" t="s">
        <v>19</v>
      </c>
      <c r="E52" s="4">
        <v>106</v>
      </c>
      <c r="F52" s="5">
        <f t="shared" ref="F52:F83" si="4">IF(D52="Tent",6000,IF(D52="Blender",3500,IF(D52="Action Figure",1200,IF(D52="Novel",1000,IF(D52="Sneakers",4000,IF(D52="Smartphone",10000,IF(D52="moisturizer",600,"No Product Found")))))))</f>
        <v>1000</v>
      </c>
      <c r="G52" s="5">
        <f t="shared" ref="G52:G83" si="5">IF(D52="Tent",4000,IF(D52="Blender",2500,IF(D52="Action Figure",800,IF(D52="Novel",700,IF(D52="Sneakers",3000,IF(D52="Smartphone",7000,IF(D52="moisturizer",400,"No Product Found")))))))</f>
        <v>700</v>
      </c>
      <c r="H52" s="5">
        <f t="shared" ref="H52:H83" si="6">F52*E52</f>
        <v>106000</v>
      </c>
      <c r="I52" s="17">
        <f t="shared" ref="I52:I83" si="7">H52-(G52*E52)</f>
        <v>31800</v>
      </c>
    </row>
    <row r="53" spans="1:9" ht="14.25" customHeight="1">
      <c r="A53" s="2">
        <v>44563</v>
      </c>
      <c r="B53" s="16" t="s">
        <v>14</v>
      </c>
      <c r="C53" s="16" t="s">
        <v>9</v>
      </c>
      <c r="D53" s="16" t="s">
        <v>21</v>
      </c>
      <c r="E53" s="4">
        <v>111</v>
      </c>
      <c r="F53" s="5">
        <f t="shared" si="4"/>
        <v>4000</v>
      </c>
      <c r="G53" s="5">
        <f t="shared" si="5"/>
        <v>3000</v>
      </c>
      <c r="H53" s="5">
        <f t="shared" si="6"/>
        <v>444000</v>
      </c>
      <c r="I53" s="17">
        <f t="shared" si="7"/>
        <v>111000</v>
      </c>
    </row>
    <row r="54" spans="1:9" ht="14.25" customHeight="1">
      <c r="A54" s="2">
        <v>44564</v>
      </c>
      <c r="B54" s="16" t="s">
        <v>11</v>
      </c>
      <c r="C54" s="16" t="s">
        <v>15</v>
      </c>
      <c r="D54" s="16" t="s">
        <v>21</v>
      </c>
      <c r="E54" s="4">
        <v>193</v>
      </c>
      <c r="F54" s="5">
        <f t="shared" si="4"/>
        <v>4000</v>
      </c>
      <c r="G54" s="5">
        <f t="shared" si="5"/>
        <v>3000</v>
      </c>
      <c r="H54" s="5">
        <f t="shared" si="6"/>
        <v>772000</v>
      </c>
      <c r="I54" s="17">
        <f t="shared" si="7"/>
        <v>193000</v>
      </c>
    </row>
    <row r="55" spans="1:9" ht="14.25" customHeight="1">
      <c r="A55" s="2">
        <v>44565</v>
      </c>
      <c r="B55" s="16" t="s">
        <v>11</v>
      </c>
      <c r="C55" s="16" t="s">
        <v>12</v>
      </c>
      <c r="D55" s="16" t="s">
        <v>16</v>
      </c>
      <c r="E55" s="4">
        <v>143</v>
      </c>
      <c r="F55" s="5">
        <f t="shared" si="4"/>
        <v>1200</v>
      </c>
      <c r="G55" s="5">
        <f t="shared" si="5"/>
        <v>800</v>
      </c>
      <c r="H55" s="5">
        <f t="shared" si="6"/>
        <v>171600</v>
      </c>
      <c r="I55" s="17">
        <f t="shared" si="7"/>
        <v>57200</v>
      </c>
    </row>
    <row r="56" spans="1:9" ht="14.25" customHeight="1">
      <c r="A56" s="2">
        <v>44566</v>
      </c>
      <c r="B56" s="16" t="s">
        <v>17</v>
      </c>
      <c r="C56" s="16" t="s">
        <v>18</v>
      </c>
      <c r="D56" s="16" t="s">
        <v>19</v>
      </c>
      <c r="E56" s="4">
        <v>123</v>
      </c>
      <c r="F56" s="5">
        <f t="shared" si="4"/>
        <v>1000</v>
      </c>
      <c r="G56" s="5">
        <f t="shared" si="5"/>
        <v>700</v>
      </c>
      <c r="H56" s="5">
        <f t="shared" si="6"/>
        <v>123000</v>
      </c>
      <c r="I56" s="17">
        <f t="shared" si="7"/>
        <v>36900</v>
      </c>
    </row>
    <row r="57" spans="1:9" ht="14.25" customHeight="1">
      <c r="A57" s="2">
        <v>44567</v>
      </c>
      <c r="B57" s="16" t="s">
        <v>20</v>
      </c>
      <c r="C57" s="16" t="s">
        <v>9</v>
      </c>
      <c r="D57" s="16" t="s">
        <v>21</v>
      </c>
      <c r="E57" s="4">
        <v>76</v>
      </c>
      <c r="F57" s="5">
        <f t="shared" si="4"/>
        <v>4000</v>
      </c>
      <c r="G57" s="5">
        <f t="shared" si="5"/>
        <v>3000</v>
      </c>
      <c r="H57" s="5">
        <f t="shared" si="6"/>
        <v>304000</v>
      </c>
      <c r="I57" s="17">
        <f t="shared" si="7"/>
        <v>76000</v>
      </c>
    </row>
    <row r="58" spans="1:9" ht="14.25" customHeight="1">
      <c r="A58" s="2">
        <v>44568</v>
      </c>
      <c r="B58" s="16" t="s">
        <v>17</v>
      </c>
      <c r="C58" s="16" t="s">
        <v>12</v>
      </c>
      <c r="D58" s="16" t="s">
        <v>16</v>
      </c>
      <c r="E58" s="4">
        <v>105</v>
      </c>
      <c r="F58" s="5">
        <f t="shared" si="4"/>
        <v>1200</v>
      </c>
      <c r="G58" s="5">
        <f t="shared" si="5"/>
        <v>800</v>
      </c>
      <c r="H58" s="5">
        <f t="shared" si="6"/>
        <v>126000</v>
      </c>
      <c r="I58" s="17">
        <f t="shared" si="7"/>
        <v>42000</v>
      </c>
    </row>
    <row r="59" spans="1:9" ht="14.25" customHeight="1">
      <c r="A59" s="2">
        <v>44569</v>
      </c>
      <c r="B59" s="16" t="s">
        <v>14</v>
      </c>
      <c r="C59" s="16" t="s">
        <v>12</v>
      </c>
      <c r="D59" s="16" t="s">
        <v>19</v>
      </c>
      <c r="E59" s="4">
        <v>190</v>
      </c>
      <c r="F59" s="5">
        <f t="shared" si="4"/>
        <v>1000</v>
      </c>
      <c r="G59" s="5">
        <f t="shared" si="5"/>
        <v>700</v>
      </c>
      <c r="H59" s="5">
        <f t="shared" si="6"/>
        <v>190000</v>
      </c>
      <c r="I59" s="17">
        <f t="shared" si="7"/>
        <v>57000</v>
      </c>
    </row>
    <row r="60" spans="1:9" ht="14.25" customHeight="1">
      <c r="A60" s="2">
        <v>44570</v>
      </c>
      <c r="B60" s="16" t="s">
        <v>17</v>
      </c>
      <c r="C60" s="16" t="s">
        <v>12</v>
      </c>
      <c r="D60" s="16" t="s">
        <v>13</v>
      </c>
      <c r="E60" s="4">
        <v>195</v>
      </c>
      <c r="F60" s="5">
        <f t="shared" si="4"/>
        <v>3500</v>
      </c>
      <c r="G60" s="5">
        <f t="shared" si="5"/>
        <v>2500</v>
      </c>
      <c r="H60" s="5">
        <f t="shared" si="6"/>
        <v>682500</v>
      </c>
      <c r="I60" s="17">
        <f t="shared" si="7"/>
        <v>195000</v>
      </c>
    </row>
    <row r="61" spans="1:9" ht="14.25" customHeight="1">
      <c r="A61" s="2">
        <v>44571</v>
      </c>
      <c r="B61" s="16" t="s">
        <v>17</v>
      </c>
      <c r="C61" s="16" t="s">
        <v>12</v>
      </c>
      <c r="D61" s="16" t="s">
        <v>21</v>
      </c>
      <c r="E61" s="4">
        <v>59</v>
      </c>
      <c r="F61" s="5">
        <f t="shared" si="4"/>
        <v>4000</v>
      </c>
      <c r="G61" s="5">
        <f t="shared" si="5"/>
        <v>3000</v>
      </c>
      <c r="H61" s="5">
        <f t="shared" si="6"/>
        <v>236000</v>
      </c>
      <c r="I61" s="17">
        <f t="shared" si="7"/>
        <v>59000</v>
      </c>
    </row>
    <row r="62" spans="1:9" ht="14.25" customHeight="1">
      <c r="A62" s="2">
        <v>44572</v>
      </c>
      <c r="B62" s="16" t="s">
        <v>8</v>
      </c>
      <c r="C62" s="16" t="s">
        <v>15</v>
      </c>
      <c r="D62" s="16" t="s">
        <v>16</v>
      </c>
      <c r="E62" s="4">
        <v>173</v>
      </c>
      <c r="F62" s="5">
        <f t="shared" si="4"/>
        <v>1200</v>
      </c>
      <c r="G62" s="5">
        <f t="shared" si="5"/>
        <v>800</v>
      </c>
      <c r="H62" s="5">
        <f t="shared" si="6"/>
        <v>207600</v>
      </c>
      <c r="I62" s="17">
        <f t="shared" si="7"/>
        <v>69200</v>
      </c>
    </row>
    <row r="63" spans="1:9" ht="14.25" customHeight="1">
      <c r="A63" s="2">
        <v>44573</v>
      </c>
      <c r="B63" s="16" t="s">
        <v>20</v>
      </c>
      <c r="C63" s="16" t="s">
        <v>18</v>
      </c>
      <c r="D63" s="16" t="s">
        <v>10</v>
      </c>
      <c r="E63" s="4">
        <v>72</v>
      </c>
      <c r="F63" s="5">
        <f t="shared" si="4"/>
        <v>6000</v>
      </c>
      <c r="G63" s="5">
        <f t="shared" si="5"/>
        <v>4000</v>
      </c>
      <c r="H63" s="5">
        <f t="shared" si="6"/>
        <v>432000</v>
      </c>
      <c r="I63" s="17">
        <f t="shared" si="7"/>
        <v>144000</v>
      </c>
    </row>
    <row r="64" spans="1:9" ht="14.25" customHeight="1">
      <c r="A64" s="2">
        <v>44574</v>
      </c>
      <c r="B64" s="16" t="s">
        <v>11</v>
      </c>
      <c r="C64" s="16" t="s">
        <v>18</v>
      </c>
      <c r="D64" s="16" t="s">
        <v>13</v>
      </c>
      <c r="E64" s="4">
        <v>119</v>
      </c>
      <c r="F64" s="5">
        <f t="shared" si="4"/>
        <v>3500</v>
      </c>
      <c r="G64" s="5">
        <f t="shared" si="5"/>
        <v>2500</v>
      </c>
      <c r="H64" s="5">
        <f t="shared" si="6"/>
        <v>416500</v>
      </c>
      <c r="I64" s="17">
        <f t="shared" si="7"/>
        <v>119000</v>
      </c>
    </row>
    <row r="65" spans="1:9" ht="14.25" customHeight="1">
      <c r="A65" s="2">
        <v>44575</v>
      </c>
      <c r="B65" s="16" t="s">
        <v>8</v>
      </c>
      <c r="C65" s="16" t="s">
        <v>18</v>
      </c>
      <c r="D65" s="16" t="s">
        <v>16</v>
      </c>
      <c r="E65" s="4">
        <v>198</v>
      </c>
      <c r="F65" s="5">
        <f t="shared" si="4"/>
        <v>1200</v>
      </c>
      <c r="G65" s="5">
        <f t="shared" si="5"/>
        <v>800</v>
      </c>
      <c r="H65" s="5">
        <f t="shared" si="6"/>
        <v>237600</v>
      </c>
      <c r="I65" s="17">
        <f t="shared" si="7"/>
        <v>79200</v>
      </c>
    </row>
    <row r="66" spans="1:9" ht="14.25" customHeight="1">
      <c r="A66" s="2">
        <v>44576</v>
      </c>
      <c r="B66" s="16" t="s">
        <v>11</v>
      </c>
      <c r="C66" s="16" t="s">
        <v>12</v>
      </c>
      <c r="D66" s="16" t="s">
        <v>16</v>
      </c>
      <c r="E66" s="4">
        <v>155</v>
      </c>
      <c r="F66" s="5">
        <f t="shared" si="4"/>
        <v>1200</v>
      </c>
      <c r="G66" s="5">
        <f t="shared" si="5"/>
        <v>800</v>
      </c>
      <c r="H66" s="5">
        <f t="shared" si="6"/>
        <v>186000</v>
      </c>
      <c r="I66" s="17">
        <f t="shared" si="7"/>
        <v>62000</v>
      </c>
    </row>
    <row r="67" spans="1:9" ht="14.25" customHeight="1">
      <c r="A67" s="2">
        <v>44577</v>
      </c>
      <c r="B67" s="16" t="s">
        <v>8</v>
      </c>
      <c r="C67" s="16" t="s">
        <v>15</v>
      </c>
      <c r="D67" s="16" t="s">
        <v>10</v>
      </c>
      <c r="E67" s="4">
        <v>170</v>
      </c>
      <c r="F67" s="5">
        <f t="shared" si="4"/>
        <v>6000</v>
      </c>
      <c r="G67" s="5">
        <f t="shared" si="5"/>
        <v>4000</v>
      </c>
      <c r="H67" s="5">
        <f t="shared" si="6"/>
        <v>1020000</v>
      </c>
      <c r="I67" s="17">
        <f t="shared" si="7"/>
        <v>340000</v>
      </c>
    </row>
    <row r="68" spans="1:9" ht="14.25" customHeight="1">
      <c r="A68" s="2">
        <v>44578</v>
      </c>
      <c r="B68" s="16" t="s">
        <v>14</v>
      </c>
      <c r="C68" s="16" t="s">
        <v>12</v>
      </c>
      <c r="D68" s="16" t="s">
        <v>13</v>
      </c>
      <c r="E68" s="4">
        <v>85</v>
      </c>
      <c r="F68" s="5">
        <f t="shared" si="4"/>
        <v>3500</v>
      </c>
      <c r="G68" s="5">
        <f t="shared" si="5"/>
        <v>2500</v>
      </c>
      <c r="H68" s="5">
        <f t="shared" si="6"/>
        <v>297500</v>
      </c>
      <c r="I68" s="17">
        <f t="shared" si="7"/>
        <v>85000</v>
      </c>
    </row>
    <row r="69" spans="1:9" ht="14.25" customHeight="1">
      <c r="A69" s="2">
        <v>44579</v>
      </c>
      <c r="B69" s="16" t="s">
        <v>14</v>
      </c>
      <c r="C69" s="16" t="s">
        <v>12</v>
      </c>
      <c r="D69" s="16" t="s">
        <v>16</v>
      </c>
      <c r="E69" s="4">
        <v>58</v>
      </c>
      <c r="F69" s="5">
        <f t="shared" si="4"/>
        <v>1200</v>
      </c>
      <c r="G69" s="5">
        <f t="shared" si="5"/>
        <v>800</v>
      </c>
      <c r="H69" s="5">
        <f t="shared" si="6"/>
        <v>69600</v>
      </c>
      <c r="I69" s="17">
        <f t="shared" si="7"/>
        <v>23200</v>
      </c>
    </row>
    <row r="70" spans="1:9" ht="14.25" customHeight="1">
      <c r="A70" s="2">
        <v>44580</v>
      </c>
      <c r="B70" s="16" t="s">
        <v>20</v>
      </c>
      <c r="C70" s="16" t="s">
        <v>15</v>
      </c>
      <c r="D70" s="16" t="s">
        <v>13</v>
      </c>
      <c r="E70" s="4">
        <v>105</v>
      </c>
      <c r="F70" s="5">
        <f t="shared" si="4"/>
        <v>3500</v>
      </c>
      <c r="G70" s="5">
        <f t="shared" si="5"/>
        <v>2500</v>
      </c>
      <c r="H70" s="5">
        <f t="shared" si="6"/>
        <v>367500</v>
      </c>
      <c r="I70" s="17">
        <f t="shared" si="7"/>
        <v>105000</v>
      </c>
    </row>
    <row r="71" spans="1:9" ht="14.25" customHeight="1">
      <c r="A71" s="2">
        <v>44581</v>
      </c>
      <c r="B71" s="16" t="s">
        <v>11</v>
      </c>
      <c r="C71" s="16" t="s">
        <v>9</v>
      </c>
      <c r="D71" s="16" t="s">
        <v>10</v>
      </c>
      <c r="E71" s="4">
        <v>87</v>
      </c>
      <c r="F71" s="5">
        <f t="shared" si="4"/>
        <v>6000</v>
      </c>
      <c r="G71" s="5">
        <f t="shared" si="5"/>
        <v>4000</v>
      </c>
      <c r="H71" s="5">
        <f t="shared" si="6"/>
        <v>522000</v>
      </c>
      <c r="I71" s="17">
        <f t="shared" si="7"/>
        <v>174000</v>
      </c>
    </row>
    <row r="72" spans="1:9" ht="14.25" customHeight="1">
      <c r="A72" s="2">
        <v>44582</v>
      </c>
      <c r="B72" s="16" t="s">
        <v>20</v>
      </c>
      <c r="C72" s="16" t="s">
        <v>9</v>
      </c>
      <c r="D72" s="16" t="s">
        <v>13</v>
      </c>
      <c r="E72" s="4">
        <v>175</v>
      </c>
      <c r="F72" s="5">
        <f t="shared" si="4"/>
        <v>3500</v>
      </c>
      <c r="G72" s="5">
        <f t="shared" si="5"/>
        <v>2500</v>
      </c>
      <c r="H72" s="5">
        <f t="shared" si="6"/>
        <v>612500</v>
      </c>
      <c r="I72" s="17">
        <f t="shared" si="7"/>
        <v>175000</v>
      </c>
    </row>
    <row r="73" spans="1:9" ht="14.25" customHeight="1">
      <c r="A73" s="2">
        <v>44583</v>
      </c>
      <c r="B73" s="16" t="s">
        <v>14</v>
      </c>
      <c r="C73" s="16" t="s">
        <v>12</v>
      </c>
      <c r="D73" s="16" t="s">
        <v>21</v>
      </c>
      <c r="E73" s="4">
        <v>74</v>
      </c>
      <c r="F73" s="5">
        <f t="shared" si="4"/>
        <v>4000</v>
      </c>
      <c r="G73" s="5">
        <f t="shared" si="5"/>
        <v>3000</v>
      </c>
      <c r="H73" s="5">
        <f t="shared" si="6"/>
        <v>296000</v>
      </c>
      <c r="I73" s="17">
        <f t="shared" si="7"/>
        <v>74000</v>
      </c>
    </row>
    <row r="74" spans="1:9" ht="14.25" customHeight="1">
      <c r="A74" s="2">
        <v>44584</v>
      </c>
      <c r="B74" s="16" t="s">
        <v>14</v>
      </c>
      <c r="C74" s="16" t="s">
        <v>15</v>
      </c>
      <c r="D74" s="16" t="s">
        <v>21</v>
      </c>
      <c r="E74" s="4">
        <v>59</v>
      </c>
      <c r="F74" s="5">
        <f t="shared" si="4"/>
        <v>4000</v>
      </c>
      <c r="G74" s="5">
        <f t="shared" si="5"/>
        <v>3000</v>
      </c>
      <c r="H74" s="5">
        <f t="shared" si="6"/>
        <v>236000</v>
      </c>
      <c r="I74" s="17">
        <f t="shared" si="7"/>
        <v>59000</v>
      </c>
    </row>
    <row r="75" spans="1:9" ht="14.25" customHeight="1">
      <c r="A75" s="2">
        <v>44585</v>
      </c>
      <c r="B75" s="16" t="s">
        <v>14</v>
      </c>
      <c r="C75" s="16" t="s">
        <v>18</v>
      </c>
      <c r="D75" s="16" t="s">
        <v>13</v>
      </c>
      <c r="E75" s="4">
        <v>123</v>
      </c>
      <c r="F75" s="5">
        <f t="shared" si="4"/>
        <v>3500</v>
      </c>
      <c r="G75" s="5">
        <f t="shared" si="5"/>
        <v>2500</v>
      </c>
      <c r="H75" s="5">
        <f t="shared" si="6"/>
        <v>430500</v>
      </c>
      <c r="I75" s="17">
        <f t="shared" si="7"/>
        <v>123000</v>
      </c>
    </row>
    <row r="76" spans="1:9" ht="14.25" customHeight="1">
      <c r="A76" s="2">
        <v>44586</v>
      </c>
      <c r="B76" s="16" t="s">
        <v>14</v>
      </c>
      <c r="C76" s="16" t="s">
        <v>9</v>
      </c>
      <c r="D76" s="16" t="s">
        <v>13</v>
      </c>
      <c r="E76" s="4">
        <v>194</v>
      </c>
      <c r="F76" s="5">
        <f t="shared" si="4"/>
        <v>3500</v>
      </c>
      <c r="G76" s="5">
        <f t="shared" si="5"/>
        <v>2500</v>
      </c>
      <c r="H76" s="5">
        <f t="shared" si="6"/>
        <v>679000</v>
      </c>
      <c r="I76" s="17">
        <f t="shared" si="7"/>
        <v>194000</v>
      </c>
    </row>
    <row r="77" spans="1:9" ht="14.25" customHeight="1">
      <c r="A77" s="2">
        <v>44587</v>
      </c>
      <c r="B77" s="16" t="s">
        <v>14</v>
      </c>
      <c r="C77" s="16" t="s">
        <v>12</v>
      </c>
      <c r="D77" s="16" t="s">
        <v>16</v>
      </c>
      <c r="E77" s="4">
        <v>70</v>
      </c>
      <c r="F77" s="5">
        <f t="shared" si="4"/>
        <v>1200</v>
      </c>
      <c r="G77" s="5">
        <f t="shared" si="5"/>
        <v>800</v>
      </c>
      <c r="H77" s="5">
        <f t="shared" si="6"/>
        <v>84000</v>
      </c>
      <c r="I77" s="17">
        <f t="shared" si="7"/>
        <v>28000</v>
      </c>
    </row>
    <row r="78" spans="1:9" ht="14.25" customHeight="1">
      <c r="A78" s="2">
        <v>44588</v>
      </c>
      <c r="B78" s="16" t="s">
        <v>20</v>
      </c>
      <c r="C78" s="16" t="s">
        <v>12</v>
      </c>
      <c r="D78" s="16" t="s">
        <v>19</v>
      </c>
      <c r="E78" s="4">
        <v>95</v>
      </c>
      <c r="F78" s="5">
        <f t="shared" si="4"/>
        <v>1000</v>
      </c>
      <c r="G78" s="5">
        <f t="shared" si="5"/>
        <v>700</v>
      </c>
      <c r="H78" s="5">
        <f t="shared" si="6"/>
        <v>95000</v>
      </c>
      <c r="I78" s="17">
        <f t="shared" si="7"/>
        <v>28500</v>
      </c>
    </row>
    <row r="79" spans="1:9" ht="14.25" customHeight="1">
      <c r="A79" s="2">
        <v>44589</v>
      </c>
      <c r="B79" s="16" t="s">
        <v>14</v>
      </c>
      <c r="C79" s="16" t="s">
        <v>18</v>
      </c>
      <c r="D79" s="16" t="s">
        <v>19</v>
      </c>
      <c r="E79" s="4">
        <v>146</v>
      </c>
      <c r="F79" s="5">
        <f t="shared" si="4"/>
        <v>1000</v>
      </c>
      <c r="G79" s="5">
        <f t="shared" si="5"/>
        <v>700</v>
      </c>
      <c r="H79" s="5">
        <f t="shared" si="6"/>
        <v>146000</v>
      </c>
      <c r="I79" s="17">
        <f t="shared" si="7"/>
        <v>43800</v>
      </c>
    </row>
    <row r="80" spans="1:9" ht="14.25" customHeight="1">
      <c r="A80" s="2">
        <v>44590</v>
      </c>
      <c r="B80" s="16" t="s">
        <v>11</v>
      </c>
      <c r="C80" s="16" t="s">
        <v>15</v>
      </c>
      <c r="D80" s="16" t="s">
        <v>10</v>
      </c>
      <c r="E80" s="4">
        <v>155</v>
      </c>
      <c r="F80" s="5">
        <f t="shared" si="4"/>
        <v>6000</v>
      </c>
      <c r="G80" s="5">
        <f t="shared" si="5"/>
        <v>4000</v>
      </c>
      <c r="H80" s="5">
        <f t="shared" si="6"/>
        <v>930000</v>
      </c>
      <c r="I80" s="17">
        <f t="shared" si="7"/>
        <v>310000</v>
      </c>
    </row>
    <row r="81" spans="1:9" ht="14.25" customHeight="1">
      <c r="A81" s="2">
        <v>44591</v>
      </c>
      <c r="B81" s="16" t="s">
        <v>17</v>
      </c>
      <c r="C81" s="16" t="s">
        <v>18</v>
      </c>
      <c r="D81" s="16" t="s">
        <v>10</v>
      </c>
      <c r="E81" s="4">
        <v>124</v>
      </c>
      <c r="F81" s="5">
        <f t="shared" si="4"/>
        <v>6000</v>
      </c>
      <c r="G81" s="5">
        <f t="shared" si="5"/>
        <v>4000</v>
      </c>
      <c r="H81" s="5">
        <f t="shared" si="6"/>
        <v>744000</v>
      </c>
      <c r="I81" s="17">
        <f t="shared" si="7"/>
        <v>248000</v>
      </c>
    </row>
    <row r="82" spans="1:9" ht="14.25" customHeight="1">
      <c r="A82" s="2">
        <v>44592</v>
      </c>
      <c r="B82" s="16" t="s">
        <v>20</v>
      </c>
      <c r="C82" s="16" t="s">
        <v>15</v>
      </c>
      <c r="D82" s="16" t="s">
        <v>10</v>
      </c>
      <c r="E82" s="4">
        <v>81</v>
      </c>
      <c r="F82" s="5">
        <f t="shared" si="4"/>
        <v>6000</v>
      </c>
      <c r="G82" s="5">
        <f t="shared" si="5"/>
        <v>4000</v>
      </c>
      <c r="H82" s="5">
        <f t="shared" si="6"/>
        <v>486000</v>
      </c>
      <c r="I82" s="17">
        <f t="shared" si="7"/>
        <v>162000</v>
      </c>
    </row>
    <row r="83" spans="1:9" ht="14.25" customHeight="1">
      <c r="A83" s="2">
        <v>44593</v>
      </c>
      <c r="B83" s="16" t="s">
        <v>20</v>
      </c>
      <c r="C83" s="16" t="s">
        <v>12</v>
      </c>
      <c r="D83" s="16" t="s">
        <v>21</v>
      </c>
      <c r="E83" s="4">
        <v>135</v>
      </c>
      <c r="F83" s="5">
        <f t="shared" si="4"/>
        <v>4000</v>
      </c>
      <c r="G83" s="5">
        <f t="shared" si="5"/>
        <v>3000</v>
      </c>
      <c r="H83" s="5">
        <f t="shared" si="6"/>
        <v>540000</v>
      </c>
      <c r="I83" s="17">
        <f t="shared" si="7"/>
        <v>135000</v>
      </c>
    </row>
    <row r="84" spans="1:9" ht="14.25" customHeight="1">
      <c r="A84" s="2">
        <v>44594</v>
      </c>
      <c r="B84" s="16" t="s">
        <v>11</v>
      </c>
      <c r="C84" s="16" t="s">
        <v>15</v>
      </c>
      <c r="D84" s="16" t="s">
        <v>13</v>
      </c>
      <c r="E84" s="4">
        <v>177</v>
      </c>
      <c r="F84" s="5">
        <f t="shared" ref="F84:F114" si="8">IF(D84="Tent",6000,IF(D84="Blender",3500,IF(D84="Action Figure",1200,IF(D84="Novel",1000,IF(D84="Sneakers",4000,IF(D84="Smartphone",10000,IF(D84="moisturizer",600,"No Product Found")))))))</f>
        <v>3500</v>
      </c>
      <c r="G84" s="5">
        <f t="shared" ref="G84:G114" si="9">IF(D84="Tent",4000,IF(D84="Blender",2500,IF(D84="Action Figure",800,IF(D84="Novel",700,IF(D84="Sneakers",3000,IF(D84="Smartphone",7000,IF(D84="moisturizer",400,"No Product Found")))))))</f>
        <v>2500</v>
      </c>
      <c r="H84" s="5">
        <f t="shared" ref="H84:H114" si="10">F84*E84</f>
        <v>619500</v>
      </c>
      <c r="I84" s="17">
        <f t="shared" ref="I84:I114" si="11">H84-(G84*E84)</f>
        <v>177000</v>
      </c>
    </row>
    <row r="85" spans="1:9" ht="14.25" customHeight="1">
      <c r="A85" s="2">
        <v>44595</v>
      </c>
      <c r="B85" s="16" t="s">
        <v>11</v>
      </c>
      <c r="C85" s="16" t="s">
        <v>12</v>
      </c>
      <c r="D85" s="16" t="s">
        <v>10</v>
      </c>
      <c r="E85" s="4">
        <v>170</v>
      </c>
      <c r="F85" s="5">
        <f t="shared" si="8"/>
        <v>6000</v>
      </c>
      <c r="G85" s="5">
        <f t="shared" si="9"/>
        <v>4000</v>
      </c>
      <c r="H85" s="5">
        <f t="shared" si="10"/>
        <v>1020000</v>
      </c>
      <c r="I85" s="17">
        <f t="shared" si="11"/>
        <v>340000</v>
      </c>
    </row>
    <row r="86" spans="1:9" ht="14.25" customHeight="1">
      <c r="A86" s="2">
        <v>44596</v>
      </c>
      <c r="B86" s="16" t="s">
        <v>11</v>
      </c>
      <c r="C86" s="16" t="s">
        <v>15</v>
      </c>
      <c r="D86" s="16" t="s">
        <v>19</v>
      </c>
      <c r="E86" s="4">
        <v>86</v>
      </c>
      <c r="F86" s="5">
        <f t="shared" si="8"/>
        <v>1000</v>
      </c>
      <c r="G86" s="5">
        <f t="shared" si="9"/>
        <v>700</v>
      </c>
      <c r="H86" s="5">
        <f t="shared" si="10"/>
        <v>86000</v>
      </c>
      <c r="I86" s="17">
        <f t="shared" si="11"/>
        <v>25800</v>
      </c>
    </row>
    <row r="87" spans="1:9" ht="14.25" customHeight="1">
      <c r="A87" s="2">
        <v>44597</v>
      </c>
      <c r="B87" s="16" t="s">
        <v>11</v>
      </c>
      <c r="C87" s="16" t="s">
        <v>18</v>
      </c>
      <c r="D87" s="16" t="s">
        <v>21</v>
      </c>
      <c r="E87" s="4">
        <v>107</v>
      </c>
      <c r="F87" s="5">
        <f t="shared" si="8"/>
        <v>4000</v>
      </c>
      <c r="G87" s="5">
        <f t="shared" si="9"/>
        <v>3000</v>
      </c>
      <c r="H87" s="5">
        <f t="shared" si="10"/>
        <v>428000</v>
      </c>
      <c r="I87" s="17">
        <f t="shared" si="11"/>
        <v>107000</v>
      </c>
    </row>
    <row r="88" spans="1:9" ht="14.25" customHeight="1">
      <c r="A88" s="2">
        <v>44599</v>
      </c>
      <c r="B88" s="16" t="s">
        <v>14</v>
      </c>
      <c r="C88" s="16" t="s">
        <v>15</v>
      </c>
      <c r="D88" s="16" t="s">
        <v>21</v>
      </c>
      <c r="E88" s="4">
        <v>96</v>
      </c>
      <c r="F88" s="5">
        <f t="shared" si="8"/>
        <v>4000</v>
      </c>
      <c r="G88" s="5">
        <f t="shared" si="9"/>
        <v>3000</v>
      </c>
      <c r="H88" s="5">
        <f t="shared" si="10"/>
        <v>384000</v>
      </c>
      <c r="I88" s="17">
        <f t="shared" si="11"/>
        <v>96000</v>
      </c>
    </row>
    <row r="89" spans="1:9" ht="14.25" customHeight="1">
      <c r="A89" s="2">
        <v>44600</v>
      </c>
      <c r="B89" s="16" t="s">
        <v>20</v>
      </c>
      <c r="C89" s="16" t="s">
        <v>18</v>
      </c>
      <c r="D89" s="16" t="s">
        <v>19</v>
      </c>
      <c r="E89" s="4">
        <v>90</v>
      </c>
      <c r="F89" s="5">
        <f t="shared" si="8"/>
        <v>1000</v>
      </c>
      <c r="G89" s="5">
        <f t="shared" si="9"/>
        <v>700</v>
      </c>
      <c r="H89" s="5">
        <f t="shared" si="10"/>
        <v>90000</v>
      </c>
      <c r="I89" s="17">
        <f t="shared" si="11"/>
        <v>27000</v>
      </c>
    </row>
    <row r="90" spans="1:9" ht="14.25" customHeight="1">
      <c r="A90" s="2">
        <v>44601</v>
      </c>
      <c r="B90" s="16" t="s">
        <v>14</v>
      </c>
      <c r="C90" s="16" t="s">
        <v>12</v>
      </c>
      <c r="D90" s="16" t="s">
        <v>10</v>
      </c>
      <c r="E90" s="4">
        <v>196</v>
      </c>
      <c r="F90" s="5">
        <f t="shared" si="8"/>
        <v>6000</v>
      </c>
      <c r="G90" s="5">
        <f t="shared" si="9"/>
        <v>4000</v>
      </c>
      <c r="H90" s="5">
        <f t="shared" si="10"/>
        <v>1176000</v>
      </c>
      <c r="I90" s="17">
        <f t="shared" si="11"/>
        <v>392000</v>
      </c>
    </row>
    <row r="91" spans="1:9" ht="14.25" customHeight="1">
      <c r="A91" s="2">
        <v>44602</v>
      </c>
      <c r="B91" s="16" t="s">
        <v>20</v>
      </c>
      <c r="C91" s="16" t="s">
        <v>18</v>
      </c>
      <c r="D91" s="16" t="s">
        <v>13</v>
      </c>
      <c r="E91" s="4">
        <v>172</v>
      </c>
      <c r="F91" s="5">
        <f t="shared" si="8"/>
        <v>3500</v>
      </c>
      <c r="G91" s="5">
        <f t="shared" si="9"/>
        <v>2500</v>
      </c>
      <c r="H91" s="5">
        <f t="shared" si="10"/>
        <v>602000</v>
      </c>
      <c r="I91" s="17">
        <f t="shared" si="11"/>
        <v>172000</v>
      </c>
    </row>
    <row r="92" spans="1:9" ht="14.25" customHeight="1">
      <c r="A92" s="2">
        <v>44603</v>
      </c>
      <c r="B92" s="16" t="s">
        <v>14</v>
      </c>
      <c r="C92" s="16" t="s">
        <v>15</v>
      </c>
      <c r="D92" s="16" t="s">
        <v>21</v>
      </c>
      <c r="E92" s="4">
        <v>199</v>
      </c>
      <c r="F92" s="5">
        <f t="shared" si="8"/>
        <v>4000</v>
      </c>
      <c r="G92" s="5">
        <f t="shared" si="9"/>
        <v>3000</v>
      </c>
      <c r="H92" s="5">
        <f t="shared" si="10"/>
        <v>796000</v>
      </c>
      <c r="I92" s="17">
        <f t="shared" si="11"/>
        <v>199000</v>
      </c>
    </row>
    <row r="93" spans="1:9" ht="14.25" customHeight="1">
      <c r="A93" s="2">
        <v>44604</v>
      </c>
      <c r="B93" s="16" t="s">
        <v>20</v>
      </c>
      <c r="C93" s="16" t="s">
        <v>18</v>
      </c>
      <c r="D93" s="16" t="s">
        <v>16</v>
      </c>
      <c r="E93" s="4">
        <v>59</v>
      </c>
      <c r="F93" s="5">
        <f t="shared" si="8"/>
        <v>1200</v>
      </c>
      <c r="G93" s="5">
        <f t="shared" si="9"/>
        <v>800</v>
      </c>
      <c r="H93" s="5">
        <f t="shared" si="10"/>
        <v>70800</v>
      </c>
      <c r="I93" s="17">
        <f t="shared" si="11"/>
        <v>23600</v>
      </c>
    </row>
    <row r="94" spans="1:9" ht="14.25" customHeight="1">
      <c r="A94" s="2">
        <v>44605</v>
      </c>
      <c r="B94" s="16" t="s">
        <v>14</v>
      </c>
      <c r="C94" s="16" t="s">
        <v>15</v>
      </c>
      <c r="D94" s="16" t="s">
        <v>13</v>
      </c>
      <c r="E94" s="4">
        <v>141</v>
      </c>
      <c r="F94" s="5">
        <f t="shared" si="8"/>
        <v>3500</v>
      </c>
      <c r="G94" s="5">
        <f t="shared" si="9"/>
        <v>2500</v>
      </c>
      <c r="H94" s="5">
        <f t="shared" si="10"/>
        <v>493500</v>
      </c>
      <c r="I94" s="17">
        <f t="shared" si="11"/>
        <v>141000</v>
      </c>
    </row>
    <row r="95" spans="1:9" ht="14.25" customHeight="1">
      <c r="A95" s="2">
        <v>44606</v>
      </c>
      <c r="B95" s="16" t="s">
        <v>20</v>
      </c>
      <c r="C95" s="16" t="s">
        <v>18</v>
      </c>
      <c r="D95" s="16" t="s">
        <v>21</v>
      </c>
      <c r="E95" s="4">
        <v>111</v>
      </c>
      <c r="F95" s="5">
        <f t="shared" si="8"/>
        <v>4000</v>
      </c>
      <c r="G95" s="5">
        <f t="shared" si="9"/>
        <v>3000</v>
      </c>
      <c r="H95" s="5">
        <f t="shared" si="10"/>
        <v>444000</v>
      </c>
      <c r="I95" s="17">
        <f t="shared" si="11"/>
        <v>111000</v>
      </c>
    </row>
    <row r="96" spans="1:9" ht="14.25" customHeight="1">
      <c r="A96" s="2">
        <v>44607</v>
      </c>
      <c r="B96" s="16" t="s">
        <v>20</v>
      </c>
      <c r="C96" s="16" t="s">
        <v>12</v>
      </c>
      <c r="D96" s="16" t="s">
        <v>21</v>
      </c>
      <c r="E96" s="4">
        <v>112</v>
      </c>
      <c r="F96" s="5">
        <f t="shared" si="8"/>
        <v>4000</v>
      </c>
      <c r="G96" s="5">
        <f t="shared" si="9"/>
        <v>3000</v>
      </c>
      <c r="H96" s="5">
        <f t="shared" si="10"/>
        <v>448000</v>
      </c>
      <c r="I96" s="17">
        <f t="shared" si="11"/>
        <v>112000</v>
      </c>
    </row>
    <row r="97" spans="1:9" ht="14.25" customHeight="1">
      <c r="A97" s="2">
        <v>44608</v>
      </c>
      <c r="B97" s="16" t="s">
        <v>14</v>
      </c>
      <c r="C97" s="16" t="s">
        <v>9</v>
      </c>
      <c r="D97" s="16" t="s">
        <v>13</v>
      </c>
      <c r="E97" s="4">
        <v>183</v>
      </c>
      <c r="F97" s="5">
        <f t="shared" si="8"/>
        <v>3500</v>
      </c>
      <c r="G97" s="5">
        <f t="shared" si="9"/>
        <v>2500</v>
      </c>
      <c r="H97" s="5">
        <f t="shared" si="10"/>
        <v>640500</v>
      </c>
      <c r="I97" s="17">
        <f t="shared" si="11"/>
        <v>183000</v>
      </c>
    </row>
    <row r="98" spans="1:9" ht="14.25" customHeight="1">
      <c r="A98" s="2">
        <v>44609</v>
      </c>
      <c r="B98" s="16" t="s">
        <v>8</v>
      </c>
      <c r="C98" s="16" t="s">
        <v>18</v>
      </c>
      <c r="D98" s="16" t="s">
        <v>10</v>
      </c>
      <c r="E98" s="4">
        <v>106</v>
      </c>
      <c r="F98" s="5">
        <f t="shared" si="8"/>
        <v>6000</v>
      </c>
      <c r="G98" s="5">
        <f t="shared" si="9"/>
        <v>4000</v>
      </c>
      <c r="H98" s="5">
        <f t="shared" si="10"/>
        <v>636000</v>
      </c>
      <c r="I98" s="17">
        <f t="shared" si="11"/>
        <v>212000</v>
      </c>
    </row>
    <row r="99" spans="1:9" ht="14.25" customHeight="1">
      <c r="A99" s="2">
        <v>44610</v>
      </c>
      <c r="B99" s="16" t="s">
        <v>11</v>
      </c>
      <c r="C99" s="16" t="s">
        <v>12</v>
      </c>
      <c r="D99" s="16" t="s">
        <v>16</v>
      </c>
      <c r="E99" s="4">
        <v>59</v>
      </c>
      <c r="F99" s="5">
        <f t="shared" si="8"/>
        <v>1200</v>
      </c>
      <c r="G99" s="5">
        <f t="shared" si="9"/>
        <v>800</v>
      </c>
      <c r="H99" s="5">
        <f t="shared" si="10"/>
        <v>70800</v>
      </c>
      <c r="I99" s="17">
        <f t="shared" si="11"/>
        <v>23600</v>
      </c>
    </row>
    <row r="100" spans="1:9" ht="14.25" customHeight="1">
      <c r="A100" s="2">
        <v>44611</v>
      </c>
      <c r="B100" s="16" t="s">
        <v>14</v>
      </c>
      <c r="C100" s="16" t="s">
        <v>9</v>
      </c>
      <c r="D100" s="16" t="s">
        <v>10</v>
      </c>
      <c r="E100" s="4">
        <v>85</v>
      </c>
      <c r="F100" s="5">
        <f t="shared" si="8"/>
        <v>6000</v>
      </c>
      <c r="G100" s="5">
        <f t="shared" si="9"/>
        <v>4000</v>
      </c>
      <c r="H100" s="5">
        <f t="shared" si="10"/>
        <v>510000</v>
      </c>
      <c r="I100" s="17">
        <f t="shared" si="11"/>
        <v>170000</v>
      </c>
    </row>
    <row r="101" spans="1:9" ht="14.25" customHeight="1">
      <c r="A101" s="2">
        <v>44612</v>
      </c>
      <c r="B101" s="16" t="s">
        <v>11</v>
      </c>
      <c r="C101" s="16" t="s">
        <v>12</v>
      </c>
      <c r="D101" s="16" t="s">
        <v>10</v>
      </c>
      <c r="E101" s="4">
        <v>138</v>
      </c>
      <c r="F101" s="5">
        <f t="shared" si="8"/>
        <v>6000</v>
      </c>
      <c r="G101" s="5">
        <f t="shared" si="9"/>
        <v>4000</v>
      </c>
      <c r="H101" s="5">
        <f t="shared" si="10"/>
        <v>828000</v>
      </c>
      <c r="I101" s="17">
        <f t="shared" si="11"/>
        <v>276000</v>
      </c>
    </row>
    <row r="102" spans="1:9" ht="14.25" customHeight="1">
      <c r="A102" s="2">
        <v>44613</v>
      </c>
      <c r="B102" s="16" t="s">
        <v>14</v>
      </c>
      <c r="C102" s="16" t="s">
        <v>18</v>
      </c>
      <c r="D102" s="16" t="s">
        <v>21</v>
      </c>
      <c r="E102" s="4">
        <v>179</v>
      </c>
      <c r="F102" s="5">
        <f t="shared" si="8"/>
        <v>4000</v>
      </c>
      <c r="G102" s="5">
        <f t="shared" si="9"/>
        <v>3000</v>
      </c>
      <c r="H102" s="5">
        <f t="shared" si="10"/>
        <v>716000</v>
      </c>
      <c r="I102" s="17">
        <f t="shared" si="11"/>
        <v>179000</v>
      </c>
    </row>
    <row r="103" spans="1:9" ht="14.25" customHeight="1">
      <c r="A103" s="2">
        <v>44614</v>
      </c>
      <c r="B103" s="16" t="s">
        <v>11</v>
      </c>
      <c r="C103" s="16" t="s">
        <v>15</v>
      </c>
      <c r="D103" s="16" t="s">
        <v>16</v>
      </c>
      <c r="E103" s="4">
        <v>54</v>
      </c>
      <c r="F103" s="5">
        <f t="shared" si="8"/>
        <v>1200</v>
      </c>
      <c r="G103" s="5">
        <f t="shared" si="9"/>
        <v>800</v>
      </c>
      <c r="H103" s="5">
        <f t="shared" si="10"/>
        <v>64800</v>
      </c>
      <c r="I103" s="17">
        <f t="shared" si="11"/>
        <v>21600</v>
      </c>
    </row>
    <row r="104" spans="1:9" ht="14.25" customHeight="1">
      <c r="A104" s="2">
        <v>44615</v>
      </c>
      <c r="B104" s="16" t="s">
        <v>11</v>
      </c>
      <c r="C104" s="16" t="s">
        <v>18</v>
      </c>
      <c r="D104" s="16" t="s">
        <v>21</v>
      </c>
      <c r="E104" s="4">
        <v>114</v>
      </c>
      <c r="F104" s="5">
        <f t="shared" si="8"/>
        <v>4000</v>
      </c>
      <c r="G104" s="5">
        <f t="shared" si="9"/>
        <v>3000</v>
      </c>
      <c r="H104" s="5">
        <f t="shared" si="10"/>
        <v>456000</v>
      </c>
      <c r="I104" s="17">
        <f t="shared" si="11"/>
        <v>114000</v>
      </c>
    </row>
    <row r="105" spans="1:9" ht="14.25" customHeight="1">
      <c r="A105" s="2">
        <v>44616</v>
      </c>
      <c r="B105" s="16" t="s">
        <v>8</v>
      </c>
      <c r="C105" s="16" t="s">
        <v>18</v>
      </c>
      <c r="D105" s="16" t="s">
        <v>21</v>
      </c>
      <c r="E105" s="4">
        <v>111</v>
      </c>
      <c r="F105" s="5">
        <f t="shared" si="8"/>
        <v>4000</v>
      </c>
      <c r="G105" s="5">
        <f t="shared" si="9"/>
        <v>3000</v>
      </c>
      <c r="H105" s="5">
        <f t="shared" si="10"/>
        <v>444000</v>
      </c>
      <c r="I105" s="17">
        <f t="shared" si="11"/>
        <v>111000</v>
      </c>
    </row>
    <row r="106" spans="1:9" ht="14.25" customHeight="1">
      <c r="A106" s="2">
        <v>44617</v>
      </c>
      <c r="B106" s="16" t="s">
        <v>11</v>
      </c>
      <c r="C106" s="16" t="s">
        <v>15</v>
      </c>
      <c r="D106" s="16" t="s">
        <v>19</v>
      </c>
      <c r="E106" s="4">
        <v>57</v>
      </c>
      <c r="F106" s="5">
        <f t="shared" si="8"/>
        <v>1000</v>
      </c>
      <c r="G106" s="5">
        <f t="shared" si="9"/>
        <v>700</v>
      </c>
      <c r="H106" s="5">
        <f t="shared" si="10"/>
        <v>57000</v>
      </c>
      <c r="I106" s="17">
        <f t="shared" si="11"/>
        <v>17100</v>
      </c>
    </row>
    <row r="107" spans="1:9" ht="14.25" customHeight="1">
      <c r="A107" s="2">
        <v>44618</v>
      </c>
      <c r="B107" s="16" t="s">
        <v>20</v>
      </c>
      <c r="C107" s="16" t="s">
        <v>12</v>
      </c>
      <c r="D107" s="16" t="s">
        <v>16</v>
      </c>
      <c r="E107" s="4">
        <v>113</v>
      </c>
      <c r="F107" s="5">
        <f t="shared" si="8"/>
        <v>1200</v>
      </c>
      <c r="G107" s="5">
        <f t="shared" si="9"/>
        <v>800</v>
      </c>
      <c r="H107" s="5">
        <f t="shared" si="10"/>
        <v>135600</v>
      </c>
      <c r="I107" s="17">
        <f t="shared" si="11"/>
        <v>45200</v>
      </c>
    </row>
    <row r="108" spans="1:9" ht="14.25" customHeight="1">
      <c r="A108" s="2">
        <v>44619</v>
      </c>
      <c r="B108" s="16" t="s">
        <v>11</v>
      </c>
      <c r="C108" s="16" t="s">
        <v>9</v>
      </c>
      <c r="D108" s="16" t="s">
        <v>21</v>
      </c>
      <c r="E108" s="4">
        <v>137</v>
      </c>
      <c r="F108" s="5">
        <f t="shared" si="8"/>
        <v>4000</v>
      </c>
      <c r="G108" s="5">
        <f t="shared" si="9"/>
        <v>3000</v>
      </c>
      <c r="H108" s="5">
        <f t="shared" si="10"/>
        <v>548000</v>
      </c>
      <c r="I108" s="17">
        <f t="shared" si="11"/>
        <v>137000</v>
      </c>
    </row>
    <row r="109" spans="1:9" ht="14.25" customHeight="1">
      <c r="A109" s="2">
        <v>44620</v>
      </c>
      <c r="B109" s="16" t="s">
        <v>8</v>
      </c>
      <c r="C109" s="16" t="s">
        <v>9</v>
      </c>
      <c r="D109" s="16" t="s">
        <v>19</v>
      </c>
      <c r="E109" s="4">
        <v>175</v>
      </c>
      <c r="F109" s="5">
        <f t="shared" si="8"/>
        <v>1000</v>
      </c>
      <c r="G109" s="5">
        <f t="shared" si="9"/>
        <v>700</v>
      </c>
      <c r="H109" s="5">
        <f t="shared" si="10"/>
        <v>175000</v>
      </c>
      <c r="I109" s="17">
        <f t="shared" si="11"/>
        <v>52500</v>
      </c>
    </row>
    <row r="110" spans="1:9" ht="14.25" customHeight="1">
      <c r="A110" s="2">
        <v>44621</v>
      </c>
      <c r="B110" s="16" t="s">
        <v>8</v>
      </c>
      <c r="C110" s="16" t="s">
        <v>15</v>
      </c>
      <c r="D110" s="16" t="s">
        <v>19</v>
      </c>
      <c r="E110" s="4">
        <v>151</v>
      </c>
      <c r="F110" s="5">
        <f t="shared" si="8"/>
        <v>1000</v>
      </c>
      <c r="G110" s="5">
        <f t="shared" si="9"/>
        <v>700</v>
      </c>
      <c r="H110" s="5">
        <f t="shared" si="10"/>
        <v>151000</v>
      </c>
      <c r="I110" s="17">
        <f t="shared" si="11"/>
        <v>45300</v>
      </c>
    </row>
    <row r="111" spans="1:9" ht="14.25" customHeight="1">
      <c r="A111" s="2">
        <v>44622</v>
      </c>
      <c r="B111" s="16" t="s">
        <v>20</v>
      </c>
      <c r="C111" s="16" t="s">
        <v>12</v>
      </c>
      <c r="D111" s="16" t="s">
        <v>16</v>
      </c>
      <c r="E111" s="4">
        <v>167</v>
      </c>
      <c r="F111" s="5">
        <f t="shared" si="8"/>
        <v>1200</v>
      </c>
      <c r="G111" s="5">
        <f t="shared" si="9"/>
        <v>800</v>
      </c>
      <c r="H111" s="5">
        <f t="shared" si="10"/>
        <v>200400</v>
      </c>
      <c r="I111" s="17">
        <f t="shared" si="11"/>
        <v>66800</v>
      </c>
    </row>
    <row r="112" spans="1:9" ht="14.25" customHeight="1">
      <c r="A112" s="2">
        <v>44623</v>
      </c>
      <c r="B112" s="16" t="s">
        <v>11</v>
      </c>
      <c r="C112" s="16" t="s">
        <v>18</v>
      </c>
      <c r="D112" s="16" t="s">
        <v>19</v>
      </c>
      <c r="E112" s="4">
        <v>61</v>
      </c>
      <c r="F112" s="5">
        <f t="shared" si="8"/>
        <v>1000</v>
      </c>
      <c r="G112" s="5">
        <f t="shared" si="9"/>
        <v>700</v>
      </c>
      <c r="H112" s="5">
        <f t="shared" si="10"/>
        <v>61000</v>
      </c>
      <c r="I112" s="17">
        <f t="shared" si="11"/>
        <v>18300</v>
      </c>
    </row>
    <row r="113" spans="1:9" ht="14.25" customHeight="1">
      <c r="A113" s="2">
        <v>44624</v>
      </c>
      <c r="B113" s="16" t="s">
        <v>17</v>
      </c>
      <c r="C113" s="16" t="s">
        <v>15</v>
      </c>
      <c r="D113" s="16" t="s">
        <v>13</v>
      </c>
      <c r="E113" s="4">
        <v>184</v>
      </c>
      <c r="F113" s="5">
        <f t="shared" si="8"/>
        <v>3500</v>
      </c>
      <c r="G113" s="5">
        <f t="shared" si="9"/>
        <v>2500</v>
      </c>
      <c r="H113" s="5">
        <f t="shared" si="10"/>
        <v>644000</v>
      </c>
      <c r="I113" s="17">
        <f t="shared" si="11"/>
        <v>184000</v>
      </c>
    </row>
    <row r="114" spans="1:9" ht="14.25" customHeight="1">
      <c r="A114" s="2">
        <v>44625</v>
      </c>
      <c r="B114" s="16" t="s">
        <v>11</v>
      </c>
      <c r="C114" s="16" t="s">
        <v>12</v>
      </c>
      <c r="D114" s="16" t="s">
        <v>10</v>
      </c>
      <c r="E114" s="4">
        <v>137</v>
      </c>
      <c r="F114" s="5">
        <f t="shared" si="8"/>
        <v>6000</v>
      </c>
      <c r="G114" s="5">
        <f t="shared" si="9"/>
        <v>4000</v>
      </c>
      <c r="H114" s="5">
        <f t="shared" si="10"/>
        <v>822000</v>
      </c>
      <c r="I114" s="17">
        <f t="shared" si="11"/>
        <v>274000</v>
      </c>
    </row>
    <row r="115" spans="1:9" ht="14.25" customHeight="1">
      <c r="A115" s="2">
        <v>44626</v>
      </c>
      <c r="B115" s="16" t="s">
        <v>8</v>
      </c>
      <c r="C115" s="16" t="s">
        <v>9</v>
      </c>
      <c r="D115" s="16" t="s">
        <v>16</v>
      </c>
      <c r="E115" s="4">
        <v>73</v>
      </c>
      <c r="F115" s="5">
        <f t="shared" ref="F115:F150" si="12">IF(D115="Tent",6000,IF(D115="Blender",3500,IF(D115="Action Figure",1200,IF(D115="Novel",1000,IF(D115="Sneakers",4000,IF(D115="Smartphone",10000,IF(D115="moisturizer",600,"No Product Found")))))))</f>
        <v>1200</v>
      </c>
      <c r="G115" s="5">
        <f t="shared" ref="G115:G150" si="13">IF(D115="Tent",4000,IF(D115="Blender",2500,IF(D115="Action Figure",800,IF(D115="Novel",700,IF(D115="Sneakers",3000,IF(D115="Smartphone",7000,IF(D115="moisturizer",400,"No Product Found")))))))</f>
        <v>800</v>
      </c>
      <c r="H115" s="5">
        <f t="shared" ref="H115:H150" si="14">F115*E115</f>
        <v>87600</v>
      </c>
      <c r="I115" s="17">
        <f t="shared" ref="I115:I146" si="15">H115-(G115*E115)</f>
        <v>29200</v>
      </c>
    </row>
    <row r="116" spans="1:9" ht="14.25" customHeight="1">
      <c r="A116" s="2">
        <v>44627</v>
      </c>
      <c r="B116" s="16" t="s">
        <v>14</v>
      </c>
      <c r="C116" s="16" t="s">
        <v>18</v>
      </c>
      <c r="D116" s="16" t="s">
        <v>21</v>
      </c>
      <c r="E116" s="4">
        <v>96</v>
      </c>
      <c r="F116" s="5">
        <f t="shared" si="12"/>
        <v>4000</v>
      </c>
      <c r="G116" s="5">
        <f t="shared" si="13"/>
        <v>3000</v>
      </c>
      <c r="H116" s="5">
        <f t="shared" si="14"/>
        <v>384000</v>
      </c>
      <c r="I116" s="17">
        <f t="shared" si="15"/>
        <v>96000</v>
      </c>
    </row>
    <row r="117" spans="1:9" ht="14.25" customHeight="1">
      <c r="A117" s="2">
        <v>44628</v>
      </c>
      <c r="B117" s="16" t="s">
        <v>17</v>
      </c>
      <c r="C117" s="16" t="s">
        <v>12</v>
      </c>
      <c r="D117" s="16" t="s">
        <v>13</v>
      </c>
      <c r="E117" s="4">
        <v>112</v>
      </c>
      <c r="F117" s="5">
        <f t="shared" si="12"/>
        <v>3500</v>
      </c>
      <c r="G117" s="5">
        <f t="shared" si="13"/>
        <v>2500</v>
      </c>
      <c r="H117" s="5">
        <f t="shared" si="14"/>
        <v>392000</v>
      </c>
      <c r="I117" s="17">
        <f t="shared" si="15"/>
        <v>112000</v>
      </c>
    </row>
    <row r="118" spans="1:9" ht="14.25" customHeight="1">
      <c r="A118" s="2">
        <v>44629</v>
      </c>
      <c r="B118" s="16" t="s">
        <v>14</v>
      </c>
      <c r="C118" s="16" t="s">
        <v>9</v>
      </c>
      <c r="D118" s="16" t="s">
        <v>19</v>
      </c>
      <c r="E118" s="4">
        <v>90</v>
      </c>
      <c r="F118" s="5">
        <f t="shared" si="12"/>
        <v>1000</v>
      </c>
      <c r="G118" s="5">
        <f t="shared" si="13"/>
        <v>700</v>
      </c>
      <c r="H118" s="5">
        <f t="shared" si="14"/>
        <v>90000</v>
      </c>
      <c r="I118" s="17">
        <f t="shared" si="15"/>
        <v>27000</v>
      </c>
    </row>
    <row r="119" spans="1:9" ht="14.25" customHeight="1">
      <c r="A119" s="2">
        <v>44630</v>
      </c>
      <c r="B119" s="16" t="s">
        <v>14</v>
      </c>
      <c r="C119" s="16" t="s">
        <v>12</v>
      </c>
      <c r="D119" s="16" t="s">
        <v>19</v>
      </c>
      <c r="E119" s="4">
        <v>172</v>
      </c>
      <c r="F119" s="5">
        <f t="shared" si="12"/>
        <v>1000</v>
      </c>
      <c r="G119" s="5">
        <f t="shared" si="13"/>
        <v>700</v>
      </c>
      <c r="H119" s="5">
        <f t="shared" si="14"/>
        <v>172000</v>
      </c>
      <c r="I119" s="17">
        <f t="shared" si="15"/>
        <v>51600</v>
      </c>
    </row>
    <row r="120" spans="1:9" ht="14.25" customHeight="1">
      <c r="A120" s="2">
        <v>44631</v>
      </c>
      <c r="B120" s="16" t="s">
        <v>14</v>
      </c>
      <c r="C120" s="16" t="s">
        <v>15</v>
      </c>
      <c r="D120" s="16" t="s">
        <v>19</v>
      </c>
      <c r="E120" s="4">
        <v>163</v>
      </c>
      <c r="F120" s="5">
        <f t="shared" si="12"/>
        <v>1000</v>
      </c>
      <c r="G120" s="5">
        <f t="shared" si="13"/>
        <v>700</v>
      </c>
      <c r="H120" s="5">
        <f t="shared" si="14"/>
        <v>163000</v>
      </c>
      <c r="I120" s="17">
        <f t="shared" si="15"/>
        <v>48900</v>
      </c>
    </row>
    <row r="121" spans="1:9" ht="14.25" customHeight="1">
      <c r="A121" s="2">
        <v>44632</v>
      </c>
      <c r="B121" s="16" t="s">
        <v>17</v>
      </c>
      <c r="C121" s="16" t="s">
        <v>18</v>
      </c>
      <c r="D121" s="16" t="s">
        <v>19</v>
      </c>
      <c r="E121" s="4">
        <v>116</v>
      </c>
      <c r="F121" s="5">
        <f t="shared" si="12"/>
        <v>1000</v>
      </c>
      <c r="G121" s="5">
        <f t="shared" si="13"/>
        <v>700</v>
      </c>
      <c r="H121" s="5">
        <f t="shared" si="14"/>
        <v>116000</v>
      </c>
      <c r="I121" s="17">
        <f t="shared" si="15"/>
        <v>34800</v>
      </c>
    </row>
    <row r="122" spans="1:9" ht="14.25" customHeight="1">
      <c r="A122" s="2">
        <v>44633</v>
      </c>
      <c r="B122" s="16" t="s">
        <v>17</v>
      </c>
      <c r="C122" s="16" t="s">
        <v>18</v>
      </c>
      <c r="D122" s="16" t="s">
        <v>16</v>
      </c>
      <c r="E122" s="4">
        <v>154</v>
      </c>
      <c r="F122" s="5">
        <f t="shared" si="12"/>
        <v>1200</v>
      </c>
      <c r="G122" s="5">
        <f t="shared" si="13"/>
        <v>800</v>
      </c>
      <c r="H122" s="5">
        <f t="shared" si="14"/>
        <v>184800</v>
      </c>
      <c r="I122" s="17">
        <f t="shared" si="15"/>
        <v>61600</v>
      </c>
    </row>
    <row r="123" spans="1:9" ht="14.25" customHeight="1">
      <c r="A123" s="2">
        <v>44634</v>
      </c>
      <c r="B123" s="16" t="s">
        <v>8</v>
      </c>
      <c r="C123" s="16" t="s">
        <v>15</v>
      </c>
      <c r="D123" s="16" t="s">
        <v>16</v>
      </c>
      <c r="E123" s="4">
        <v>89</v>
      </c>
      <c r="F123" s="5">
        <f t="shared" si="12"/>
        <v>1200</v>
      </c>
      <c r="G123" s="5">
        <f t="shared" si="13"/>
        <v>800</v>
      </c>
      <c r="H123" s="5">
        <f t="shared" si="14"/>
        <v>106800</v>
      </c>
      <c r="I123" s="17">
        <f t="shared" si="15"/>
        <v>35600</v>
      </c>
    </row>
    <row r="124" spans="1:9" ht="14.25" customHeight="1">
      <c r="A124" s="2">
        <v>44635</v>
      </c>
      <c r="B124" s="16" t="s">
        <v>14</v>
      </c>
      <c r="C124" s="16" t="s">
        <v>12</v>
      </c>
      <c r="D124" s="16" t="s">
        <v>13</v>
      </c>
      <c r="E124" s="4">
        <v>153</v>
      </c>
      <c r="F124" s="5">
        <f t="shared" si="12"/>
        <v>3500</v>
      </c>
      <c r="G124" s="5">
        <f t="shared" si="13"/>
        <v>2500</v>
      </c>
      <c r="H124" s="5">
        <f t="shared" si="14"/>
        <v>535500</v>
      </c>
      <c r="I124" s="17">
        <f t="shared" si="15"/>
        <v>153000</v>
      </c>
    </row>
    <row r="125" spans="1:9" ht="14.25" customHeight="1">
      <c r="A125" s="2">
        <v>44636</v>
      </c>
      <c r="B125" s="16" t="s">
        <v>20</v>
      </c>
      <c r="C125" s="16" t="s">
        <v>12</v>
      </c>
      <c r="D125" s="16" t="s">
        <v>19</v>
      </c>
      <c r="E125" s="4">
        <v>69</v>
      </c>
      <c r="F125" s="5">
        <f t="shared" si="12"/>
        <v>1000</v>
      </c>
      <c r="G125" s="5">
        <f t="shared" si="13"/>
        <v>700</v>
      </c>
      <c r="H125" s="5">
        <f t="shared" si="14"/>
        <v>69000</v>
      </c>
      <c r="I125" s="17">
        <f t="shared" si="15"/>
        <v>20700</v>
      </c>
    </row>
    <row r="126" spans="1:9" ht="14.25" customHeight="1">
      <c r="A126" s="2">
        <v>44637</v>
      </c>
      <c r="B126" s="16" t="s">
        <v>8</v>
      </c>
      <c r="C126" s="16" t="s">
        <v>15</v>
      </c>
      <c r="D126" s="16" t="s">
        <v>10</v>
      </c>
      <c r="E126" s="4">
        <v>142</v>
      </c>
      <c r="F126" s="5">
        <f t="shared" si="12"/>
        <v>6000</v>
      </c>
      <c r="G126" s="5">
        <f t="shared" si="13"/>
        <v>4000</v>
      </c>
      <c r="H126" s="5">
        <f t="shared" si="14"/>
        <v>852000</v>
      </c>
      <c r="I126" s="17">
        <f t="shared" si="15"/>
        <v>284000</v>
      </c>
    </row>
    <row r="127" spans="1:9" ht="14.25" customHeight="1">
      <c r="A127" s="2">
        <v>44638</v>
      </c>
      <c r="B127" s="16" t="s">
        <v>14</v>
      </c>
      <c r="C127" s="16" t="s">
        <v>9</v>
      </c>
      <c r="D127" s="16" t="s">
        <v>10</v>
      </c>
      <c r="E127" s="4">
        <v>176</v>
      </c>
      <c r="F127" s="5">
        <f t="shared" si="12"/>
        <v>6000</v>
      </c>
      <c r="G127" s="5">
        <f t="shared" si="13"/>
        <v>4000</v>
      </c>
      <c r="H127" s="5">
        <f t="shared" si="14"/>
        <v>1056000</v>
      </c>
      <c r="I127" s="17">
        <f t="shared" si="15"/>
        <v>352000</v>
      </c>
    </row>
    <row r="128" spans="1:9" ht="14.25" customHeight="1">
      <c r="A128" s="2">
        <v>44639</v>
      </c>
      <c r="B128" s="16" t="s">
        <v>17</v>
      </c>
      <c r="C128" s="16" t="s">
        <v>18</v>
      </c>
      <c r="D128" s="16" t="s">
        <v>16</v>
      </c>
      <c r="E128" s="4">
        <v>190</v>
      </c>
      <c r="F128" s="5">
        <f t="shared" si="12"/>
        <v>1200</v>
      </c>
      <c r="G128" s="5">
        <f t="shared" si="13"/>
        <v>800</v>
      </c>
      <c r="H128" s="5">
        <f t="shared" si="14"/>
        <v>228000</v>
      </c>
      <c r="I128" s="17">
        <f t="shared" si="15"/>
        <v>76000</v>
      </c>
    </row>
    <row r="129" spans="1:9" ht="14.25" customHeight="1">
      <c r="A129" s="2">
        <v>44640</v>
      </c>
      <c r="B129" s="16" t="s">
        <v>17</v>
      </c>
      <c r="C129" s="16" t="s">
        <v>12</v>
      </c>
      <c r="D129" s="16" t="s">
        <v>19</v>
      </c>
      <c r="E129" s="4">
        <v>173</v>
      </c>
      <c r="F129" s="5">
        <f t="shared" si="12"/>
        <v>1000</v>
      </c>
      <c r="G129" s="5">
        <f t="shared" si="13"/>
        <v>700</v>
      </c>
      <c r="H129" s="5">
        <f t="shared" si="14"/>
        <v>173000</v>
      </c>
      <c r="I129" s="17">
        <f t="shared" si="15"/>
        <v>51900</v>
      </c>
    </row>
    <row r="130" spans="1:9" ht="14.25" customHeight="1">
      <c r="A130" s="2">
        <v>44641</v>
      </c>
      <c r="B130" s="16" t="s">
        <v>14</v>
      </c>
      <c r="C130" s="16" t="s">
        <v>12</v>
      </c>
      <c r="D130" s="16" t="s">
        <v>13</v>
      </c>
      <c r="E130" s="4">
        <v>144</v>
      </c>
      <c r="F130" s="5">
        <f t="shared" si="12"/>
        <v>3500</v>
      </c>
      <c r="G130" s="5">
        <f t="shared" si="13"/>
        <v>2500</v>
      </c>
      <c r="H130" s="5">
        <f t="shared" si="14"/>
        <v>504000</v>
      </c>
      <c r="I130" s="17">
        <f t="shared" si="15"/>
        <v>144000</v>
      </c>
    </row>
    <row r="131" spans="1:9" ht="14.25" customHeight="1">
      <c r="A131" s="2">
        <v>44642</v>
      </c>
      <c r="B131" s="16" t="s">
        <v>8</v>
      </c>
      <c r="C131" s="16" t="s">
        <v>15</v>
      </c>
      <c r="D131" s="16" t="s">
        <v>16</v>
      </c>
      <c r="E131" s="4">
        <v>82</v>
      </c>
      <c r="F131" s="5">
        <f t="shared" si="12"/>
        <v>1200</v>
      </c>
      <c r="G131" s="5">
        <f t="shared" si="13"/>
        <v>800</v>
      </c>
      <c r="H131" s="5">
        <f t="shared" si="14"/>
        <v>98400</v>
      </c>
      <c r="I131" s="17">
        <f t="shared" si="15"/>
        <v>32800</v>
      </c>
    </row>
    <row r="132" spans="1:9" ht="14.25" customHeight="1">
      <c r="A132" s="2">
        <v>44643</v>
      </c>
      <c r="B132" s="16" t="s">
        <v>11</v>
      </c>
      <c r="C132" s="16" t="s">
        <v>15</v>
      </c>
      <c r="D132" s="16" t="s">
        <v>16</v>
      </c>
      <c r="E132" s="4">
        <v>100</v>
      </c>
      <c r="F132" s="5">
        <f t="shared" si="12"/>
        <v>1200</v>
      </c>
      <c r="G132" s="5">
        <f t="shared" si="13"/>
        <v>800</v>
      </c>
      <c r="H132" s="5">
        <f t="shared" si="14"/>
        <v>120000</v>
      </c>
      <c r="I132" s="17">
        <f t="shared" si="15"/>
        <v>40000</v>
      </c>
    </row>
    <row r="133" spans="1:9" ht="14.25" customHeight="1">
      <c r="A133" s="2">
        <v>44644</v>
      </c>
      <c r="B133" s="16" t="s">
        <v>17</v>
      </c>
      <c r="C133" s="16" t="s">
        <v>18</v>
      </c>
      <c r="D133" s="16" t="s">
        <v>10</v>
      </c>
      <c r="E133" s="4">
        <v>116</v>
      </c>
      <c r="F133" s="5">
        <f t="shared" si="12"/>
        <v>6000</v>
      </c>
      <c r="G133" s="5">
        <f t="shared" si="13"/>
        <v>4000</v>
      </c>
      <c r="H133" s="5">
        <f t="shared" si="14"/>
        <v>696000</v>
      </c>
      <c r="I133" s="17">
        <f t="shared" si="15"/>
        <v>232000</v>
      </c>
    </row>
    <row r="134" spans="1:9" ht="14.25" customHeight="1">
      <c r="A134" s="2">
        <v>44645</v>
      </c>
      <c r="B134" s="16" t="s">
        <v>14</v>
      </c>
      <c r="C134" s="16" t="s">
        <v>12</v>
      </c>
      <c r="D134" s="16" t="s">
        <v>13</v>
      </c>
      <c r="E134" s="4">
        <v>130</v>
      </c>
      <c r="F134" s="5">
        <f t="shared" si="12"/>
        <v>3500</v>
      </c>
      <c r="G134" s="5">
        <f t="shared" si="13"/>
        <v>2500</v>
      </c>
      <c r="H134" s="5">
        <f t="shared" si="14"/>
        <v>455000</v>
      </c>
      <c r="I134" s="17">
        <f t="shared" si="15"/>
        <v>130000</v>
      </c>
    </row>
    <row r="135" spans="1:9" ht="14.25" customHeight="1">
      <c r="A135" s="2">
        <v>44646</v>
      </c>
      <c r="B135" s="16" t="s">
        <v>17</v>
      </c>
      <c r="C135" s="16" t="s">
        <v>18</v>
      </c>
      <c r="D135" s="16" t="s">
        <v>19</v>
      </c>
      <c r="E135" s="4">
        <v>117</v>
      </c>
      <c r="F135" s="5">
        <f t="shared" si="12"/>
        <v>1000</v>
      </c>
      <c r="G135" s="5">
        <f t="shared" si="13"/>
        <v>700</v>
      </c>
      <c r="H135" s="5">
        <f t="shared" si="14"/>
        <v>117000</v>
      </c>
      <c r="I135" s="17">
        <f t="shared" si="15"/>
        <v>35100</v>
      </c>
    </row>
    <row r="136" spans="1:9" ht="14.25" customHeight="1">
      <c r="A136" s="2">
        <v>44647</v>
      </c>
      <c r="B136" s="16" t="s">
        <v>20</v>
      </c>
      <c r="C136" s="16" t="s">
        <v>18</v>
      </c>
      <c r="D136" s="16" t="s">
        <v>19</v>
      </c>
      <c r="E136" s="4">
        <v>119</v>
      </c>
      <c r="F136" s="5">
        <f t="shared" si="12"/>
        <v>1000</v>
      </c>
      <c r="G136" s="5">
        <f t="shared" si="13"/>
        <v>700</v>
      </c>
      <c r="H136" s="5">
        <f t="shared" si="14"/>
        <v>119000</v>
      </c>
      <c r="I136" s="17">
        <f t="shared" si="15"/>
        <v>35700</v>
      </c>
    </row>
    <row r="137" spans="1:9" ht="14.25" customHeight="1">
      <c r="A137" s="2">
        <v>44648</v>
      </c>
      <c r="B137" s="16" t="s">
        <v>8</v>
      </c>
      <c r="C137" s="16" t="s">
        <v>9</v>
      </c>
      <c r="D137" s="16" t="s">
        <v>13</v>
      </c>
      <c r="E137" s="4">
        <v>78</v>
      </c>
      <c r="F137" s="5">
        <f t="shared" si="12"/>
        <v>3500</v>
      </c>
      <c r="G137" s="5">
        <f t="shared" si="13"/>
        <v>2500</v>
      </c>
      <c r="H137" s="5">
        <f t="shared" si="14"/>
        <v>273000</v>
      </c>
      <c r="I137" s="17">
        <f t="shared" si="15"/>
        <v>78000</v>
      </c>
    </row>
    <row r="138" spans="1:9" ht="14.25" customHeight="1">
      <c r="A138" s="2">
        <v>44649</v>
      </c>
      <c r="B138" s="16" t="s">
        <v>11</v>
      </c>
      <c r="C138" s="16" t="s">
        <v>18</v>
      </c>
      <c r="D138" s="16" t="s">
        <v>21</v>
      </c>
      <c r="E138" s="4">
        <v>126</v>
      </c>
      <c r="F138" s="5">
        <f t="shared" si="12"/>
        <v>4000</v>
      </c>
      <c r="G138" s="5">
        <f t="shared" si="13"/>
        <v>3000</v>
      </c>
      <c r="H138" s="5">
        <f t="shared" si="14"/>
        <v>504000</v>
      </c>
      <c r="I138" s="17">
        <f t="shared" si="15"/>
        <v>126000</v>
      </c>
    </row>
    <row r="139" spans="1:9" ht="14.25" customHeight="1">
      <c r="A139" s="2">
        <v>44650</v>
      </c>
      <c r="B139" s="16" t="s">
        <v>20</v>
      </c>
      <c r="C139" s="16" t="s">
        <v>18</v>
      </c>
      <c r="D139" s="16" t="s">
        <v>21</v>
      </c>
      <c r="E139" s="4">
        <v>52</v>
      </c>
      <c r="F139" s="5">
        <f t="shared" si="12"/>
        <v>4000</v>
      </c>
      <c r="G139" s="5">
        <f t="shared" si="13"/>
        <v>3000</v>
      </c>
      <c r="H139" s="5">
        <f t="shared" si="14"/>
        <v>208000</v>
      </c>
      <c r="I139" s="17">
        <f t="shared" si="15"/>
        <v>52000</v>
      </c>
    </row>
    <row r="140" spans="1:9" ht="14.25" customHeight="1">
      <c r="A140" s="2">
        <v>44651</v>
      </c>
      <c r="B140" s="16" t="s">
        <v>8</v>
      </c>
      <c r="C140" s="16" t="s">
        <v>9</v>
      </c>
      <c r="D140" s="16" t="s">
        <v>10</v>
      </c>
      <c r="E140" s="4">
        <v>50</v>
      </c>
      <c r="F140" s="5">
        <f t="shared" si="12"/>
        <v>6000</v>
      </c>
      <c r="G140" s="5">
        <f t="shared" si="13"/>
        <v>4000</v>
      </c>
      <c r="H140" s="5">
        <f t="shared" si="14"/>
        <v>300000</v>
      </c>
      <c r="I140" s="17">
        <f t="shared" si="15"/>
        <v>100000</v>
      </c>
    </row>
    <row r="141" spans="1:9" ht="14.25" customHeight="1">
      <c r="A141" s="2">
        <v>44652</v>
      </c>
      <c r="B141" s="16" t="s">
        <v>14</v>
      </c>
      <c r="C141" s="16" t="s">
        <v>18</v>
      </c>
      <c r="D141" s="16" t="s">
        <v>16</v>
      </c>
      <c r="E141" s="4">
        <v>153</v>
      </c>
      <c r="F141" s="5">
        <f t="shared" si="12"/>
        <v>1200</v>
      </c>
      <c r="G141" s="5">
        <f t="shared" si="13"/>
        <v>800</v>
      </c>
      <c r="H141" s="5">
        <f t="shared" si="14"/>
        <v>183600</v>
      </c>
      <c r="I141" s="17">
        <f t="shared" si="15"/>
        <v>61200</v>
      </c>
    </row>
    <row r="142" spans="1:9" ht="14.25" customHeight="1">
      <c r="A142" s="2">
        <v>44653</v>
      </c>
      <c r="B142" s="16" t="s">
        <v>11</v>
      </c>
      <c r="C142" s="16" t="s">
        <v>9</v>
      </c>
      <c r="D142" s="16" t="s">
        <v>16</v>
      </c>
      <c r="E142" s="4">
        <v>132</v>
      </c>
      <c r="F142" s="5">
        <f t="shared" si="12"/>
        <v>1200</v>
      </c>
      <c r="G142" s="5">
        <f t="shared" si="13"/>
        <v>800</v>
      </c>
      <c r="H142" s="5">
        <f t="shared" si="14"/>
        <v>158400</v>
      </c>
      <c r="I142" s="17">
        <f t="shared" si="15"/>
        <v>52800</v>
      </c>
    </row>
    <row r="143" spans="1:9" ht="14.25" customHeight="1">
      <c r="A143" s="2">
        <v>44654</v>
      </c>
      <c r="B143" s="16" t="s">
        <v>8</v>
      </c>
      <c r="C143" s="16" t="s">
        <v>12</v>
      </c>
      <c r="D143" s="16" t="s">
        <v>13</v>
      </c>
      <c r="E143" s="4">
        <v>55</v>
      </c>
      <c r="F143" s="5">
        <f t="shared" si="12"/>
        <v>3500</v>
      </c>
      <c r="G143" s="5">
        <f t="shared" si="13"/>
        <v>2500</v>
      </c>
      <c r="H143" s="5">
        <f t="shared" si="14"/>
        <v>192500</v>
      </c>
      <c r="I143" s="17">
        <f t="shared" si="15"/>
        <v>55000</v>
      </c>
    </row>
    <row r="144" spans="1:9" ht="14.25" customHeight="1">
      <c r="A144" s="2">
        <v>44655</v>
      </c>
      <c r="B144" s="16" t="s">
        <v>17</v>
      </c>
      <c r="C144" s="16" t="s">
        <v>18</v>
      </c>
      <c r="D144" s="16" t="s">
        <v>21</v>
      </c>
      <c r="E144" s="4">
        <v>189</v>
      </c>
      <c r="F144" s="5">
        <f t="shared" si="12"/>
        <v>4000</v>
      </c>
      <c r="G144" s="5">
        <f t="shared" si="13"/>
        <v>3000</v>
      </c>
      <c r="H144" s="5">
        <f t="shared" si="14"/>
        <v>756000</v>
      </c>
      <c r="I144" s="17">
        <f t="shared" si="15"/>
        <v>189000</v>
      </c>
    </row>
    <row r="145" spans="1:9" ht="14.25" customHeight="1">
      <c r="A145" s="2">
        <v>44656</v>
      </c>
      <c r="B145" s="16" t="s">
        <v>20</v>
      </c>
      <c r="C145" s="16" t="s">
        <v>15</v>
      </c>
      <c r="D145" s="16" t="s">
        <v>16</v>
      </c>
      <c r="E145" s="4">
        <v>188</v>
      </c>
      <c r="F145" s="5">
        <f t="shared" si="12"/>
        <v>1200</v>
      </c>
      <c r="G145" s="5">
        <f t="shared" si="13"/>
        <v>800</v>
      </c>
      <c r="H145" s="5">
        <f t="shared" si="14"/>
        <v>225600</v>
      </c>
      <c r="I145" s="17">
        <f t="shared" si="15"/>
        <v>75200</v>
      </c>
    </row>
    <row r="146" spans="1:9" ht="14.25" customHeight="1">
      <c r="A146" s="2">
        <v>44657</v>
      </c>
      <c r="B146" s="16" t="s">
        <v>17</v>
      </c>
      <c r="C146" s="16" t="s">
        <v>12</v>
      </c>
      <c r="D146" s="16" t="s">
        <v>16</v>
      </c>
      <c r="E146" s="4">
        <v>173</v>
      </c>
      <c r="F146" s="5">
        <f t="shared" si="12"/>
        <v>1200</v>
      </c>
      <c r="G146" s="5">
        <f t="shared" si="13"/>
        <v>800</v>
      </c>
      <c r="H146" s="5">
        <f t="shared" si="14"/>
        <v>207600</v>
      </c>
      <c r="I146" s="17">
        <f t="shared" si="15"/>
        <v>69200</v>
      </c>
    </row>
    <row r="147" spans="1:9" ht="14.25" customHeight="1">
      <c r="A147" s="2">
        <v>44658</v>
      </c>
      <c r="B147" s="16" t="s">
        <v>11</v>
      </c>
      <c r="C147" s="16" t="s">
        <v>15</v>
      </c>
      <c r="D147" s="16" t="s">
        <v>21</v>
      </c>
      <c r="E147" s="4">
        <v>177</v>
      </c>
      <c r="F147" s="5">
        <f t="shared" si="12"/>
        <v>4000</v>
      </c>
      <c r="G147" s="5">
        <f t="shared" si="13"/>
        <v>3000</v>
      </c>
      <c r="H147" s="5">
        <f t="shared" si="14"/>
        <v>708000</v>
      </c>
      <c r="I147" s="17">
        <f t="shared" ref="I147:I150" si="16">H147-(G147*E147)</f>
        <v>177000</v>
      </c>
    </row>
    <row r="148" spans="1:9" ht="14.25" customHeight="1">
      <c r="A148" s="2">
        <v>44659</v>
      </c>
      <c r="B148" s="16" t="s">
        <v>11</v>
      </c>
      <c r="C148" s="16" t="s">
        <v>15</v>
      </c>
      <c r="D148" s="16" t="s">
        <v>19</v>
      </c>
      <c r="E148" s="4">
        <v>147</v>
      </c>
      <c r="F148" s="5">
        <f t="shared" si="12"/>
        <v>1000</v>
      </c>
      <c r="G148" s="5">
        <f t="shared" si="13"/>
        <v>700</v>
      </c>
      <c r="H148" s="5">
        <f t="shared" si="14"/>
        <v>147000</v>
      </c>
      <c r="I148" s="17">
        <f t="shared" si="16"/>
        <v>44100</v>
      </c>
    </row>
    <row r="149" spans="1:9" ht="14.25" customHeight="1">
      <c r="A149" s="2">
        <v>44660</v>
      </c>
      <c r="B149" s="16" t="s">
        <v>17</v>
      </c>
      <c r="C149" s="16" t="s">
        <v>18</v>
      </c>
      <c r="D149" s="16" t="s">
        <v>10</v>
      </c>
      <c r="E149" s="4">
        <v>157</v>
      </c>
      <c r="F149" s="5">
        <f t="shared" si="12"/>
        <v>6000</v>
      </c>
      <c r="G149" s="5">
        <f t="shared" si="13"/>
        <v>4000</v>
      </c>
      <c r="H149" s="5">
        <f t="shared" si="14"/>
        <v>942000</v>
      </c>
      <c r="I149" s="17">
        <f t="shared" si="16"/>
        <v>314000</v>
      </c>
    </row>
    <row r="150" spans="1:9" ht="14.25" customHeight="1">
      <c r="A150" s="2">
        <v>44661</v>
      </c>
      <c r="B150" s="16" t="s">
        <v>14</v>
      </c>
      <c r="C150" s="16" t="s">
        <v>18</v>
      </c>
      <c r="D150" s="16" t="s">
        <v>19</v>
      </c>
      <c r="E150" s="4">
        <v>76</v>
      </c>
      <c r="F150" s="5">
        <f t="shared" si="12"/>
        <v>1000</v>
      </c>
      <c r="G150" s="5">
        <f t="shared" si="13"/>
        <v>700</v>
      </c>
      <c r="H150" s="5">
        <f t="shared" si="14"/>
        <v>76000</v>
      </c>
      <c r="I150" s="17">
        <f t="shared" si="16"/>
        <v>22800</v>
      </c>
    </row>
    <row r="151" spans="1:9" ht="14.25" customHeight="1"/>
    <row r="152" spans="1:9" ht="14.25" customHeight="1"/>
    <row r="153" spans="1:9" ht="14.25" customHeight="1"/>
    <row r="154" spans="1:9" ht="14.25" customHeight="1"/>
    <row r="155" spans="1:9" ht="14.25" customHeight="1"/>
    <row r="156" spans="1:9" ht="14.25" customHeight="1"/>
    <row r="157" spans="1:9" ht="14.25" customHeight="1"/>
    <row r="158" spans="1:9" ht="14.25" customHeight="1"/>
    <row r="159" spans="1:9" ht="14.25" customHeight="1"/>
    <row r="160" spans="1:9"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15E8-9E47-4F73-9910-ED2982E6CD11}">
  <dimension ref="B9:C28"/>
  <sheetViews>
    <sheetView zoomScale="118" workbookViewId="0">
      <selection activeCell="F10" sqref="F10"/>
    </sheetView>
  </sheetViews>
  <sheetFormatPr defaultRowHeight="13.2"/>
  <cols>
    <col min="2" max="2" width="13.33203125" bestFit="1" customWidth="1"/>
    <col min="3" max="3" width="28.109375" customWidth="1"/>
  </cols>
  <sheetData>
    <row r="9" spans="2:3" ht="13.8" thickBot="1"/>
    <row r="10" spans="2:3" ht="15.6">
      <c r="B10" s="19" t="s">
        <v>46</v>
      </c>
      <c r="C10" s="21">
        <v>44105</v>
      </c>
    </row>
    <row r="11" spans="2:3" ht="16.2" thickBot="1">
      <c r="B11" s="20" t="s">
        <v>47</v>
      </c>
      <c r="C11" s="21">
        <v>44203</v>
      </c>
    </row>
    <row r="13" spans="2:3" ht="15.6">
      <c r="B13" s="23" t="s">
        <v>49</v>
      </c>
      <c r="C13" s="23"/>
    </row>
    <row r="16" spans="2:3" ht="14.4" thickBot="1">
      <c r="B16" s="18" t="s">
        <v>1</v>
      </c>
      <c r="C16" s="18" t="s">
        <v>7</v>
      </c>
    </row>
    <row r="17" spans="2:3" ht="13.8" thickTop="1">
      <c r="B17" s="3" t="s">
        <v>8</v>
      </c>
      <c r="C17">
        <f>SUMIFS(Table1[Total Sales],Table1[Sales Person],Dashboard_2!B17,Table1[Date],"&gt;="&amp;Dashboard_2!$C$10,Table1[Date],"&lt;="&amp;Dashboard_2!$C$11)</f>
        <v>0</v>
      </c>
    </row>
    <row r="18" spans="2:3">
      <c r="B18" s="3" t="s">
        <v>11</v>
      </c>
      <c r="C18">
        <f>SUMIFS(Table1[Total Sales],Table1[Sales Person],Dashboard_2!B18,Table1[Date],"&gt;="&amp;Dashboard_2!$C$10,Table1[Date],"&lt;="&amp;Dashboard_2!$C$11)</f>
        <v>0</v>
      </c>
    </row>
    <row r="19" spans="2:3">
      <c r="B19" s="3" t="s">
        <v>14</v>
      </c>
      <c r="C19">
        <f>SUMIFS(Table1[Total Sales],Table1[Sales Person],Dashboard_2!B19,Table1[Date],"&gt;="&amp;Dashboard_2!$C$10,Table1[Date],"&lt;="&amp;Dashboard_2!$C$11)</f>
        <v>54000</v>
      </c>
    </row>
    <row r="20" spans="2:3">
      <c r="B20" s="3" t="s">
        <v>17</v>
      </c>
      <c r="C20">
        <f>SUMIFS(Table1[Total Sales],Table1[Sales Person],Dashboard_2!B20,Table1[Date],"&gt;="&amp;Dashboard_2!$C$10,Table1[Date],"&lt;="&amp;Dashboard_2!$C$11)</f>
        <v>1390000</v>
      </c>
    </row>
    <row r="21" spans="2:3">
      <c r="B21" s="3" t="s">
        <v>20</v>
      </c>
      <c r="C21">
        <f>SUMIFS(Table1[Total Sales],Table1[Sales Person],Dashboard_2!B21,Table1[Date],"&gt;="&amp;Dashboard_2!$C$10,Table1[Date],"&lt;="&amp;Dashboard_2!$C$11)</f>
        <v>0</v>
      </c>
    </row>
    <row r="22" spans="2:3">
      <c r="B22" s="3" t="s">
        <v>22</v>
      </c>
      <c r="C22">
        <f>SUMIFS(Table1[Total Sales],Table1[Sales Person],Dashboard_2!B22,Table1[Date],"&gt;="&amp;Dashboard_2!$C$10,Table1[Date],"&lt;="&amp;Dashboard_2!$C$11)</f>
        <v>61200</v>
      </c>
    </row>
    <row r="23" spans="2:3">
      <c r="B23" s="3" t="s">
        <v>23</v>
      </c>
      <c r="C23">
        <f>SUMIFS(Table1[Total Sales],Table1[Sales Person],Dashboard_2!B23,Table1[Date],"&gt;="&amp;Dashboard_2!$C$10,Table1[Date],"&lt;="&amp;Dashboard_2!$C$11)</f>
        <v>0</v>
      </c>
    </row>
    <row r="24" spans="2:3">
      <c r="B24" s="3" t="s">
        <v>24</v>
      </c>
      <c r="C24">
        <f>SUMIFS(Table1[Total Sales],Table1[Sales Person],Dashboard_2!B24,Table1[Date],"&gt;="&amp;Dashboard_2!$C$10,Table1[Date],"&lt;="&amp;Dashboard_2!$C$11)</f>
        <v>876000</v>
      </c>
    </row>
    <row r="25" spans="2:3">
      <c r="B25" s="3" t="s">
        <v>25</v>
      </c>
      <c r="C25">
        <f>SUMIFS(Table1[Total Sales],Table1[Sales Person],Dashboard_2!B25,Table1[Date],"&gt;="&amp;Dashboard_2!$C$10,Table1[Date],"&lt;="&amp;Dashboard_2!$C$11)</f>
        <v>452000</v>
      </c>
    </row>
    <row r="26" spans="2:3">
      <c r="B26" s="3" t="s">
        <v>27</v>
      </c>
      <c r="C26">
        <f>SUMIFS(Table1[Total Sales],Table1[Sales Person],Dashboard_2!B26,Table1[Date],"&gt;="&amp;Dashboard_2!$C$10,Table1[Date],"&lt;="&amp;Dashboard_2!$C$11)</f>
        <v>0</v>
      </c>
    </row>
    <row r="27" spans="2:3" ht="14.4" thickBot="1">
      <c r="B27" s="18" t="s">
        <v>48</v>
      </c>
      <c r="C27" s="22">
        <f>SUM(C17:C26)</f>
        <v>2833200</v>
      </c>
    </row>
    <row r="28" spans="2:3" ht="13.8" thickTop="1"/>
  </sheetData>
  <mergeCells count="1">
    <mergeCell ref="B13:C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66180-4696-40B1-ACED-0E3220AFBAFE}">
  <dimension ref="A1"/>
  <sheetViews>
    <sheetView showGridLines="0" showRowColHeaders="0" tabSelected="1" zoomScale="65" zoomScaleNormal="86" workbookViewId="0">
      <selection activeCell="Z35" sqref="Z35"/>
    </sheetView>
  </sheetViews>
  <sheetFormatPr defaultRowHeight="13.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Notes</vt:lpstr>
      <vt:lpstr>Pivot Table</vt:lpstr>
      <vt:lpstr>SalesData</vt:lpstr>
      <vt:lpstr>Dashboard_2</vt:lpstr>
      <vt:lpstr>Dashboard</vt:lpstr>
      <vt:lpstr>SalesData!Extract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Sadham Hussain</dc:creator>
  <cp:lastModifiedBy>ThisPc</cp:lastModifiedBy>
  <dcterms:created xsi:type="dcterms:W3CDTF">2024-12-20T12:21:59Z</dcterms:created>
  <dcterms:modified xsi:type="dcterms:W3CDTF">2024-12-24T17:51:27Z</dcterms:modified>
</cp:coreProperties>
</file>