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 Tracker" sheetId="1" r:id="rId3"/>
    <sheet state="visible" name="Daily Tracker" sheetId="2" r:id="rId4"/>
    <sheet state="visible" name="Large Purchase Calculator" sheetId="3" r:id="rId5"/>
    <sheet state="hidden" name="Large Purchase Template" sheetId="4" r:id="rId6"/>
    <sheet state="hidden" name="Hidden list and Figures" sheetId="5" r:id="rId7"/>
    <sheet state="hidden" name="Hidden Test Sheet" sheetId="6" r:id="rId8"/>
  </sheets>
  <definedNames/>
  <calcPr/>
</workbook>
</file>

<file path=xl/sharedStrings.xml><?xml version="1.0" encoding="utf-8"?>
<sst xmlns="http://schemas.openxmlformats.org/spreadsheetml/2006/main" count="129" uniqueCount="77">
  <si>
    <t>INCOME TRACKER</t>
  </si>
  <si>
    <t>INCOME</t>
  </si>
  <si>
    <t>MONTHLY BUDGET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</si>
  <si>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</si>
  <si>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</si>
  <si>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</si>
  <si>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</si>
  <si>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</si>
  <si>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</si>
  <si>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</si>
  <si>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</si>
  <si>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</si>
  <si>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</si>
  <si>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</si>
  <si>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Main Job</t>
  </si>
  <si>
    <t>Second Job</t>
  </si>
  <si>
    <t>Side Hustle</t>
  </si>
  <si>
    <t>idk</t>
  </si>
  <si>
    <t>TOTAL</t>
  </si>
  <si>
    <t>EXPENSES</t>
  </si>
  <si>
    <t>Gasoline</t>
  </si>
  <si>
    <t>Insurance</t>
  </si>
  <si>
    <t>Parking</t>
  </si>
  <si>
    <t>Transportation</t>
  </si>
  <si>
    <t>Medical + Health Insurance</t>
  </si>
  <si>
    <t>Fitness</t>
  </si>
  <si>
    <t>Food/Dining Out</t>
  </si>
  <si>
    <t>Groceries</t>
  </si>
  <si>
    <t>Shopping</t>
  </si>
  <si>
    <t>Cellphone</t>
  </si>
  <si>
    <t>Donation</t>
  </si>
  <si>
    <t>Entertainment</t>
  </si>
  <si>
    <t>NET INCOME</t>
  </si>
  <si>
    <t>BANK ACCOUNT</t>
  </si>
  <si>
    <t>TFSA</t>
  </si>
  <si>
    <t>Chequing</t>
  </si>
  <si>
    <t xml:space="preserve"> CREDIT CARDS</t>
  </si>
  <si>
    <t xml:space="preserve">Mastercard #1 </t>
  </si>
  <si>
    <t>Mastercard #2</t>
  </si>
  <si>
    <t>Daily/Monthly Budget</t>
  </si>
  <si>
    <t>Date</t>
  </si>
  <si>
    <t>Category</t>
  </si>
  <si>
    <t>Spent</t>
  </si>
  <si>
    <t>Note</t>
  </si>
  <si>
    <t>Credit Card</t>
  </si>
  <si>
    <t>Large Purchase</t>
  </si>
  <si>
    <t>Flex</t>
  </si>
  <si>
    <t>gucci handbag</t>
  </si>
  <si>
    <t>Large Purchase Calculator</t>
  </si>
  <si>
    <t xml:space="preserve">Item: </t>
  </si>
  <si>
    <t>tv</t>
  </si>
  <si>
    <t>Price</t>
  </si>
  <si>
    <t>Months until purchase</t>
  </si>
  <si>
    <t>Date started Saving:</t>
  </si>
  <si>
    <t xml:space="preserve">Monthly Saving amount: </t>
  </si>
  <si>
    <t>Current Savings</t>
  </si>
  <si>
    <t>Goal</t>
  </si>
  <si>
    <t xml:space="preserve">If this number is bigger than 60 (5 years) then consider Investing this money instead. </t>
  </si>
  <si>
    <t xml:space="preserve">Adjust Budget? </t>
  </si>
  <si>
    <t>Monday</t>
  </si>
  <si>
    <t>Week 1</t>
  </si>
  <si>
    <t>Tuesday</t>
  </si>
  <si>
    <t>Week 2</t>
  </si>
  <si>
    <t>Wednesday</t>
  </si>
  <si>
    <t>Week 3</t>
  </si>
  <si>
    <t>Thursday</t>
  </si>
  <si>
    <t>Week 4</t>
  </si>
  <si>
    <t>Friday</t>
  </si>
  <si>
    <t>Saturday</t>
  </si>
  <si>
    <t>Sunday</t>
  </si>
  <si>
    <t>Monthly</t>
  </si>
  <si>
    <t>Weekly</t>
  </si>
  <si>
    <t>Bi-Weekly</t>
  </si>
  <si>
    <t>Income</t>
  </si>
  <si>
    <t>Expenses</t>
  </si>
  <si>
    <t>Flex Spending</t>
  </si>
  <si>
    <t>Daily Spending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</si>
</sst>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(* #,##0_);_(* \(#,##0\);_(* &quot;-&quot;_);_(@_)"/>
    <numFmt numFmtId="165" formatCode="[$$]#,##0.00"/>
    <numFmt numFmtId="166" formatCode="yyyy-mm-dd"/>
    <numFmt numFmtId="167" formatCode="dd/MM/yyyy"/>
    <numFmt numFmtId="168" formatCode="[$£]#,##0.00"/>
    <numFmt numFmtId="169" formatCode="M/d/yyyy"/>
  </numFmts>
  <fonts count="17">
    <font>
      <sz val="10.0"/>
      <color rgb="FF000000"/>
      <name val="Arial"/>
    </font>
    <font>
      <b/>
      <sz val="18.0"/>
      <color rgb="FFFFFFFF"/>
      <name val="Exo"/>
    </font>
    <font>
      <name val="Arial"/>
    </font>
    <font>
      <sz val="12.0"/>
      <name val="Calibri"/>
    </font>
    <font>
      <sz val="12.0"/>
      <name val="Arial"/>
    </font>
    <font>
      <b/>
      <sz val="12.0"/>
      <name val="Calibri"/>
    </font>
    <font/>
    <font>
      <sz val="18.0"/>
      <color rgb="FFFFFFFF"/>
      <name val="Pacifico"/>
    </font>
    <font>
      <b/>
      <sz val="12.0"/>
      <color rgb="FFA64D79"/>
      <name val="Georgia"/>
    </font>
    <font>
      <sz val="8.0"/>
      <name val="Exo"/>
    </font>
    <font>
      <sz val="8.0"/>
      <name val="Georgia"/>
    </font>
    <font>
      <name val="Exo"/>
    </font>
    <font>
      <b/>
      <sz val="12.0"/>
      <color rgb="FFA64D79"/>
      <name val="Exo"/>
    </font>
    <font>
      <sz val="7.0"/>
      <color rgb="FF999999"/>
      <name val="Exo"/>
    </font>
    <font>
      <b/>
      <sz val="24.0"/>
      <color rgb="FFEA9999"/>
    </font>
    <font>
      <sz val="11.0"/>
      <color rgb="FFA64D79"/>
      <name val="Exo"/>
    </font>
    <font>
      <sz val="11.0"/>
      <color rgb="FF000000"/>
      <name val="Inconsolata"/>
    </font>
  </fonts>
  <fills count="14">
    <fill>
      <patternFill patternType="none"/>
    </fill>
    <fill>
      <patternFill patternType="lightGray"/>
    </fill>
    <fill>
      <patternFill patternType="solid">
        <fgColor rgb="FF45818E"/>
        <bgColor rgb="FF45818E"/>
      </patternFill>
    </fill>
    <fill>
      <patternFill patternType="solid">
        <fgColor rgb="FFDEEAF6"/>
        <bgColor rgb="FFDEEAF6"/>
      </patternFill>
    </fill>
    <fill>
      <patternFill patternType="solid">
        <fgColor rgb="FFA398B9"/>
        <bgColor rgb="FFA398B9"/>
      </patternFill>
    </fill>
    <fill>
      <patternFill patternType="solid">
        <fgColor rgb="FFFFD7DA"/>
        <bgColor rgb="FFFFD7DA"/>
      </patternFill>
    </fill>
    <fill>
      <patternFill patternType="solid">
        <fgColor rgb="FFB48291"/>
        <bgColor rgb="FFB48291"/>
      </patternFill>
    </fill>
    <fill>
      <patternFill patternType="solid">
        <fgColor rgb="FFDDEBF7"/>
        <bgColor rgb="FFDDEBF7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98C07F"/>
        <bgColor rgb="FF98C07F"/>
      </patternFill>
    </fill>
    <fill>
      <patternFill patternType="solid">
        <fgColor rgb="FF6FA8DC"/>
        <bgColor rgb="FF6FA8DC"/>
      </patternFill>
    </fill>
    <fill>
      <patternFill patternType="solid">
        <fgColor rgb="FFAFAAB9"/>
        <bgColor rgb="FFAFAAB9"/>
      </patternFill>
    </fill>
    <fill>
      <patternFill patternType="solid">
        <fgColor rgb="FFA2C4C9"/>
        <bgColor rgb="FFA2C4C9"/>
      </patternFill>
    </fill>
  </fills>
  <borders count="4">
    <border/>
    <border>
      <bottom style="thick">
        <color rgb="FFFFFFFF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3" fontId="3" numFmtId="164" xfId="0" applyAlignment="1" applyFont="1" applyNumberFormat="1">
      <alignment horizontal="center" vertical="bottom"/>
    </xf>
    <xf borderId="0" fillId="0" fontId="4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4" fontId="5" numFmtId="0" xfId="0" applyAlignment="1" applyFill="1" applyFont="1">
      <alignment vertical="bottom"/>
    </xf>
    <xf borderId="0" fillId="5" fontId="5" numFmtId="0" xfId="0" applyAlignment="1" applyFill="1" applyFont="1">
      <alignment vertical="bottom"/>
    </xf>
    <xf borderId="0" fillId="6" fontId="5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3" fontId="2" numFmtId="164" xfId="0" applyAlignment="1" applyFont="1" applyNumberFormat="1">
      <alignment vertical="bottom"/>
    </xf>
    <xf borderId="0" fillId="3" fontId="4" numFmtId="0" xfId="0" applyAlignment="1" applyFont="1">
      <alignment horizontal="center" vertical="bottom"/>
    </xf>
    <xf borderId="0" fillId="7" fontId="3" numFmtId="164" xfId="0" applyAlignment="1" applyFill="1" applyFont="1" applyNumberFormat="1">
      <alignment horizontal="center" vertical="bottom"/>
    </xf>
    <xf borderId="0" fillId="2" fontId="1" numFmtId="165" xfId="0" applyAlignment="1" applyFont="1" applyNumberFormat="1">
      <alignment horizontal="center" readingOrder="0" vertical="center"/>
    </xf>
    <xf borderId="1" fillId="0" fontId="6" numFmtId="0" xfId="0" applyBorder="1" applyFont="1"/>
    <xf borderId="0" fillId="8" fontId="7" numFmtId="165" xfId="0" applyAlignment="1" applyFill="1" applyFont="1" applyNumberFormat="1">
      <alignment horizontal="center" readingOrder="0" vertical="center"/>
    </xf>
    <xf borderId="0" fillId="8" fontId="7" numFmtId="165" xfId="0" applyAlignment="1" applyFont="1" applyNumberFormat="1">
      <alignment horizontal="center" readingOrder="0" vertical="center"/>
    </xf>
    <xf borderId="0" fillId="0" fontId="6" numFmtId="0" xfId="0" applyAlignment="1" applyFont="1">
      <alignment horizontal="center" vertical="center"/>
    </xf>
    <xf borderId="2" fillId="0" fontId="8" numFmtId="165" xfId="0" applyAlignment="1" applyBorder="1" applyFont="1" applyNumberFormat="1">
      <alignment horizontal="center" readingOrder="0" vertical="center"/>
    </xf>
    <xf borderId="2" fillId="0" fontId="8" numFmtId="165" xfId="0" applyAlignment="1" applyBorder="1" applyFont="1" applyNumberFormat="1">
      <alignment horizontal="center" readingOrder="0" vertical="center"/>
    </xf>
    <xf borderId="0" fillId="0" fontId="9" numFmtId="0" xfId="0" applyAlignment="1" applyFont="1">
      <alignment horizontal="center" vertical="center"/>
    </xf>
    <xf borderId="0" fillId="0" fontId="9" numFmtId="166" xfId="0" applyAlignment="1" applyFont="1" applyNumberForma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10" numFmtId="165" xfId="0" applyAlignment="1" applyFont="1" applyNumberFormat="1">
      <alignment horizontal="center" readingOrder="0" vertical="center"/>
    </xf>
    <xf borderId="0" fillId="0" fontId="9" numFmtId="165" xfId="0" applyAlignment="1" applyFont="1" applyNumberFormat="1">
      <alignment horizontal="center" readingOrder="0" vertical="center"/>
    </xf>
    <xf borderId="0" fillId="0" fontId="9" numFmtId="0" xfId="0" applyAlignment="1" applyFont="1">
      <alignment horizontal="center" readingOrder="0" vertical="center"/>
    </xf>
    <xf borderId="0" fillId="8" fontId="7" numFmtId="0" xfId="0" applyAlignment="1" applyFont="1">
      <alignment horizontal="center" readingOrder="0" vertical="center"/>
    </xf>
    <xf borderId="0" fillId="9" fontId="1" numFmtId="0" xfId="0" applyAlignment="1" applyFill="1" applyFont="1">
      <alignment horizontal="center" readingOrder="0" vertical="center"/>
    </xf>
    <xf borderId="0" fillId="0" fontId="11" numFmtId="0" xfId="0" applyFont="1"/>
    <xf borderId="2" fillId="0" fontId="12" numFmtId="165" xfId="0" applyAlignment="1" applyBorder="1" applyFont="1" applyNumberFormat="1">
      <alignment horizontal="center" readingOrder="0"/>
    </xf>
    <xf borderId="2" fillId="0" fontId="6" numFmtId="0" xfId="0" applyBorder="1" applyFont="1"/>
    <xf borderId="0" fillId="0" fontId="11" numFmtId="0" xfId="0" applyAlignment="1" applyFont="1">
      <alignment horizontal="center" readingOrder="0"/>
    </xf>
    <xf borderId="0" fillId="0" fontId="13" numFmtId="0" xfId="0" applyAlignment="1" applyFont="1">
      <alignment horizontal="left" readingOrder="0" shrinkToFit="0"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right" readingOrder="0"/>
    </xf>
    <xf borderId="0" fillId="0" fontId="11" numFmtId="167" xfId="0" applyAlignment="1" applyFont="1" applyNumberFormat="1">
      <alignment horizontal="center" readingOrder="0"/>
    </xf>
    <xf borderId="0" fillId="0" fontId="11" numFmtId="0" xfId="0" applyAlignment="1" applyFont="1">
      <alignment readingOrder="0"/>
    </xf>
    <xf borderId="0" fillId="0" fontId="14" numFmtId="0" xfId="0" applyAlignment="1" applyFont="1">
      <alignment horizontal="right"/>
    </xf>
    <xf borderId="0" fillId="0" fontId="11" numFmtId="0" xfId="0" applyAlignment="1" applyFont="1">
      <alignment horizontal="center" readingOrder="0" shrinkToFit="0" wrapText="1"/>
    </xf>
    <xf borderId="0" fillId="0" fontId="14" numFmtId="0" xfId="0" applyAlignment="1" applyFont="1">
      <alignment horizontal="left"/>
    </xf>
    <xf borderId="0" fillId="0" fontId="6" numFmtId="167" xfId="0" applyFont="1" applyNumberFormat="1"/>
    <xf borderId="0" fillId="0" fontId="6" numFmtId="167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6" numFmtId="14" xfId="0" applyFont="1" applyNumberFormat="1"/>
    <xf borderId="0" fillId="9" fontId="7" numFmtId="0" xfId="0" applyAlignment="1" applyFont="1">
      <alignment horizontal="center" readingOrder="0" vertical="center"/>
    </xf>
    <xf borderId="0" fillId="0" fontId="6" numFmtId="9" xfId="0" applyFont="1" applyNumberFormat="1"/>
    <xf borderId="0" fillId="10" fontId="2" numFmtId="168" xfId="0" applyAlignment="1" applyFill="1" applyFont="1" applyNumberFormat="1">
      <alignment vertical="bottom"/>
    </xf>
    <xf borderId="0" fillId="10" fontId="2" numFmtId="168" xfId="0" applyAlignment="1" applyFont="1" applyNumberFormat="1">
      <alignment horizontal="right" vertical="bottom"/>
    </xf>
    <xf borderId="0" fillId="0" fontId="6" numFmtId="9" xfId="0" applyAlignment="1" applyFont="1" applyNumberFormat="1">
      <alignment readingOrder="0"/>
    </xf>
    <xf borderId="0" fillId="6" fontId="2" numFmtId="168" xfId="0" applyAlignment="1" applyFont="1" applyNumberFormat="1">
      <alignment vertical="bottom"/>
    </xf>
    <xf borderId="0" fillId="6" fontId="2" numFmtId="168" xfId="0" applyAlignment="1" applyFont="1" applyNumberFormat="1">
      <alignment horizontal="right" vertical="bottom"/>
    </xf>
    <xf borderId="0" fillId="11" fontId="2" numFmtId="168" xfId="0" applyAlignment="1" applyFill="1" applyFont="1" applyNumberFormat="1">
      <alignment vertical="bottom"/>
    </xf>
    <xf borderId="0" fillId="11" fontId="2" numFmtId="168" xfId="0" applyAlignment="1" applyFont="1" applyNumberFormat="1">
      <alignment horizontal="right" vertical="bottom"/>
    </xf>
    <xf borderId="0" fillId="12" fontId="2" numFmtId="168" xfId="0" applyAlignment="1" applyFill="1" applyFont="1" applyNumberFormat="1">
      <alignment vertical="bottom"/>
    </xf>
    <xf borderId="0" fillId="12" fontId="2" numFmtId="168" xfId="0" applyAlignment="1" applyFont="1" applyNumberFormat="1">
      <alignment horizontal="right" vertical="bottom"/>
    </xf>
    <xf borderId="0" fillId="13" fontId="6" numFmtId="0" xfId="0" applyAlignment="1" applyFill="1" applyFont="1">
      <alignment readingOrder="0"/>
    </xf>
    <xf borderId="0" fillId="13" fontId="6" numFmtId="0" xfId="0" applyFont="1"/>
    <xf borderId="0" fillId="0" fontId="6" numFmtId="169" xfId="0" applyFont="1" applyNumberFormat="1"/>
    <xf borderId="3" fillId="0" fontId="12" numFmtId="165" xfId="0" applyAlignment="1" applyBorder="1" applyFont="1" applyNumberFormat="1">
      <alignment horizontal="right" readingOrder="0"/>
    </xf>
    <xf borderId="3" fillId="0" fontId="15" numFmtId="165" xfId="0" applyAlignment="1" applyBorder="1" applyFont="1" applyNumberFormat="1">
      <alignment horizontal="center" readingOrder="0"/>
    </xf>
    <xf borderId="0" fillId="8" fontId="16" numFmtId="0" xfId="0" applyFont="1"/>
  </cellXfs>
  <cellStyles count="1">
    <cellStyle xfId="0" name="Normal" builtinId="0"/>
  </cellStyles>
  <dxfs count="1">
    <dxf>
      <font>
        <color rgb="FFEFEFEF"/>
      </font>
      <fill>
        <patternFill patternType="solid">
          <fgColor rgb="FFD9D9D9"/>
          <bgColor rgb="FFD9D9D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grouping val="stacked"/>
        <c:ser>
          <c:idx val="0"/>
          <c:order val="0"/>
          <c:tx>
            <c:strRef>
              <c:f>'Large Purchase Template'!$C$30</c:f>
            </c:strRef>
          </c:tx>
          <c:spPr>
            <a:solidFill>
              <a:srgbClr val="4C1130"/>
            </a:solidFill>
            <a:ln cmpd="sng">
              <a:solidFill>
                <a:srgbClr val="000000"/>
              </a:solidFill>
            </a:ln>
          </c:spP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val>
            <c:numRef>
              <c:f>'Large Purchase Template'!$D$30</c:f>
              <c:numCache/>
            </c:numRef>
          </c:val>
        </c:ser>
        <c:ser>
          <c:idx val="1"/>
          <c:order val="1"/>
          <c:tx>
            <c:strRef>
              <c:f>'Large Purchase Template'!$C$31</c:f>
            </c:strRef>
          </c:tx>
          <c:spPr>
            <a:solidFill>
              <a:srgbClr val="C27BA0"/>
            </a:solidFill>
            <a:ln cmpd="sng">
              <a:solidFill>
                <a:srgbClr val="000000"/>
              </a:solidFill>
            </a:ln>
          </c:spPr>
          <c:val>
            <c:numRef>
              <c:f>'Large Purchase Template'!$D$31</c:f>
              <c:numCache/>
            </c:numRef>
          </c:val>
        </c:ser>
        <c:overlap val="100"/>
        <c:axId val="1836434337"/>
        <c:axId val="5057325"/>
      </c:barChart>
      <c:catAx>
        <c:axId val="18364343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5057325"/>
      </c:catAx>
      <c:valAx>
        <c:axId val="50573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/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Roboto"/>
              </a:defRPr>
            </a:pPr>
          </a:p>
        </c:txPr>
        <c:crossAx val="183643433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0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904875</xdr:colOff>
      <xdr:row>15</xdr:row>
      <xdr:rowOff>142875</xdr:rowOff>
    </xdr:from>
    <xdr:ext cx="3095625" cy="2133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75"/>
    <col customWidth="1" min="2" max="2" width="19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3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6" t="s">
        <v>14</v>
      </c>
      <c r="B4" s="7">
        <v>1000.0</v>
      </c>
      <c r="C4" s="7">
        <v>900.0</v>
      </c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>
      <c r="A5" s="6" t="s">
        <v>15</v>
      </c>
      <c r="B5" s="7">
        <v>2500.0</v>
      </c>
      <c r="C5" s="7">
        <v>2450.0</v>
      </c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>
      <c r="A6" s="6" t="s">
        <v>16</v>
      </c>
      <c r="B6" s="7">
        <v>900.0</v>
      </c>
      <c r="C6" s="7">
        <v>900.0</v>
      </c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>
      <c r="A7" s="3" t="s">
        <v>17</v>
      </c>
      <c r="B7" s="7">
        <v>100.0</v>
      </c>
      <c r="C7" s="7">
        <v>80.0</v>
      </c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>
      <c r="A8" s="3" t="s">
        <v>17</v>
      </c>
      <c r="B8" s="2"/>
      <c r="C8" s="7">
        <v>20.0</v>
      </c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>
      <c r="A9" s="8" t="s">
        <v>18</v>
      </c>
      <c r="B9" s="7">
        <f t="shared" ref="B9:M9" si="1">SUM(B4:B8)</f>
        <v>4500</v>
      </c>
      <c r="C9" s="7">
        <f t="shared" si="1"/>
        <v>4350</v>
      </c>
      <c r="D9" s="7">
        <f t="shared" si="1"/>
        <v>0</v>
      </c>
      <c r="E9" s="7">
        <f t="shared" si="1"/>
        <v>0</v>
      </c>
      <c r="F9" s="7">
        <f t="shared" si="1"/>
        <v>0</v>
      </c>
      <c r="G9" s="7">
        <f t="shared" si="1"/>
        <v>0</v>
      </c>
      <c r="H9" s="7">
        <f t="shared" si="1"/>
        <v>0</v>
      </c>
      <c r="I9" s="7">
        <f t="shared" si="1"/>
        <v>0</v>
      </c>
      <c r="J9" s="7">
        <f t="shared" si="1"/>
        <v>0</v>
      </c>
      <c r="K9" s="7">
        <f t="shared" si="1"/>
        <v>0</v>
      </c>
      <c r="L9" s="7">
        <f t="shared" si="1"/>
        <v>0</v>
      </c>
      <c r="M9" s="7">
        <f t="shared" si="1"/>
        <v>0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>
      <c r="A11" s="4" t="s">
        <v>19</v>
      </c>
      <c r="B11" s="5" t="s">
        <v>2</v>
      </c>
      <c r="C11" s="5" t="s">
        <v>3</v>
      </c>
      <c r="D11" s="5" t="s">
        <v>4</v>
      </c>
      <c r="E11" s="5" t="s">
        <v>5</v>
      </c>
      <c r="F11" s="5" t="s">
        <v>6</v>
      </c>
      <c r="G11" s="5" t="s">
        <v>7</v>
      </c>
      <c r="H11" s="5" t="s">
        <v>8</v>
      </c>
      <c r="I11" s="5" t="s">
        <v>9</v>
      </c>
      <c r="J11" s="5" t="s">
        <v>10</v>
      </c>
      <c r="K11" s="5" t="s">
        <v>11</v>
      </c>
      <c r="L11" s="5" t="s">
        <v>12</v>
      </c>
      <c r="M11" s="5" t="s">
        <v>13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>
      <c r="A12" s="3" t="s">
        <v>20</v>
      </c>
      <c r="B12" s="7">
        <v>100.0</v>
      </c>
      <c r="C12" s="7">
        <v>95.0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>
      <c r="A13" s="6" t="s">
        <v>21</v>
      </c>
      <c r="B13" s="7">
        <v>200.0</v>
      </c>
      <c r="C13" s="7">
        <v>200.0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>
      <c r="A14" s="3" t="s">
        <v>22</v>
      </c>
      <c r="B14" s="7">
        <v>50.0</v>
      </c>
      <c r="C14" s="7">
        <v>45.0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>
      <c r="A15" s="3" t="s">
        <v>23</v>
      </c>
      <c r="B15" s="7">
        <v>30.0</v>
      </c>
      <c r="C15" s="7">
        <v>25.0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3" t="s">
        <v>24</v>
      </c>
      <c r="B16" s="7">
        <v>50.0</v>
      </c>
      <c r="C16" s="7">
        <v>50.0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>
      <c r="A17" s="3" t="s">
        <v>25</v>
      </c>
      <c r="B17" s="7">
        <v>150.0</v>
      </c>
      <c r="C17" s="7">
        <v>155.0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>
      <c r="A18" s="3" t="s">
        <v>26</v>
      </c>
      <c r="B18" s="7">
        <v>200.0</v>
      </c>
      <c r="C18" s="7">
        <v>215.0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>
      <c r="A19" s="3" t="s">
        <v>27</v>
      </c>
      <c r="B19" s="7">
        <v>250.0</v>
      </c>
      <c r="C19" s="7">
        <v>240.0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>
      <c r="A20" s="3" t="s">
        <v>28</v>
      </c>
      <c r="B20" s="7">
        <v>180.0</v>
      </c>
      <c r="C20" s="7">
        <v>175.0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>
      <c r="A21" s="3" t="s">
        <v>29</v>
      </c>
      <c r="B21" s="7">
        <v>50.0</v>
      </c>
      <c r="C21" s="7">
        <v>50.0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>
      <c r="A22" s="6" t="s">
        <v>30</v>
      </c>
      <c r="B22" s="7">
        <v>400.0</v>
      </c>
      <c r="C22" s="7">
        <v>350.0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>
      <c r="A23" s="3" t="s">
        <v>31</v>
      </c>
      <c r="B23" s="7">
        <v>50.0</v>
      </c>
      <c r="C23" s="7">
        <v>50.0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>
      <c r="A24" s="6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9" t="s">
        <v>18</v>
      </c>
      <c r="B25" s="7">
        <f t="shared" ref="B25:C25" si="2">SUM(B12:B23)</f>
        <v>1710</v>
      </c>
      <c r="C25" s="7">
        <f t="shared" si="2"/>
        <v>1650</v>
      </c>
      <c r="D25" s="2"/>
      <c r="E25" s="2"/>
      <c r="F25" s="2"/>
      <c r="G25" s="2"/>
      <c r="H25" s="2"/>
      <c r="I25" s="2"/>
      <c r="J25" s="2"/>
      <c r="K25" s="2"/>
      <c r="L25" s="7">
        <f t="shared" ref="L25:M25" si="3">SUM(L12:L23)</f>
        <v>0</v>
      </c>
      <c r="M25" s="7">
        <f t="shared" si="3"/>
        <v>0</v>
      </c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A29" s="10" t="s">
        <v>32</v>
      </c>
      <c r="B29" s="7">
        <f t="shared" ref="B29:C29" si="4">SUM(B9-B25)</f>
        <v>2790</v>
      </c>
      <c r="C29" s="7">
        <f t="shared" si="4"/>
        <v>2700</v>
      </c>
      <c r="D29" s="7">
        <f t="shared" ref="D29:K29" si="5">SUM(D9-D27)</f>
        <v>0</v>
      </c>
      <c r="E29" s="7">
        <f t="shared" si="5"/>
        <v>0</v>
      </c>
      <c r="F29" s="7">
        <f t="shared" si="5"/>
        <v>0</v>
      </c>
      <c r="G29" s="7">
        <f t="shared" si="5"/>
        <v>0</v>
      </c>
      <c r="H29" s="7">
        <f t="shared" si="5"/>
        <v>0</v>
      </c>
      <c r="I29" s="7">
        <f t="shared" si="5"/>
        <v>0</v>
      </c>
      <c r="J29" s="7">
        <f t="shared" si="5"/>
        <v>0</v>
      </c>
      <c r="K29" s="7">
        <f t="shared" si="5"/>
        <v>0</v>
      </c>
      <c r="L29" s="7">
        <f t="shared" ref="L29:M29" si="6">SUM(L9-L25)</f>
        <v>0</v>
      </c>
      <c r="M29" s="7">
        <f t="shared" si="6"/>
        <v>0</v>
      </c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A31" s="11" t="s">
        <v>33</v>
      </c>
      <c r="B31" s="12"/>
      <c r="C31" s="12" t="s">
        <v>3</v>
      </c>
      <c r="D31" s="5" t="s">
        <v>4</v>
      </c>
      <c r="E31" s="5" t="s">
        <v>5</v>
      </c>
      <c r="F31" s="5" t="s">
        <v>6</v>
      </c>
      <c r="G31" s="5" t="s">
        <v>7</v>
      </c>
      <c r="H31" s="5" t="s">
        <v>8</v>
      </c>
      <c r="I31" s="5" t="s">
        <v>9</v>
      </c>
      <c r="J31" s="5" t="s">
        <v>10</v>
      </c>
      <c r="K31" s="5" t="s">
        <v>11</v>
      </c>
      <c r="L31" s="5" t="s">
        <v>12</v>
      </c>
      <c r="M31" s="5" t="s">
        <v>13</v>
      </c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>
      <c r="A32" s="3" t="s">
        <v>34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>
      <c r="A33" s="6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3" t="s">
        <v>35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3" t="s">
        <v>18</v>
      </c>
      <c r="B35" s="2"/>
      <c r="C35" s="7">
        <f t="shared" ref="C35:M35" si="7">SUM(C32:C34)</f>
        <v>0</v>
      </c>
      <c r="D35" s="7">
        <f t="shared" si="7"/>
        <v>0</v>
      </c>
      <c r="E35" s="7">
        <f t="shared" si="7"/>
        <v>0</v>
      </c>
      <c r="F35" s="7">
        <f t="shared" si="7"/>
        <v>0</v>
      </c>
      <c r="G35" s="7">
        <f t="shared" si="7"/>
        <v>0</v>
      </c>
      <c r="H35" s="7">
        <f t="shared" si="7"/>
        <v>0</v>
      </c>
      <c r="I35" s="7">
        <f t="shared" si="7"/>
        <v>0</v>
      </c>
      <c r="J35" s="7">
        <f t="shared" si="7"/>
        <v>0</v>
      </c>
      <c r="K35" s="7">
        <f t="shared" si="7"/>
        <v>0</v>
      </c>
      <c r="L35" s="7">
        <f t="shared" si="7"/>
        <v>0</v>
      </c>
      <c r="M35" s="7">
        <f t="shared" si="7"/>
        <v>0</v>
      </c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3" t="s">
        <v>36</v>
      </c>
      <c r="B37" s="5"/>
      <c r="C37" s="5" t="s">
        <v>3</v>
      </c>
      <c r="D37" s="14" t="s">
        <v>4</v>
      </c>
      <c r="E37" s="14" t="s">
        <v>5</v>
      </c>
      <c r="F37" s="14" t="s">
        <v>6</v>
      </c>
      <c r="G37" s="14" t="s">
        <v>7</v>
      </c>
      <c r="H37" s="14" t="s">
        <v>8</v>
      </c>
      <c r="I37" s="14" t="s">
        <v>9</v>
      </c>
      <c r="J37" s="14" t="s">
        <v>10</v>
      </c>
      <c r="K37" s="14" t="s">
        <v>11</v>
      </c>
      <c r="L37" s="14" t="s">
        <v>12</v>
      </c>
      <c r="M37" s="14" t="s">
        <v>13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3" t="s">
        <v>37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3" t="s">
        <v>38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3" t="s">
        <v>18</v>
      </c>
      <c r="B40" s="2"/>
      <c r="C40" s="7">
        <f t="shared" ref="C40:M40" si="8">SUM(C38:C39)</f>
        <v>0</v>
      </c>
      <c r="D40" s="7">
        <f t="shared" si="8"/>
        <v>0</v>
      </c>
      <c r="E40" s="7">
        <f t="shared" si="8"/>
        <v>0</v>
      </c>
      <c r="F40" s="7">
        <f t="shared" si="8"/>
        <v>0</v>
      </c>
      <c r="G40" s="7">
        <f t="shared" si="8"/>
        <v>0</v>
      </c>
      <c r="H40" s="7">
        <f t="shared" si="8"/>
        <v>0</v>
      </c>
      <c r="I40" s="7">
        <f t="shared" si="8"/>
        <v>0</v>
      </c>
      <c r="J40" s="7">
        <f t="shared" si="8"/>
        <v>0</v>
      </c>
      <c r="K40" s="7">
        <f t="shared" si="8"/>
        <v>0</v>
      </c>
      <c r="L40" s="7">
        <f t="shared" si="8"/>
        <v>0</v>
      </c>
      <c r="M40" s="7">
        <f t="shared" si="8"/>
        <v>0</v>
      </c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1.63"/>
    <col customWidth="1" min="6" max="6" width="13.25"/>
  </cols>
  <sheetData>
    <row r="1">
      <c r="A1" s="15" t="s">
        <v>39</v>
      </c>
    </row>
    <row r="2">
      <c r="A2" s="16"/>
      <c r="B2" s="16"/>
      <c r="C2" s="16"/>
      <c r="D2" s="16"/>
      <c r="E2" s="16"/>
      <c r="F2" s="16"/>
    </row>
    <row r="3">
      <c r="A3" s="17"/>
      <c r="B3" s="17"/>
      <c r="C3" s="17"/>
      <c r="D3" s="18"/>
      <c r="E3" s="17"/>
      <c r="F3" s="17"/>
    </row>
    <row r="4">
      <c r="A4" s="17"/>
      <c r="B4" s="17"/>
      <c r="C4" s="17"/>
      <c r="D4" s="18"/>
      <c r="E4" s="17"/>
      <c r="F4" s="17"/>
    </row>
    <row r="5">
      <c r="A5" s="17"/>
      <c r="B5" s="17"/>
      <c r="C5" s="17"/>
      <c r="D5" s="18"/>
      <c r="E5" s="17"/>
      <c r="F5" s="17"/>
    </row>
    <row r="6">
      <c r="A6" s="17"/>
      <c r="B6" s="17"/>
      <c r="C6" s="17"/>
      <c r="D6" s="18"/>
      <c r="E6" s="17"/>
      <c r="F6" s="17"/>
    </row>
    <row r="7">
      <c r="A7" s="17"/>
      <c r="B7" s="17"/>
      <c r="C7" s="17"/>
      <c r="D7" s="18"/>
      <c r="E7" s="17"/>
      <c r="F7" s="17"/>
    </row>
    <row r="8">
      <c r="A8" s="17"/>
      <c r="B8" s="17"/>
      <c r="C8" s="17"/>
      <c r="D8" s="18"/>
      <c r="E8" s="17"/>
      <c r="F8" s="17"/>
    </row>
    <row r="9">
      <c r="A9" s="17"/>
      <c r="B9" s="17"/>
      <c r="C9" s="17"/>
      <c r="D9" s="18"/>
      <c r="E9" s="17"/>
      <c r="F9" s="17"/>
    </row>
    <row r="10">
      <c r="A10" s="17"/>
      <c r="B10" s="17"/>
      <c r="C10" s="17"/>
      <c r="D10" s="18"/>
      <c r="E10" s="17"/>
      <c r="F10" s="17"/>
    </row>
    <row r="11">
      <c r="A11" s="17"/>
      <c r="B11" s="17"/>
      <c r="C11" s="17"/>
      <c r="D11" s="18"/>
      <c r="E11" s="17"/>
      <c r="F11" s="17"/>
    </row>
    <row r="12">
      <c r="A12" s="17"/>
      <c r="B12" s="17"/>
      <c r="C12" s="17"/>
      <c r="D12" s="18"/>
      <c r="E12" s="17"/>
      <c r="F12" s="17"/>
    </row>
    <row r="13">
      <c r="A13" s="17"/>
      <c r="B13" s="17"/>
      <c r="C13" s="17"/>
      <c r="D13" s="18"/>
      <c r="E13" s="17"/>
      <c r="F13" s="17"/>
    </row>
    <row r="14">
      <c r="A14" s="17"/>
      <c r="B14" s="17"/>
      <c r="C14" s="17"/>
      <c r="D14" s="18"/>
      <c r="E14" s="17"/>
      <c r="F14" s="17"/>
    </row>
    <row r="15">
      <c r="A15" s="19"/>
      <c r="B15" s="20" t="s">
        <v>40</v>
      </c>
      <c r="C15" s="20" t="s">
        <v>41</v>
      </c>
      <c r="D15" s="21" t="s">
        <v>42</v>
      </c>
      <c r="E15" s="20" t="s">
        <v>43</v>
      </c>
      <c r="F15" s="19"/>
    </row>
    <row r="16">
      <c r="A16" s="22"/>
      <c r="B16" s="23"/>
      <c r="C16" s="24" t="s">
        <v>44</v>
      </c>
      <c r="D16" s="25">
        <v>56.0</v>
      </c>
      <c r="E16" s="26"/>
      <c r="F16" s="22"/>
    </row>
    <row r="17">
      <c r="A17" s="22"/>
      <c r="B17" s="23"/>
      <c r="C17" s="24" t="s">
        <v>44</v>
      </c>
      <c r="D17" s="25">
        <v>56.0</v>
      </c>
      <c r="E17" s="26"/>
      <c r="F17" s="22"/>
    </row>
    <row r="18">
      <c r="A18" s="22"/>
      <c r="B18" s="23"/>
      <c r="C18" s="24" t="s">
        <v>45</v>
      </c>
      <c r="D18" s="25">
        <v>56.0</v>
      </c>
      <c r="E18" s="26"/>
      <c r="F18" s="22"/>
    </row>
    <row r="19">
      <c r="A19" s="22"/>
      <c r="B19" s="23"/>
      <c r="C19" s="24" t="s">
        <v>44</v>
      </c>
      <c r="D19" s="25">
        <v>67.0</v>
      </c>
      <c r="E19" s="26"/>
      <c r="F19" s="22"/>
    </row>
    <row r="20">
      <c r="A20" s="22"/>
      <c r="B20" s="23"/>
      <c r="C20" s="24" t="s">
        <v>46</v>
      </c>
      <c r="D20" s="25">
        <v>34.0</v>
      </c>
      <c r="E20" s="26"/>
      <c r="F20" s="22"/>
    </row>
    <row r="21">
      <c r="A21" s="22"/>
      <c r="B21" s="23">
        <v>44993.0</v>
      </c>
      <c r="C21" s="27" t="s">
        <v>45</v>
      </c>
      <c r="D21" s="26">
        <v>56.0</v>
      </c>
      <c r="E21" s="26" t="s">
        <v>47</v>
      </c>
      <c r="F21" s="22"/>
    </row>
    <row r="22">
      <c r="A22" s="22"/>
      <c r="B22" s="23"/>
      <c r="C22" s="27"/>
      <c r="D22" s="26"/>
      <c r="E22" s="26"/>
      <c r="F22" s="22"/>
    </row>
    <row r="23">
      <c r="A23" s="22"/>
      <c r="B23" s="23"/>
      <c r="C23" s="27"/>
      <c r="D23" s="26"/>
      <c r="E23" s="26"/>
      <c r="F23" s="22"/>
    </row>
    <row r="24">
      <c r="A24" s="22"/>
      <c r="B24" s="23"/>
      <c r="C24" s="27"/>
      <c r="D24" s="26"/>
      <c r="E24" s="26"/>
      <c r="F24" s="22"/>
    </row>
    <row r="25">
      <c r="A25" s="22"/>
      <c r="B25" s="23"/>
      <c r="C25" s="27"/>
      <c r="D25" s="26"/>
      <c r="E25" s="26"/>
      <c r="F25" s="22"/>
    </row>
    <row r="26">
      <c r="A26" s="22"/>
      <c r="B26" s="23"/>
      <c r="C26" s="27"/>
      <c r="D26" s="26"/>
      <c r="E26" s="26"/>
      <c r="F26" s="22"/>
    </row>
    <row r="27">
      <c r="A27" s="22"/>
      <c r="B27" s="23"/>
      <c r="C27" s="27"/>
      <c r="D27" s="26"/>
      <c r="E27" s="26"/>
      <c r="F27" s="22"/>
    </row>
    <row r="28">
      <c r="A28" s="22"/>
      <c r="B28" s="23"/>
      <c r="C28" s="27"/>
      <c r="D28" s="26"/>
      <c r="E28" s="26"/>
      <c r="F28" s="22"/>
    </row>
    <row r="29">
      <c r="A29" s="22"/>
      <c r="B29" s="23"/>
      <c r="C29" s="27"/>
      <c r="D29" s="26"/>
      <c r="E29" s="26"/>
      <c r="F29" s="22"/>
    </row>
    <row r="30">
      <c r="A30" s="22"/>
      <c r="B30" s="23"/>
      <c r="C30" s="27"/>
      <c r="D30" s="26"/>
      <c r="E30" s="26"/>
      <c r="F30" s="22"/>
    </row>
    <row r="31">
      <c r="A31" s="22"/>
      <c r="B31" s="23"/>
      <c r="C31" s="27"/>
      <c r="D31" s="26"/>
      <c r="E31" s="26"/>
      <c r="F31" s="22"/>
    </row>
    <row r="32">
      <c r="A32" s="22"/>
      <c r="B32" s="23"/>
      <c r="C32" s="27"/>
      <c r="D32" s="26"/>
      <c r="E32" s="26"/>
      <c r="F32" s="22"/>
    </row>
    <row r="33">
      <c r="A33" s="22"/>
      <c r="B33" s="23"/>
      <c r="C33" s="27"/>
      <c r="D33" s="26"/>
      <c r="E33" s="26"/>
      <c r="F33" s="22"/>
    </row>
    <row r="34">
      <c r="A34" s="22"/>
      <c r="B34" s="23"/>
      <c r="C34" s="27"/>
      <c r="D34" s="26"/>
      <c r="E34" s="26"/>
      <c r="F34" s="22"/>
    </row>
    <row r="35">
      <c r="A35" s="22"/>
      <c r="B35" s="23"/>
      <c r="C35" s="27"/>
      <c r="D35" s="26"/>
      <c r="E35" s="26"/>
      <c r="F35" s="22"/>
    </row>
    <row r="36">
      <c r="A36" s="22"/>
      <c r="B36" s="23"/>
      <c r="C36" s="27"/>
      <c r="D36" s="26"/>
      <c r="E36" s="26"/>
      <c r="F36" s="22"/>
    </row>
  </sheetData>
  <mergeCells count="1">
    <mergeCell ref="A1:F2"/>
  </mergeCells>
  <dataValidations>
    <dataValidation type="list" allowBlank="1" sqref="C16">
      <formula1>'Hidden list and Figures'!$A$3:$A$9</formula1>
    </dataValidation>
    <dataValidation type="list" allowBlank="1" sqref="C17:C36">
      <formula1>'Hidden list and Figures'!$A$3:$A$9</formula1>
    </dataValidation>
    <dataValidation type="custom" allowBlank="1" showDropDown="1" showInputMessage="1" prompt="Select a date" sqref="B16:B36">
      <formula1>OR(NOT(ISERROR(DATEVALUE(B16))), AND(ISNUMBER(B16), LEFT(CELL("format", B16))="D"))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5"/>
  </cols>
  <sheetData>
    <row r="1">
      <c r="A1" s="28"/>
      <c r="B1" s="28"/>
      <c r="C1" s="28"/>
      <c r="D1" s="28"/>
      <c r="E1" s="28"/>
    </row>
    <row r="2">
      <c r="A2" s="29" t="s">
        <v>48</v>
      </c>
    </row>
    <row r="4">
      <c r="B4" s="30"/>
      <c r="C4" s="30"/>
      <c r="D4" s="30"/>
    </row>
    <row r="5">
      <c r="B5" s="31" t="s">
        <v>49</v>
      </c>
      <c r="C5" s="32"/>
      <c r="D5" s="32"/>
    </row>
    <row r="6">
      <c r="B6" s="33" t="s">
        <v>50</v>
      </c>
    </row>
    <row r="7">
      <c r="B7" s="31" t="s">
        <v>51</v>
      </c>
      <c r="C7" s="32"/>
      <c r="D7" s="32"/>
    </row>
    <row r="8">
      <c r="B8" s="33">
        <v>1200.0</v>
      </c>
    </row>
    <row r="9">
      <c r="B9" s="31" t="s">
        <v>52</v>
      </c>
      <c r="C9" s="32"/>
      <c r="D9" s="32"/>
    </row>
    <row r="10">
      <c r="B10" s="33">
        <v>5.0</v>
      </c>
      <c r="E10" s="34"/>
    </row>
    <row r="11">
      <c r="B11" s="35"/>
      <c r="C11" s="35"/>
      <c r="D11" s="35"/>
    </row>
    <row r="12">
      <c r="B12" s="36" t="s">
        <v>53</v>
      </c>
      <c r="C12" s="37">
        <v>45010.0</v>
      </c>
    </row>
    <row r="13">
      <c r="B13" s="31" t="s">
        <v>54</v>
      </c>
      <c r="C13" s="32"/>
      <c r="D13" s="32"/>
    </row>
    <row r="14">
      <c r="B14" s="35">
        <f>B8/B10</f>
        <v>240</v>
      </c>
    </row>
    <row r="15">
      <c r="C15" s="38"/>
    </row>
    <row r="24" ht="53.25" customHeight="1"/>
    <row r="25" ht="27.0" customHeight="1">
      <c r="A25" s="39" t="str">
        <f>if(B15=TRUE,"!", " " )</f>
        <v> </v>
      </c>
      <c r="B25" s="40" t="str">
        <f>if(B15=TRUE,"Your budget has been automatically adjusted to add this expense! please go check your budget!", " " )</f>
        <v> </v>
      </c>
      <c r="E25" s="41" t="str">
        <f>if(B15=TRUE,"!", " " )</f>
        <v> </v>
      </c>
    </row>
    <row r="27">
      <c r="A27" s="42"/>
      <c r="B27" s="42"/>
    </row>
    <row r="28" hidden="1"/>
    <row r="29" hidden="1"/>
    <row r="30" hidden="1">
      <c r="A30" s="42">
        <f>C12</f>
        <v>45010</v>
      </c>
      <c r="B30" s="43">
        <f>DATEDIF(A30,A31,"D")</f>
        <v>0</v>
      </c>
      <c r="C30" s="44" t="s">
        <v>55</v>
      </c>
      <c r="D30" s="42">
        <f>B30</f>
        <v>0</v>
      </c>
    </row>
    <row r="31" hidden="1">
      <c r="A31" s="42">
        <f>Now()</f>
        <v>45010.8911</v>
      </c>
      <c r="B31" s="42">
        <f>DATEDIF(A30,A32,"D")</f>
        <v>153</v>
      </c>
      <c r="C31" s="44" t="s">
        <v>56</v>
      </c>
      <c r="D31">
        <f>B31-B30</f>
        <v>153</v>
      </c>
    </row>
    <row r="32" hidden="1">
      <c r="A32" s="45">
        <f>DATE(YEAR(C12),MONTH(C12)+B10,DAY(C12))</f>
        <v>45163</v>
      </c>
      <c r="B32">
        <f>B30/B31</f>
        <v>0</v>
      </c>
    </row>
    <row r="33" hidden="1"/>
    <row r="34" hidden="1"/>
    <row r="35" hidden="1"/>
    <row r="36" hidden="1"/>
  </sheetData>
  <mergeCells count="13">
    <mergeCell ref="E10:E12"/>
    <mergeCell ref="C12:D12"/>
    <mergeCell ref="B13:D13"/>
    <mergeCell ref="B14:D14"/>
    <mergeCell ref="C15:D15"/>
    <mergeCell ref="B25:D25"/>
    <mergeCell ref="A2:E3"/>
    <mergeCell ref="B5:D5"/>
    <mergeCell ref="B6:D6"/>
    <mergeCell ref="B7:D7"/>
    <mergeCell ref="B8:D8"/>
    <mergeCell ref="B9:D9"/>
    <mergeCell ref="B10:D10"/>
  </mergeCells>
  <conditionalFormatting sqref="B5:C5 B7:C7 B9:C9 B13:C13">
    <cfRule type="expression" dxfId="0" priority="1">
      <formula>#REF!=TRUE</formula>
    </cfRule>
  </conditionalFormatting>
  <dataValidations>
    <dataValidation type="list" allowBlank="1" sqref="B10">
      <formula1>'Hidden list and Figures'!$G$3:$G$26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27BA0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5"/>
  </cols>
  <sheetData>
    <row r="1">
      <c r="A1" s="28"/>
      <c r="B1" s="28"/>
      <c r="C1" s="28"/>
      <c r="D1" s="28"/>
      <c r="E1" s="28"/>
    </row>
    <row r="2">
      <c r="A2" s="46" t="s">
        <v>48</v>
      </c>
    </row>
    <row r="4">
      <c r="B4" s="30"/>
      <c r="C4" s="30"/>
      <c r="D4" s="30"/>
    </row>
    <row r="5">
      <c r="B5" s="31" t="s">
        <v>49</v>
      </c>
      <c r="C5" s="32"/>
      <c r="D5" s="32"/>
    </row>
    <row r="6">
      <c r="B6" s="33"/>
    </row>
    <row r="7">
      <c r="B7" s="31" t="s">
        <v>51</v>
      </c>
      <c r="C7" s="32"/>
      <c r="D7" s="32"/>
    </row>
    <row r="8">
      <c r="B8" s="33"/>
    </row>
    <row r="9">
      <c r="B9" s="31" t="s">
        <v>52</v>
      </c>
      <c r="C9" s="32"/>
      <c r="D9" s="32"/>
    </row>
    <row r="10">
      <c r="B10" s="33">
        <v>1.0</v>
      </c>
      <c r="E10" s="34" t="s">
        <v>57</v>
      </c>
    </row>
    <row r="11">
      <c r="B11" s="35"/>
      <c r="C11" s="35"/>
      <c r="D11" s="35"/>
    </row>
    <row r="12">
      <c r="B12" s="36" t="s">
        <v>53</v>
      </c>
      <c r="C12" s="37">
        <v>43865.0</v>
      </c>
    </row>
    <row r="13">
      <c r="B13" s="31" t="s">
        <v>54</v>
      </c>
      <c r="C13" s="32"/>
      <c r="D13" s="32"/>
    </row>
    <row r="14">
      <c r="B14" s="35">
        <f>B8/B10</f>
        <v>0</v>
      </c>
    </row>
    <row r="15">
      <c r="B15" s="44" t="b">
        <v>0</v>
      </c>
      <c r="C15" s="38" t="s">
        <v>58</v>
      </c>
    </row>
    <row r="24" ht="53.25" customHeight="1"/>
    <row r="25" ht="27.0" customHeight="1">
      <c r="A25" s="39" t="str">
        <f>if(B15=TRUE,"!", " " )</f>
        <v> </v>
      </c>
      <c r="B25" s="40" t="str">
        <f>if(B15=TRUE,"Your budget has been automatically adjusted to add this expense! please go check your budget!", " " )</f>
        <v> </v>
      </c>
      <c r="E25" s="41" t="str">
        <f>if(B15=TRUE,"!", " " )</f>
        <v> </v>
      </c>
    </row>
    <row r="27">
      <c r="A27" s="42"/>
      <c r="B27" s="42"/>
    </row>
    <row r="28" hidden="1"/>
    <row r="29" hidden="1"/>
    <row r="30" hidden="1">
      <c r="A30" s="42">
        <f>C12</f>
        <v>43865</v>
      </c>
      <c r="B30" s="43">
        <f>DATEDIF(A30,A31,"D")</f>
        <v>1145</v>
      </c>
      <c r="C30" s="44" t="s">
        <v>55</v>
      </c>
      <c r="D30" s="42">
        <f>B30</f>
        <v>1145</v>
      </c>
    </row>
    <row r="31" hidden="1">
      <c r="A31" s="42">
        <f>Now()</f>
        <v>45010.8911</v>
      </c>
      <c r="B31" s="42">
        <f>DATEDIF(A30,A32,"D")</f>
        <v>29</v>
      </c>
      <c r="C31" s="44" t="s">
        <v>56</v>
      </c>
      <c r="D31">
        <f>B31-B30</f>
        <v>-1116</v>
      </c>
    </row>
    <row r="32" hidden="1">
      <c r="A32" s="45">
        <f>DATE(YEAR(C12),MONTH(C12)+B10,DAY(C12))</f>
        <v>43894</v>
      </c>
      <c r="B32">
        <f>B30/B31</f>
        <v>39.48275862</v>
      </c>
    </row>
    <row r="33" hidden="1"/>
    <row r="34" hidden="1"/>
    <row r="35" hidden="1"/>
    <row r="36" hidden="1"/>
  </sheetData>
  <mergeCells count="13">
    <mergeCell ref="E10:E12"/>
    <mergeCell ref="C12:D12"/>
    <mergeCell ref="B13:D13"/>
    <mergeCell ref="B14:D14"/>
    <mergeCell ref="C15:D15"/>
    <mergeCell ref="B25:D25"/>
    <mergeCell ref="A2:E3"/>
    <mergeCell ref="B5:D5"/>
    <mergeCell ref="B6:D6"/>
    <mergeCell ref="B7:D7"/>
    <mergeCell ref="B8:D8"/>
    <mergeCell ref="B9:D9"/>
    <mergeCell ref="B10:D10"/>
  </mergeCells>
  <conditionalFormatting sqref="B5:C5 B7:C7 B9:C9 B13:C13">
    <cfRule type="expression" dxfId="0" priority="1">
      <formula>#REF!=TRUE</formula>
    </cfRule>
  </conditionalFormatting>
  <dataValidations>
    <dataValidation type="list" allowBlank="1" sqref="B10">
      <formula1>'Hidden list and Figures'!$G$3:$G$26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D2" s="30"/>
      <c r="F2" s="47"/>
    </row>
    <row r="3">
      <c r="A3" s="48" t="str">
        <f>Budget!B38</f>
        <v>#REF!</v>
      </c>
      <c r="B3" s="49" t="str">
        <f>sum(Budget!B53)</f>
        <v>#REF!</v>
      </c>
      <c r="D3" s="38" t="s">
        <v>59</v>
      </c>
      <c r="E3" s="38" t="s">
        <v>60</v>
      </c>
      <c r="F3" s="50">
        <v>0.01</v>
      </c>
      <c r="G3" s="44">
        <v>1.0</v>
      </c>
    </row>
    <row r="4">
      <c r="A4" s="51" t="str">
        <f>Budget!E38</f>
        <v>#REF!</v>
      </c>
      <c r="B4" s="52" t="str">
        <f>Sum(Budget!E53)</f>
        <v>#REF!</v>
      </c>
      <c r="D4" s="38" t="s">
        <v>61</v>
      </c>
      <c r="E4" s="38" t="s">
        <v>62</v>
      </c>
      <c r="F4" s="50">
        <v>0.02</v>
      </c>
      <c r="G4" s="44">
        <v>2.0</v>
      </c>
    </row>
    <row r="5">
      <c r="A5" s="53" t="str">
        <f>Budget!H38</f>
        <v>#REF!</v>
      </c>
      <c r="B5" s="54" t="str">
        <f>sum(Budget!H61)</f>
        <v>#REF!</v>
      </c>
      <c r="D5" s="38" t="s">
        <v>63</v>
      </c>
      <c r="E5" s="38" t="s">
        <v>64</v>
      </c>
      <c r="F5" s="50">
        <v>0.03</v>
      </c>
      <c r="G5" s="44">
        <v>3.0</v>
      </c>
    </row>
    <row r="6">
      <c r="A6" s="55" t="str">
        <f>Budget!B60</f>
        <v>#REF!</v>
      </c>
      <c r="B6" s="56" t="str">
        <f>SUM(Budget!C62)</f>
        <v>#REF!</v>
      </c>
      <c r="D6" s="38" t="s">
        <v>65</v>
      </c>
      <c r="E6" s="38" t="s">
        <v>66</v>
      </c>
      <c r="F6" s="50">
        <v>0.04</v>
      </c>
      <c r="G6" s="44">
        <v>4.0</v>
      </c>
    </row>
    <row r="7">
      <c r="A7" s="57" t="s">
        <v>44</v>
      </c>
      <c r="B7" s="58" t="str">
        <f>Budget!B57</f>
        <v>#REF!</v>
      </c>
      <c r="D7" s="38" t="s">
        <v>67</v>
      </c>
      <c r="F7" s="50">
        <v>0.05</v>
      </c>
      <c r="G7" s="44">
        <v>5.0</v>
      </c>
    </row>
    <row r="8">
      <c r="A8" s="57" t="s">
        <v>45</v>
      </c>
      <c r="B8" s="58" t="str">
        <f>Budget!I53</f>
        <v>#REF!</v>
      </c>
      <c r="D8" s="38" t="s">
        <v>68</v>
      </c>
      <c r="F8" s="50">
        <v>0.06</v>
      </c>
      <c r="G8" s="44">
        <v>6.0</v>
      </c>
    </row>
    <row r="9">
      <c r="A9" s="57" t="s">
        <v>46</v>
      </c>
      <c r="B9" s="58" t="str">
        <f>(sum(B3:B6)-Budget!D34)*-1</f>
        <v>#REF!</v>
      </c>
      <c r="D9" s="38" t="s">
        <v>69</v>
      </c>
      <c r="F9" s="50">
        <v>0.07</v>
      </c>
      <c r="G9" s="44">
        <v>7.0</v>
      </c>
    </row>
    <row r="10">
      <c r="F10" s="50">
        <v>0.08</v>
      </c>
      <c r="G10" s="44">
        <v>8.0</v>
      </c>
    </row>
    <row r="11">
      <c r="F11" s="50">
        <v>0.09</v>
      </c>
      <c r="G11" s="44">
        <v>9.0</v>
      </c>
    </row>
    <row r="12">
      <c r="A12" s="44" t="s">
        <v>70</v>
      </c>
      <c r="D12" s="30"/>
      <c r="F12" s="50">
        <v>0.1</v>
      </c>
      <c r="G12" s="44">
        <v>10.0</v>
      </c>
    </row>
    <row r="13">
      <c r="A13" s="44" t="s">
        <v>71</v>
      </c>
      <c r="D13" s="30"/>
      <c r="F13" s="50">
        <v>0.11</v>
      </c>
      <c r="G13" s="44">
        <v>11.0</v>
      </c>
    </row>
    <row r="14">
      <c r="A14" s="44" t="s">
        <v>72</v>
      </c>
      <c r="F14" s="50">
        <v>0.12</v>
      </c>
      <c r="G14" s="44">
        <v>12.0</v>
      </c>
    </row>
    <row r="15">
      <c r="F15" s="50">
        <v>0.13</v>
      </c>
      <c r="G15" s="44">
        <v>13.0</v>
      </c>
    </row>
    <row r="16">
      <c r="A16" s="59"/>
      <c r="F16" s="50">
        <v>0.14</v>
      </c>
      <c r="G16" s="44">
        <v>14.0</v>
      </c>
    </row>
    <row r="17">
      <c r="F17" s="50">
        <v>0.15</v>
      </c>
      <c r="G17" s="44">
        <v>15.0</v>
      </c>
    </row>
    <row r="18">
      <c r="F18" s="50">
        <v>0.16</v>
      </c>
      <c r="G18" s="44">
        <v>16.0</v>
      </c>
    </row>
    <row r="19">
      <c r="F19" s="50">
        <v>0.17</v>
      </c>
      <c r="G19" s="44">
        <v>17.0</v>
      </c>
    </row>
    <row r="20">
      <c r="F20" s="50">
        <v>0.18</v>
      </c>
      <c r="G20" s="44">
        <v>18.0</v>
      </c>
    </row>
    <row r="21">
      <c r="F21" s="50">
        <v>0.19</v>
      </c>
      <c r="G21" s="44">
        <v>19.0</v>
      </c>
    </row>
    <row r="22">
      <c r="F22" s="50">
        <v>0.2</v>
      </c>
      <c r="G22" s="44">
        <v>20.0</v>
      </c>
    </row>
    <row r="23">
      <c r="F23" s="50">
        <v>0.21</v>
      </c>
      <c r="G23" s="44">
        <v>21.0</v>
      </c>
    </row>
    <row r="24">
      <c r="F24" s="50">
        <v>0.22</v>
      </c>
      <c r="G24" s="44">
        <v>22.0</v>
      </c>
    </row>
    <row r="25">
      <c r="F25" s="50">
        <v>0.23</v>
      </c>
      <c r="G25" s="44">
        <v>23.0</v>
      </c>
    </row>
    <row r="26">
      <c r="F26" s="50">
        <v>0.24</v>
      </c>
      <c r="G26" s="44">
        <v>24.0</v>
      </c>
    </row>
    <row r="27">
      <c r="F27" s="50">
        <v>0.25</v>
      </c>
      <c r="G27" s="44">
        <v>25.0</v>
      </c>
    </row>
    <row r="28">
      <c r="F28" s="50">
        <v>0.26</v>
      </c>
      <c r="G28" s="44">
        <v>26.0</v>
      </c>
    </row>
    <row r="29">
      <c r="F29" s="50">
        <v>0.27</v>
      </c>
      <c r="G29" s="44">
        <v>27.0</v>
      </c>
    </row>
    <row r="30">
      <c r="F30" s="50">
        <v>0.28</v>
      </c>
      <c r="G30" s="44">
        <v>28.0</v>
      </c>
    </row>
    <row r="31">
      <c r="F31" s="50">
        <v>0.29</v>
      </c>
      <c r="G31" s="44">
        <v>29.0</v>
      </c>
    </row>
    <row r="32">
      <c r="F32" s="50">
        <v>0.3</v>
      </c>
    </row>
    <row r="33">
      <c r="F33" s="50">
        <v>0.31</v>
      </c>
    </row>
    <row r="34">
      <c r="F34" s="50">
        <v>0.32</v>
      </c>
    </row>
    <row r="35">
      <c r="F35" s="50">
        <v>0.33</v>
      </c>
    </row>
    <row r="36">
      <c r="F36" s="50">
        <v>0.34</v>
      </c>
    </row>
    <row r="37">
      <c r="F37" s="50">
        <v>0.35</v>
      </c>
    </row>
    <row r="38">
      <c r="F38" s="50">
        <v>0.36</v>
      </c>
    </row>
    <row r="39">
      <c r="F39" s="50">
        <v>0.37</v>
      </c>
    </row>
    <row r="40">
      <c r="F40" s="50">
        <v>0.38</v>
      </c>
    </row>
    <row r="41">
      <c r="F41" s="50">
        <v>0.39</v>
      </c>
    </row>
    <row r="42">
      <c r="F42" s="50">
        <v>0.4</v>
      </c>
    </row>
    <row r="43">
      <c r="F43" s="50">
        <v>0.41</v>
      </c>
    </row>
    <row r="44">
      <c r="F44" s="50">
        <v>0.42</v>
      </c>
    </row>
    <row r="45">
      <c r="F45" s="50">
        <v>0.43</v>
      </c>
    </row>
    <row r="46">
      <c r="F46" s="50">
        <v>0.44</v>
      </c>
    </row>
    <row r="47">
      <c r="F47" s="50">
        <v>0.45</v>
      </c>
    </row>
    <row r="48">
      <c r="F48" s="50">
        <v>0.46</v>
      </c>
    </row>
    <row r="49">
      <c r="F49" s="50">
        <v>0.47</v>
      </c>
    </row>
    <row r="50">
      <c r="F50" s="50">
        <v>0.48</v>
      </c>
    </row>
    <row r="51">
      <c r="F51" s="50">
        <v>0.49</v>
      </c>
    </row>
    <row r="52">
      <c r="F52" s="50">
        <v>0.5</v>
      </c>
    </row>
    <row r="53">
      <c r="F53" s="50">
        <v>0.51</v>
      </c>
    </row>
    <row r="54">
      <c r="F54" s="50">
        <v>0.52</v>
      </c>
    </row>
    <row r="55">
      <c r="F55" s="50">
        <v>0.53</v>
      </c>
    </row>
    <row r="56">
      <c r="F56" s="50">
        <v>0.54</v>
      </c>
    </row>
    <row r="57">
      <c r="F57" s="50">
        <v>0.55</v>
      </c>
    </row>
    <row r="58">
      <c r="F58" s="50">
        <v>0.56</v>
      </c>
    </row>
    <row r="59">
      <c r="F59" s="50">
        <v>0.57</v>
      </c>
    </row>
    <row r="60">
      <c r="F60" s="50">
        <v>0.58</v>
      </c>
    </row>
    <row r="61">
      <c r="F61" s="50">
        <v>0.59</v>
      </c>
    </row>
    <row r="62">
      <c r="F62" s="50">
        <v>0.6</v>
      </c>
    </row>
    <row r="63">
      <c r="F63" s="50">
        <v>0.61</v>
      </c>
    </row>
    <row r="64">
      <c r="F64" s="50">
        <v>0.62</v>
      </c>
    </row>
    <row r="65">
      <c r="F65" s="50">
        <v>0.63</v>
      </c>
    </row>
    <row r="66">
      <c r="F66" s="50">
        <v>0.64</v>
      </c>
    </row>
    <row r="67">
      <c r="F67" s="50">
        <v>0.65</v>
      </c>
    </row>
    <row r="68">
      <c r="F68" s="50">
        <v>0.66</v>
      </c>
    </row>
    <row r="69">
      <c r="F69" s="50">
        <v>0.67</v>
      </c>
    </row>
    <row r="70">
      <c r="F70" s="50">
        <v>0.68</v>
      </c>
    </row>
    <row r="71">
      <c r="F71" s="50">
        <v>0.69</v>
      </c>
    </row>
    <row r="72">
      <c r="F72" s="50">
        <v>0.7</v>
      </c>
    </row>
    <row r="73">
      <c r="F73" s="50">
        <v>0.71</v>
      </c>
    </row>
    <row r="74">
      <c r="F74" s="50">
        <v>0.72</v>
      </c>
    </row>
    <row r="75">
      <c r="F75" s="50">
        <v>0.73</v>
      </c>
    </row>
    <row r="76">
      <c r="F76" s="50">
        <v>0.74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/>
      <c r="B1" s="61"/>
    </row>
    <row r="4">
      <c r="A4" s="44" t="s">
        <v>73</v>
      </c>
      <c r="B4" t="str">
        <f>Budget!D34</f>
        <v>#REF!</v>
      </c>
    </row>
    <row r="5">
      <c r="A5" s="44" t="s">
        <v>74</v>
      </c>
      <c r="B5" t="str">
        <f>Budget!C64</f>
        <v>#REF!</v>
      </c>
    </row>
    <row r="6">
      <c r="A6" s="44" t="s">
        <v>75</v>
      </c>
      <c r="B6" t="str">
        <f>Budget!C6</f>
        <v>#REF!</v>
      </c>
      <c r="F6" s="62" t="str">
        <f t="array" ref="F6">SPARKLINE(B5,{"charttype","column";"ymin", 0; "ymax",MAX(B4);"firstcolor","#334960"})</f>
        <v>#REF!</v>
      </c>
    </row>
    <row r="7">
      <c r="A7" s="44" t="s">
        <v>76</v>
      </c>
      <c r="B7" t="str">
        <f>Budget!B8</f>
        <v>#REF!</v>
      </c>
    </row>
    <row r="12">
      <c r="H12" t="str">
        <f t="array" ref="H12">SPARKLINE(B4:B5, {"charttype","column"})</f>
        <v>#REF!</v>
      </c>
    </row>
  </sheetData>
  <drawing r:id="rId1"/>
</worksheet>
</file>