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Ex1.xml" ContentType="application/vnd.ms-office.chartex+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theme/themeOverride1.xml" ContentType="application/vnd.openxmlformats-officedocument.themeOverrid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tables/table2.xml" ContentType="application/vnd.openxmlformats-officedocument.spreadsheetml.table+xml"/>
  <Override PartName="/xl/drawings/drawing2.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theme/themeOverride2.xml" ContentType="application/vnd.openxmlformats-officedocument.themeOverride+xml"/>
  <Override PartName="/xl/charts/chart10.xml" ContentType="application/vnd.openxmlformats-officedocument.drawingml.chart+xml"/>
  <Override PartName="/xl/theme/themeOverride3.xml" ContentType="application/vnd.openxmlformats-officedocument.themeOverrid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7"/>
  <workbookPr hidePivotFieldList="1" defaultThemeVersion="166925"/>
  <mc:AlternateContent xmlns:mc="http://schemas.openxmlformats.org/markup-compatibility/2006">
    <mc:Choice Requires="x15">
      <x15ac:absPath xmlns:x15ac="http://schemas.microsoft.com/office/spreadsheetml/2010/11/ac" url="C:\Users\Sadik Ali\OneDrive\Desktop\project\financial_risk_analysis\"/>
    </mc:Choice>
  </mc:AlternateContent>
  <xr:revisionPtr revIDLastSave="1" documentId="13_ncr:1_{E7757E6F-5E36-4101-BB75-4FB98271C4E0}" xr6:coauthVersionLast="36" xr6:coauthVersionMax="36" xr10:uidLastSave="{002C3E44-1F8D-4637-913E-618E46FD7ACF}"/>
  <bookViews>
    <workbookView xWindow="0" yWindow="0" windowWidth="28800" windowHeight="12105" activeTab="3" xr2:uid="{00000000-000D-0000-FFFF-FFFF00000000}"/>
  </bookViews>
  <sheets>
    <sheet name="pivot table" sheetId="3" r:id="rId1"/>
    <sheet name="kpi" sheetId="4" r:id="rId2"/>
    <sheet name="big4_financial_risk_compliance" sheetId="1" r:id="rId3"/>
    <sheet name="dashboard" sheetId="2" r:id="rId4"/>
  </sheets>
  <externalReferences>
    <externalReference r:id="rId5"/>
  </externalReferences>
  <definedNames>
    <definedName name="_xlchart.v1.0" hidden="1">'pivot table'!$I$85:$I$88</definedName>
    <definedName name="_xlchart.v1.1" hidden="1">'pivot table'!$J$84</definedName>
    <definedName name="_xlchart.v1.2" hidden="1">'pivot table'!$J$85:$J$88</definedName>
    <definedName name="AuditData">Table1[]</definedName>
    <definedName name="Slicer_Firm_Name">#N/A</definedName>
    <definedName name="Slicer_Year">#N/A</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C17" i="4" l="1"/>
  <c r="C5" i="4"/>
  <c r="G11" i="4" l="1"/>
  <c r="C11" i="4"/>
  <c r="G5" i="4"/>
  <c r="V4" i="3"/>
</calcChain>
</file>

<file path=xl/sharedStrings.xml><?xml version="1.0" encoding="utf-8"?>
<sst xmlns="http://schemas.openxmlformats.org/spreadsheetml/2006/main" count="362" uniqueCount="38">
  <si>
    <t>Year</t>
  </si>
  <si>
    <t>PwC</t>
  </si>
  <si>
    <t>Healthcare</t>
  </si>
  <si>
    <t>No</t>
  </si>
  <si>
    <t>Deloitte</t>
  </si>
  <si>
    <t>Yes</t>
  </si>
  <si>
    <t>Finance</t>
  </si>
  <si>
    <t>Retail</t>
  </si>
  <si>
    <t>Tech</t>
  </si>
  <si>
    <t>Ernst &amp; Young</t>
  </si>
  <si>
    <t>KPMG</t>
  </si>
  <si>
    <t>Firm Name</t>
  </si>
  <si>
    <t>Total Audit Engagements</t>
  </si>
  <si>
    <t>High Risk Cases</t>
  </si>
  <si>
    <t>Compliance Violations</t>
  </si>
  <si>
    <t>Fraud Cases Detected</t>
  </si>
  <si>
    <t>Industry Affected</t>
  </si>
  <si>
    <t>Total Revenue Impact</t>
  </si>
  <si>
    <t>AI Used for Auditing</t>
  </si>
  <si>
    <t>Employee Workload</t>
  </si>
  <si>
    <t>Audit Effectiveness Score</t>
  </si>
  <si>
    <t>Client Satisfaction Score</t>
  </si>
  <si>
    <t>Grand Total</t>
  </si>
  <si>
    <t>Sum of Total Audit Engagements</t>
  </si>
  <si>
    <t>Total</t>
  </si>
  <si>
    <t>Row Labels</t>
  </si>
  <si>
    <t>Average of Audit Effectiveness Score</t>
  </si>
  <si>
    <t>Count of AI Used for Auditing</t>
  </si>
  <si>
    <t>Sum of Fraud Cases Detected</t>
  </si>
  <si>
    <t>Avg Audit Effectiveness</t>
  </si>
  <si>
    <t>Avg Client Satisfaction</t>
  </si>
  <si>
    <t>% Audits Using AI</t>
  </si>
  <si>
    <t>Fraud Detection Rate</t>
  </si>
  <si>
    <t>Sum of Audit Effectiveness Score</t>
  </si>
  <si>
    <t>Sum of Client Satisfaction Score</t>
  </si>
  <si>
    <t xml:space="preserve">‎ </t>
  </si>
  <si>
    <t>Average of Client Satisfaction Score</t>
  </si>
  <si>
    <t>Sum of Fraud Detection Rate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</si>
</sst>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quot;%&quot;"/>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186357"/>
        <bgColor indexed="64"/>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0">
    <xf numFmtId="0" fontId="0" fillId="0" borderId="0" xfId="0"/>
    <xf numFmtId="0" fontId="0" fillId="0" borderId="0" xfId="0" pivotButton="1"/>
    <xf numFmtId="0" fontId="0" fillId="0" borderId="0" xfId="0" applyNumberFormat="1"/>
    <xf numFmtId="0" fontId="0" fillId="0" borderId="0" xfId="0" applyAlignment="1">
      <alignment horizontal="left"/>
    </xf>
    <xf numFmtId="2" fontId="0" fillId="0" borderId="0" xfId="0" applyNumberFormat="1"/>
    <xf numFmtId="0" fontId="0" fillId="0" borderId="0" xfId="0" applyAlignment="1">
      <alignment horizontal="center"/>
    </xf>
    <xf numFmtId="0" fontId="0" fillId="33" borderId="0" xfId="0" applyFill="1"/>
    <xf numFmtId="2" fontId="0" fillId="0" borderId="0" xfId="0" applyNumberFormat="1" applyAlignment="1">
      <alignment horizontal="center"/>
    </xf>
    <xf numFmtId="10" fontId="0" fillId="0" borderId="0" xfId="0" applyNumberFormat="1" applyAlignment="1">
      <alignment horizontal="center"/>
    </xf>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10" fontId="0" fillId="0" borderId="0" xfId="0" applyNumberFormat="1"/>
    <xf numFmtId="164"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5">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0" formatCode="General"/>
    </dxf>
    <dxf>
      <alignment horizontal="left" vertical="bottom" textRotation="0" wrapText="0" indent="0" justifyLastLine="0" shrinkToFit="0" readingOrder="0"/>
    </dxf>
    <dxf>
      <numFmt numFmtId="2" formatCode="0.00"/>
    </dxf>
    <dxf>
      <font>
        <b/>
        <i val="0"/>
        <color theme="1"/>
      </font>
      <border>
        <bottom style="thin">
          <color theme="4"/>
        </bottom>
        <vertical/>
        <horizontal/>
      </border>
    </dxf>
    <dxf>
      <font>
        <b/>
        <i val="0"/>
        <color theme="1"/>
      </font>
      <border diagonalUp="0" diagonalDown="0">
        <left/>
        <right/>
        <top/>
        <bottom/>
        <vertical/>
        <horizontal/>
      </border>
    </dxf>
  </dxfs>
  <tableStyles count="1" defaultTableStyle="TableStyleMedium2" defaultPivotStyle="PivotStyleLight16">
    <tableStyle name="SlicerStyleLight1 2" pivot="0" table="0" count="10" xr9:uid="{70469888-3957-4DC7-9D79-BC4937B6302E}">
      <tableStyleElement type="wholeTable" dxfId="34"/>
      <tableStyleElement type="headerRow" dxfId="33"/>
    </tableStyle>
  </tableStyles>
  <colors>
    <mruColors>
      <color rgb="FF186357"/>
      <color rgb="FF3F908E"/>
      <color rgb="FF36A281"/>
      <color rgb="FF49AA91"/>
      <color rgb="FF004542"/>
      <color rgb="FF186257"/>
      <color rgb="FF46908E"/>
      <color rgb="FF067D7D"/>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theme="0"/>
          </font>
          <fill>
            <gradientFill degree="90">
              <stop position="0">
                <color rgb="FF3F908E"/>
              </stop>
              <stop position="1">
                <color rgb="FF36A281"/>
              </stop>
            </gradientFill>
          </fill>
          <border diagonalUp="0" diagonalDown="0">
            <left/>
            <right/>
            <top/>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StyleLight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haredStrings" Target="sharedStrings.xml"/><Relationship Id="rId5" Type="http://schemas.openxmlformats.org/officeDocument/2006/relationships/externalLink" Target="externalLinks/externalLink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1" Type="http://schemas.openxmlformats.org/officeDocument/2006/relationships/themeOverride" Target="../theme/themeOverride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1" Type="http://schemas.openxmlformats.org/officeDocument/2006/relationships/themeOverride" Target="../theme/themeOverride1.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1" Type="http://schemas.openxmlformats.org/officeDocument/2006/relationships/themeOverride" Target="../theme/themeOverride2.xml"/></Relationships>
</file>

<file path=xl/charts/_rels/chartEx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t>Audit Engagements by Firm</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3426061493411421E-2"/>
          <c:y val="0.16245370370370371"/>
          <c:w val="0.9570522205954124"/>
          <c:h val="0.72088764946048411"/>
        </c:manualLayout>
      </c:layout>
      <c:barChart>
        <c:barDir val="col"/>
        <c:grouping val="clustered"/>
        <c:varyColors val="0"/>
        <c:ser>
          <c:idx val="0"/>
          <c:order val="0"/>
          <c:tx>
            <c:strRef>
              <c:f>'pivot table'!$B$3:$B$4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table'!$A$5:$A$9</c:f>
              <c:strCache>
                <c:ptCount val="4"/>
                <c:pt idx="0">
                  <c:v>Deloitte</c:v>
                </c:pt>
                <c:pt idx="1">
                  <c:v>Ernst &amp; Young</c:v>
                </c:pt>
                <c:pt idx="2">
                  <c:v>KPMG</c:v>
                </c:pt>
                <c:pt idx="3">
                  <c:v>PwC</c:v>
                </c:pt>
              </c:strCache>
            </c:strRef>
          </c:cat>
          <c:val>
            <c:numRef>
              <c:f>'pivot table'!$B$5:$B$9</c:f>
              <c:numCache>
                <c:formatCode>General</c:formatCode>
                <c:ptCount val="4"/>
                <c:pt idx="0">
                  <c:v>71631</c:v>
                </c:pt>
                <c:pt idx="1">
                  <c:v>59730</c:v>
                </c:pt>
                <c:pt idx="2">
                  <c:v>67155</c:v>
                </c:pt>
                <c:pt idx="3">
                  <c:v>79936</c:v>
                </c:pt>
              </c:numCache>
            </c:numRef>
          </c:val>
          <c:extLst>
            <c:ext xmlns:c16="http://schemas.microsoft.com/office/drawing/2014/chart" uri="{C3380CC4-5D6E-409C-BE32-E72D297353CC}">
              <c16:uniqueId val="{00000000-0A79-468F-9617-DB464A975CC6}"/>
            </c:ext>
          </c:extLst>
        </c:ser>
        <c:dLbls>
          <c:dLblPos val="outEnd"/>
          <c:showLegendKey val="0"/>
          <c:showVal val="1"/>
          <c:showCatName val="0"/>
          <c:showSerName val="0"/>
          <c:showPercent val="0"/>
          <c:showBubbleSize val="0"/>
        </c:dLbls>
        <c:gapWidth val="219"/>
        <c:overlap val="-27"/>
        <c:axId val="91843264"/>
        <c:axId val="335469488"/>
      </c:barChart>
      <c:catAx>
        <c:axId val="918432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5469488"/>
        <c:crosses val="autoZero"/>
        <c:auto val="1"/>
        <c:lblAlgn val="ctr"/>
        <c:lblOffset val="100"/>
        <c:noMultiLvlLbl val="0"/>
      </c:catAx>
      <c:valAx>
        <c:axId val="335469488"/>
        <c:scaling>
          <c:orientation val="minMax"/>
        </c:scaling>
        <c:delete val="1"/>
        <c:axPos val="l"/>
        <c:numFmt formatCode="General" sourceLinked="1"/>
        <c:majorTickMark val="none"/>
        <c:minorTickMark val="none"/>
        <c:tickLblPos val="nextTo"/>
        <c:crossAx val="918432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[dashboard.xlsx]pivot table!PivotTable5</c:name>
    <c:fmtId val="7"/>
  </c:pivotSource>
  <c:chart>
    <c:title>
      <c:tx>
        <c:rich>
          <a:bodyPr/>
          <a:lstStyle/>
          <a:p>
            <a:pPr algn="l">
              <a:defRPr/>
            </a:pPr>
            <a:r>
              <a:rPr lang="en-IN" sz="1800" b="1" i="0" u="none" strike="noStrike" baseline="0">
                <a:solidFill>
                  <a:srgbClr val="004542"/>
                </a:solidFill>
              </a:rPr>
              <a:t>Fraud Cases Detected by Industry</a:t>
            </a:r>
            <a:endParaRPr lang="en-IN">
              <a:solidFill>
                <a:srgbClr val="004542"/>
              </a:solidFill>
            </a:endParaRPr>
          </a:p>
        </c:rich>
      </c:tx>
      <c:layout>
        <c:manualLayout>
          <c:xMode val="edge"/>
          <c:yMode val="edge"/>
          <c:x val="0.18180387234642259"/>
          <c:y val="9.7412508993398959E-3"/>
        </c:manualLayout>
      </c:layout>
      <c:overlay val="0"/>
    </c:title>
    <c:autoTitleDeleted val="0"/>
    <c:pivotFmts>
      <c:pivotFmt>
        <c:idx val="0"/>
        <c:spPr>
          <a:ln>
            <a:prstDash val="solid"/>
          </a:ln>
        </c:spPr>
        <c:marker>
          <c:symbol val="none"/>
        </c:marker>
      </c:pivotFmt>
      <c:pivotFmt>
        <c:idx val="1"/>
        <c:spPr>
          <a:ln>
            <a:prstDash val="solid"/>
          </a:ln>
        </c:spPr>
        <c:marker>
          <c:symbol val="none"/>
        </c:marker>
      </c:pivotFmt>
      <c:pivotFmt>
        <c:idx val="2"/>
        <c:spPr>
          <a:ln>
            <a:noFill/>
          </a:ln>
        </c:spPr>
        <c:marker>
          <c:symbol val="none"/>
        </c:marker>
        <c:dLbl>
          <c:idx val="0"/>
          <c:spPr>
            <a:noFill/>
            <a:ln>
              <a:noFill/>
            </a:ln>
            <a:effectLst/>
          </c:spPr>
          <c:txPr>
            <a:bodyPr wrap="square" lIns="38100" tIns="19050" rIns="38100" bIns="19050" anchor="ctr">
              <a:spAutoFit/>
            </a:bodyPr>
            <a:lstStyle/>
            <a:p>
              <a:pPr>
                <a:defRPr sz="1600" b="1">
                  <a:solidFill>
                    <a:schemeClr val="bg1"/>
                  </a:solidFill>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004542"/>
          </a:solidFill>
          <a:ln>
            <a:noFill/>
          </a:ln>
        </c:spPr>
      </c:pivotFmt>
      <c:pivotFmt>
        <c:idx val="4"/>
        <c:spPr>
          <a:solidFill>
            <a:srgbClr val="186257"/>
          </a:solidFill>
          <a:ln>
            <a:noFill/>
          </a:ln>
        </c:spPr>
      </c:pivotFmt>
      <c:pivotFmt>
        <c:idx val="5"/>
        <c:spPr>
          <a:solidFill>
            <a:srgbClr val="3F908E"/>
          </a:solidFill>
          <a:ln>
            <a:noFill/>
          </a:ln>
        </c:spPr>
      </c:pivotFmt>
      <c:pivotFmt>
        <c:idx val="6"/>
        <c:spPr>
          <a:solidFill>
            <a:srgbClr val="49AA91"/>
          </a:solidFill>
          <a:ln>
            <a:noFill/>
          </a:ln>
        </c:spPr>
      </c:pivotFmt>
    </c:pivotFmts>
    <c:plotArea>
      <c:layout>
        <c:manualLayout>
          <c:layoutTarget val="inner"/>
          <c:xMode val="edge"/>
          <c:yMode val="edge"/>
          <c:x val="0.27236548556430445"/>
          <c:y val="0.19231044036162145"/>
          <c:w val="0.4636025809273841"/>
          <c:h val="0.77267096821230674"/>
        </c:manualLayout>
      </c:layout>
      <c:doughnutChart>
        <c:varyColors val="1"/>
        <c:ser>
          <c:idx val="0"/>
          <c:order val="0"/>
          <c:tx>
            <c:strRef>
              <c:f>'pivot table'!$J$75</c:f>
              <c:strCache>
                <c:ptCount val="1"/>
                <c:pt idx="0">
                  <c:v>Total</c:v>
                </c:pt>
              </c:strCache>
            </c:strRef>
          </c:tx>
          <c:spPr>
            <a:ln>
              <a:noFill/>
            </a:ln>
          </c:spPr>
          <c:dPt>
            <c:idx val="0"/>
            <c:bubble3D val="0"/>
            <c:explosion val="4"/>
            <c:spPr>
              <a:solidFill>
                <a:srgbClr val="49AA91"/>
              </a:solidFill>
              <a:ln>
                <a:noFill/>
              </a:ln>
            </c:spPr>
            <c:extLst>
              <c:ext xmlns:c16="http://schemas.microsoft.com/office/drawing/2014/chart" uri="{C3380CC4-5D6E-409C-BE32-E72D297353CC}">
                <c16:uniqueId val="{00000006-E00A-406D-B19E-2F0A4978F244}"/>
              </c:ext>
            </c:extLst>
          </c:dPt>
          <c:dPt>
            <c:idx val="1"/>
            <c:bubble3D val="0"/>
            <c:explosion val="5"/>
            <c:spPr>
              <a:solidFill>
                <a:srgbClr val="004542"/>
              </a:solidFill>
              <a:ln>
                <a:noFill/>
              </a:ln>
            </c:spPr>
            <c:extLst>
              <c:ext xmlns:c16="http://schemas.microsoft.com/office/drawing/2014/chart" uri="{C3380CC4-5D6E-409C-BE32-E72D297353CC}">
                <c16:uniqueId val="{00000003-E00A-406D-B19E-2F0A4978F244}"/>
              </c:ext>
            </c:extLst>
          </c:dPt>
          <c:dPt>
            <c:idx val="2"/>
            <c:bubble3D val="0"/>
            <c:explosion val="5"/>
            <c:spPr>
              <a:solidFill>
                <a:srgbClr val="3F908E"/>
              </a:solidFill>
              <a:ln>
                <a:noFill/>
              </a:ln>
            </c:spPr>
            <c:extLst>
              <c:ext xmlns:c16="http://schemas.microsoft.com/office/drawing/2014/chart" uri="{C3380CC4-5D6E-409C-BE32-E72D297353CC}">
                <c16:uniqueId val="{00000005-E00A-406D-B19E-2F0A4978F244}"/>
              </c:ext>
            </c:extLst>
          </c:dPt>
          <c:dPt>
            <c:idx val="3"/>
            <c:bubble3D val="0"/>
            <c:explosion val="5"/>
            <c:spPr>
              <a:solidFill>
                <a:srgbClr val="186257"/>
              </a:solidFill>
              <a:ln>
                <a:noFill/>
              </a:ln>
            </c:spPr>
            <c:extLst>
              <c:ext xmlns:c16="http://schemas.microsoft.com/office/drawing/2014/chart" uri="{C3380CC4-5D6E-409C-BE32-E72D297353CC}">
                <c16:uniqueId val="{00000004-E00A-406D-B19E-2F0A4978F244}"/>
              </c:ext>
            </c:extLst>
          </c:dPt>
          <c:dLbls>
            <c:spPr>
              <a:noFill/>
              <a:ln>
                <a:noFill/>
              </a:ln>
              <a:effectLst/>
            </c:spPr>
            <c:txPr>
              <a:bodyPr wrap="square" lIns="38100" tIns="19050" rIns="38100" bIns="19050" anchor="ctr">
                <a:spAutoFit/>
              </a:bodyPr>
              <a:lstStyle/>
              <a:p>
                <a:pPr>
                  <a:defRPr sz="1600" b="1">
                    <a:solidFill>
                      <a:schemeClr val="bg1"/>
                    </a:solidFill>
                  </a:defRPr>
                </a:pPr>
                <a:endParaRPr lang="en-US"/>
              </a:p>
            </c:txPr>
            <c:showLegendKey val="0"/>
            <c:showVal val="1"/>
            <c:showCatName val="0"/>
            <c:showSerName val="0"/>
            <c:showPercent val="0"/>
            <c:showBubbleSize val="0"/>
            <c:showLeaderLines val="1"/>
            <c:extLst>
              <c:ext xmlns:c15="http://schemas.microsoft.com/office/drawing/2012/chart" uri="{CE6537A1-D6FC-4f65-9D91-7224C49458BB}"/>
            </c:extLst>
          </c:dLbls>
          <c:cat>
            <c:strRef>
              <c:f>'pivot table'!$I$76:$I$80</c:f>
              <c:strCache>
                <c:ptCount val="4"/>
                <c:pt idx="0">
                  <c:v>Finance</c:v>
                </c:pt>
                <c:pt idx="1">
                  <c:v>Healthcare</c:v>
                </c:pt>
                <c:pt idx="2">
                  <c:v>Retail</c:v>
                </c:pt>
                <c:pt idx="3">
                  <c:v>Tech</c:v>
                </c:pt>
              </c:strCache>
            </c:strRef>
          </c:cat>
          <c:val>
            <c:numRef>
              <c:f>'pivot table'!$J$76:$J$80</c:f>
              <c:numCache>
                <c:formatCode>General</c:formatCode>
                <c:ptCount val="4"/>
                <c:pt idx="0">
                  <c:v>1101</c:v>
                </c:pt>
                <c:pt idx="1">
                  <c:v>1410</c:v>
                </c:pt>
                <c:pt idx="2">
                  <c:v>1365</c:v>
                </c:pt>
                <c:pt idx="3">
                  <c:v>1394</c:v>
                </c:pt>
              </c:numCache>
            </c:numRef>
          </c:val>
          <c:extLst>
            <c:ext xmlns:c16="http://schemas.microsoft.com/office/drawing/2014/chart" uri="{C3380CC4-5D6E-409C-BE32-E72D297353CC}">
              <c16:uniqueId val="{00000000-E00A-406D-B19E-2F0A4978F244}"/>
            </c:ext>
          </c:extLst>
        </c:ser>
        <c:dLbls>
          <c:showLegendKey val="0"/>
          <c:showVal val="1"/>
          <c:showCatName val="0"/>
          <c:showSerName val="0"/>
          <c:showPercent val="0"/>
          <c:showBubbleSize val="0"/>
          <c:showLeaderLines val="1"/>
        </c:dLbls>
        <c:firstSliceAng val="0"/>
        <c:holeSize val="40"/>
      </c:doughnutChart>
    </c:plotArea>
    <c:legend>
      <c:legendPos val="r"/>
      <c:legendEntry>
        <c:idx val="0"/>
        <c:txPr>
          <a:bodyPr/>
          <a:lstStyle/>
          <a:p>
            <a:pPr>
              <a:defRPr sz="1050"/>
            </a:pPr>
            <a:endParaRPr lang="en-US"/>
          </a:p>
        </c:txPr>
      </c:legendEntry>
      <c:layout>
        <c:manualLayout>
          <c:xMode val="edge"/>
          <c:yMode val="edge"/>
          <c:x val="0.77695623004357894"/>
          <c:y val="0.3310947631955598"/>
          <c:w val="0.20754738852417709"/>
          <c:h val="0.42048914886012023"/>
        </c:manualLayout>
      </c:layout>
      <c:overlay val="0"/>
    </c:legend>
    <c:plotVisOnly val="1"/>
    <c:dispBlanksAs val="gap"/>
    <c:showDLblsOverMax val="0"/>
  </c:chart>
  <c:spPr>
    <a:ln w="127000" cmpd="sng">
      <a:solidFill>
        <a:sysClr val="window" lastClr="FFFFFF"/>
      </a:solidFill>
      <a:prstDash val="sysDot"/>
    </a:ln>
  </c:spPr>
  <c:printSettings>
    <c:headerFooter/>
    <c:pageMargins b="0.75" l="0.7" r="0.7" t="0.75" header="0.3" footer="0.3"/>
    <c:pageSetup/>
  </c:printSettings>
  <c:extLst>
    <c:ext xmlns:c14="http://schemas.microsoft.com/office/drawing/2007/8/2/chart" uri="{781A3756-C4B2-4CAC-9D66-4F8BD8637D16}">
      <c14:pivotOptions>
        <c14:dropZoneCatego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t>Audit Effectiveness by Year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table'!$A$24:$A$30</c:f>
              <c:strCache>
                <c:ptCount val="6"/>
                <c:pt idx="0">
                  <c:v>2020</c:v>
                </c:pt>
                <c:pt idx="1">
                  <c:v>2021</c:v>
                </c:pt>
                <c:pt idx="2">
                  <c:v>2022</c:v>
                </c:pt>
                <c:pt idx="3">
                  <c:v>2023</c:v>
                </c:pt>
                <c:pt idx="4">
                  <c:v>2024</c:v>
                </c:pt>
                <c:pt idx="5">
                  <c:v>2025</c:v>
                </c:pt>
              </c:strCache>
            </c:strRef>
          </c:cat>
          <c:val>
            <c:numRef>
              <c:f>'pivot table'!$B$24:$B$30</c:f>
              <c:numCache>
                <c:formatCode>0.00</c:formatCode>
                <c:ptCount val="6"/>
                <c:pt idx="0">
                  <c:v>7.5857142857142863</c:v>
                </c:pt>
                <c:pt idx="1">
                  <c:v>6.9210526315789478</c:v>
                </c:pt>
                <c:pt idx="2">
                  <c:v>7.5333333333333314</c:v>
                </c:pt>
                <c:pt idx="3">
                  <c:v>7.6769230769230763</c:v>
                </c:pt>
                <c:pt idx="4">
                  <c:v>7.7125000000000004</c:v>
                </c:pt>
                <c:pt idx="5">
                  <c:v>7.6249999999999991</c:v>
                </c:pt>
              </c:numCache>
            </c:numRef>
          </c:val>
          <c:smooth val="0"/>
          <c:extLst>
            <c:ext xmlns:c16="http://schemas.microsoft.com/office/drawing/2014/chart" uri="{C3380CC4-5D6E-409C-BE32-E72D297353CC}">
              <c16:uniqueId val="{00000000-8E5A-46A7-A6DA-6D040B489DF9}"/>
            </c:ext>
          </c:extLst>
        </c:ser>
        <c:dLbls>
          <c:dLblPos val="t"/>
          <c:showLegendKey val="0"/>
          <c:showVal val="1"/>
          <c:showCatName val="0"/>
          <c:showSerName val="0"/>
          <c:showPercent val="0"/>
          <c:showBubbleSize val="0"/>
        </c:dLbls>
        <c:marker val="1"/>
        <c:smooth val="0"/>
        <c:axId val="321192256"/>
        <c:axId val="635538384"/>
      </c:lineChart>
      <c:catAx>
        <c:axId val="3211922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5538384"/>
        <c:crosses val="autoZero"/>
        <c:auto val="1"/>
        <c:lblAlgn val="ctr"/>
        <c:lblOffset val="100"/>
        <c:noMultiLvlLbl val="0"/>
      </c:catAx>
      <c:valAx>
        <c:axId val="635538384"/>
        <c:scaling>
          <c:orientation val="minMax"/>
        </c:scaling>
        <c:delete val="1"/>
        <c:axPos val="l"/>
        <c:numFmt formatCode="0.00" sourceLinked="1"/>
        <c:majorTickMark val="none"/>
        <c:minorTickMark val="none"/>
        <c:tickLblPos val="nextTo"/>
        <c:crossAx val="3211922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t>Client Satisfaction by Firm</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pivotFmt>
      <c:pivotFmt>
        <c:idx val="6"/>
        <c:spPr>
          <a:solidFill>
            <a:srgbClr val="004542"/>
          </a:solidFill>
          <a:ln w="101600">
            <a:solidFill>
              <a:srgbClr val="004542"/>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067D7D"/>
          </a:solidFill>
          <a:ln w="101600">
            <a:solidFill>
              <a:srgbClr val="067D7D"/>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004542"/>
          </a:solidFill>
          <a:ln w="101600">
            <a:solidFill>
              <a:srgbClr val="004542"/>
            </a:solidFill>
          </a:ln>
          <a:effectLst/>
        </c:spPr>
      </c:pivotFmt>
      <c:pivotFmt>
        <c:idx val="9"/>
        <c:spPr>
          <a:solidFill>
            <a:srgbClr val="46908E"/>
          </a:solidFill>
          <a:ln w="101600">
            <a:solidFill>
              <a:srgbClr val="46908E"/>
            </a:solidFill>
          </a:ln>
          <a:effectLst/>
        </c:spPr>
      </c:pivotFmt>
    </c:pivotFmts>
    <c:plotArea>
      <c:layout>
        <c:manualLayout>
          <c:layoutTarget val="inner"/>
          <c:xMode val="edge"/>
          <c:yMode val="edge"/>
          <c:x val="0.10110785607833464"/>
          <c:y val="0.1300462962962963"/>
          <c:w val="0.86005288075057773"/>
          <c:h val="0.76255431612715063"/>
        </c:manualLayout>
      </c:layout>
      <c:barChart>
        <c:barDir val="bar"/>
        <c:grouping val="stacked"/>
        <c:varyColors val="0"/>
        <c:ser>
          <c:idx val="0"/>
          <c:order val="0"/>
          <c:tx>
            <c:strRef>
              <c:f>'pivot table'!$O$23</c:f>
              <c:strCache>
                <c:ptCount val="1"/>
                <c:pt idx="0">
                  <c:v>Sum of Client Satisfaction Score</c:v>
                </c:pt>
              </c:strCache>
            </c:strRef>
          </c:tx>
          <c:spPr>
            <a:solidFill>
              <a:srgbClr val="004542"/>
            </a:solidFill>
            <a:ln w="101600">
              <a:solidFill>
                <a:srgbClr val="004542"/>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table'!$N$24:$N$28</c:f>
              <c:strCache>
                <c:ptCount val="4"/>
                <c:pt idx="0">
                  <c:v>Deloitte</c:v>
                </c:pt>
                <c:pt idx="1">
                  <c:v>Ernst &amp; Young</c:v>
                </c:pt>
                <c:pt idx="2">
                  <c:v>KPMG</c:v>
                </c:pt>
                <c:pt idx="3">
                  <c:v>PwC</c:v>
                </c:pt>
              </c:strCache>
            </c:strRef>
          </c:cat>
          <c:val>
            <c:numRef>
              <c:f>'pivot table'!$O$24:$O$28</c:f>
              <c:numCache>
                <c:formatCode>General</c:formatCode>
                <c:ptCount val="4"/>
                <c:pt idx="0">
                  <c:v>228.7</c:v>
                </c:pt>
                <c:pt idx="1">
                  <c:v>170</c:v>
                </c:pt>
                <c:pt idx="2">
                  <c:v>154.79999999999998</c:v>
                </c:pt>
                <c:pt idx="3">
                  <c:v>180.40000000000003</c:v>
                </c:pt>
              </c:numCache>
            </c:numRef>
          </c:val>
          <c:extLst>
            <c:ext xmlns:c16="http://schemas.microsoft.com/office/drawing/2014/chart" uri="{C3380CC4-5D6E-409C-BE32-E72D297353CC}">
              <c16:uniqueId val="{00000006-9600-453E-8079-7F4CF53ABECB}"/>
            </c:ext>
          </c:extLst>
        </c:ser>
        <c:ser>
          <c:idx val="1"/>
          <c:order val="1"/>
          <c:tx>
            <c:strRef>
              <c:f>'pivot table'!$P$23</c:f>
              <c:strCache>
                <c:ptCount val="1"/>
                <c:pt idx="0">
                  <c:v>Sum of Audit Effectiveness Score</c:v>
                </c:pt>
              </c:strCache>
            </c:strRef>
          </c:tx>
          <c:spPr>
            <a:solidFill>
              <a:srgbClr val="067D7D"/>
            </a:solidFill>
            <a:ln w="101600">
              <a:solidFill>
                <a:srgbClr val="067D7D"/>
              </a:solidFill>
            </a:ln>
            <a:effectLst/>
          </c:spPr>
          <c:invertIfNegative val="0"/>
          <c:dPt>
            <c:idx val="3"/>
            <c:invertIfNegative val="0"/>
            <c:bubble3D val="0"/>
            <c:spPr>
              <a:solidFill>
                <a:srgbClr val="46908E"/>
              </a:solidFill>
              <a:ln w="101600">
                <a:solidFill>
                  <a:srgbClr val="46908E"/>
                </a:solidFill>
              </a:ln>
              <a:effectLst/>
            </c:spPr>
            <c:extLst>
              <c:ext xmlns:c16="http://schemas.microsoft.com/office/drawing/2014/chart" uri="{C3380CC4-5D6E-409C-BE32-E72D297353CC}">
                <c16:uniqueId val="{00000009-9600-453E-8079-7F4CF53ABECB}"/>
              </c:ext>
            </c:extLst>
          </c:dPt>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table'!$N$24:$N$28</c:f>
              <c:strCache>
                <c:ptCount val="4"/>
                <c:pt idx="0">
                  <c:v>Deloitte</c:v>
                </c:pt>
                <c:pt idx="1">
                  <c:v>Ernst &amp; Young</c:v>
                </c:pt>
                <c:pt idx="2">
                  <c:v>KPMG</c:v>
                </c:pt>
                <c:pt idx="3">
                  <c:v>PwC</c:v>
                </c:pt>
              </c:strCache>
            </c:strRef>
          </c:cat>
          <c:val>
            <c:numRef>
              <c:f>'pivot table'!$P$24:$P$28</c:f>
              <c:numCache>
                <c:formatCode>General</c:formatCode>
                <c:ptCount val="4"/>
                <c:pt idx="0">
                  <c:v>225.6</c:v>
                </c:pt>
                <c:pt idx="1">
                  <c:v>171.50000000000003</c:v>
                </c:pt>
                <c:pt idx="2">
                  <c:v>167.09999999999997</c:v>
                </c:pt>
                <c:pt idx="3">
                  <c:v>184.80000000000004</c:v>
                </c:pt>
              </c:numCache>
            </c:numRef>
          </c:val>
          <c:extLst>
            <c:ext xmlns:c16="http://schemas.microsoft.com/office/drawing/2014/chart" uri="{C3380CC4-5D6E-409C-BE32-E72D297353CC}">
              <c16:uniqueId val="{00000007-9600-453E-8079-7F4CF53ABECB}"/>
            </c:ext>
          </c:extLst>
        </c:ser>
        <c:dLbls>
          <c:showLegendKey val="0"/>
          <c:showVal val="1"/>
          <c:showCatName val="0"/>
          <c:showSerName val="0"/>
          <c:showPercent val="0"/>
          <c:showBubbleSize val="0"/>
        </c:dLbls>
        <c:gapWidth val="150"/>
        <c:overlap val="100"/>
        <c:axId val="629762208"/>
        <c:axId val="635538800"/>
      </c:barChart>
      <c:catAx>
        <c:axId val="6297622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5538800"/>
        <c:crosses val="autoZero"/>
        <c:auto val="1"/>
        <c:lblAlgn val="ctr"/>
        <c:lblOffset val="100"/>
        <c:noMultiLvlLbl val="0"/>
      </c:catAx>
      <c:valAx>
        <c:axId val="63553880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97622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table!PivotTable3</c:name>
    <c:fmtId val="8"/>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'pivot table'!$O$2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568-4584-A366-FD11C23EEE0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2-F568-4584-A366-FD11C23EEE0E}"/>
              </c:ext>
            </c:extLst>
          </c:dPt>
          <c:dLbls>
            <c:dLbl>
              <c:idx val="0"/>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F568-4584-A366-FD11C23EEE0E}"/>
                </c:ext>
              </c:extLst>
            </c:dLbl>
            <c:dLbl>
              <c:idx val="1"/>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F568-4584-A366-FD11C23EEE0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s>
          <c:cat>
            <c:strRef>
              <c:f>'pivot table'!$N$3:$N$5</c:f>
              <c:strCache>
                <c:ptCount val="2"/>
                <c:pt idx="0">
                  <c:v>No</c:v>
                </c:pt>
                <c:pt idx="1">
                  <c:v>Yes</c:v>
                </c:pt>
              </c:strCache>
            </c:strRef>
          </c:cat>
          <c:val>
            <c:numRef>
              <c:f>'pivot table'!$O$3:$O$5</c:f>
              <c:numCache>
                <c:formatCode>General</c:formatCode>
                <c:ptCount val="2"/>
                <c:pt idx="0">
                  <c:v>55</c:v>
                </c:pt>
                <c:pt idx="1">
                  <c:v>45</c:v>
                </c:pt>
              </c:numCache>
            </c:numRef>
          </c:val>
          <c:extLst>
            <c:ext xmlns:c16="http://schemas.microsoft.com/office/drawing/2014/chart" uri="{C3380CC4-5D6E-409C-BE32-E72D297353CC}">
              <c16:uniqueId val="{00000000-F568-4584-A366-FD11C23EEE0E}"/>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[dashboard.xlsx]pivot table!PivotTable5</c:name>
    <c:fmtId val="2"/>
  </c:pivotSource>
  <c:chart>
    <c:title>
      <c:tx>
        <c:rich>
          <a:bodyPr/>
          <a:lstStyle/>
          <a:p>
            <a:pPr>
              <a:defRPr/>
            </a:pPr>
            <a:r>
              <a:rPr lang="en-IN"/>
              <a:t>Total</a:t>
            </a:r>
          </a:p>
        </c:rich>
      </c:tx>
      <c:overlay val="0"/>
    </c:title>
    <c:autoTitleDeleted val="0"/>
    <c:pivotFmts>
      <c:pivotFmt>
        <c:idx val="0"/>
        <c:spPr>
          <a:ln>
            <a:prstDash val="solid"/>
          </a:ln>
        </c:spPr>
        <c:marker>
          <c:symbol val="none"/>
        </c:marker>
      </c:pivotFmt>
    </c:pivotFmts>
    <c:plotArea>
      <c:layout/>
      <c:doughnutChart>
        <c:varyColors val="1"/>
        <c:ser>
          <c:idx val="0"/>
          <c:order val="0"/>
          <c:tx>
            <c:strRef>
              <c:f>'pivot table'!$J$75</c:f>
              <c:strCache>
                <c:ptCount val="1"/>
                <c:pt idx="0">
                  <c:v>Total</c:v>
                </c:pt>
              </c:strCache>
            </c:strRef>
          </c:tx>
          <c:spPr>
            <a:ln>
              <a:prstDash val="solid"/>
            </a:ln>
          </c:spPr>
          <c:cat>
            <c:strRef>
              <c:f>'pivot table'!$I$76:$I$80</c:f>
              <c:strCache>
                <c:ptCount val="4"/>
                <c:pt idx="0">
                  <c:v>Finance</c:v>
                </c:pt>
                <c:pt idx="1">
                  <c:v>Healthcare</c:v>
                </c:pt>
                <c:pt idx="2">
                  <c:v>Retail</c:v>
                </c:pt>
                <c:pt idx="3">
                  <c:v>Tech</c:v>
                </c:pt>
              </c:strCache>
            </c:strRef>
          </c:cat>
          <c:val>
            <c:numRef>
              <c:f>'pivot table'!$J$76:$J$80</c:f>
              <c:numCache>
                <c:formatCode>General</c:formatCode>
                <c:ptCount val="4"/>
                <c:pt idx="0">
                  <c:v>1101</c:v>
                </c:pt>
                <c:pt idx="1">
                  <c:v>1410</c:v>
                </c:pt>
                <c:pt idx="2">
                  <c:v>1365</c:v>
                </c:pt>
                <c:pt idx="3">
                  <c:v>1394</c:v>
                </c:pt>
              </c:numCache>
            </c:numRef>
          </c:val>
          <c:extLst>
            <c:ext xmlns:c16="http://schemas.microsoft.com/office/drawing/2014/chart" uri="{C3380CC4-5D6E-409C-BE32-E72D297353CC}">
              <c16:uniqueId val="{00000000-8DBB-4C5E-9559-127315A7B0D1}"/>
            </c:ext>
          </c:extLst>
        </c:ser>
        <c:dLbls>
          <c:showLegendKey val="0"/>
          <c:showVal val="0"/>
          <c:showCatName val="0"/>
          <c:showSerName val="0"/>
          <c:showPercent val="0"/>
          <c:showBubbleSize val="0"/>
          <c:showLeaderLines val="1"/>
        </c:dLbls>
        <c:firstSliceAng val="0"/>
        <c:holeSize val="10"/>
      </c:doughnutChart>
    </c:plotArea>
    <c:legend>
      <c:legendPos val="r"/>
      <c:overlay val="0"/>
    </c:legend>
    <c:plotVisOnly val="1"/>
    <c:dispBlanksAs val="gap"/>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table!PivotTable1</c:name>
    <c:fmtId val="2"/>
  </c:pivotSource>
  <c:chart>
    <c:title>
      <c:tx>
        <c:rich>
          <a:bodyPr rot="0" spcFirstLastPara="1" vertOverflow="ellipsis" vert="horz" wrap="square" anchor="ctr" anchorCtr="1"/>
          <a:lstStyle/>
          <a:p>
            <a:pPr>
              <a:defRPr sz="1800" b="0" i="0" u="none" strike="noStrike" kern="1200" spc="0" baseline="0">
                <a:solidFill>
                  <a:srgbClr val="004542"/>
                </a:solidFill>
                <a:latin typeface="+mn-lt"/>
                <a:ea typeface="+mn-ea"/>
                <a:cs typeface="+mn-cs"/>
              </a:defRPr>
            </a:pPr>
            <a:r>
              <a:rPr lang="en-IN" sz="1800" b="1" i="0" u="none" strike="noStrike" baseline="0">
                <a:solidFill>
                  <a:srgbClr val="004542"/>
                </a:solidFill>
              </a:rPr>
              <a:t>Audit Engagements by Firm</a:t>
            </a:r>
          </a:p>
        </c:rich>
      </c:tx>
      <c:layout>
        <c:manualLayout>
          <c:xMode val="edge"/>
          <c:yMode val="edge"/>
          <c:x val="0.24072820045186674"/>
          <c:y val="7.97156844418397E-4"/>
        </c:manualLayout>
      </c:layout>
      <c:overlay val="0"/>
      <c:spPr>
        <a:noFill/>
        <a:ln>
          <a:noFill/>
        </a:ln>
        <a:effectLst/>
      </c:spPr>
      <c:txPr>
        <a:bodyPr rot="0" spcFirstLastPara="1" vertOverflow="ellipsis" vert="horz" wrap="square" anchor="ctr" anchorCtr="1"/>
        <a:lstStyle/>
        <a:p>
          <a:pPr>
            <a:defRPr sz="1800" b="0" i="0" u="none" strike="noStrike" kern="1200" spc="0" baseline="0">
              <a:solidFill>
                <a:srgbClr val="004542"/>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186357"/>
          </a:solidFill>
          <a:ln w="101600">
            <a:solidFill>
              <a:srgbClr val="186357"/>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6519315481479865E-2"/>
          <c:y val="0.14090848088251831"/>
          <c:w val="0.93517500660082697"/>
          <c:h val="0.74035440821871767"/>
        </c:manualLayout>
      </c:layout>
      <c:barChart>
        <c:barDir val="col"/>
        <c:grouping val="clustered"/>
        <c:varyColors val="0"/>
        <c:ser>
          <c:idx val="0"/>
          <c:order val="0"/>
          <c:tx>
            <c:strRef>
              <c:f>'pivot table'!$B$3:$B$4</c:f>
              <c:strCache>
                <c:ptCount val="1"/>
                <c:pt idx="0">
                  <c:v>Total</c:v>
                </c:pt>
              </c:strCache>
            </c:strRef>
          </c:tx>
          <c:spPr>
            <a:solidFill>
              <a:srgbClr val="186357"/>
            </a:solidFill>
            <a:ln w="101600">
              <a:solidFill>
                <a:srgbClr val="186357"/>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table'!$A$5:$A$9</c:f>
              <c:strCache>
                <c:ptCount val="4"/>
                <c:pt idx="0">
                  <c:v>Deloitte</c:v>
                </c:pt>
                <c:pt idx="1">
                  <c:v>Ernst &amp; Young</c:v>
                </c:pt>
                <c:pt idx="2">
                  <c:v>KPMG</c:v>
                </c:pt>
                <c:pt idx="3">
                  <c:v>PwC</c:v>
                </c:pt>
              </c:strCache>
            </c:strRef>
          </c:cat>
          <c:val>
            <c:numRef>
              <c:f>'pivot table'!$B$5:$B$9</c:f>
              <c:numCache>
                <c:formatCode>General</c:formatCode>
                <c:ptCount val="4"/>
                <c:pt idx="0">
                  <c:v>71631</c:v>
                </c:pt>
                <c:pt idx="1">
                  <c:v>59730</c:v>
                </c:pt>
                <c:pt idx="2">
                  <c:v>67155</c:v>
                </c:pt>
                <c:pt idx="3">
                  <c:v>79936</c:v>
                </c:pt>
              </c:numCache>
            </c:numRef>
          </c:val>
          <c:extLst>
            <c:ext xmlns:c16="http://schemas.microsoft.com/office/drawing/2014/chart" uri="{C3380CC4-5D6E-409C-BE32-E72D297353CC}">
              <c16:uniqueId val="{00000000-E8A2-487C-8340-C0BA8C05CE2A}"/>
            </c:ext>
          </c:extLst>
        </c:ser>
        <c:dLbls>
          <c:dLblPos val="outEnd"/>
          <c:showLegendKey val="0"/>
          <c:showVal val="1"/>
          <c:showCatName val="0"/>
          <c:showSerName val="0"/>
          <c:showPercent val="0"/>
          <c:showBubbleSize val="0"/>
        </c:dLbls>
        <c:gapWidth val="160"/>
        <c:overlap val="-27"/>
        <c:axId val="91843264"/>
        <c:axId val="335469488"/>
      </c:barChart>
      <c:catAx>
        <c:axId val="9184326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endParaRPr lang="en-US"/>
          </a:p>
        </c:txPr>
        <c:crossAx val="335469488"/>
        <c:crosses val="autoZero"/>
        <c:auto val="1"/>
        <c:lblAlgn val="ctr"/>
        <c:lblOffset val="100"/>
        <c:noMultiLvlLbl val="0"/>
      </c:catAx>
      <c:valAx>
        <c:axId val="335469488"/>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918432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800" b="1" i="0" u="none" strike="noStrike" baseline="0">
                <a:solidFill>
                  <a:srgbClr val="004542"/>
                </a:solidFill>
              </a:rPr>
              <a:t>Audit Effectiveness by Year</a:t>
            </a:r>
            <a:endParaRPr lang="en-US" sz="1800" b="1">
              <a:solidFill>
                <a:srgbClr val="004542"/>
              </a:solidFill>
            </a:endParaRPr>
          </a:p>
        </c:rich>
      </c:tx>
      <c:layout>
        <c:manualLayout>
          <c:xMode val="edge"/>
          <c:yMode val="edge"/>
          <c:x val="0.32058626309394861"/>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gradFill>
            <a:gsLst>
              <a:gs pos="0">
                <a:srgbClr val="49AA91"/>
              </a:gs>
              <a:gs pos="100000">
                <a:schemeClr val="bg1"/>
              </a:gs>
              <a:gs pos="100000">
                <a:schemeClr val="accent1">
                  <a:lumMod val="45000"/>
                  <a:lumOff val="55000"/>
                </a:schemeClr>
              </a:gs>
              <a:gs pos="100000">
                <a:schemeClr val="accent1">
                  <a:lumMod val="30000"/>
                  <a:lumOff val="70000"/>
                </a:schemeClr>
              </a:gs>
            </a:gsLst>
            <a:lin ang="5400000" scaled="1"/>
          </a:gradFill>
          <a:ln w="50800" cmpd="sng">
            <a:solidFill>
              <a:srgbClr val="004542"/>
            </a:solidFill>
            <a:prstDash val="solid"/>
            <a:beve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a:gsLst>
              <a:gs pos="0">
                <a:srgbClr val="49AA91"/>
              </a:gs>
              <a:gs pos="100000">
                <a:schemeClr val="bg1"/>
              </a:gs>
              <a:gs pos="100000">
                <a:schemeClr val="accent1">
                  <a:lumMod val="45000"/>
                  <a:lumOff val="55000"/>
                </a:schemeClr>
              </a:gs>
              <a:gs pos="100000">
                <a:schemeClr val="accent1">
                  <a:lumMod val="30000"/>
                  <a:lumOff val="70000"/>
                </a:schemeClr>
              </a:gs>
            </a:gsLst>
            <a:lin ang="5400000" scaled="1"/>
          </a:gradFill>
          <a:ln w="50800" cmpd="sng">
            <a:solidFill>
              <a:srgbClr val="004542"/>
            </a:solidFill>
            <a:prstDash val="solid"/>
            <a:bevel/>
          </a:ln>
          <a:effectLst/>
        </c:spPr>
        <c:dLbl>
          <c:idx val="0"/>
          <c:layout>
            <c:manualLayout>
              <c:x val="1.6298812126030963E-2"/>
              <c:y val="-0.21512601246149893"/>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a:gsLst>
              <a:gs pos="0">
                <a:srgbClr val="49AA91"/>
              </a:gs>
              <a:gs pos="100000">
                <a:schemeClr val="bg1"/>
              </a:gs>
              <a:gs pos="100000">
                <a:schemeClr val="accent1">
                  <a:lumMod val="45000"/>
                  <a:lumOff val="55000"/>
                </a:schemeClr>
              </a:gs>
              <a:gs pos="100000">
                <a:schemeClr val="accent1">
                  <a:lumMod val="30000"/>
                  <a:lumOff val="70000"/>
                </a:schemeClr>
              </a:gs>
            </a:gsLst>
            <a:lin ang="5400000" scaled="1"/>
          </a:gradFill>
          <a:ln w="50800" cmpd="sng">
            <a:solidFill>
              <a:srgbClr val="004542"/>
            </a:solidFill>
            <a:prstDash val="solid"/>
            <a:bevel/>
          </a:ln>
          <a:effectLst/>
        </c:spPr>
        <c:dLbl>
          <c:idx val="0"/>
          <c:layout>
            <c:manualLayout>
              <c:x val="1.448783300091647E-2"/>
              <c:y val="-5.3781503115374815E-2"/>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a:gsLst>
              <a:gs pos="0">
                <a:srgbClr val="49AA91"/>
              </a:gs>
              <a:gs pos="100000">
                <a:schemeClr val="bg1"/>
              </a:gs>
              <a:gs pos="100000">
                <a:schemeClr val="accent1">
                  <a:lumMod val="45000"/>
                  <a:lumOff val="55000"/>
                </a:schemeClr>
              </a:gs>
              <a:gs pos="100000">
                <a:schemeClr val="accent1">
                  <a:lumMod val="30000"/>
                  <a:lumOff val="70000"/>
                </a:schemeClr>
              </a:gs>
            </a:gsLst>
            <a:lin ang="5400000" scaled="1"/>
          </a:gradFill>
          <a:ln w="50800" cmpd="sng">
            <a:solidFill>
              <a:srgbClr val="004542"/>
            </a:solidFill>
            <a:prstDash val="solid"/>
            <a:bevel/>
          </a:ln>
          <a:effectLst/>
        </c:spPr>
        <c:dLbl>
          <c:idx val="0"/>
          <c:layout>
            <c:manualLayout>
              <c:x val="-3.0786645126947499E-2"/>
              <c:y val="-0.25994393172431124"/>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gradFill>
            <a:gsLst>
              <a:gs pos="0">
                <a:srgbClr val="49AA91"/>
              </a:gs>
              <a:gs pos="100000">
                <a:schemeClr val="bg1"/>
              </a:gs>
              <a:gs pos="100000">
                <a:schemeClr val="accent1">
                  <a:lumMod val="45000"/>
                  <a:lumOff val="55000"/>
                </a:schemeClr>
              </a:gs>
              <a:gs pos="100000">
                <a:schemeClr val="accent1">
                  <a:lumMod val="30000"/>
                  <a:lumOff val="70000"/>
                </a:schemeClr>
              </a:gs>
            </a:gsLst>
            <a:lin ang="5400000" scaled="1"/>
          </a:gradFill>
          <a:ln w="50800" cmpd="sng">
            <a:solidFill>
              <a:srgbClr val="004542"/>
            </a:solidFill>
            <a:prstDash val="solid"/>
            <a:bevel/>
          </a:ln>
          <a:effectLst/>
        </c:spPr>
        <c:dLbl>
          <c:idx val="0"/>
          <c:layout>
            <c:manualLayout>
              <c:x val="3.6219582502289844E-3"/>
              <c:y val="-0.26442572365059247"/>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gradFill>
            <a:gsLst>
              <a:gs pos="0">
                <a:srgbClr val="49AA91"/>
              </a:gs>
              <a:gs pos="100000">
                <a:schemeClr val="bg1"/>
              </a:gs>
              <a:gs pos="100000">
                <a:schemeClr val="accent1">
                  <a:lumMod val="45000"/>
                  <a:lumOff val="55000"/>
                </a:schemeClr>
              </a:gs>
              <a:gs pos="100000">
                <a:schemeClr val="accent1">
                  <a:lumMod val="30000"/>
                  <a:lumOff val="70000"/>
                </a:schemeClr>
              </a:gs>
            </a:gsLst>
            <a:lin ang="5400000" scaled="1"/>
          </a:gradFill>
          <a:ln w="50800" cmpd="sng">
            <a:solidFill>
              <a:srgbClr val="004542"/>
            </a:solidFill>
            <a:prstDash val="solid"/>
            <a:bevel/>
          </a:ln>
          <a:effectLst/>
        </c:spPr>
        <c:dLbl>
          <c:idx val="0"/>
          <c:layout>
            <c:manualLayout>
              <c:x val="2.173174950137477E-2"/>
              <c:y val="-0.26442572365059247"/>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gradFill>
            <a:gsLst>
              <a:gs pos="0">
                <a:srgbClr val="49AA91"/>
              </a:gs>
              <a:gs pos="100000">
                <a:schemeClr val="bg1"/>
              </a:gs>
              <a:gs pos="100000">
                <a:schemeClr val="accent1">
                  <a:lumMod val="45000"/>
                  <a:lumOff val="55000"/>
                </a:schemeClr>
              </a:gs>
              <a:gs pos="100000">
                <a:schemeClr val="accent1">
                  <a:lumMod val="30000"/>
                  <a:lumOff val="70000"/>
                </a:schemeClr>
              </a:gs>
            </a:gsLst>
            <a:lin ang="5400000" scaled="1"/>
          </a:gradFill>
          <a:ln w="50800" cmpd="sng">
            <a:solidFill>
              <a:srgbClr val="004542"/>
            </a:solidFill>
            <a:prstDash val="solid"/>
            <a:bevel/>
          </a:ln>
          <a:effectLst/>
        </c:spPr>
        <c:dLbl>
          <c:idx val="0"/>
          <c:layout>
            <c:manualLayout>
              <c:x val="3.2597624252062057E-2"/>
              <c:y val="-0.17927167705124911"/>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2887380912080384E-2"/>
          <c:y val="0.12986009751249961"/>
          <c:w val="0.93422523817583925"/>
          <c:h val="0.74121321754547431"/>
        </c:manualLayout>
      </c:layout>
      <c:areaChart>
        <c:grouping val="standard"/>
        <c:varyColors val="0"/>
        <c:ser>
          <c:idx val="0"/>
          <c:order val="0"/>
          <c:tx>
            <c:strRef>
              <c:f>'pivot table'!$B$23</c:f>
              <c:strCache>
                <c:ptCount val="1"/>
                <c:pt idx="0">
                  <c:v>Total</c:v>
                </c:pt>
              </c:strCache>
            </c:strRef>
          </c:tx>
          <c:spPr>
            <a:gradFill>
              <a:gsLst>
                <a:gs pos="0">
                  <a:srgbClr val="49AA91"/>
                </a:gs>
                <a:gs pos="100000">
                  <a:schemeClr val="bg1"/>
                </a:gs>
                <a:gs pos="100000">
                  <a:schemeClr val="accent1">
                    <a:lumMod val="45000"/>
                    <a:lumOff val="55000"/>
                  </a:schemeClr>
                </a:gs>
                <a:gs pos="100000">
                  <a:schemeClr val="accent1">
                    <a:lumMod val="30000"/>
                    <a:lumOff val="70000"/>
                  </a:schemeClr>
                </a:gs>
              </a:gsLst>
              <a:lin ang="5400000" scaled="1"/>
            </a:gradFill>
            <a:ln w="50800" cmpd="sng">
              <a:solidFill>
                <a:srgbClr val="004542"/>
              </a:solidFill>
              <a:prstDash val="solid"/>
              <a:bevel/>
            </a:ln>
            <a:effectLst/>
          </c:spPr>
          <c:dPt>
            <c:idx val="0"/>
            <c:bubble3D val="0"/>
            <c:extLst>
              <c:ext xmlns:c16="http://schemas.microsoft.com/office/drawing/2014/chart" uri="{C3380CC4-5D6E-409C-BE32-E72D297353CC}">
                <c16:uniqueId val="{00000007-15B9-4F4C-A026-A5A0099B6CE0}"/>
              </c:ext>
            </c:extLst>
          </c:dPt>
          <c:dPt>
            <c:idx val="1"/>
            <c:bubble3D val="0"/>
            <c:extLst>
              <c:ext xmlns:c16="http://schemas.microsoft.com/office/drawing/2014/chart" uri="{C3380CC4-5D6E-409C-BE32-E72D297353CC}">
                <c16:uniqueId val="{00000003-15B9-4F4C-A026-A5A0099B6CE0}"/>
              </c:ext>
            </c:extLst>
          </c:dPt>
          <c:dPt>
            <c:idx val="2"/>
            <c:bubble3D val="0"/>
            <c:extLst>
              <c:ext xmlns:c16="http://schemas.microsoft.com/office/drawing/2014/chart" uri="{C3380CC4-5D6E-409C-BE32-E72D297353CC}">
                <c16:uniqueId val="{00000001-15B9-4F4C-A026-A5A0099B6CE0}"/>
              </c:ext>
            </c:extLst>
          </c:dPt>
          <c:dPt>
            <c:idx val="3"/>
            <c:bubble3D val="0"/>
            <c:extLst>
              <c:ext xmlns:c16="http://schemas.microsoft.com/office/drawing/2014/chart" uri="{C3380CC4-5D6E-409C-BE32-E72D297353CC}">
                <c16:uniqueId val="{00000006-15B9-4F4C-A026-A5A0099B6CE0}"/>
              </c:ext>
            </c:extLst>
          </c:dPt>
          <c:dPt>
            <c:idx val="4"/>
            <c:bubble3D val="0"/>
            <c:extLst>
              <c:ext xmlns:c16="http://schemas.microsoft.com/office/drawing/2014/chart" uri="{C3380CC4-5D6E-409C-BE32-E72D297353CC}">
                <c16:uniqueId val="{00000005-15B9-4F4C-A026-A5A0099B6CE0}"/>
              </c:ext>
            </c:extLst>
          </c:dPt>
          <c:dPt>
            <c:idx val="5"/>
            <c:bubble3D val="0"/>
            <c:extLst>
              <c:ext xmlns:c16="http://schemas.microsoft.com/office/drawing/2014/chart" uri="{C3380CC4-5D6E-409C-BE32-E72D297353CC}">
                <c16:uniqueId val="{00000004-15B9-4F4C-A026-A5A0099B6CE0}"/>
              </c:ext>
            </c:extLst>
          </c:dPt>
          <c:dLbls>
            <c:dLbl>
              <c:idx val="0"/>
              <c:layout>
                <c:manualLayout>
                  <c:x val="3.2597624252062057E-2"/>
                  <c:y val="-0.1792716770512491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15B9-4F4C-A026-A5A0099B6CE0}"/>
                </c:ext>
              </c:extLst>
            </c:dLbl>
            <c:dLbl>
              <c:idx val="1"/>
              <c:layout>
                <c:manualLayout>
                  <c:x val="1.448783300091647E-2"/>
                  <c:y val="-5.378150311537481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15B9-4F4C-A026-A5A0099B6CE0}"/>
                </c:ext>
              </c:extLst>
            </c:dLbl>
            <c:dLbl>
              <c:idx val="2"/>
              <c:layout>
                <c:manualLayout>
                  <c:x val="1.6298812126030963E-2"/>
                  <c:y val="-0.2151260124614989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15B9-4F4C-A026-A5A0099B6CE0}"/>
                </c:ext>
              </c:extLst>
            </c:dLbl>
            <c:dLbl>
              <c:idx val="3"/>
              <c:layout>
                <c:manualLayout>
                  <c:x val="2.173174950137477E-2"/>
                  <c:y val="-0.2644257236505924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15B9-4F4C-A026-A5A0099B6CE0}"/>
                </c:ext>
              </c:extLst>
            </c:dLbl>
            <c:dLbl>
              <c:idx val="4"/>
              <c:layout>
                <c:manualLayout>
                  <c:x val="3.6219582502289844E-3"/>
                  <c:y val="-0.2644257236505924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15B9-4F4C-A026-A5A0099B6CE0}"/>
                </c:ext>
              </c:extLst>
            </c:dLbl>
            <c:dLbl>
              <c:idx val="5"/>
              <c:layout>
                <c:manualLayout>
                  <c:x val="-3.0786645126947499E-2"/>
                  <c:y val="-0.2599439317243112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15B9-4F4C-A026-A5A0099B6CE0}"/>
                </c:ext>
              </c:extLst>
            </c:dLbl>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table'!$A$24:$A$30</c:f>
              <c:strCache>
                <c:ptCount val="6"/>
                <c:pt idx="0">
                  <c:v>2020</c:v>
                </c:pt>
                <c:pt idx="1">
                  <c:v>2021</c:v>
                </c:pt>
                <c:pt idx="2">
                  <c:v>2022</c:v>
                </c:pt>
                <c:pt idx="3">
                  <c:v>2023</c:v>
                </c:pt>
                <c:pt idx="4">
                  <c:v>2024</c:v>
                </c:pt>
                <c:pt idx="5">
                  <c:v>2025</c:v>
                </c:pt>
              </c:strCache>
            </c:strRef>
          </c:cat>
          <c:val>
            <c:numRef>
              <c:f>'pivot table'!$B$24:$B$30</c:f>
              <c:numCache>
                <c:formatCode>0.00</c:formatCode>
                <c:ptCount val="6"/>
                <c:pt idx="0">
                  <c:v>7.5857142857142863</c:v>
                </c:pt>
                <c:pt idx="1">
                  <c:v>6.9210526315789478</c:v>
                </c:pt>
                <c:pt idx="2">
                  <c:v>7.5333333333333314</c:v>
                </c:pt>
                <c:pt idx="3">
                  <c:v>7.6769230769230763</c:v>
                </c:pt>
                <c:pt idx="4">
                  <c:v>7.7125000000000004</c:v>
                </c:pt>
                <c:pt idx="5">
                  <c:v>7.6249999999999991</c:v>
                </c:pt>
              </c:numCache>
            </c:numRef>
          </c:val>
          <c:extLst>
            <c:ext xmlns:c16="http://schemas.microsoft.com/office/drawing/2014/chart" uri="{C3380CC4-5D6E-409C-BE32-E72D297353CC}">
              <c16:uniqueId val="{00000000-15B9-4F4C-A026-A5A0099B6CE0}"/>
            </c:ext>
          </c:extLst>
        </c:ser>
        <c:dLbls>
          <c:showLegendKey val="0"/>
          <c:showVal val="1"/>
          <c:showCatName val="0"/>
          <c:showSerName val="0"/>
          <c:showPercent val="0"/>
          <c:showBubbleSize val="0"/>
        </c:dLbls>
        <c:axId val="321192256"/>
        <c:axId val="635538384"/>
      </c:areaChart>
      <c:catAx>
        <c:axId val="32119225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endParaRPr lang="en-US"/>
          </a:p>
        </c:txPr>
        <c:crossAx val="635538384"/>
        <c:crosses val="autoZero"/>
        <c:auto val="1"/>
        <c:lblAlgn val="ctr"/>
        <c:lblOffset val="100"/>
        <c:noMultiLvlLbl val="0"/>
      </c:catAx>
      <c:valAx>
        <c:axId val="635538384"/>
        <c:scaling>
          <c:orientation val="minMax"/>
        </c:scaling>
        <c:delete val="1"/>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crossAx val="32119225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800" b="1" i="0" u="none" strike="noStrike" baseline="0">
                <a:solidFill>
                  <a:srgbClr val="004542"/>
                </a:solidFill>
              </a:rPr>
              <a:t>Client Satisfaction and Audit Effectiveness by Firm</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pivotFmt>
      <c:pivotFmt>
        <c:idx val="6"/>
        <c:spPr>
          <a:solidFill>
            <a:srgbClr val="004542"/>
          </a:solidFill>
          <a:ln w="101600">
            <a:solidFill>
              <a:srgbClr val="004542"/>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067D7D"/>
          </a:solidFill>
          <a:ln w="101600">
            <a:solidFill>
              <a:srgbClr val="067D7D"/>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004542"/>
          </a:solidFill>
          <a:ln w="101600">
            <a:solidFill>
              <a:srgbClr val="004542"/>
            </a:solidFill>
          </a:ln>
          <a:effectLst/>
        </c:spPr>
      </c:pivotFmt>
      <c:pivotFmt>
        <c:idx val="9"/>
        <c:spPr>
          <a:solidFill>
            <a:srgbClr val="46908E"/>
          </a:solidFill>
          <a:ln w="101600">
            <a:solidFill>
              <a:srgbClr val="46908E"/>
            </a:solidFill>
          </a:ln>
          <a:effectLst/>
        </c:spPr>
      </c:pivotFmt>
      <c:pivotFmt>
        <c:idx val="10"/>
        <c:spPr>
          <a:solidFill>
            <a:srgbClr val="004542"/>
          </a:solidFill>
          <a:ln w="101600">
            <a:solidFill>
              <a:srgbClr val="004542"/>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067D7D"/>
          </a:solidFill>
          <a:ln w="101600">
            <a:solidFill>
              <a:srgbClr val="067D7D"/>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rgbClr val="46908E"/>
          </a:solidFill>
          <a:ln w="101600">
            <a:solidFill>
              <a:srgbClr val="46908E"/>
            </a:solidFill>
          </a:ln>
          <a:effectLst/>
        </c:spPr>
      </c:pivotFmt>
      <c:pivotFmt>
        <c:idx val="13"/>
        <c:spPr>
          <a:solidFill>
            <a:srgbClr val="004542"/>
          </a:solidFill>
          <a:ln w="101600">
            <a:solidFill>
              <a:srgbClr val="004542"/>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rgbClr val="067D7D"/>
          </a:solidFill>
          <a:ln w="101600">
            <a:solidFill>
              <a:srgbClr val="067D7D"/>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rgbClr val="46908E"/>
          </a:solidFill>
          <a:ln w="101600">
            <a:solidFill>
              <a:srgbClr val="46908E"/>
            </a:solidFill>
          </a:ln>
          <a:effectLst/>
        </c:spPr>
      </c:pivotFmt>
    </c:pivotFmts>
    <c:plotArea>
      <c:layout>
        <c:manualLayout>
          <c:layoutTarget val="inner"/>
          <c:xMode val="edge"/>
          <c:yMode val="edge"/>
          <c:x val="0.10110785607833464"/>
          <c:y val="0.1300462962962963"/>
          <c:w val="0.86005288075057773"/>
          <c:h val="0.82325908682911242"/>
        </c:manualLayout>
      </c:layout>
      <c:barChart>
        <c:barDir val="bar"/>
        <c:grouping val="stacked"/>
        <c:varyColors val="0"/>
        <c:ser>
          <c:idx val="0"/>
          <c:order val="0"/>
          <c:tx>
            <c:strRef>
              <c:f>'pivot table'!$O$23</c:f>
              <c:strCache>
                <c:ptCount val="1"/>
                <c:pt idx="0">
                  <c:v>Sum of Client Satisfaction Score</c:v>
                </c:pt>
              </c:strCache>
            </c:strRef>
          </c:tx>
          <c:spPr>
            <a:solidFill>
              <a:srgbClr val="004542"/>
            </a:solidFill>
            <a:ln w="101600">
              <a:solidFill>
                <a:srgbClr val="004542"/>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table'!$N$24:$N$28</c:f>
              <c:strCache>
                <c:ptCount val="4"/>
                <c:pt idx="0">
                  <c:v>Deloitte</c:v>
                </c:pt>
                <c:pt idx="1">
                  <c:v>Ernst &amp; Young</c:v>
                </c:pt>
                <c:pt idx="2">
                  <c:v>KPMG</c:v>
                </c:pt>
                <c:pt idx="3">
                  <c:v>PwC</c:v>
                </c:pt>
              </c:strCache>
            </c:strRef>
          </c:cat>
          <c:val>
            <c:numRef>
              <c:f>'pivot table'!$O$24:$O$28</c:f>
              <c:numCache>
                <c:formatCode>General</c:formatCode>
                <c:ptCount val="4"/>
                <c:pt idx="0">
                  <c:v>228.7</c:v>
                </c:pt>
                <c:pt idx="1">
                  <c:v>170</c:v>
                </c:pt>
                <c:pt idx="2">
                  <c:v>154.79999999999998</c:v>
                </c:pt>
                <c:pt idx="3">
                  <c:v>180.40000000000003</c:v>
                </c:pt>
              </c:numCache>
            </c:numRef>
          </c:val>
          <c:extLst>
            <c:ext xmlns:c16="http://schemas.microsoft.com/office/drawing/2014/chart" uri="{C3380CC4-5D6E-409C-BE32-E72D297353CC}">
              <c16:uniqueId val="{00000000-9DD0-4E81-98FE-4EEFD35462CE}"/>
            </c:ext>
          </c:extLst>
        </c:ser>
        <c:ser>
          <c:idx val="1"/>
          <c:order val="1"/>
          <c:tx>
            <c:strRef>
              <c:f>'pivot table'!$P$23</c:f>
              <c:strCache>
                <c:ptCount val="1"/>
                <c:pt idx="0">
                  <c:v>Sum of Audit Effectiveness Score</c:v>
                </c:pt>
              </c:strCache>
            </c:strRef>
          </c:tx>
          <c:spPr>
            <a:solidFill>
              <a:srgbClr val="067D7D"/>
            </a:solidFill>
            <a:ln w="101600">
              <a:solidFill>
                <a:srgbClr val="067D7D"/>
              </a:solidFill>
            </a:ln>
            <a:effectLst/>
          </c:spPr>
          <c:invertIfNegative val="0"/>
          <c:dPt>
            <c:idx val="3"/>
            <c:invertIfNegative val="0"/>
            <c:bubble3D val="0"/>
            <c:spPr>
              <a:solidFill>
                <a:srgbClr val="46908E"/>
              </a:solidFill>
              <a:ln w="101600">
                <a:solidFill>
                  <a:srgbClr val="46908E"/>
                </a:solidFill>
              </a:ln>
              <a:effectLst/>
            </c:spPr>
            <c:extLst>
              <c:ext xmlns:c16="http://schemas.microsoft.com/office/drawing/2014/chart" uri="{C3380CC4-5D6E-409C-BE32-E72D297353CC}">
                <c16:uniqueId val="{00000002-9DD0-4E81-98FE-4EEFD35462CE}"/>
              </c:ext>
            </c:extLst>
          </c:dPt>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table'!$N$24:$N$28</c:f>
              <c:strCache>
                <c:ptCount val="4"/>
                <c:pt idx="0">
                  <c:v>Deloitte</c:v>
                </c:pt>
                <c:pt idx="1">
                  <c:v>Ernst &amp; Young</c:v>
                </c:pt>
                <c:pt idx="2">
                  <c:v>KPMG</c:v>
                </c:pt>
                <c:pt idx="3">
                  <c:v>PwC</c:v>
                </c:pt>
              </c:strCache>
            </c:strRef>
          </c:cat>
          <c:val>
            <c:numRef>
              <c:f>'pivot table'!$P$24:$P$28</c:f>
              <c:numCache>
                <c:formatCode>General</c:formatCode>
                <c:ptCount val="4"/>
                <c:pt idx="0">
                  <c:v>225.6</c:v>
                </c:pt>
                <c:pt idx="1">
                  <c:v>171.50000000000003</c:v>
                </c:pt>
                <c:pt idx="2">
                  <c:v>167.09999999999997</c:v>
                </c:pt>
                <c:pt idx="3">
                  <c:v>184.80000000000004</c:v>
                </c:pt>
              </c:numCache>
            </c:numRef>
          </c:val>
          <c:extLst>
            <c:ext xmlns:c16="http://schemas.microsoft.com/office/drawing/2014/chart" uri="{C3380CC4-5D6E-409C-BE32-E72D297353CC}">
              <c16:uniqueId val="{00000003-9DD0-4E81-98FE-4EEFD35462CE}"/>
            </c:ext>
          </c:extLst>
        </c:ser>
        <c:dLbls>
          <c:showLegendKey val="0"/>
          <c:showVal val="1"/>
          <c:showCatName val="0"/>
          <c:showSerName val="0"/>
          <c:showPercent val="0"/>
          <c:showBubbleSize val="0"/>
        </c:dLbls>
        <c:gapWidth val="150"/>
        <c:overlap val="100"/>
        <c:axId val="629762208"/>
        <c:axId val="635538800"/>
      </c:barChart>
      <c:catAx>
        <c:axId val="6297622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endParaRPr lang="en-US"/>
          </a:p>
        </c:txPr>
        <c:crossAx val="635538800"/>
        <c:crosses val="autoZero"/>
        <c:auto val="1"/>
        <c:lblAlgn val="ctr"/>
        <c:lblOffset val="100"/>
        <c:noMultiLvlLbl val="0"/>
      </c:catAx>
      <c:valAx>
        <c:axId val="635538800"/>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6297622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lrMapOvr bg1="lt1" tx1="dk1" bg2="lt2" tx2="dk2" accent1="accent1" accent2="accent2" accent3="accent3" accent4="accent4" accent5="accent5" accent6="accent6" hlink="hlink" folHlink="folHlink"/>
  <c:pivotSource>
    <c:name>[dashboard.xlsx]pivot table!PivotTable3</c:name>
    <c:fmtId val="10"/>
  </c:pivotSource>
  <c:chart>
    <c:title>
      <c:tx>
        <c:rich>
          <a:bodyPr/>
          <a:lstStyle/>
          <a:p>
            <a:pPr>
              <a:defRPr/>
            </a:pPr>
            <a:r>
              <a:rPr lang="en-IN">
                <a:solidFill>
                  <a:srgbClr val="004542"/>
                </a:solidFill>
              </a:rPr>
              <a:t>AI Usage</a:t>
            </a:r>
          </a:p>
        </c:rich>
      </c:tx>
      <c:layout>
        <c:manualLayout>
          <c:xMode val="edge"/>
          <c:yMode val="edge"/>
          <c:x val="0.36141193595816296"/>
          <c:y val="0"/>
        </c:manualLayout>
      </c:layout>
      <c:overlay val="0"/>
    </c:title>
    <c:autoTitleDeleted val="0"/>
    <c:pivotFmts>
      <c:pivotFmt>
        <c:idx val="0"/>
        <c:spPr>
          <a:effectLst>
            <a:outerShdw blurRad="63500" sx="102000" sy="102000" algn="ctr" rotWithShape="0">
              <a:prstClr val="black">
                <a:alpha val="40000"/>
              </a:prstClr>
            </a:outerShdw>
          </a:effectLst>
        </c:spPr>
        <c:marker>
          <c:symbol val="none"/>
        </c:marker>
        <c:dLbl>
          <c:idx val="0"/>
          <c:spPr>
            <a:noFill/>
            <a:ln>
              <a:noFill/>
            </a:ln>
            <a:effectLst/>
          </c:spPr>
          <c:txPr>
            <a:bodyPr/>
            <a:lstStyle/>
            <a:p>
              <a:pPr>
                <a:defRPr sz="1600" b="1" baseline="0">
                  <a:solidFill>
                    <a:schemeClr val="bg1"/>
                  </a:solidFill>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rgbClr val="43B29D"/>
          </a:solidFill>
          <a:effectLst>
            <a:outerShdw blurRad="63500" sx="102000" sy="102000" algn="ctr" rotWithShape="0">
              <a:prstClr val="black">
                <a:alpha val="40000"/>
              </a:prstClr>
            </a:outerShdw>
          </a:effectLst>
        </c:spPr>
      </c:pivotFmt>
      <c:pivotFmt>
        <c:idx val="2"/>
        <c:spPr>
          <a:solidFill>
            <a:srgbClr val="1A6861"/>
          </a:solidFill>
          <a:effectLst>
            <a:outerShdw blurRad="63500" sx="102000" sy="102000" algn="ctr" rotWithShape="0">
              <a:prstClr val="black">
                <a:alpha val="40000"/>
              </a:prstClr>
            </a:outerShdw>
          </a:effectLst>
        </c:spPr>
      </c:pivotFmt>
    </c:pivotFmts>
    <c:plotArea>
      <c:layout>
        <c:manualLayout>
          <c:layoutTarget val="inner"/>
          <c:xMode val="edge"/>
          <c:yMode val="edge"/>
          <c:x val="8.7703877363589561E-2"/>
          <c:y val="0.16358843941482784"/>
          <c:w val="0.70341408554223894"/>
          <c:h val="0.80277793331386194"/>
        </c:manualLayout>
      </c:layout>
      <c:pieChart>
        <c:varyColors val="1"/>
        <c:ser>
          <c:idx val="0"/>
          <c:order val="0"/>
          <c:tx>
            <c:strRef>
              <c:f>'pivot table'!$O$2</c:f>
              <c:strCache>
                <c:ptCount val="1"/>
                <c:pt idx="0">
                  <c:v>Total</c:v>
                </c:pt>
              </c:strCache>
            </c:strRef>
          </c:tx>
          <c:spPr>
            <a:effectLst>
              <a:outerShdw blurRad="63500" sx="102000" sy="102000" algn="ctr" rotWithShape="0">
                <a:prstClr val="black">
                  <a:alpha val="40000"/>
                </a:prstClr>
              </a:outerShdw>
            </a:effectLst>
          </c:spPr>
          <c:dPt>
            <c:idx val="0"/>
            <c:bubble3D val="0"/>
            <c:explosion val="11"/>
            <c:spPr>
              <a:solidFill>
                <a:srgbClr val="43B29D"/>
              </a:solidFill>
              <a:effectLst>
                <a:outerShdw blurRad="63500" sx="102000" sy="102000" algn="ctr" rotWithShape="0">
                  <a:prstClr val="black">
                    <a:alpha val="40000"/>
                  </a:prstClr>
                </a:outerShdw>
              </a:effectLst>
            </c:spPr>
            <c:extLst>
              <c:ext xmlns:c16="http://schemas.microsoft.com/office/drawing/2014/chart" uri="{C3380CC4-5D6E-409C-BE32-E72D297353CC}">
                <c16:uniqueId val="{00000000-7B75-49C2-A085-88A5175EBE1D}"/>
              </c:ext>
            </c:extLst>
          </c:dPt>
          <c:dPt>
            <c:idx val="1"/>
            <c:bubble3D val="0"/>
            <c:spPr>
              <a:solidFill>
                <a:srgbClr val="1A6861"/>
              </a:solidFill>
              <a:effectLst>
                <a:outerShdw blurRad="63500" sx="102000" sy="102000" algn="ctr" rotWithShape="0">
                  <a:prstClr val="black">
                    <a:alpha val="40000"/>
                  </a:prstClr>
                </a:outerShdw>
              </a:effectLst>
            </c:spPr>
            <c:extLst>
              <c:ext xmlns:c16="http://schemas.microsoft.com/office/drawing/2014/chart" uri="{C3380CC4-5D6E-409C-BE32-E72D297353CC}">
                <c16:uniqueId val="{00000001-7B75-49C2-A085-88A5175EBE1D}"/>
              </c:ext>
            </c:extLst>
          </c:dPt>
          <c:dLbls>
            <c:spPr>
              <a:noFill/>
              <a:ln>
                <a:noFill/>
              </a:ln>
              <a:effectLst/>
            </c:spPr>
            <c:txPr>
              <a:bodyPr/>
              <a:lstStyle/>
              <a:p>
                <a:pPr>
                  <a:defRPr sz="1600" b="1" baseline="0">
                    <a:solidFill>
                      <a:schemeClr val="bg1"/>
                    </a:solidFill>
                  </a:defRPr>
                </a:pPr>
                <a:endParaRPr lang="en-US"/>
              </a:p>
            </c:txPr>
            <c:dLblPos val="ctr"/>
            <c:showLegendKey val="0"/>
            <c:showVal val="0"/>
            <c:showCatName val="0"/>
            <c:showSerName val="0"/>
            <c:showPercent val="1"/>
            <c:showBubbleSize val="0"/>
            <c:showLeaderLines val="1"/>
            <c:extLst>
              <c:ext xmlns:c15="http://schemas.microsoft.com/office/drawing/2012/chart" uri="{CE6537A1-D6FC-4f65-9D91-7224C49458BB}"/>
            </c:extLst>
          </c:dLbls>
          <c:cat>
            <c:strRef>
              <c:f>'pivot table'!$N$3:$N$5</c:f>
              <c:strCache>
                <c:ptCount val="2"/>
                <c:pt idx="0">
                  <c:v>No</c:v>
                </c:pt>
                <c:pt idx="1">
                  <c:v>Yes</c:v>
                </c:pt>
              </c:strCache>
            </c:strRef>
          </c:cat>
          <c:val>
            <c:numRef>
              <c:f>'pivot table'!$O$3:$O$5</c:f>
              <c:numCache>
                <c:formatCode>General</c:formatCode>
                <c:ptCount val="2"/>
                <c:pt idx="0">
                  <c:v>55</c:v>
                </c:pt>
                <c:pt idx="1">
                  <c:v>45</c:v>
                </c:pt>
              </c:numCache>
            </c:numRef>
          </c:val>
          <c:extLst>
            <c:ext xmlns:c16="http://schemas.microsoft.com/office/drawing/2014/chart" uri="{C3380CC4-5D6E-409C-BE32-E72D297353CC}">
              <c16:uniqueId val="{00000002-7B75-49C2-A085-88A5175EBE1D}"/>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gap"/>
    <c:showDLblsOverMax val="0"/>
  </c:chart>
  <c:spPr>
    <a:ln>
      <a:solidFill>
        <a:sysClr val="window" lastClr="FFFFFF"/>
      </a:solidFill>
    </a:ln>
  </c:spPr>
  <c:printSettings>
    <c:headerFooter/>
    <c:pageMargins b="0.75" l="0.7" r="0.7" t="0.75" header="0.3" footer="0.3"/>
    <c:pageSetup/>
  </c:printSettings>
  <c:extLst>
    <c:ext xmlns:c14="http://schemas.microsoft.com/office/drawing/2007/8/2/chart" uri="{781A3756-C4B2-4CAC-9D66-4F8BD8637D16}">
      <c14:pivotOptions>
        <c14:dropZoneCategories val="1"/>
      </c14:pivotOptions>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_xlchart.v1.2</cx:f>
      </cx:numDim>
    </cx:data>
  </cx:chartData>
  <cx:chart>
    <cx:title pos="t" align="ctr" overlay="0">
      <cx:tx>
        <cx:rich>
          <a:bodyPr spcFirstLastPara="1" vertOverflow="ellipsis" horzOverflow="overflow" wrap="square" lIns="0" tIns="0" rIns="0" bIns="0" anchor="ctr" anchorCtr="1"/>
          <a:lstStyle/>
          <a:p>
            <a:pPr algn="ctr" rtl="0">
              <a:defRPr/>
            </a:pPr>
            <a:r>
              <a:rPr lang="en-IN"/>
              <a:t>Fraud Cases by Industry</a:t>
            </a:r>
            <a:endParaRPr lang="en-US" sz="1400" b="0" i="0" u="none" strike="noStrike" baseline="0">
              <a:solidFill>
                <a:sysClr val="windowText" lastClr="000000">
                  <a:lumMod val="65000"/>
                  <a:lumOff val="35000"/>
                </a:sysClr>
              </a:solidFill>
              <a:latin typeface="Calibri" panose="020F0502020204030204"/>
            </a:endParaRPr>
          </a:p>
        </cx:rich>
      </cx:tx>
    </cx:title>
    <cx:plotArea>
      <cx:plotAreaRegion>
        <cx:series layoutId="treemap" uniqueId="{1CC5C506-2F0C-4A4A-BEAA-27F16E279420}">
          <cx:tx>
            <cx:txData>
              <cx:f>_xlchart.v1.1</cx:f>
              <cx:v>Sum of Fraud Cases Detected</cx:v>
            </cx:txData>
          </cx:tx>
          <cx:dataLabels>
            <cx:visibility seriesName="0" categoryName="0" value="1"/>
          </cx:dataLabels>
          <cx:dataId val="0"/>
          <cx:layoutPr/>
        </cx:series>
      </cx:plotAreaRegion>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4" Type="http://schemas.microsoft.com/office/2014/relationships/chartEx" Target="../charts/chartEx1.xml"/></Relationships>
</file>

<file path=xl/drawings/_rels/drawing2.xml.rels><?xml version="1.0" encoding="UTF-8" standalone="yes"?>
<Relationships xmlns="http://schemas.openxmlformats.org/package/2006/relationships"><Relationship Id="rId8" Type="http://schemas.openxmlformats.org/officeDocument/2006/relationships/image" Target="../media/image5.png"/><Relationship Id="rId3" Type="http://schemas.openxmlformats.org/officeDocument/2006/relationships/chart" Target="../charts/chart8.xml"/><Relationship Id="rId7" Type="http://schemas.openxmlformats.org/officeDocument/2006/relationships/image" Target="../media/image4.png"/><Relationship Id="rId2" Type="http://schemas.openxmlformats.org/officeDocument/2006/relationships/chart" Target="../charts/chart7.xml"/><Relationship Id="rId1" Type="http://schemas.openxmlformats.org/officeDocument/2006/relationships/chart" Target="../charts/chart6.xml"/><Relationship Id="rId6" Type="http://schemas.openxmlformats.org/officeDocument/2006/relationships/image" Target="../media/image3.png"/><Relationship Id="rId5" Type="http://schemas.openxmlformats.org/officeDocument/2006/relationships/image" Target="../media/image2.png"/><Relationship Id="rId10" Type="http://schemas.openxmlformats.org/officeDocument/2006/relationships/chart" Target="../charts/chart10.xml"/><Relationship Id="rId4" Type="http://schemas.openxmlformats.org/officeDocument/2006/relationships/image" Target="../media/image1.png"/><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2</xdr:col>
      <xdr:colOff>595312</xdr:colOff>
      <xdr:row>0</xdr:row>
      <xdr:rowOff>119062</xdr:rowOff>
    </xdr:from>
    <xdr:to>
      <xdr:col>8</xdr:col>
      <xdr:colOff>333375</xdr:colOff>
      <xdr:row>15</xdr:row>
      <xdr:rowOff>4762</xdr:rowOff>
    </xdr:to>
    <xdr:graphicFrame macro="">
      <xdr:nvGraphicFramePr>
        <xdr:cNvPr id="2" name="Chart 1">
          <a:extLst>
            <a:ext uri="{FF2B5EF4-FFF2-40B4-BE49-F238E27FC236}">
              <a16:creationId xmlns:a16="http://schemas.microsoft.com/office/drawing/2014/main" id="{57C93294-D1EA-4F54-ADE3-3AD2E24C57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295275</xdr:colOff>
      <xdr:row>30</xdr:row>
      <xdr:rowOff>157162</xdr:rowOff>
    </xdr:from>
    <xdr:to>
      <xdr:col>5</xdr:col>
      <xdr:colOff>552450</xdr:colOff>
      <xdr:row>45</xdr:row>
      <xdr:rowOff>42862</xdr:rowOff>
    </xdr:to>
    <xdr:graphicFrame macro="">
      <xdr:nvGraphicFramePr>
        <xdr:cNvPr id="3" name="Chart 2">
          <a:extLst>
            <a:ext uri="{FF2B5EF4-FFF2-40B4-BE49-F238E27FC236}">
              <a16:creationId xmlns:a16="http://schemas.microsoft.com/office/drawing/2014/main" id="{FED869BB-BF25-41A2-BC8D-06849D9D3E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423861</xdr:colOff>
      <xdr:row>31</xdr:row>
      <xdr:rowOff>90487</xdr:rowOff>
    </xdr:from>
    <xdr:to>
      <xdr:col>21</xdr:col>
      <xdr:colOff>38100</xdr:colOff>
      <xdr:row>45</xdr:row>
      <xdr:rowOff>166687</xdr:rowOff>
    </xdr:to>
    <xdr:graphicFrame macro="">
      <xdr:nvGraphicFramePr>
        <xdr:cNvPr id="5" name="Chart 4">
          <a:extLst>
            <a:ext uri="{FF2B5EF4-FFF2-40B4-BE49-F238E27FC236}">
              <a16:creationId xmlns:a16="http://schemas.microsoft.com/office/drawing/2014/main" id="{8BCCFDF7-5919-432F-9523-D2B6DF0EBA3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357187</xdr:colOff>
      <xdr:row>89</xdr:row>
      <xdr:rowOff>119062</xdr:rowOff>
    </xdr:from>
    <xdr:to>
      <xdr:col>15</xdr:col>
      <xdr:colOff>395287</xdr:colOff>
      <xdr:row>104</xdr:row>
      <xdr:rowOff>4762</xdr:rowOff>
    </xdr:to>
    <mc:AlternateContent xmlns:mc="http://schemas.openxmlformats.org/markup-compatibility/2006">
      <mc:Choice xmlns:cx1="http://schemas.microsoft.com/office/drawing/2015/9/8/chartex" Requires="cx1">
        <xdr:graphicFrame macro="">
          <xdr:nvGraphicFramePr>
            <xdr:cNvPr id="12" name="Chart 11">
              <a:extLst>
                <a:ext uri="{FF2B5EF4-FFF2-40B4-BE49-F238E27FC236}">
                  <a16:creationId xmlns:a16="http://schemas.microsoft.com/office/drawing/2014/main" id="{BA61D760-F1A9-4DE5-BAB8-173322871B3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17406937" y="17073562"/>
              <a:ext cx="4714875"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15</xdr:col>
      <xdr:colOff>533400</xdr:colOff>
      <xdr:row>2</xdr:row>
      <xdr:rowOff>85725</xdr:rowOff>
    </xdr:from>
    <xdr:to>
      <xdr:col>18</xdr:col>
      <xdr:colOff>371475</xdr:colOff>
      <xdr:row>15</xdr:row>
      <xdr:rowOff>128587</xdr:rowOff>
    </xdr:to>
    <xdr:graphicFrame macro="">
      <xdr:nvGraphicFramePr>
        <xdr:cNvPr id="9" name="Chart 8">
          <a:extLst>
            <a:ext uri="{FF2B5EF4-FFF2-40B4-BE49-F238E27FC236}">
              <a16:creationId xmlns:a16="http://schemas.microsoft.com/office/drawing/2014/main" id="{8E3366DF-986F-48E6-A703-8BF573E2BE5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2</xdr:col>
      <xdr:colOff>590550</xdr:colOff>
      <xdr:row>16</xdr:row>
      <xdr:rowOff>9525</xdr:rowOff>
    </xdr:from>
    <xdr:to>
      <xdr:col>3</xdr:col>
      <xdr:colOff>552450</xdr:colOff>
      <xdr:row>29</xdr:row>
      <xdr:rowOff>57150</xdr:rowOff>
    </xdr:to>
    <mc:AlternateContent xmlns:mc="http://schemas.openxmlformats.org/markup-compatibility/2006" xmlns:a14="http://schemas.microsoft.com/office/drawing/2010/main">
      <mc:Choice Requires="a14">
        <xdr:graphicFrame macro="">
          <xdr:nvGraphicFramePr>
            <xdr:cNvPr id="13" name="Year">
              <a:extLst>
                <a:ext uri="{FF2B5EF4-FFF2-40B4-BE49-F238E27FC236}">
                  <a16:creationId xmlns:a16="http://schemas.microsoft.com/office/drawing/2014/main" id="{EAC82132-93C8-492D-8DE4-BBE859FFA3CB}"/>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3752850" y="305752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647700</xdr:colOff>
      <xdr:row>16</xdr:row>
      <xdr:rowOff>9525</xdr:rowOff>
    </xdr:from>
    <xdr:to>
      <xdr:col>4</xdr:col>
      <xdr:colOff>609600</xdr:colOff>
      <xdr:row>29</xdr:row>
      <xdr:rowOff>57150</xdr:rowOff>
    </xdr:to>
    <mc:AlternateContent xmlns:mc="http://schemas.openxmlformats.org/markup-compatibility/2006" xmlns:a14="http://schemas.microsoft.com/office/drawing/2010/main">
      <mc:Choice Requires="a14">
        <xdr:graphicFrame macro="">
          <xdr:nvGraphicFramePr>
            <xdr:cNvPr id="14" name="Firm Name">
              <a:extLst>
                <a:ext uri="{FF2B5EF4-FFF2-40B4-BE49-F238E27FC236}">
                  <a16:creationId xmlns:a16="http://schemas.microsoft.com/office/drawing/2014/main" id="{D1C1D401-A074-4248-9923-456A2F173311}"/>
                </a:ext>
              </a:extLst>
            </xdr:cNvPr>
            <xdr:cNvGraphicFramePr/>
          </xdr:nvGraphicFramePr>
          <xdr:xfrm>
            <a:off x="0" y="0"/>
            <a:ext cx="0" cy="0"/>
          </xdr:xfrm>
          <a:graphic>
            <a:graphicData uri="http://schemas.microsoft.com/office/drawing/2010/slicer">
              <sle:slicer xmlns:sle="http://schemas.microsoft.com/office/drawing/2010/slicer" name="Firm Name"/>
            </a:graphicData>
          </a:graphic>
        </xdr:graphicFrame>
      </mc:Choice>
      <mc:Fallback xmlns="">
        <xdr:sp macro="" textlink="">
          <xdr:nvSpPr>
            <xdr:cNvPr id="0" name=""/>
            <xdr:cNvSpPr>
              <a:spLocks noTextEdit="1"/>
            </xdr:cNvSpPr>
          </xdr:nvSpPr>
          <xdr:spPr>
            <a:xfrm>
              <a:off x="5676900" y="305752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61912</xdr:colOff>
      <xdr:row>73</xdr:row>
      <xdr:rowOff>147637</xdr:rowOff>
    </xdr:from>
    <xdr:to>
      <xdr:col>15</xdr:col>
      <xdr:colOff>1176337</xdr:colOff>
      <xdr:row>88</xdr:row>
      <xdr:rowOff>33337</xdr:rowOff>
    </xdr:to>
    <xdr:graphicFrame macro="">
      <xdr:nvGraphicFramePr>
        <xdr:cNvPr id="15" name="Chart 14">
          <a:extLst>
            <a:ext uri="{FF2B5EF4-FFF2-40B4-BE49-F238E27FC236}">
              <a16:creationId xmlns:a16="http://schemas.microsoft.com/office/drawing/2014/main" id="{76E9239C-572C-48B2-9AFB-B42515CE85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518248</xdr:colOff>
      <xdr:row>23</xdr:row>
      <xdr:rowOff>28575</xdr:rowOff>
    </xdr:to>
    <xdr:sp macro="" textlink="">
      <xdr:nvSpPr>
        <xdr:cNvPr id="2" name="Right Triangle 1">
          <a:extLst>
            <a:ext uri="{FF2B5EF4-FFF2-40B4-BE49-F238E27FC236}">
              <a16:creationId xmlns:a16="http://schemas.microsoft.com/office/drawing/2014/main" id="{CB85B109-DC9B-4425-8063-11E20CF13C48}"/>
            </a:ext>
          </a:extLst>
        </xdr:cNvPr>
        <xdr:cNvSpPr/>
      </xdr:nvSpPr>
      <xdr:spPr>
        <a:xfrm rot="5400000">
          <a:off x="492486" y="-492486"/>
          <a:ext cx="4410075" cy="5395048"/>
        </a:xfrm>
        <a:custGeom>
          <a:avLst/>
          <a:gdLst>
            <a:gd name="connsiteX0" fmla="*/ 0 w 3076575"/>
            <a:gd name="connsiteY0" fmla="*/ 3195637 h 3195637"/>
            <a:gd name="connsiteX1" fmla="*/ 0 w 3076575"/>
            <a:gd name="connsiteY1" fmla="*/ 0 h 3195637"/>
            <a:gd name="connsiteX2" fmla="*/ 3076575 w 3076575"/>
            <a:gd name="connsiteY2" fmla="*/ 3195637 h 3195637"/>
            <a:gd name="connsiteX3" fmla="*/ 0 w 3076575"/>
            <a:gd name="connsiteY3" fmla="*/ 3195637 h 3195637"/>
            <a:gd name="connsiteX0" fmla="*/ 0 w 3076575"/>
            <a:gd name="connsiteY0" fmla="*/ 3195637 h 3195637"/>
            <a:gd name="connsiteX1" fmla="*/ 0 w 3076575"/>
            <a:gd name="connsiteY1" fmla="*/ 0 h 3195637"/>
            <a:gd name="connsiteX2" fmla="*/ 3076575 w 3076575"/>
            <a:gd name="connsiteY2" fmla="*/ 3195637 h 3195637"/>
            <a:gd name="connsiteX3" fmla="*/ 0 w 3076575"/>
            <a:gd name="connsiteY3" fmla="*/ 3195637 h 3195637"/>
            <a:gd name="connsiteX0" fmla="*/ 0 w 3113645"/>
            <a:gd name="connsiteY0" fmla="*/ 3255823 h 3255823"/>
            <a:gd name="connsiteX1" fmla="*/ 0 w 3113645"/>
            <a:gd name="connsiteY1" fmla="*/ 60186 h 3255823"/>
            <a:gd name="connsiteX2" fmla="*/ 1595437 w 3113645"/>
            <a:gd name="connsiteY2" fmla="*/ 1322248 h 3255823"/>
            <a:gd name="connsiteX3" fmla="*/ 3076575 w 3113645"/>
            <a:gd name="connsiteY3" fmla="*/ 3255823 h 3255823"/>
            <a:gd name="connsiteX4" fmla="*/ 0 w 3113645"/>
            <a:gd name="connsiteY4" fmla="*/ 3255823 h 3255823"/>
            <a:gd name="connsiteX0" fmla="*/ 0 w 3112240"/>
            <a:gd name="connsiteY0" fmla="*/ 3249602 h 3249602"/>
            <a:gd name="connsiteX1" fmla="*/ 0 w 3112240"/>
            <a:gd name="connsiteY1" fmla="*/ 53965 h 3249602"/>
            <a:gd name="connsiteX2" fmla="*/ 1538287 w 3112240"/>
            <a:gd name="connsiteY2" fmla="*/ 1468427 h 3249602"/>
            <a:gd name="connsiteX3" fmla="*/ 3076575 w 3112240"/>
            <a:gd name="connsiteY3" fmla="*/ 3249602 h 3249602"/>
            <a:gd name="connsiteX4" fmla="*/ 0 w 3112240"/>
            <a:gd name="connsiteY4" fmla="*/ 3249602 h 3249602"/>
            <a:gd name="connsiteX0" fmla="*/ 0 w 3109919"/>
            <a:gd name="connsiteY0" fmla="*/ 3251405 h 3251405"/>
            <a:gd name="connsiteX1" fmla="*/ 0 w 3109919"/>
            <a:gd name="connsiteY1" fmla="*/ 55768 h 3251405"/>
            <a:gd name="connsiteX2" fmla="*/ 1433512 w 3109919"/>
            <a:gd name="connsiteY2" fmla="*/ 1422605 h 3251405"/>
            <a:gd name="connsiteX3" fmla="*/ 3076575 w 3109919"/>
            <a:gd name="connsiteY3" fmla="*/ 3251405 h 3251405"/>
            <a:gd name="connsiteX4" fmla="*/ 0 w 3109919"/>
            <a:gd name="connsiteY4" fmla="*/ 3251405 h 3251405"/>
            <a:gd name="connsiteX0" fmla="*/ 0 w 3110728"/>
            <a:gd name="connsiteY0" fmla="*/ 3249254 h 3249254"/>
            <a:gd name="connsiteX1" fmla="*/ 0 w 3110728"/>
            <a:gd name="connsiteY1" fmla="*/ 53617 h 3249254"/>
            <a:gd name="connsiteX2" fmla="*/ 1471612 w 3110728"/>
            <a:gd name="connsiteY2" fmla="*/ 1477604 h 3249254"/>
            <a:gd name="connsiteX3" fmla="*/ 3076575 w 3110728"/>
            <a:gd name="connsiteY3" fmla="*/ 3249254 h 3249254"/>
            <a:gd name="connsiteX4" fmla="*/ 0 w 3110728"/>
            <a:gd name="connsiteY4" fmla="*/ 3249254 h 3249254"/>
            <a:gd name="connsiteX0" fmla="*/ 0 w 3107197"/>
            <a:gd name="connsiteY0" fmla="*/ 3245704 h 3245704"/>
            <a:gd name="connsiteX1" fmla="*/ 0 w 3107197"/>
            <a:gd name="connsiteY1" fmla="*/ 50067 h 3245704"/>
            <a:gd name="connsiteX2" fmla="*/ 1290637 w 3107197"/>
            <a:gd name="connsiteY2" fmla="*/ 1578829 h 3245704"/>
            <a:gd name="connsiteX3" fmla="*/ 3076575 w 3107197"/>
            <a:gd name="connsiteY3" fmla="*/ 3245704 h 3245704"/>
            <a:gd name="connsiteX4" fmla="*/ 0 w 3107197"/>
            <a:gd name="connsiteY4" fmla="*/ 3245704 h 3245704"/>
            <a:gd name="connsiteX0" fmla="*/ 0 w 3107197"/>
            <a:gd name="connsiteY0" fmla="*/ 3248154 h 3248154"/>
            <a:gd name="connsiteX1" fmla="*/ 0 w 3107197"/>
            <a:gd name="connsiteY1" fmla="*/ 52517 h 3248154"/>
            <a:gd name="connsiteX2" fmla="*/ 1290637 w 3107197"/>
            <a:gd name="connsiteY2" fmla="*/ 1581279 h 3248154"/>
            <a:gd name="connsiteX3" fmla="*/ 3076575 w 3107197"/>
            <a:gd name="connsiteY3" fmla="*/ 3248154 h 3248154"/>
            <a:gd name="connsiteX4" fmla="*/ 0 w 3107197"/>
            <a:gd name="connsiteY4" fmla="*/ 3248154 h 3248154"/>
            <a:gd name="connsiteX0" fmla="*/ 0 w 3144898"/>
            <a:gd name="connsiteY0" fmla="*/ 3248154 h 3248154"/>
            <a:gd name="connsiteX1" fmla="*/ 0 w 3144898"/>
            <a:gd name="connsiteY1" fmla="*/ 52517 h 3248154"/>
            <a:gd name="connsiteX2" fmla="*/ 1290637 w 3144898"/>
            <a:gd name="connsiteY2" fmla="*/ 1581279 h 3248154"/>
            <a:gd name="connsiteX3" fmla="*/ 3076575 w 3144898"/>
            <a:gd name="connsiteY3" fmla="*/ 3248154 h 3248154"/>
            <a:gd name="connsiteX4" fmla="*/ 0 w 3144898"/>
            <a:gd name="connsiteY4" fmla="*/ 3248154 h 3248154"/>
            <a:gd name="connsiteX0" fmla="*/ 0 w 3148603"/>
            <a:gd name="connsiteY0" fmla="*/ 3251479 h 3251479"/>
            <a:gd name="connsiteX1" fmla="*/ 0 w 3148603"/>
            <a:gd name="connsiteY1" fmla="*/ 55842 h 3251479"/>
            <a:gd name="connsiteX2" fmla="*/ 1395412 w 3148603"/>
            <a:gd name="connsiteY2" fmla="*/ 1489354 h 3251479"/>
            <a:gd name="connsiteX3" fmla="*/ 3076575 w 3148603"/>
            <a:gd name="connsiteY3" fmla="*/ 3251479 h 3251479"/>
            <a:gd name="connsiteX4" fmla="*/ 0 w 3148603"/>
            <a:gd name="connsiteY4" fmla="*/ 3251479 h 3251479"/>
            <a:gd name="connsiteX0" fmla="*/ 0 w 3091495"/>
            <a:gd name="connsiteY0" fmla="*/ 3251479 h 3251479"/>
            <a:gd name="connsiteX1" fmla="*/ 0 w 3091495"/>
            <a:gd name="connsiteY1" fmla="*/ 55842 h 3251479"/>
            <a:gd name="connsiteX2" fmla="*/ 1395412 w 3091495"/>
            <a:gd name="connsiteY2" fmla="*/ 1489354 h 3251479"/>
            <a:gd name="connsiteX3" fmla="*/ 3076575 w 3091495"/>
            <a:gd name="connsiteY3" fmla="*/ 3251479 h 3251479"/>
            <a:gd name="connsiteX4" fmla="*/ 0 w 3091495"/>
            <a:gd name="connsiteY4" fmla="*/ 3251479 h 3251479"/>
            <a:gd name="connsiteX0" fmla="*/ 0 w 3091495"/>
            <a:gd name="connsiteY0" fmla="*/ 3210279 h 3210279"/>
            <a:gd name="connsiteX1" fmla="*/ 0 w 3091495"/>
            <a:gd name="connsiteY1" fmla="*/ 14642 h 3210279"/>
            <a:gd name="connsiteX2" fmla="*/ 1395412 w 3091495"/>
            <a:gd name="connsiteY2" fmla="*/ 1448154 h 3210279"/>
            <a:gd name="connsiteX3" fmla="*/ 3076575 w 3091495"/>
            <a:gd name="connsiteY3" fmla="*/ 3210279 h 3210279"/>
            <a:gd name="connsiteX4" fmla="*/ 0 w 3091495"/>
            <a:gd name="connsiteY4" fmla="*/ 3210279 h 3210279"/>
            <a:gd name="connsiteX0" fmla="*/ 0 w 3093935"/>
            <a:gd name="connsiteY0" fmla="*/ 3207442 h 3207442"/>
            <a:gd name="connsiteX1" fmla="*/ 0 w 3093935"/>
            <a:gd name="connsiteY1" fmla="*/ 11805 h 3207442"/>
            <a:gd name="connsiteX2" fmla="*/ 1603111 w 3093935"/>
            <a:gd name="connsiteY2" fmla="*/ 1727912 h 3207442"/>
            <a:gd name="connsiteX3" fmla="*/ 3076575 w 3093935"/>
            <a:gd name="connsiteY3" fmla="*/ 3207442 h 3207442"/>
            <a:gd name="connsiteX4" fmla="*/ 0 w 3093935"/>
            <a:gd name="connsiteY4" fmla="*/ 3207442 h 3207442"/>
            <a:gd name="connsiteX0" fmla="*/ 0 w 3091996"/>
            <a:gd name="connsiteY0" fmla="*/ 3209055 h 3209055"/>
            <a:gd name="connsiteX1" fmla="*/ 0 w 3091996"/>
            <a:gd name="connsiteY1" fmla="*/ 13418 h 3209055"/>
            <a:gd name="connsiteX2" fmla="*/ 1443346 w 3091996"/>
            <a:gd name="connsiteY2" fmla="*/ 1554316 h 3209055"/>
            <a:gd name="connsiteX3" fmla="*/ 3076575 w 3091996"/>
            <a:gd name="connsiteY3" fmla="*/ 3209055 h 3209055"/>
            <a:gd name="connsiteX4" fmla="*/ 0 w 3091996"/>
            <a:gd name="connsiteY4" fmla="*/ 3209055 h 3209055"/>
            <a:gd name="connsiteX0" fmla="*/ 0 w 3091415"/>
            <a:gd name="connsiteY0" fmla="*/ 3208881 h 3208881"/>
            <a:gd name="connsiteX1" fmla="*/ 0 w 3091415"/>
            <a:gd name="connsiteY1" fmla="*/ 13244 h 3208881"/>
            <a:gd name="connsiteX2" fmla="*/ 1387429 w 3091415"/>
            <a:gd name="connsiteY2" fmla="*/ 1571098 h 3208881"/>
            <a:gd name="connsiteX3" fmla="*/ 3076575 w 3091415"/>
            <a:gd name="connsiteY3" fmla="*/ 3208881 h 3208881"/>
            <a:gd name="connsiteX4" fmla="*/ 0 w 3091415"/>
            <a:gd name="connsiteY4" fmla="*/ 3208881 h 3208881"/>
            <a:gd name="connsiteX0" fmla="*/ 0 w 3076575"/>
            <a:gd name="connsiteY0" fmla="*/ 3208881 h 3208881"/>
            <a:gd name="connsiteX1" fmla="*/ 0 w 3076575"/>
            <a:gd name="connsiteY1" fmla="*/ 13244 h 3208881"/>
            <a:gd name="connsiteX2" fmla="*/ 1387429 w 3076575"/>
            <a:gd name="connsiteY2" fmla="*/ 1571098 h 3208881"/>
            <a:gd name="connsiteX3" fmla="*/ 3076575 w 3076575"/>
            <a:gd name="connsiteY3" fmla="*/ 3208881 h 3208881"/>
            <a:gd name="connsiteX4" fmla="*/ 0 w 3076575"/>
            <a:gd name="connsiteY4" fmla="*/ 3208881 h 3208881"/>
            <a:gd name="connsiteX0" fmla="*/ 0 w 3076575"/>
            <a:gd name="connsiteY0" fmla="*/ 3195637 h 3195637"/>
            <a:gd name="connsiteX1" fmla="*/ 0 w 3076575"/>
            <a:gd name="connsiteY1" fmla="*/ 0 h 3195637"/>
            <a:gd name="connsiteX2" fmla="*/ 1387429 w 3076575"/>
            <a:gd name="connsiteY2" fmla="*/ 1557854 h 3195637"/>
            <a:gd name="connsiteX3" fmla="*/ 3076575 w 3076575"/>
            <a:gd name="connsiteY3" fmla="*/ 3195637 h 3195637"/>
            <a:gd name="connsiteX4" fmla="*/ 0 w 3076575"/>
            <a:gd name="connsiteY4" fmla="*/ 3195637 h 3195637"/>
            <a:gd name="connsiteX0" fmla="*/ 0 w 3076575"/>
            <a:gd name="connsiteY0" fmla="*/ 3195637 h 3195637"/>
            <a:gd name="connsiteX1" fmla="*/ 0 w 3076575"/>
            <a:gd name="connsiteY1" fmla="*/ 0 h 3195637"/>
            <a:gd name="connsiteX2" fmla="*/ 1411394 w 3076575"/>
            <a:gd name="connsiteY2" fmla="*/ 1659588 h 3195637"/>
            <a:gd name="connsiteX3" fmla="*/ 3076575 w 3076575"/>
            <a:gd name="connsiteY3" fmla="*/ 3195637 h 3195637"/>
            <a:gd name="connsiteX4" fmla="*/ 0 w 3076575"/>
            <a:gd name="connsiteY4" fmla="*/ 3195637 h 3195637"/>
            <a:gd name="connsiteX0" fmla="*/ 0 w 3076575"/>
            <a:gd name="connsiteY0" fmla="*/ 3195637 h 3195637"/>
            <a:gd name="connsiteX1" fmla="*/ 0 w 3076575"/>
            <a:gd name="connsiteY1" fmla="*/ 0 h 3195637"/>
            <a:gd name="connsiteX2" fmla="*/ 1475301 w 3076575"/>
            <a:gd name="connsiteY2" fmla="*/ 1812189 h 3195637"/>
            <a:gd name="connsiteX3" fmla="*/ 3076575 w 3076575"/>
            <a:gd name="connsiteY3" fmla="*/ 3195637 h 3195637"/>
            <a:gd name="connsiteX4" fmla="*/ 0 w 3076575"/>
            <a:gd name="connsiteY4" fmla="*/ 3195637 h 3195637"/>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3076575" h="3195637">
              <a:moveTo>
                <a:pt x="0" y="3195637"/>
              </a:moveTo>
              <a:lnTo>
                <a:pt x="0" y="0"/>
              </a:lnTo>
              <a:cubicBezTo>
                <a:pt x="879193" y="30046"/>
                <a:pt x="962539" y="1279583"/>
                <a:pt x="1475301" y="1812189"/>
              </a:cubicBezTo>
              <a:cubicBezTo>
                <a:pt x="1988064" y="2344795"/>
                <a:pt x="2903735" y="2156275"/>
                <a:pt x="3076575" y="3195637"/>
              </a:cubicBezTo>
              <a:lnTo>
                <a:pt x="0" y="3195637"/>
              </a:lnTo>
              <a:close/>
            </a:path>
          </a:pathLst>
        </a:custGeom>
        <a:solidFill>
          <a:srgbClr val="067D7D"/>
        </a:solidFill>
        <a:ln>
          <a:solidFill>
            <a:schemeClr val="bg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0</xdr:colOff>
      <xdr:row>0</xdr:row>
      <xdr:rowOff>0</xdr:rowOff>
    </xdr:from>
    <xdr:to>
      <xdr:col>6</xdr:col>
      <xdr:colOff>66674</xdr:colOff>
      <xdr:row>15</xdr:row>
      <xdr:rowOff>123825</xdr:rowOff>
    </xdr:to>
    <xdr:sp macro="" textlink="">
      <xdr:nvSpPr>
        <xdr:cNvPr id="4" name="Right Triangle 1">
          <a:extLst>
            <a:ext uri="{FF2B5EF4-FFF2-40B4-BE49-F238E27FC236}">
              <a16:creationId xmlns:a16="http://schemas.microsoft.com/office/drawing/2014/main" id="{DE8AD732-2169-45D6-9EA0-F112F7CC490C}"/>
            </a:ext>
          </a:extLst>
        </xdr:cNvPr>
        <xdr:cNvSpPr/>
      </xdr:nvSpPr>
      <xdr:spPr>
        <a:xfrm rot="5400000">
          <a:off x="371474" y="-371474"/>
          <a:ext cx="2981325" cy="3724274"/>
        </a:xfrm>
        <a:custGeom>
          <a:avLst/>
          <a:gdLst>
            <a:gd name="connsiteX0" fmla="*/ 0 w 3076575"/>
            <a:gd name="connsiteY0" fmla="*/ 3195637 h 3195637"/>
            <a:gd name="connsiteX1" fmla="*/ 0 w 3076575"/>
            <a:gd name="connsiteY1" fmla="*/ 0 h 3195637"/>
            <a:gd name="connsiteX2" fmla="*/ 3076575 w 3076575"/>
            <a:gd name="connsiteY2" fmla="*/ 3195637 h 3195637"/>
            <a:gd name="connsiteX3" fmla="*/ 0 w 3076575"/>
            <a:gd name="connsiteY3" fmla="*/ 3195637 h 3195637"/>
            <a:gd name="connsiteX0" fmla="*/ 0 w 3076575"/>
            <a:gd name="connsiteY0" fmla="*/ 3195637 h 3195637"/>
            <a:gd name="connsiteX1" fmla="*/ 0 w 3076575"/>
            <a:gd name="connsiteY1" fmla="*/ 0 h 3195637"/>
            <a:gd name="connsiteX2" fmla="*/ 3076575 w 3076575"/>
            <a:gd name="connsiteY2" fmla="*/ 3195637 h 3195637"/>
            <a:gd name="connsiteX3" fmla="*/ 0 w 3076575"/>
            <a:gd name="connsiteY3" fmla="*/ 3195637 h 3195637"/>
            <a:gd name="connsiteX0" fmla="*/ 0 w 3113645"/>
            <a:gd name="connsiteY0" fmla="*/ 3255823 h 3255823"/>
            <a:gd name="connsiteX1" fmla="*/ 0 w 3113645"/>
            <a:gd name="connsiteY1" fmla="*/ 60186 h 3255823"/>
            <a:gd name="connsiteX2" fmla="*/ 1595437 w 3113645"/>
            <a:gd name="connsiteY2" fmla="*/ 1322248 h 3255823"/>
            <a:gd name="connsiteX3" fmla="*/ 3076575 w 3113645"/>
            <a:gd name="connsiteY3" fmla="*/ 3255823 h 3255823"/>
            <a:gd name="connsiteX4" fmla="*/ 0 w 3113645"/>
            <a:gd name="connsiteY4" fmla="*/ 3255823 h 3255823"/>
            <a:gd name="connsiteX0" fmla="*/ 0 w 3112240"/>
            <a:gd name="connsiteY0" fmla="*/ 3249602 h 3249602"/>
            <a:gd name="connsiteX1" fmla="*/ 0 w 3112240"/>
            <a:gd name="connsiteY1" fmla="*/ 53965 h 3249602"/>
            <a:gd name="connsiteX2" fmla="*/ 1538287 w 3112240"/>
            <a:gd name="connsiteY2" fmla="*/ 1468427 h 3249602"/>
            <a:gd name="connsiteX3" fmla="*/ 3076575 w 3112240"/>
            <a:gd name="connsiteY3" fmla="*/ 3249602 h 3249602"/>
            <a:gd name="connsiteX4" fmla="*/ 0 w 3112240"/>
            <a:gd name="connsiteY4" fmla="*/ 3249602 h 3249602"/>
            <a:gd name="connsiteX0" fmla="*/ 0 w 3109919"/>
            <a:gd name="connsiteY0" fmla="*/ 3251405 h 3251405"/>
            <a:gd name="connsiteX1" fmla="*/ 0 w 3109919"/>
            <a:gd name="connsiteY1" fmla="*/ 55768 h 3251405"/>
            <a:gd name="connsiteX2" fmla="*/ 1433512 w 3109919"/>
            <a:gd name="connsiteY2" fmla="*/ 1422605 h 3251405"/>
            <a:gd name="connsiteX3" fmla="*/ 3076575 w 3109919"/>
            <a:gd name="connsiteY3" fmla="*/ 3251405 h 3251405"/>
            <a:gd name="connsiteX4" fmla="*/ 0 w 3109919"/>
            <a:gd name="connsiteY4" fmla="*/ 3251405 h 3251405"/>
            <a:gd name="connsiteX0" fmla="*/ 0 w 3110728"/>
            <a:gd name="connsiteY0" fmla="*/ 3249254 h 3249254"/>
            <a:gd name="connsiteX1" fmla="*/ 0 w 3110728"/>
            <a:gd name="connsiteY1" fmla="*/ 53617 h 3249254"/>
            <a:gd name="connsiteX2" fmla="*/ 1471612 w 3110728"/>
            <a:gd name="connsiteY2" fmla="*/ 1477604 h 3249254"/>
            <a:gd name="connsiteX3" fmla="*/ 3076575 w 3110728"/>
            <a:gd name="connsiteY3" fmla="*/ 3249254 h 3249254"/>
            <a:gd name="connsiteX4" fmla="*/ 0 w 3110728"/>
            <a:gd name="connsiteY4" fmla="*/ 3249254 h 3249254"/>
            <a:gd name="connsiteX0" fmla="*/ 0 w 3107197"/>
            <a:gd name="connsiteY0" fmla="*/ 3245704 h 3245704"/>
            <a:gd name="connsiteX1" fmla="*/ 0 w 3107197"/>
            <a:gd name="connsiteY1" fmla="*/ 50067 h 3245704"/>
            <a:gd name="connsiteX2" fmla="*/ 1290637 w 3107197"/>
            <a:gd name="connsiteY2" fmla="*/ 1578829 h 3245704"/>
            <a:gd name="connsiteX3" fmla="*/ 3076575 w 3107197"/>
            <a:gd name="connsiteY3" fmla="*/ 3245704 h 3245704"/>
            <a:gd name="connsiteX4" fmla="*/ 0 w 3107197"/>
            <a:gd name="connsiteY4" fmla="*/ 3245704 h 3245704"/>
            <a:gd name="connsiteX0" fmla="*/ 0 w 3107197"/>
            <a:gd name="connsiteY0" fmla="*/ 3248154 h 3248154"/>
            <a:gd name="connsiteX1" fmla="*/ 0 w 3107197"/>
            <a:gd name="connsiteY1" fmla="*/ 52517 h 3248154"/>
            <a:gd name="connsiteX2" fmla="*/ 1290637 w 3107197"/>
            <a:gd name="connsiteY2" fmla="*/ 1581279 h 3248154"/>
            <a:gd name="connsiteX3" fmla="*/ 3076575 w 3107197"/>
            <a:gd name="connsiteY3" fmla="*/ 3248154 h 3248154"/>
            <a:gd name="connsiteX4" fmla="*/ 0 w 3107197"/>
            <a:gd name="connsiteY4" fmla="*/ 3248154 h 3248154"/>
            <a:gd name="connsiteX0" fmla="*/ 0 w 3144898"/>
            <a:gd name="connsiteY0" fmla="*/ 3248154 h 3248154"/>
            <a:gd name="connsiteX1" fmla="*/ 0 w 3144898"/>
            <a:gd name="connsiteY1" fmla="*/ 52517 h 3248154"/>
            <a:gd name="connsiteX2" fmla="*/ 1290637 w 3144898"/>
            <a:gd name="connsiteY2" fmla="*/ 1581279 h 3248154"/>
            <a:gd name="connsiteX3" fmla="*/ 3076575 w 3144898"/>
            <a:gd name="connsiteY3" fmla="*/ 3248154 h 3248154"/>
            <a:gd name="connsiteX4" fmla="*/ 0 w 3144898"/>
            <a:gd name="connsiteY4" fmla="*/ 3248154 h 3248154"/>
            <a:gd name="connsiteX0" fmla="*/ 0 w 3148603"/>
            <a:gd name="connsiteY0" fmla="*/ 3251479 h 3251479"/>
            <a:gd name="connsiteX1" fmla="*/ 0 w 3148603"/>
            <a:gd name="connsiteY1" fmla="*/ 55842 h 3251479"/>
            <a:gd name="connsiteX2" fmla="*/ 1395412 w 3148603"/>
            <a:gd name="connsiteY2" fmla="*/ 1489354 h 3251479"/>
            <a:gd name="connsiteX3" fmla="*/ 3076575 w 3148603"/>
            <a:gd name="connsiteY3" fmla="*/ 3251479 h 3251479"/>
            <a:gd name="connsiteX4" fmla="*/ 0 w 3148603"/>
            <a:gd name="connsiteY4" fmla="*/ 3251479 h 3251479"/>
            <a:gd name="connsiteX0" fmla="*/ 0 w 3091495"/>
            <a:gd name="connsiteY0" fmla="*/ 3251479 h 3251479"/>
            <a:gd name="connsiteX1" fmla="*/ 0 w 3091495"/>
            <a:gd name="connsiteY1" fmla="*/ 55842 h 3251479"/>
            <a:gd name="connsiteX2" fmla="*/ 1395412 w 3091495"/>
            <a:gd name="connsiteY2" fmla="*/ 1489354 h 3251479"/>
            <a:gd name="connsiteX3" fmla="*/ 3076575 w 3091495"/>
            <a:gd name="connsiteY3" fmla="*/ 3251479 h 3251479"/>
            <a:gd name="connsiteX4" fmla="*/ 0 w 3091495"/>
            <a:gd name="connsiteY4" fmla="*/ 3251479 h 3251479"/>
            <a:gd name="connsiteX0" fmla="*/ 0 w 3091495"/>
            <a:gd name="connsiteY0" fmla="*/ 3210279 h 3210279"/>
            <a:gd name="connsiteX1" fmla="*/ 0 w 3091495"/>
            <a:gd name="connsiteY1" fmla="*/ 14642 h 3210279"/>
            <a:gd name="connsiteX2" fmla="*/ 1395412 w 3091495"/>
            <a:gd name="connsiteY2" fmla="*/ 1448154 h 3210279"/>
            <a:gd name="connsiteX3" fmla="*/ 3076575 w 3091495"/>
            <a:gd name="connsiteY3" fmla="*/ 3210279 h 3210279"/>
            <a:gd name="connsiteX4" fmla="*/ 0 w 3091495"/>
            <a:gd name="connsiteY4" fmla="*/ 3210279 h 3210279"/>
            <a:gd name="connsiteX0" fmla="*/ 0 w 3093935"/>
            <a:gd name="connsiteY0" fmla="*/ 3207442 h 3207442"/>
            <a:gd name="connsiteX1" fmla="*/ 0 w 3093935"/>
            <a:gd name="connsiteY1" fmla="*/ 11805 h 3207442"/>
            <a:gd name="connsiteX2" fmla="*/ 1603111 w 3093935"/>
            <a:gd name="connsiteY2" fmla="*/ 1727912 h 3207442"/>
            <a:gd name="connsiteX3" fmla="*/ 3076575 w 3093935"/>
            <a:gd name="connsiteY3" fmla="*/ 3207442 h 3207442"/>
            <a:gd name="connsiteX4" fmla="*/ 0 w 3093935"/>
            <a:gd name="connsiteY4" fmla="*/ 3207442 h 3207442"/>
            <a:gd name="connsiteX0" fmla="*/ 0 w 3091996"/>
            <a:gd name="connsiteY0" fmla="*/ 3209055 h 3209055"/>
            <a:gd name="connsiteX1" fmla="*/ 0 w 3091996"/>
            <a:gd name="connsiteY1" fmla="*/ 13418 h 3209055"/>
            <a:gd name="connsiteX2" fmla="*/ 1443346 w 3091996"/>
            <a:gd name="connsiteY2" fmla="*/ 1554316 h 3209055"/>
            <a:gd name="connsiteX3" fmla="*/ 3076575 w 3091996"/>
            <a:gd name="connsiteY3" fmla="*/ 3209055 h 3209055"/>
            <a:gd name="connsiteX4" fmla="*/ 0 w 3091996"/>
            <a:gd name="connsiteY4" fmla="*/ 3209055 h 3209055"/>
            <a:gd name="connsiteX0" fmla="*/ 0 w 3091415"/>
            <a:gd name="connsiteY0" fmla="*/ 3208881 h 3208881"/>
            <a:gd name="connsiteX1" fmla="*/ 0 w 3091415"/>
            <a:gd name="connsiteY1" fmla="*/ 13244 h 3208881"/>
            <a:gd name="connsiteX2" fmla="*/ 1387429 w 3091415"/>
            <a:gd name="connsiteY2" fmla="*/ 1571098 h 3208881"/>
            <a:gd name="connsiteX3" fmla="*/ 3076575 w 3091415"/>
            <a:gd name="connsiteY3" fmla="*/ 3208881 h 3208881"/>
            <a:gd name="connsiteX4" fmla="*/ 0 w 3091415"/>
            <a:gd name="connsiteY4" fmla="*/ 3208881 h 3208881"/>
            <a:gd name="connsiteX0" fmla="*/ 0 w 3076575"/>
            <a:gd name="connsiteY0" fmla="*/ 3208881 h 3208881"/>
            <a:gd name="connsiteX1" fmla="*/ 0 w 3076575"/>
            <a:gd name="connsiteY1" fmla="*/ 13244 h 3208881"/>
            <a:gd name="connsiteX2" fmla="*/ 1387429 w 3076575"/>
            <a:gd name="connsiteY2" fmla="*/ 1571098 h 3208881"/>
            <a:gd name="connsiteX3" fmla="*/ 3076575 w 3076575"/>
            <a:gd name="connsiteY3" fmla="*/ 3208881 h 3208881"/>
            <a:gd name="connsiteX4" fmla="*/ 0 w 3076575"/>
            <a:gd name="connsiteY4" fmla="*/ 3208881 h 3208881"/>
            <a:gd name="connsiteX0" fmla="*/ 0 w 3076575"/>
            <a:gd name="connsiteY0" fmla="*/ 3195637 h 3195637"/>
            <a:gd name="connsiteX1" fmla="*/ 0 w 3076575"/>
            <a:gd name="connsiteY1" fmla="*/ 0 h 3195637"/>
            <a:gd name="connsiteX2" fmla="*/ 1387429 w 3076575"/>
            <a:gd name="connsiteY2" fmla="*/ 1557854 h 3195637"/>
            <a:gd name="connsiteX3" fmla="*/ 3076575 w 3076575"/>
            <a:gd name="connsiteY3" fmla="*/ 3195637 h 3195637"/>
            <a:gd name="connsiteX4" fmla="*/ 0 w 3076575"/>
            <a:gd name="connsiteY4" fmla="*/ 3195637 h 3195637"/>
            <a:gd name="connsiteX0" fmla="*/ 0 w 3076575"/>
            <a:gd name="connsiteY0" fmla="*/ 3195637 h 3195637"/>
            <a:gd name="connsiteX1" fmla="*/ 0 w 3076575"/>
            <a:gd name="connsiteY1" fmla="*/ 0 h 3195637"/>
            <a:gd name="connsiteX2" fmla="*/ 1411394 w 3076575"/>
            <a:gd name="connsiteY2" fmla="*/ 1659588 h 3195637"/>
            <a:gd name="connsiteX3" fmla="*/ 3076575 w 3076575"/>
            <a:gd name="connsiteY3" fmla="*/ 3195637 h 3195637"/>
            <a:gd name="connsiteX4" fmla="*/ 0 w 3076575"/>
            <a:gd name="connsiteY4" fmla="*/ 3195637 h 3195637"/>
            <a:gd name="connsiteX0" fmla="*/ 0 w 3076575"/>
            <a:gd name="connsiteY0" fmla="*/ 3195637 h 3195637"/>
            <a:gd name="connsiteX1" fmla="*/ 0 w 3076575"/>
            <a:gd name="connsiteY1" fmla="*/ 0 h 3195637"/>
            <a:gd name="connsiteX2" fmla="*/ 1475301 w 3076575"/>
            <a:gd name="connsiteY2" fmla="*/ 1812189 h 3195637"/>
            <a:gd name="connsiteX3" fmla="*/ 3076575 w 3076575"/>
            <a:gd name="connsiteY3" fmla="*/ 3195637 h 3195637"/>
            <a:gd name="connsiteX4" fmla="*/ 0 w 3076575"/>
            <a:gd name="connsiteY4" fmla="*/ 3195637 h 3195637"/>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3076575" h="3195637">
              <a:moveTo>
                <a:pt x="0" y="3195637"/>
              </a:moveTo>
              <a:lnTo>
                <a:pt x="0" y="0"/>
              </a:lnTo>
              <a:cubicBezTo>
                <a:pt x="879193" y="30046"/>
                <a:pt x="962539" y="1279583"/>
                <a:pt x="1475301" y="1812189"/>
              </a:cubicBezTo>
              <a:cubicBezTo>
                <a:pt x="1988064" y="2344795"/>
                <a:pt x="2903735" y="2156275"/>
                <a:pt x="3076575" y="3195637"/>
              </a:cubicBezTo>
              <a:lnTo>
                <a:pt x="0" y="3195637"/>
              </a:lnTo>
              <a:close/>
            </a:path>
          </a:pathLst>
        </a:custGeom>
        <a:solidFill>
          <a:srgbClr val="3F908E"/>
        </a:solidFill>
        <a:ln>
          <a:solidFill>
            <a:schemeClr val="bg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1</xdr:colOff>
      <xdr:row>0</xdr:row>
      <xdr:rowOff>2</xdr:rowOff>
    </xdr:from>
    <xdr:to>
      <xdr:col>3</xdr:col>
      <xdr:colOff>285750</xdr:colOff>
      <xdr:row>9</xdr:row>
      <xdr:rowOff>171454</xdr:rowOff>
    </xdr:to>
    <xdr:sp macro="" textlink="">
      <xdr:nvSpPr>
        <xdr:cNvPr id="5" name="Right Triangle 1">
          <a:extLst>
            <a:ext uri="{FF2B5EF4-FFF2-40B4-BE49-F238E27FC236}">
              <a16:creationId xmlns:a16="http://schemas.microsoft.com/office/drawing/2014/main" id="{2FBB6909-1C9E-455C-AD03-4719E98DD2D0}"/>
            </a:ext>
          </a:extLst>
        </xdr:cNvPr>
        <xdr:cNvSpPr/>
      </xdr:nvSpPr>
      <xdr:spPr>
        <a:xfrm rot="5400000">
          <a:off x="114300" y="-114297"/>
          <a:ext cx="1885952" cy="2114549"/>
        </a:xfrm>
        <a:custGeom>
          <a:avLst/>
          <a:gdLst>
            <a:gd name="connsiteX0" fmla="*/ 0 w 3076575"/>
            <a:gd name="connsiteY0" fmla="*/ 3195637 h 3195637"/>
            <a:gd name="connsiteX1" fmla="*/ 0 w 3076575"/>
            <a:gd name="connsiteY1" fmla="*/ 0 h 3195637"/>
            <a:gd name="connsiteX2" fmla="*/ 3076575 w 3076575"/>
            <a:gd name="connsiteY2" fmla="*/ 3195637 h 3195637"/>
            <a:gd name="connsiteX3" fmla="*/ 0 w 3076575"/>
            <a:gd name="connsiteY3" fmla="*/ 3195637 h 3195637"/>
            <a:gd name="connsiteX0" fmla="*/ 0 w 3076575"/>
            <a:gd name="connsiteY0" fmla="*/ 3195637 h 3195637"/>
            <a:gd name="connsiteX1" fmla="*/ 0 w 3076575"/>
            <a:gd name="connsiteY1" fmla="*/ 0 h 3195637"/>
            <a:gd name="connsiteX2" fmla="*/ 3076575 w 3076575"/>
            <a:gd name="connsiteY2" fmla="*/ 3195637 h 3195637"/>
            <a:gd name="connsiteX3" fmla="*/ 0 w 3076575"/>
            <a:gd name="connsiteY3" fmla="*/ 3195637 h 3195637"/>
            <a:gd name="connsiteX0" fmla="*/ 0 w 3113645"/>
            <a:gd name="connsiteY0" fmla="*/ 3255823 h 3255823"/>
            <a:gd name="connsiteX1" fmla="*/ 0 w 3113645"/>
            <a:gd name="connsiteY1" fmla="*/ 60186 h 3255823"/>
            <a:gd name="connsiteX2" fmla="*/ 1595437 w 3113645"/>
            <a:gd name="connsiteY2" fmla="*/ 1322248 h 3255823"/>
            <a:gd name="connsiteX3" fmla="*/ 3076575 w 3113645"/>
            <a:gd name="connsiteY3" fmla="*/ 3255823 h 3255823"/>
            <a:gd name="connsiteX4" fmla="*/ 0 w 3113645"/>
            <a:gd name="connsiteY4" fmla="*/ 3255823 h 3255823"/>
            <a:gd name="connsiteX0" fmla="*/ 0 w 3112240"/>
            <a:gd name="connsiteY0" fmla="*/ 3249602 h 3249602"/>
            <a:gd name="connsiteX1" fmla="*/ 0 w 3112240"/>
            <a:gd name="connsiteY1" fmla="*/ 53965 h 3249602"/>
            <a:gd name="connsiteX2" fmla="*/ 1538287 w 3112240"/>
            <a:gd name="connsiteY2" fmla="*/ 1468427 h 3249602"/>
            <a:gd name="connsiteX3" fmla="*/ 3076575 w 3112240"/>
            <a:gd name="connsiteY3" fmla="*/ 3249602 h 3249602"/>
            <a:gd name="connsiteX4" fmla="*/ 0 w 3112240"/>
            <a:gd name="connsiteY4" fmla="*/ 3249602 h 3249602"/>
            <a:gd name="connsiteX0" fmla="*/ 0 w 3109919"/>
            <a:gd name="connsiteY0" fmla="*/ 3251405 h 3251405"/>
            <a:gd name="connsiteX1" fmla="*/ 0 w 3109919"/>
            <a:gd name="connsiteY1" fmla="*/ 55768 h 3251405"/>
            <a:gd name="connsiteX2" fmla="*/ 1433512 w 3109919"/>
            <a:gd name="connsiteY2" fmla="*/ 1422605 h 3251405"/>
            <a:gd name="connsiteX3" fmla="*/ 3076575 w 3109919"/>
            <a:gd name="connsiteY3" fmla="*/ 3251405 h 3251405"/>
            <a:gd name="connsiteX4" fmla="*/ 0 w 3109919"/>
            <a:gd name="connsiteY4" fmla="*/ 3251405 h 3251405"/>
            <a:gd name="connsiteX0" fmla="*/ 0 w 3110728"/>
            <a:gd name="connsiteY0" fmla="*/ 3249254 h 3249254"/>
            <a:gd name="connsiteX1" fmla="*/ 0 w 3110728"/>
            <a:gd name="connsiteY1" fmla="*/ 53617 h 3249254"/>
            <a:gd name="connsiteX2" fmla="*/ 1471612 w 3110728"/>
            <a:gd name="connsiteY2" fmla="*/ 1477604 h 3249254"/>
            <a:gd name="connsiteX3" fmla="*/ 3076575 w 3110728"/>
            <a:gd name="connsiteY3" fmla="*/ 3249254 h 3249254"/>
            <a:gd name="connsiteX4" fmla="*/ 0 w 3110728"/>
            <a:gd name="connsiteY4" fmla="*/ 3249254 h 3249254"/>
            <a:gd name="connsiteX0" fmla="*/ 0 w 3107197"/>
            <a:gd name="connsiteY0" fmla="*/ 3245704 h 3245704"/>
            <a:gd name="connsiteX1" fmla="*/ 0 w 3107197"/>
            <a:gd name="connsiteY1" fmla="*/ 50067 h 3245704"/>
            <a:gd name="connsiteX2" fmla="*/ 1290637 w 3107197"/>
            <a:gd name="connsiteY2" fmla="*/ 1578829 h 3245704"/>
            <a:gd name="connsiteX3" fmla="*/ 3076575 w 3107197"/>
            <a:gd name="connsiteY3" fmla="*/ 3245704 h 3245704"/>
            <a:gd name="connsiteX4" fmla="*/ 0 w 3107197"/>
            <a:gd name="connsiteY4" fmla="*/ 3245704 h 3245704"/>
            <a:gd name="connsiteX0" fmla="*/ 0 w 3107197"/>
            <a:gd name="connsiteY0" fmla="*/ 3248154 h 3248154"/>
            <a:gd name="connsiteX1" fmla="*/ 0 w 3107197"/>
            <a:gd name="connsiteY1" fmla="*/ 52517 h 3248154"/>
            <a:gd name="connsiteX2" fmla="*/ 1290637 w 3107197"/>
            <a:gd name="connsiteY2" fmla="*/ 1581279 h 3248154"/>
            <a:gd name="connsiteX3" fmla="*/ 3076575 w 3107197"/>
            <a:gd name="connsiteY3" fmla="*/ 3248154 h 3248154"/>
            <a:gd name="connsiteX4" fmla="*/ 0 w 3107197"/>
            <a:gd name="connsiteY4" fmla="*/ 3248154 h 3248154"/>
            <a:gd name="connsiteX0" fmla="*/ 0 w 3144898"/>
            <a:gd name="connsiteY0" fmla="*/ 3248154 h 3248154"/>
            <a:gd name="connsiteX1" fmla="*/ 0 w 3144898"/>
            <a:gd name="connsiteY1" fmla="*/ 52517 h 3248154"/>
            <a:gd name="connsiteX2" fmla="*/ 1290637 w 3144898"/>
            <a:gd name="connsiteY2" fmla="*/ 1581279 h 3248154"/>
            <a:gd name="connsiteX3" fmla="*/ 3076575 w 3144898"/>
            <a:gd name="connsiteY3" fmla="*/ 3248154 h 3248154"/>
            <a:gd name="connsiteX4" fmla="*/ 0 w 3144898"/>
            <a:gd name="connsiteY4" fmla="*/ 3248154 h 3248154"/>
            <a:gd name="connsiteX0" fmla="*/ 0 w 3148603"/>
            <a:gd name="connsiteY0" fmla="*/ 3251479 h 3251479"/>
            <a:gd name="connsiteX1" fmla="*/ 0 w 3148603"/>
            <a:gd name="connsiteY1" fmla="*/ 55842 h 3251479"/>
            <a:gd name="connsiteX2" fmla="*/ 1395412 w 3148603"/>
            <a:gd name="connsiteY2" fmla="*/ 1489354 h 3251479"/>
            <a:gd name="connsiteX3" fmla="*/ 3076575 w 3148603"/>
            <a:gd name="connsiteY3" fmla="*/ 3251479 h 3251479"/>
            <a:gd name="connsiteX4" fmla="*/ 0 w 3148603"/>
            <a:gd name="connsiteY4" fmla="*/ 3251479 h 3251479"/>
            <a:gd name="connsiteX0" fmla="*/ 0 w 3091495"/>
            <a:gd name="connsiteY0" fmla="*/ 3251479 h 3251479"/>
            <a:gd name="connsiteX1" fmla="*/ 0 w 3091495"/>
            <a:gd name="connsiteY1" fmla="*/ 55842 h 3251479"/>
            <a:gd name="connsiteX2" fmla="*/ 1395412 w 3091495"/>
            <a:gd name="connsiteY2" fmla="*/ 1489354 h 3251479"/>
            <a:gd name="connsiteX3" fmla="*/ 3076575 w 3091495"/>
            <a:gd name="connsiteY3" fmla="*/ 3251479 h 3251479"/>
            <a:gd name="connsiteX4" fmla="*/ 0 w 3091495"/>
            <a:gd name="connsiteY4" fmla="*/ 3251479 h 3251479"/>
            <a:gd name="connsiteX0" fmla="*/ 0 w 3091495"/>
            <a:gd name="connsiteY0" fmla="*/ 3210279 h 3210279"/>
            <a:gd name="connsiteX1" fmla="*/ 0 w 3091495"/>
            <a:gd name="connsiteY1" fmla="*/ 14642 h 3210279"/>
            <a:gd name="connsiteX2" fmla="*/ 1395412 w 3091495"/>
            <a:gd name="connsiteY2" fmla="*/ 1448154 h 3210279"/>
            <a:gd name="connsiteX3" fmla="*/ 3076575 w 3091495"/>
            <a:gd name="connsiteY3" fmla="*/ 3210279 h 3210279"/>
            <a:gd name="connsiteX4" fmla="*/ 0 w 3091495"/>
            <a:gd name="connsiteY4" fmla="*/ 3210279 h 3210279"/>
            <a:gd name="connsiteX0" fmla="*/ 0 w 3093935"/>
            <a:gd name="connsiteY0" fmla="*/ 3207442 h 3207442"/>
            <a:gd name="connsiteX1" fmla="*/ 0 w 3093935"/>
            <a:gd name="connsiteY1" fmla="*/ 11805 h 3207442"/>
            <a:gd name="connsiteX2" fmla="*/ 1603111 w 3093935"/>
            <a:gd name="connsiteY2" fmla="*/ 1727912 h 3207442"/>
            <a:gd name="connsiteX3" fmla="*/ 3076575 w 3093935"/>
            <a:gd name="connsiteY3" fmla="*/ 3207442 h 3207442"/>
            <a:gd name="connsiteX4" fmla="*/ 0 w 3093935"/>
            <a:gd name="connsiteY4" fmla="*/ 3207442 h 3207442"/>
            <a:gd name="connsiteX0" fmla="*/ 0 w 3091996"/>
            <a:gd name="connsiteY0" fmla="*/ 3209055 h 3209055"/>
            <a:gd name="connsiteX1" fmla="*/ 0 w 3091996"/>
            <a:gd name="connsiteY1" fmla="*/ 13418 h 3209055"/>
            <a:gd name="connsiteX2" fmla="*/ 1443346 w 3091996"/>
            <a:gd name="connsiteY2" fmla="*/ 1554316 h 3209055"/>
            <a:gd name="connsiteX3" fmla="*/ 3076575 w 3091996"/>
            <a:gd name="connsiteY3" fmla="*/ 3209055 h 3209055"/>
            <a:gd name="connsiteX4" fmla="*/ 0 w 3091996"/>
            <a:gd name="connsiteY4" fmla="*/ 3209055 h 3209055"/>
            <a:gd name="connsiteX0" fmla="*/ 0 w 3091415"/>
            <a:gd name="connsiteY0" fmla="*/ 3208881 h 3208881"/>
            <a:gd name="connsiteX1" fmla="*/ 0 w 3091415"/>
            <a:gd name="connsiteY1" fmla="*/ 13244 h 3208881"/>
            <a:gd name="connsiteX2" fmla="*/ 1387429 w 3091415"/>
            <a:gd name="connsiteY2" fmla="*/ 1571098 h 3208881"/>
            <a:gd name="connsiteX3" fmla="*/ 3076575 w 3091415"/>
            <a:gd name="connsiteY3" fmla="*/ 3208881 h 3208881"/>
            <a:gd name="connsiteX4" fmla="*/ 0 w 3091415"/>
            <a:gd name="connsiteY4" fmla="*/ 3208881 h 3208881"/>
            <a:gd name="connsiteX0" fmla="*/ 0 w 3076575"/>
            <a:gd name="connsiteY0" fmla="*/ 3208881 h 3208881"/>
            <a:gd name="connsiteX1" fmla="*/ 0 w 3076575"/>
            <a:gd name="connsiteY1" fmla="*/ 13244 h 3208881"/>
            <a:gd name="connsiteX2" fmla="*/ 1387429 w 3076575"/>
            <a:gd name="connsiteY2" fmla="*/ 1571098 h 3208881"/>
            <a:gd name="connsiteX3" fmla="*/ 3076575 w 3076575"/>
            <a:gd name="connsiteY3" fmla="*/ 3208881 h 3208881"/>
            <a:gd name="connsiteX4" fmla="*/ 0 w 3076575"/>
            <a:gd name="connsiteY4" fmla="*/ 3208881 h 3208881"/>
            <a:gd name="connsiteX0" fmla="*/ 0 w 3076575"/>
            <a:gd name="connsiteY0" fmla="*/ 3195637 h 3195637"/>
            <a:gd name="connsiteX1" fmla="*/ 0 w 3076575"/>
            <a:gd name="connsiteY1" fmla="*/ 0 h 3195637"/>
            <a:gd name="connsiteX2" fmla="*/ 1387429 w 3076575"/>
            <a:gd name="connsiteY2" fmla="*/ 1557854 h 3195637"/>
            <a:gd name="connsiteX3" fmla="*/ 3076575 w 3076575"/>
            <a:gd name="connsiteY3" fmla="*/ 3195637 h 3195637"/>
            <a:gd name="connsiteX4" fmla="*/ 0 w 3076575"/>
            <a:gd name="connsiteY4" fmla="*/ 3195637 h 3195637"/>
            <a:gd name="connsiteX0" fmla="*/ 0 w 3076575"/>
            <a:gd name="connsiteY0" fmla="*/ 3195637 h 3195637"/>
            <a:gd name="connsiteX1" fmla="*/ 0 w 3076575"/>
            <a:gd name="connsiteY1" fmla="*/ 0 h 3195637"/>
            <a:gd name="connsiteX2" fmla="*/ 1411394 w 3076575"/>
            <a:gd name="connsiteY2" fmla="*/ 1659588 h 3195637"/>
            <a:gd name="connsiteX3" fmla="*/ 3076575 w 3076575"/>
            <a:gd name="connsiteY3" fmla="*/ 3195637 h 3195637"/>
            <a:gd name="connsiteX4" fmla="*/ 0 w 3076575"/>
            <a:gd name="connsiteY4" fmla="*/ 3195637 h 3195637"/>
            <a:gd name="connsiteX0" fmla="*/ 0 w 3076575"/>
            <a:gd name="connsiteY0" fmla="*/ 3195637 h 3195637"/>
            <a:gd name="connsiteX1" fmla="*/ 0 w 3076575"/>
            <a:gd name="connsiteY1" fmla="*/ 0 h 3195637"/>
            <a:gd name="connsiteX2" fmla="*/ 1475301 w 3076575"/>
            <a:gd name="connsiteY2" fmla="*/ 1812189 h 3195637"/>
            <a:gd name="connsiteX3" fmla="*/ 3076575 w 3076575"/>
            <a:gd name="connsiteY3" fmla="*/ 3195637 h 3195637"/>
            <a:gd name="connsiteX4" fmla="*/ 0 w 3076575"/>
            <a:gd name="connsiteY4" fmla="*/ 3195637 h 3195637"/>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3076575" h="3195637">
              <a:moveTo>
                <a:pt x="0" y="3195637"/>
              </a:moveTo>
              <a:lnTo>
                <a:pt x="0" y="0"/>
              </a:lnTo>
              <a:cubicBezTo>
                <a:pt x="879193" y="30046"/>
                <a:pt x="962539" y="1279583"/>
                <a:pt x="1475301" y="1812189"/>
              </a:cubicBezTo>
              <a:cubicBezTo>
                <a:pt x="1988064" y="2344795"/>
                <a:pt x="2903735" y="2156275"/>
                <a:pt x="3076575" y="3195637"/>
              </a:cubicBezTo>
              <a:lnTo>
                <a:pt x="0" y="3195637"/>
              </a:lnTo>
              <a:close/>
            </a:path>
          </a:pathLst>
        </a:custGeom>
        <a:solidFill>
          <a:srgbClr val="49AA91"/>
        </a:solidFill>
        <a:ln>
          <a:solidFill>
            <a:schemeClr val="bg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59527</xdr:colOff>
      <xdr:row>4</xdr:row>
      <xdr:rowOff>19050</xdr:rowOff>
    </xdr:from>
    <xdr:to>
      <xdr:col>31</xdr:col>
      <xdr:colOff>166687</xdr:colOff>
      <xdr:row>48</xdr:row>
      <xdr:rowOff>3402</xdr:rowOff>
    </xdr:to>
    <xdr:sp macro="" textlink="">
      <xdr:nvSpPr>
        <xdr:cNvPr id="3" name="Rectangle: Rounded Corners 2">
          <a:extLst>
            <a:ext uri="{FF2B5EF4-FFF2-40B4-BE49-F238E27FC236}">
              <a16:creationId xmlns:a16="http://schemas.microsoft.com/office/drawing/2014/main" id="{9DB1C0B9-FB92-4A22-BC6A-1C956FF5994A}"/>
            </a:ext>
          </a:extLst>
        </xdr:cNvPr>
        <xdr:cNvSpPr/>
      </xdr:nvSpPr>
      <xdr:spPr>
        <a:xfrm>
          <a:off x="1881183" y="781050"/>
          <a:ext cx="17109285" cy="8366352"/>
        </a:xfrm>
        <a:prstGeom prst="roundRect">
          <a:avLst>
            <a:gd name="adj" fmla="val 7390"/>
          </a:avLst>
        </a:prstGeom>
        <a:solidFill>
          <a:schemeClr val="bg1"/>
        </a:solidFill>
        <a:ln>
          <a:noFill/>
        </a:ln>
        <a:effectLst>
          <a:outerShdw blurRad="647700" sx="102000" sy="102000" algn="ctr" rotWithShape="0">
            <a:schemeClr val="tx1">
              <a:alpha val="29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476252</xdr:colOff>
      <xdr:row>5</xdr:row>
      <xdr:rowOff>83342</xdr:rowOff>
    </xdr:from>
    <xdr:to>
      <xdr:col>9</xdr:col>
      <xdr:colOff>535783</xdr:colOff>
      <xdr:row>13</xdr:row>
      <xdr:rowOff>103742</xdr:rowOff>
    </xdr:to>
    <xdr:sp macro="" textlink="">
      <xdr:nvSpPr>
        <xdr:cNvPr id="6" name="Rectangle: Rounded Corners 5">
          <a:extLst>
            <a:ext uri="{FF2B5EF4-FFF2-40B4-BE49-F238E27FC236}">
              <a16:creationId xmlns:a16="http://schemas.microsoft.com/office/drawing/2014/main" id="{6B47F0F9-63C8-46D4-8A21-0660C1807818}"/>
            </a:ext>
          </a:extLst>
        </xdr:cNvPr>
        <xdr:cNvSpPr/>
      </xdr:nvSpPr>
      <xdr:spPr>
        <a:xfrm>
          <a:off x="3512346" y="1035842"/>
          <a:ext cx="2488406" cy="1544400"/>
        </a:xfrm>
        <a:prstGeom prst="roundRect">
          <a:avLst/>
        </a:prstGeom>
        <a:solidFill>
          <a:schemeClr val="bg1"/>
        </a:solidFill>
        <a:ln>
          <a:solidFill>
            <a:schemeClr val="bg1"/>
          </a:solidFill>
        </a:ln>
        <a:effectLst>
          <a:outerShdw blurRad="863600" dist="38100" sx="102000" sy="102000" algn="ctr" rotWithShape="0">
            <a:srgbClr val="004542">
              <a:alpha val="40000"/>
            </a:srgb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56815</xdr:colOff>
      <xdr:row>13</xdr:row>
      <xdr:rowOff>47625</xdr:rowOff>
    </xdr:from>
    <xdr:to>
      <xdr:col>6</xdr:col>
      <xdr:colOff>381004</xdr:colOff>
      <xdr:row>42</xdr:row>
      <xdr:rowOff>107156</xdr:rowOff>
    </xdr:to>
    <xdr:sp macro="" textlink="">
      <xdr:nvSpPr>
        <xdr:cNvPr id="7" name="Flowchart: Manual Operation 6">
          <a:extLst>
            <a:ext uri="{FF2B5EF4-FFF2-40B4-BE49-F238E27FC236}">
              <a16:creationId xmlns:a16="http://schemas.microsoft.com/office/drawing/2014/main" id="{A033B3F5-E1D0-4D73-908C-2ACE12991067}"/>
            </a:ext>
          </a:extLst>
        </xdr:cNvPr>
        <xdr:cNvSpPr/>
      </xdr:nvSpPr>
      <xdr:spPr>
        <a:xfrm rot="16200000">
          <a:off x="159378" y="4243218"/>
          <a:ext cx="5584031" cy="2145846"/>
        </a:xfrm>
        <a:custGeom>
          <a:avLst/>
          <a:gdLst>
            <a:gd name="connsiteX0" fmla="*/ 0 w 10000"/>
            <a:gd name="connsiteY0" fmla="*/ 0 h 10000"/>
            <a:gd name="connsiteX1" fmla="*/ 10000 w 10000"/>
            <a:gd name="connsiteY1" fmla="*/ 0 h 10000"/>
            <a:gd name="connsiteX2" fmla="*/ 8000 w 10000"/>
            <a:gd name="connsiteY2" fmla="*/ 10000 h 10000"/>
            <a:gd name="connsiteX3" fmla="*/ 2000 w 10000"/>
            <a:gd name="connsiteY3" fmla="*/ 10000 h 10000"/>
            <a:gd name="connsiteX4" fmla="*/ 0 w 10000"/>
            <a:gd name="connsiteY4" fmla="*/ 0 h 10000"/>
            <a:gd name="connsiteX0" fmla="*/ 0 w 10439"/>
            <a:gd name="connsiteY0" fmla="*/ 0 h 10000"/>
            <a:gd name="connsiteX1" fmla="*/ 10000 w 10439"/>
            <a:gd name="connsiteY1" fmla="*/ 0 h 10000"/>
            <a:gd name="connsiteX2" fmla="*/ 8000 w 10439"/>
            <a:gd name="connsiteY2" fmla="*/ 10000 h 10000"/>
            <a:gd name="connsiteX3" fmla="*/ 2000 w 10439"/>
            <a:gd name="connsiteY3" fmla="*/ 10000 h 10000"/>
            <a:gd name="connsiteX4" fmla="*/ 0 w 10439"/>
            <a:gd name="connsiteY4" fmla="*/ 0 h 10000"/>
            <a:gd name="connsiteX0" fmla="*/ 439 w 10878"/>
            <a:gd name="connsiteY0" fmla="*/ 0 h 10000"/>
            <a:gd name="connsiteX1" fmla="*/ 10439 w 10878"/>
            <a:gd name="connsiteY1" fmla="*/ 0 h 10000"/>
            <a:gd name="connsiteX2" fmla="*/ 8439 w 10878"/>
            <a:gd name="connsiteY2" fmla="*/ 10000 h 10000"/>
            <a:gd name="connsiteX3" fmla="*/ 2439 w 10878"/>
            <a:gd name="connsiteY3" fmla="*/ 10000 h 10000"/>
            <a:gd name="connsiteX4" fmla="*/ 439 w 10878"/>
            <a:gd name="connsiteY4" fmla="*/ 0 h 10000"/>
            <a:gd name="connsiteX0" fmla="*/ 439 w 10439"/>
            <a:gd name="connsiteY0" fmla="*/ 0 h 10000"/>
            <a:gd name="connsiteX1" fmla="*/ 10439 w 10439"/>
            <a:gd name="connsiteY1" fmla="*/ 0 h 10000"/>
            <a:gd name="connsiteX2" fmla="*/ 8439 w 10439"/>
            <a:gd name="connsiteY2" fmla="*/ 10000 h 10000"/>
            <a:gd name="connsiteX3" fmla="*/ 2439 w 10439"/>
            <a:gd name="connsiteY3" fmla="*/ 10000 h 10000"/>
            <a:gd name="connsiteX4" fmla="*/ 439 w 10439"/>
            <a:gd name="connsiteY4" fmla="*/ 0 h 10000"/>
            <a:gd name="connsiteX0" fmla="*/ 0 w 10000"/>
            <a:gd name="connsiteY0" fmla="*/ 0 h 10000"/>
            <a:gd name="connsiteX1" fmla="*/ 10000 w 10000"/>
            <a:gd name="connsiteY1" fmla="*/ 0 h 10000"/>
            <a:gd name="connsiteX2" fmla="*/ 8000 w 10000"/>
            <a:gd name="connsiteY2" fmla="*/ 10000 h 10000"/>
            <a:gd name="connsiteX3" fmla="*/ 2000 w 10000"/>
            <a:gd name="connsiteY3" fmla="*/ 10000 h 10000"/>
            <a:gd name="connsiteX4" fmla="*/ 0 w 10000"/>
            <a:gd name="connsiteY4" fmla="*/ 0 h 10000"/>
            <a:gd name="connsiteX0" fmla="*/ 0 w 10000"/>
            <a:gd name="connsiteY0" fmla="*/ 0 h 10000"/>
            <a:gd name="connsiteX1" fmla="*/ 10000 w 10000"/>
            <a:gd name="connsiteY1" fmla="*/ 0 h 10000"/>
            <a:gd name="connsiteX2" fmla="*/ 8000 w 10000"/>
            <a:gd name="connsiteY2" fmla="*/ 10000 h 10000"/>
            <a:gd name="connsiteX3" fmla="*/ 2000 w 10000"/>
            <a:gd name="connsiteY3" fmla="*/ 10000 h 10000"/>
            <a:gd name="connsiteX4" fmla="*/ 0 w 10000"/>
            <a:gd name="connsiteY4" fmla="*/ 0 h 10000"/>
            <a:gd name="connsiteX0" fmla="*/ 0 w 10000"/>
            <a:gd name="connsiteY0" fmla="*/ 0 h 10000"/>
            <a:gd name="connsiteX1" fmla="*/ 10000 w 10000"/>
            <a:gd name="connsiteY1" fmla="*/ 0 h 10000"/>
            <a:gd name="connsiteX2" fmla="*/ 8000 w 10000"/>
            <a:gd name="connsiteY2" fmla="*/ 10000 h 10000"/>
            <a:gd name="connsiteX3" fmla="*/ 2000 w 10000"/>
            <a:gd name="connsiteY3" fmla="*/ 10000 h 10000"/>
            <a:gd name="connsiteX4" fmla="*/ 0 w 10000"/>
            <a:gd name="connsiteY4" fmla="*/ 0 h 10000"/>
            <a:gd name="connsiteX0" fmla="*/ 0 w 10000"/>
            <a:gd name="connsiteY0" fmla="*/ 0 h 10000"/>
            <a:gd name="connsiteX1" fmla="*/ 10000 w 10000"/>
            <a:gd name="connsiteY1" fmla="*/ 0 h 10000"/>
            <a:gd name="connsiteX2" fmla="*/ 8000 w 10000"/>
            <a:gd name="connsiteY2" fmla="*/ 10000 h 10000"/>
            <a:gd name="connsiteX3" fmla="*/ 2000 w 10000"/>
            <a:gd name="connsiteY3" fmla="*/ 10000 h 10000"/>
            <a:gd name="connsiteX4" fmla="*/ 0 w 10000"/>
            <a:gd name="connsiteY4" fmla="*/ 0 h 1000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10000" h="10000">
              <a:moveTo>
                <a:pt x="0" y="0"/>
              </a:moveTo>
              <a:lnTo>
                <a:pt x="10000" y="0"/>
              </a:lnTo>
              <a:cubicBezTo>
                <a:pt x="9144" y="1305"/>
                <a:pt x="9333" y="8333"/>
                <a:pt x="8000" y="10000"/>
              </a:cubicBezTo>
              <a:lnTo>
                <a:pt x="2000" y="10000"/>
              </a:lnTo>
              <a:cubicBezTo>
                <a:pt x="667" y="8333"/>
                <a:pt x="1121" y="2224"/>
                <a:pt x="0" y="0"/>
              </a:cubicBezTo>
              <a:close/>
            </a:path>
          </a:pathLst>
        </a:custGeom>
        <a:solidFill>
          <a:srgbClr val="186257"/>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10</xdr:col>
      <xdr:colOff>388145</xdr:colOff>
      <xdr:row>5</xdr:row>
      <xdr:rowOff>78581</xdr:rowOff>
    </xdr:from>
    <xdr:to>
      <xdr:col>14</xdr:col>
      <xdr:colOff>447676</xdr:colOff>
      <xdr:row>13</xdr:row>
      <xdr:rowOff>98981</xdr:rowOff>
    </xdr:to>
    <xdr:sp macro="" textlink="">
      <xdr:nvSpPr>
        <xdr:cNvPr id="14" name="Rectangle: Rounded Corners 13">
          <a:extLst>
            <a:ext uri="{FF2B5EF4-FFF2-40B4-BE49-F238E27FC236}">
              <a16:creationId xmlns:a16="http://schemas.microsoft.com/office/drawing/2014/main" id="{8B039ED0-999F-4C71-BFFC-A6CEBA5727A7}"/>
            </a:ext>
          </a:extLst>
        </xdr:cNvPr>
        <xdr:cNvSpPr/>
      </xdr:nvSpPr>
      <xdr:spPr>
        <a:xfrm>
          <a:off x="6460333" y="1031081"/>
          <a:ext cx="2488406" cy="1544400"/>
        </a:xfrm>
        <a:prstGeom prst="roundRect">
          <a:avLst/>
        </a:prstGeom>
        <a:solidFill>
          <a:schemeClr val="bg1"/>
        </a:solidFill>
        <a:ln>
          <a:solidFill>
            <a:schemeClr val="bg1"/>
          </a:solidFill>
        </a:ln>
        <a:effectLst>
          <a:outerShdw blurRad="863600" dist="38100" sx="102000" sy="102000" algn="ctr" rotWithShape="0">
            <a:srgbClr val="004542">
              <a:alpha val="40000"/>
            </a:srgb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15</xdr:col>
      <xdr:colOff>242890</xdr:colOff>
      <xdr:row>5</xdr:row>
      <xdr:rowOff>88105</xdr:rowOff>
    </xdr:from>
    <xdr:to>
      <xdr:col>19</xdr:col>
      <xdr:colOff>302421</xdr:colOff>
      <xdr:row>13</xdr:row>
      <xdr:rowOff>108505</xdr:rowOff>
    </xdr:to>
    <xdr:sp macro="" textlink="">
      <xdr:nvSpPr>
        <xdr:cNvPr id="15" name="Rectangle: Rounded Corners 14">
          <a:extLst>
            <a:ext uri="{FF2B5EF4-FFF2-40B4-BE49-F238E27FC236}">
              <a16:creationId xmlns:a16="http://schemas.microsoft.com/office/drawing/2014/main" id="{71A097E4-A44F-43C1-BD3D-ABE06D463FDE}"/>
            </a:ext>
          </a:extLst>
        </xdr:cNvPr>
        <xdr:cNvSpPr/>
      </xdr:nvSpPr>
      <xdr:spPr>
        <a:xfrm>
          <a:off x="9351171" y="1040605"/>
          <a:ext cx="2488406" cy="1544400"/>
        </a:xfrm>
        <a:prstGeom prst="roundRect">
          <a:avLst/>
        </a:prstGeom>
        <a:solidFill>
          <a:schemeClr val="bg1"/>
        </a:solidFill>
        <a:ln>
          <a:solidFill>
            <a:schemeClr val="bg1"/>
          </a:solidFill>
        </a:ln>
        <a:effectLst>
          <a:outerShdw blurRad="863600" dist="38100" sx="102000" sy="102000" algn="ctr" rotWithShape="0">
            <a:srgbClr val="004542">
              <a:alpha val="40000"/>
            </a:srgb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20</xdr:col>
      <xdr:colOff>133353</xdr:colOff>
      <xdr:row>5</xdr:row>
      <xdr:rowOff>97631</xdr:rowOff>
    </xdr:from>
    <xdr:to>
      <xdr:col>24</xdr:col>
      <xdr:colOff>192884</xdr:colOff>
      <xdr:row>13</xdr:row>
      <xdr:rowOff>118031</xdr:rowOff>
    </xdr:to>
    <xdr:sp macro="" textlink="">
      <xdr:nvSpPr>
        <xdr:cNvPr id="16" name="Rectangle: Rounded Corners 15">
          <a:extLst>
            <a:ext uri="{FF2B5EF4-FFF2-40B4-BE49-F238E27FC236}">
              <a16:creationId xmlns:a16="http://schemas.microsoft.com/office/drawing/2014/main" id="{1963C298-D824-464F-B7C5-E68C2FBD3E75}"/>
            </a:ext>
          </a:extLst>
        </xdr:cNvPr>
        <xdr:cNvSpPr/>
      </xdr:nvSpPr>
      <xdr:spPr>
        <a:xfrm>
          <a:off x="12277728" y="1050131"/>
          <a:ext cx="2488406" cy="1544400"/>
        </a:xfrm>
        <a:prstGeom prst="roundRect">
          <a:avLst/>
        </a:prstGeom>
        <a:solidFill>
          <a:schemeClr val="bg1"/>
        </a:solidFill>
        <a:ln>
          <a:solidFill>
            <a:schemeClr val="bg1"/>
          </a:solidFill>
        </a:ln>
        <a:effectLst>
          <a:outerShdw blurRad="863600" dist="38100" sx="102000" sy="102000" algn="ctr" rotWithShape="0">
            <a:srgbClr val="004542">
              <a:alpha val="40000"/>
            </a:srgb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25</xdr:col>
      <xdr:colOff>11910</xdr:colOff>
      <xdr:row>5</xdr:row>
      <xdr:rowOff>83343</xdr:rowOff>
    </xdr:from>
    <xdr:to>
      <xdr:col>29</xdr:col>
      <xdr:colOff>71441</xdr:colOff>
      <xdr:row>13</xdr:row>
      <xdr:rowOff>103743</xdr:rowOff>
    </xdr:to>
    <xdr:sp macro="" textlink="">
      <xdr:nvSpPr>
        <xdr:cNvPr id="17" name="Rectangle: Rounded Corners 16">
          <a:extLst>
            <a:ext uri="{FF2B5EF4-FFF2-40B4-BE49-F238E27FC236}">
              <a16:creationId xmlns:a16="http://schemas.microsoft.com/office/drawing/2014/main" id="{0E5C8D96-3E6C-4F10-A926-5B9E1085C931}"/>
            </a:ext>
          </a:extLst>
        </xdr:cNvPr>
        <xdr:cNvSpPr/>
      </xdr:nvSpPr>
      <xdr:spPr>
        <a:xfrm>
          <a:off x="15192379" y="1035843"/>
          <a:ext cx="2488406" cy="1544400"/>
        </a:xfrm>
        <a:prstGeom prst="roundRect">
          <a:avLst/>
        </a:prstGeom>
        <a:solidFill>
          <a:schemeClr val="bg1"/>
        </a:solidFill>
        <a:ln>
          <a:solidFill>
            <a:schemeClr val="bg1"/>
          </a:solidFill>
        </a:ln>
        <a:effectLst>
          <a:outerShdw blurRad="863600" dist="38100" sx="102000" sy="102000" algn="ctr" rotWithShape="0">
            <a:srgbClr val="004542">
              <a:alpha val="40000"/>
            </a:srgb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392909</xdr:colOff>
      <xdr:row>6</xdr:row>
      <xdr:rowOff>142876</xdr:rowOff>
    </xdr:from>
    <xdr:to>
      <xdr:col>9</xdr:col>
      <xdr:colOff>190503</xdr:colOff>
      <xdr:row>8</xdr:row>
      <xdr:rowOff>178595</xdr:rowOff>
    </xdr:to>
    <xdr:sp macro="" textlink="kpi!K6">
      <xdr:nvSpPr>
        <xdr:cNvPr id="12" name="TextBox 11">
          <a:extLst>
            <a:ext uri="{FF2B5EF4-FFF2-40B4-BE49-F238E27FC236}">
              <a16:creationId xmlns:a16="http://schemas.microsoft.com/office/drawing/2014/main" id="{23F4C978-EF40-4236-9A85-1F6C65257AC1}"/>
            </a:ext>
          </a:extLst>
        </xdr:cNvPr>
        <xdr:cNvSpPr txBox="1"/>
      </xdr:nvSpPr>
      <xdr:spPr>
        <a:xfrm>
          <a:off x="4036222" y="1285876"/>
          <a:ext cx="1619250" cy="416719"/>
        </a:xfrm>
        <a:prstGeom prst="rect">
          <a:avLst/>
        </a:prstGeom>
        <a:solidFill>
          <a:schemeClr val="lt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7FCFDCD-6468-4662-BAE0-15F0AC0EA8B2}" type="TxLink">
            <a:rPr lang="en-US" sz="2600" b="1" i="0" u="none" strike="noStrike">
              <a:solidFill>
                <a:srgbClr val="3F908E"/>
              </a:solidFill>
              <a:latin typeface="Calibri"/>
              <a:ea typeface="Calibri"/>
              <a:cs typeface="Calibri"/>
            </a:rPr>
            <a:pPr algn="ctr"/>
            <a:t>278452</a:t>
          </a:fld>
          <a:endParaRPr lang="en-US" sz="2600" b="1">
            <a:solidFill>
              <a:srgbClr val="3F908E"/>
            </a:solidFill>
            <a:latin typeface="+mn-lt"/>
          </a:endParaRPr>
        </a:p>
      </xdr:txBody>
    </xdr:sp>
    <xdr:clientData/>
  </xdr:twoCellAnchor>
  <xdr:twoCellAnchor>
    <xdr:from>
      <xdr:col>13</xdr:col>
      <xdr:colOff>11906</xdr:colOff>
      <xdr:row>16</xdr:row>
      <xdr:rowOff>107157</xdr:rowOff>
    </xdr:from>
    <xdr:to>
      <xdr:col>23</xdr:col>
      <xdr:colOff>23813</xdr:colOff>
      <xdr:row>30</xdr:row>
      <xdr:rowOff>130970</xdr:rowOff>
    </xdr:to>
    <xdr:graphicFrame macro="">
      <xdr:nvGraphicFramePr>
        <xdr:cNvPr id="25" name="Chart 24">
          <a:extLst>
            <a:ext uri="{FF2B5EF4-FFF2-40B4-BE49-F238E27FC236}">
              <a16:creationId xmlns:a16="http://schemas.microsoft.com/office/drawing/2014/main" id="{3AE19778-5790-46D7-A8F2-D1EA219C00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476249</xdr:colOff>
      <xdr:row>31</xdr:row>
      <xdr:rowOff>154780</xdr:rowOff>
    </xdr:from>
    <xdr:to>
      <xdr:col>18</xdr:col>
      <xdr:colOff>119061</xdr:colOff>
      <xdr:row>46</xdr:row>
      <xdr:rowOff>130968</xdr:rowOff>
    </xdr:to>
    <xdr:graphicFrame macro="">
      <xdr:nvGraphicFramePr>
        <xdr:cNvPr id="32" name="Chart 31">
          <a:extLst>
            <a:ext uri="{FF2B5EF4-FFF2-40B4-BE49-F238E27FC236}">
              <a16:creationId xmlns:a16="http://schemas.microsoft.com/office/drawing/2014/main" id="{2385D305-E2B5-4560-920C-E60FCBDFAA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107157</xdr:colOff>
      <xdr:row>31</xdr:row>
      <xdr:rowOff>83344</xdr:rowOff>
    </xdr:from>
    <xdr:to>
      <xdr:col>30</xdr:col>
      <xdr:colOff>357187</xdr:colOff>
      <xdr:row>47</xdr:row>
      <xdr:rowOff>95250</xdr:rowOff>
    </xdr:to>
    <xdr:graphicFrame macro="">
      <xdr:nvGraphicFramePr>
        <xdr:cNvPr id="37" name="Chart 36">
          <a:extLst>
            <a:ext uri="{FF2B5EF4-FFF2-40B4-BE49-F238E27FC236}">
              <a16:creationId xmlns:a16="http://schemas.microsoft.com/office/drawing/2014/main" id="{788A3F63-D183-42F4-9913-A863B10591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83345</xdr:colOff>
      <xdr:row>9</xdr:row>
      <xdr:rowOff>48816</xdr:rowOff>
    </xdr:from>
    <xdr:to>
      <xdr:col>9</xdr:col>
      <xdr:colOff>416720</xdr:colOff>
      <xdr:row>13</xdr:row>
      <xdr:rowOff>59531</xdr:rowOff>
    </xdr:to>
    <xdr:sp macro="" textlink="">
      <xdr:nvSpPr>
        <xdr:cNvPr id="8" name="TextBox 7">
          <a:extLst>
            <a:ext uri="{FF2B5EF4-FFF2-40B4-BE49-F238E27FC236}">
              <a16:creationId xmlns:a16="http://schemas.microsoft.com/office/drawing/2014/main" id="{0BFFA992-4404-4766-A41C-57FBB7F24527}"/>
            </a:ext>
          </a:extLst>
        </xdr:cNvPr>
        <xdr:cNvSpPr txBox="1"/>
      </xdr:nvSpPr>
      <xdr:spPr>
        <a:xfrm>
          <a:off x="3726658" y="1763316"/>
          <a:ext cx="2155031" cy="772715"/>
        </a:xfrm>
        <a:prstGeom prst="rect">
          <a:avLst/>
        </a:prstGeom>
        <a:solidFill>
          <a:schemeClr val="lt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800" b="1" i="0" u="none" strike="noStrike">
              <a:solidFill>
                <a:srgbClr val="186357"/>
              </a:solidFill>
              <a:effectLst/>
              <a:latin typeface="+mn-lt"/>
              <a:ea typeface="+mn-ea"/>
              <a:cs typeface="+mn-cs"/>
            </a:rPr>
            <a:t>Total Audit Engagements</a:t>
          </a:r>
          <a:r>
            <a:rPr lang="en-IN" sz="1800" b="1">
              <a:solidFill>
                <a:srgbClr val="186357"/>
              </a:solidFill>
            </a:rPr>
            <a:t> </a:t>
          </a:r>
        </a:p>
      </xdr:txBody>
    </xdr:sp>
    <xdr:clientData/>
  </xdr:twoCellAnchor>
  <xdr:oneCellAnchor>
    <xdr:from>
      <xdr:col>19</xdr:col>
      <xdr:colOff>190500</xdr:colOff>
      <xdr:row>30</xdr:row>
      <xdr:rowOff>0</xdr:rowOff>
    </xdr:from>
    <xdr:ext cx="184731" cy="264560"/>
    <xdr:sp macro="" textlink="">
      <xdr:nvSpPr>
        <xdr:cNvPr id="9" name="TextBox 8">
          <a:extLst>
            <a:ext uri="{FF2B5EF4-FFF2-40B4-BE49-F238E27FC236}">
              <a16:creationId xmlns:a16="http://schemas.microsoft.com/office/drawing/2014/main" id="{B3EA3A88-E955-40F4-BF26-E3754CA059BA}"/>
            </a:ext>
          </a:extLst>
        </xdr:cNvPr>
        <xdr:cNvSpPr txBox="1"/>
      </xdr:nvSpPr>
      <xdr:spPr>
        <a:xfrm>
          <a:off x="11727656" y="57150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IN" sz="1100"/>
        </a:p>
      </xdr:txBody>
    </xdr:sp>
    <xdr:clientData/>
  </xdr:oneCellAnchor>
  <xdr:oneCellAnchor>
    <xdr:from>
      <xdr:col>15</xdr:col>
      <xdr:colOff>273844</xdr:colOff>
      <xdr:row>28</xdr:row>
      <xdr:rowOff>11906</xdr:rowOff>
    </xdr:from>
    <xdr:ext cx="184731" cy="264560"/>
    <xdr:sp macro="" textlink="">
      <xdr:nvSpPr>
        <xdr:cNvPr id="21" name="TextBox 20">
          <a:extLst>
            <a:ext uri="{FF2B5EF4-FFF2-40B4-BE49-F238E27FC236}">
              <a16:creationId xmlns:a16="http://schemas.microsoft.com/office/drawing/2014/main" id="{47AC3791-D2A5-424A-B2BC-39357AFB2C96}"/>
            </a:ext>
          </a:extLst>
        </xdr:cNvPr>
        <xdr:cNvSpPr txBox="1"/>
      </xdr:nvSpPr>
      <xdr:spPr>
        <a:xfrm>
          <a:off x="9382125" y="5345906"/>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IN" sz="1100"/>
        </a:p>
      </xdr:txBody>
    </xdr:sp>
    <xdr:clientData/>
  </xdr:oneCellAnchor>
  <xdr:twoCellAnchor>
    <xdr:from>
      <xdr:col>11</xdr:col>
      <xdr:colOff>221458</xdr:colOff>
      <xdr:row>6</xdr:row>
      <xdr:rowOff>161925</xdr:rowOff>
    </xdr:from>
    <xdr:to>
      <xdr:col>14</xdr:col>
      <xdr:colOff>19051</xdr:colOff>
      <xdr:row>9</xdr:row>
      <xdr:rowOff>7144</xdr:rowOff>
    </xdr:to>
    <xdr:sp macro="" textlink="kpi!N6">
      <xdr:nvSpPr>
        <xdr:cNvPr id="27" name="TextBox 26">
          <a:extLst>
            <a:ext uri="{FF2B5EF4-FFF2-40B4-BE49-F238E27FC236}">
              <a16:creationId xmlns:a16="http://schemas.microsoft.com/office/drawing/2014/main" id="{080BF808-B0C7-4D53-8B49-1896F787F7E6}"/>
            </a:ext>
          </a:extLst>
        </xdr:cNvPr>
        <xdr:cNvSpPr txBox="1"/>
      </xdr:nvSpPr>
      <xdr:spPr>
        <a:xfrm>
          <a:off x="6900864" y="1304925"/>
          <a:ext cx="1619250" cy="416719"/>
        </a:xfrm>
        <a:prstGeom prst="rect">
          <a:avLst/>
        </a:prstGeom>
        <a:solidFill>
          <a:schemeClr val="lt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2E2B6BE-2C29-4F90-8E8C-D4DA117DCBA3}" type="TxLink">
            <a:rPr lang="en-US" sz="2600" b="1" i="0" u="none" strike="noStrike">
              <a:solidFill>
                <a:srgbClr val="3F908E"/>
              </a:solidFill>
              <a:latin typeface="Calibri"/>
              <a:ea typeface="Calibri"/>
              <a:cs typeface="Calibri"/>
            </a:rPr>
            <a:pPr algn="ctr"/>
            <a:t>7.49</a:t>
          </a:fld>
          <a:endParaRPr lang="en-US" sz="2600" b="1">
            <a:solidFill>
              <a:srgbClr val="3F908E"/>
            </a:solidFill>
            <a:latin typeface="+mn-lt"/>
          </a:endParaRPr>
        </a:p>
      </xdr:txBody>
    </xdr:sp>
    <xdr:clientData/>
  </xdr:twoCellAnchor>
  <xdr:twoCellAnchor>
    <xdr:from>
      <xdr:col>10</xdr:col>
      <xdr:colOff>554832</xdr:colOff>
      <xdr:row>9</xdr:row>
      <xdr:rowOff>66675</xdr:rowOff>
    </xdr:from>
    <xdr:to>
      <xdr:col>14</xdr:col>
      <xdr:colOff>280988</xdr:colOff>
      <xdr:row>13</xdr:row>
      <xdr:rowOff>77390</xdr:rowOff>
    </xdr:to>
    <xdr:sp macro="" textlink="">
      <xdr:nvSpPr>
        <xdr:cNvPr id="33" name="TextBox 32">
          <a:extLst>
            <a:ext uri="{FF2B5EF4-FFF2-40B4-BE49-F238E27FC236}">
              <a16:creationId xmlns:a16="http://schemas.microsoft.com/office/drawing/2014/main" id="{2842CFE7-5D30-4B06-AFF4-B919CB9CC383}"/>
            </a:ext>
          </a:extLst>
        </xdr:cNvPr>
        <xdr:cNvSpPr txBox="1"/>
      </xdr:nvSpPr>
      <xdr:spPr>
        <a:xfrm>
          <a:off x="6627020" y="1781175"/>
          <a:ext cx="2155031" cy="772715"/>
        </a:xfrm>
        <a:prstGeom prst="rect">
          <a:avLst/>
        </a:prstGeom>
        <a:solidFill>
          <a:schemeClr val="lt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800" b="1" i="0" u="none" strike="noStrike">
              <a:solidFill>
                <a:srgbClr val="186357"/>
              </a:solidFill>
              <a:effectLst/>
              <a:latin typeface="+mn-lt"/>
              <a:ea typeface="+mn-ea"/>
              <a:cs typeface="+mn-cs"/>
            </a:rPr>
            <a:t>Avg Audit Effectiveness</a:t>
          </a:r>
          <a:r>
            <a:rPr lang="en-IN" sz="1800" b="1">
              <a:solidFill>
                <a:srgbClr val="186357"/>
              </a:solidFill>
            </a:rPr>
            <a:t> </a:t>
          </a:r>
        </a:p>
      </xdr:txBody>
    </xdr:sp>
    <xdr:clientData/>
  </xdr:twoCellAnchor>
  <xdr:twoCellAnchor>
    <xdr:from>
      <xdr:col>15</xdr:col>
      <xdr:colOff>433389</xdr:colOff>
      <xdr:row>9</xdr:row>
      <xdr:rowOff>76198</xdr:rowOff>
    </xdr:from>
    <xdr:to>
      <xdr:col>19</xdr:col>
      <xdr:colOff>159545</xdr:colOff>
      <xdr:row>13</xdr:row>
      <xdr:rowOff>86913</xdr:rowOff>
    </xdr:to>
    <xdr:sp macro="" textlink="">
      <xdr:nvSpPr>
        <xdr:cNvPr id="34" name="TextBox 33">
          <a:extLst>
            <a:ext uri="{FF2B5EF4-FFF2-40B4-BE49-F238E27FC236}">
              <a16:creationId xmlns:a16="http://schemas.microsoft.com/office/drawing/2014/main" id="{446D6115-C550-4A22-BB6F-98128FBEED0B}"/>
            </a:ext>
          </a:extLst>
        </xdr:cNvPr>
        <xdr:cNvSpPr txBox="1"/>
      </xdr:nvSpPr>
      <xdr:spPr>
        <a:xfrm>
          <a:off x="9541670" y="1790698"/>
          <a:ext cx="2155031" cy="772715"/>
        </a:xfrm>
        <a:prstGeom prst="rect">
          <a:avLst/>
        </a:prstGeom>
        <a:solidFill>
          <a:schemeClr val="lt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800" b="1" i="0" u="none" strike="noStrike">
              <a:solidFill>
                <a:srgbClr val="186357"/>
              </a:solidFill>
              <a:effectLst/>
              <a:latin typeface="+mn-lt"/>
              <a:ea typeface="+mn-ea"/>
              <a:cs typeface="+mn-cs"/>
            </a:rPr>
            <a:t>Avg Client Satisfaction</a:t>
          </a:r>
          <a:r>
            <a:rPr lang="en-IN" sz="1800" b="1">
              <a:solidFill>
                <a:srgbClr val="186357"/>
              </a:solidFill>
            </a:rPr>
            <a:t> </a:t>
          </a:r>
        </a:p>
      </xdr:txBody>
    </xdr:sp>
    <xdr:clientData/>
  </xdr:twoCellAnchor>
  <xdr:twoCellAnchor>
    <xdr:from>
      <xdr:col>20</xdr:col>
      <xdr:colOff>288135</xdr:colOff>
      <xdr:row>9</xdr:row>
      <xdr:rowOff>133351</xdr:rowOff>
    </xdr:from>
    <xdr:to>
      <xdr:col>24</xdr:col>
      <xdr:colOff>14291</xdr:colOff>
      <xdr:row>12</xdr:row>
      <xdr:rowOff>95251</xdr:rowOff>
    </xdr:to>
    <xdr:sp macro="" textlink="">
      <xdr:nvSpPr>
        <xdr:cNvPr id="35" name="TextBox 34">
          <a:extLst>
            <a:ext uri="{FF2B5EF4-FFF2-40B4-BE49-F238E27FC236}">
              <a16:creationId xmlns:a16="http://schemas.microsoft.com/office/drawing/2014/main" id="{B4665A36-51B1-4F45-B5BC-91BAEBB738A3}"/>
            </a:ext>
          </a:extLst>
        </xdr:cNvPr>
        <xdr:cNvSpPr txBox="1"/>
      </xdr:nvSpPr>
      <xdr:spPr>
        <a:xfrm>
          <a:off x="12432510" y="1847851"/>
          <a:ext cx="2155031" cy="533400"/>
        </a:xfrm>
        <a:prstGeom prst="rect">
          <a:avLst/>
        </a:prstGeom>
        <a:solidFill>
          <a:schemeClr val="lt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800" b="1" i="0" u="none" strike="noStrike">
              <a:solidFill>
                <a:srgbClr val="186357"/>
              </a:solidFill>
              <a:effectLst/>
              <a:latin typeface="+mn-lt"/>
              <a:ea typeface="+mn-ea"/>
              <a:cs typeface="+mn-cs"/>
            </a:rPr>
            <a:t>% Audits Using AI</a:t>
          </a:r>
          <a:r>
            <a:rPr lang="en-IN" sz="1800" b="1">
              <a:solidFill>
                <a:srgbClr val="186357"/>
              </a:solidFill>
            </a:rPr>
            <a:t> </a:t>
          </a:r>
        </a:p>
      </xdr:txBody>
    </xdr:sp>
    <xdr:clientData/>
  </xdr:twoCellAnchor>
  <xdr:twoCellAnchor>
    <xdr:from>
      <xdr:col>25</xdr:col>
      <xdr:colOff>202411</xdr:colOff>
      <xdr:row>9</xdr:row>
      <xdr:rowOff>95249</xdr:rowOff>
    </xdr:from>
    <xdr:to>
      <xdr:col>28</xdr:col>
      <xdr:colOff>535786</xdr:colOff>
      <xdr:row>13</xdr:row>
      <xdr:rowOff>83343</xdr:rowOff>
    </xdr:to>
    <xdr:sp macro="" textlink="">
      <xdr:nvSpPr>
        <xdr:cNvPr id="36" name="TextBox 35">
          <a:extLst>
            <a:ext uri="{FF2B5EF4-FFF2-40B4-BE49-F238E27FC236}">
              <a16:creationId xmlns:a16="http://schemas.microsoft.com/office/drawing/2014/main" id="{5C262483-3AB1-417E-903C-83A4B64F9F9B}"/>
            </a:ext>
          </a:extLst>
        </xdr:cNvPr>
        <xdr:cNvSpPr txBox="1"/>
      </xdr:nvSpPr>
      <xdr:spPr>
        <a:xfrm>
          <a:off x="15382880" y="1809749"/>
          <a:ext cx="2155031" cy="750094"/>
        </a:xfrm>
        <a:prstGeom prst="rect">
          <a:avLst/>
        </a:prstGeom>
        <a:solidFill>
          <a:schemeClr val="lt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800" b="1" i="0" u="none" strike="noStrike">
              <a:solidFill>
                <a:srgbClr val="186357"/>
              </a:solidFill>
              <a:effectLst/>
              <a:latin typeface="+mn-lt"/>
              <a:ea typeface="+mn-ea"/>
              <a:cs typeface="+mn-cs"/>
            </a:rPr>
            <a:t>Fraud Detection Rate</a:t>
          </a:r>
          <a:r>
            <a:rPr lang="en-IN" sz="1800" b="1">
              <a:solidFill>
                <a:srgbClr val="186357"/>
              </a:solidFill>
            </a:rPr>
            <a:t> </a:t>
          </a:r>
        </a:p>
      </xdr:txBody>
    </xdr:sp>
    <xdr:clientData/>
  </xdr:twoCellAnchor>
  <xdr:twoCellAnchor>
    <xdr:from>
      <xdr:col>16</xdr:col>
      <xdr:colOff>52390</xdr:colOff>
      <xdr:row>6</xdr:row>
      <xdr:rowOff>147637</xdr:rowOff>
    </xdr:from>
    <xdr:to>
      <xdr:col>18</xdr:col>
      <xdr:colOff>457202</xdr:colOff>
      <xdr:row>8</xdr:row>
      <xdr:rowOff>183356</xdr:rowOff>
    </xdr:to>
    <xdr:sp macro="" textlink="kpi!K11">
      <xdr:nvSpPr>
        <xdr:cNvPr id="38" name="TextBox 37">
          <a:extLst>
            <a:ext uri="{FF2B5EF4-FFF2-40B4-BE49-F238E27FC236}">
              <a16:creationId xmlns:a16="http://schemas.microsoft.com/office/drawing/2014/main" id="{DA12404A-4BF0-49E3-A6B9-CE8F706749B1}"/>
            </a:ext>
          </a:extLst>
        </xdr:cNvPr>
        <xdr:cNvSpPr txBox="1"/>
      </xdr:nvSpPr>
      <xdr:spPr>
        <a:xfrm>
          <a:off x="9767890" y="1290637"/>
          <a:ext cx="1619250" cy="416719"/>
        </a:xfrm>
        <a:prstGeom prst="rect">
          <a:avLst/>
        </a:prstGeom>
        <a:solidFill>
          <a:schemeClr val="lt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AD213EB-C7C5-46BD-949C-9B7E4DD88F76}" type="TxLink">
            <a:rPr lang="en-US" sz="2600" b="1" i="0" u="none" strike="noStrike">
              <a:solidFill>
                <a:srgbClr val="3F908E"/>
              </a:solidFill>
              <a:latin typeface="Calibri"/>
              <a:ea typeface="Calibri"/>
              <a:cs typeface="Calibri"/>
            </a:rPr>
            <a:pPr algn="ctr"/>
            <a:t>7.34</a:t>
          </a:fld>
          <a:endParaRPr lang="en-US" sz="2600" b="1">
            <a:solidFill>
              <a:srgbClr val="3F908E"/>
            </a:solidFill>
            <a:latin typeface="+mn-lt"/>
          </a:endParaRPr>
        </a:p>
      </xdr:txBody>
    </xdr:sp>
    <xdr:clientData/>
  </xdr:twoCellAnchor>
  <xdr:twoCellAnchor>
    <xdr:from>
      <xdr:col>21</xdr:col>
      <xdr:colOff>14291</xdr:colOff>
      <xdr:row>7</xdr:row>
      <xdr:rowOff>26194</xdr:rowOff>
    </xdr:from>
    <xdr:to>
      <xdr:col>23</xdr:col>
      <xdr:colOff>419104</xdr:colOff>
      <xdr:row>9</xdr:row>
      <xdr:rowOff>61913</xdr:rowOff>
    </xdr:to>
    <xdr:sp macro="" textlink="kpi!N11">
      <xdr:nvSpPr>
        <xdr:cNvPr id="39" name="TextBox 38">
          <a:extLst>
            <a:ext uri="{FF2B5EF4-FFF2-40B4-BE49-F238E27FC236}">
              <a16:creationId xmlns:a16="http://schemas.microsoft.com/office/drawing/2014/main" id="{13FF92A7-2086-4EE2-A9B0-72CA9FA7B930}"/>
            </a:ext>
          </a:extLst>
        </xdr:cNvPr>
        <xdr:cNvSpPr txBox="1"/>
      </xdr:nvSpPr>
      <xdr:spPr>
        <a:xfrm>
          <a:off x="12765885" y="1359694"/>
          <a:ext cx="1619250" cy="416719"/>
        </a:xfrm>
        <a:prstGeom prst="rect">
          <a:avLst/>
        </a:prstGeom>
        <a:solidFill>
          <a:schemeClr val="lt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8C71657-1947-49E7-AFC3-C7FE9850CAC7}" type="TxLink">
            <a:rPr lang="en-US" sz="2600" b="1" i="0" u="none" strike="noStrike">
              <a:solidFill>
                <a:srgbClr val="3F908E"/>
              </a:solidFill>
              <a:latin typeface="Calibri"/>
              <a:ea typeface="Calibri"/>
              <a:cs typeface="Calibri"/>
            </a:rPr>
            <a:pPr algn="ctr"/>
            <a:t>45%</a:t>
          </a:fld>
          <a:endParaRPr lang="en-US" sz="2600" b="1">
            <a:solidFill>
              <a:srgbClr val="3F908E"/>
            </a:solidFill>
            <a:latin typeface="+mn-lt"/>
          </a:endParaRPr>
        </a:p>
      </xdr:txBody>
    </xdr:sp>
    <xdr:clientData/>
  </xdr:twoCellAnchor>
  <xdr:twoCellAnchor>
    <xdr:from>
      <xdr:col>25</xdr:col>
      <xdr:colOff>416722</xdr:colOff>
      <xdr:row>7</xdr:row>
      <xdr:rowOff>11905</xdr:rowOff>
    </xdr:from>
    <xdr:to>
      <xdr:col>28</xdr:col>
      <xdr:colOff>214316</xdr:colOff>
      <xdr:row>9</xdr:row>
      <xdr:rowOff>47624</xdr:rowOff>
    </xdr:to>
    <xdr:sp macro="" textlink="kpi!L15">
      <xdr:nvSpPr>
        <xdr:cNvPr id="40" name="TextBox 39">
          <a:extLst>
            <a:ext uri="{FF2B5EF4-FFF2-40B4-BE49-F238E27FC236}">
              <a16:creationId xmlns:a16="http://schemas.microsoft.com/office/drawing/2014/main" id="{EC3FD21E-1046-4592-BD75-40778AA74DEA}"/>
            </a:ext>
          </a:extLst>
        </xdr:cNvPr>
        <xdr:cNvSpPr txBox="1"/>
      </xdr:nvSpPr>
      <xdr:spPr>
        <a:xfrm>
          <a:off x="15597191" y="1345405"/>
          <a:ext cx="1619250" cy="416719"/>
        </a:xfrm>
        <a:prstGeom prst="rect">
          <a:avLst/>
        </a:prstGeom>
        <a:solidFill>
          <a:schemeClr val="lt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53CDDDF-916C-476B-B124-931D1ECC76BC}" type="TxLink">
            <a:rPr lang="en-US" sz="2600" b="1" i="0" u="none" strike="noStrike">
              <a:solidFill>
                <a:srgbClr val="3F908E"/>
              </a:solidFill>
              <a:latin typeface="Calibri"/>
              <a:ea typeface="Calibri"/>
              <a:cs typeface="Calibri"/>
            </a:rPr>
            <a:pPr algn="ctr"/>
            <a:t>1.89%</a:t>
          </a:fld>
          <a:endParaRPr lang="en-US" sz="2600" b="1">
            <a:solidFill>
              <a:srgbClr val="3F908E"/>
            </a:solidFill>
            <a:latin typeface="+mn-lt"/>
          </a:endParaRPr>
        </a:p>
      </xdr:txBody>
    </xdr:sp>
    <xdr:clientData/>
  </xdr:twoCellAnchor>
  <xdr:twoCellAnchor editAs="oneCell">
    <xdr:from>
      <xdr:col>20</xdr:col>
      <xdr:colOff>250033</xdr:colOff>
      <xdr:row>6</xdr:row>
      <xdr:rowOff>130970</xdr:rowOff>
    </xdr:from>
    <xdr:to>
      <xdr:col>21</xdr:col>
      <xdr:colOff>250031</xdr:colOff>
      <xdr:row>9</xdr:row>
      <xdr:rowOff>119064</xdr:rowOff>
    </xdr:to>
    <xdr:pic>
      <xdr:nvPicPr>
        <xdr:cNvPr id="44" name="Picture 43">
          <a:extLst>
            <a:ext uri="{FF2B5EF4-FFF2-40B4-BE49-F238E27FC236}">
              <a16:creationId xmlns:a16="http://schemas.microsoft.com/office/drawing/2014/main" id="{8AFA3890-FC9E-42E4-9121-8E813672AA07}"/>
            </a:ext>
          </a:extLst>
        </xdr:cNvPr>
        <xdr:cNvPicPr>
          <a:picLocks noChangeAspect="1"/>
        </xdr:cNvPicPr>
      </xdr:nvPicPr>
      <xdr:blipFill>
        <a:blip xmlns:r="http://schemas.openxmlformats.org/officeDocument/2006/relationships" r:embed="rId4" cstate="print">
          <a:duotone>
            <a:schemeClr val="accent6">
              <a:shade val="45000"/>
              <a:satMod val="135000"/>
            </a:schemeClr>
            <a:prstClr val="white"/>
          </a:duotone>
          <a:extLst>
            <a:ext uri="{28A0092B-C50C-407E-A947-70E740481C1C}">
              <a14:useLocalDpi xmlns:a14="http://schemas.microsoft.com/office/drawing/2010/main" val="0"/>
            </a:ext>
          </a:extLst>
        </a:blip>
        <a:stretch>
          <a:fillRect/>
        </a:stretch>
      </xdr:blipFill>
      <xdr:spPr>
        <a:xfrm>
          <a:off x="12394408" y="1273970"/>
          <a:ext cx="607217" cy="559594"/>
        </a:xfrm>
        <a:prstGeom prst="rect">
          <a:avLst/>
        </a:prstGeom>
      </xdr:spPr>
    </xdr:pic>
    <xdr:clientData/>
  </xdr:twoCellAnchor>
  <xdr:twoCellAnchor editAs="oneCell">
    <xdr:from>
      <xdr:col>25</xdr:col>
      <xdr:colOff>238127</xdr:colOff>
      <xdr:row>7</xdr:row>
      <xdr:rowOff>47626</xdr:rowOff>
    </xdr:from>
    <xdr:to>
      <xdr:col>26</xdr:col>
      <xdr:colOff>154783</xdr:colOff>
      <xdr:row>9</xdr:row>
      <xdr:rowOff>119065</xdr:rowOff>
    </xdr:to>
    <xdr:pic>
      <xdr:nvPicPr>
        <xdr:cNvPr id="46" name="Picture 45">
          <a:extLst>
            <a:ext uri="{FF2B5EF4-FFF2-40B4-BE49-F238E27FC236}">
              <a16:creationId xmlns:a16="http://schemas.microsoft.com/office/drawing/2014/main" id="{ABAEABE0-9D56-4311-B6AB-7499B53E7F2B}"/>
            </a:ext>
          </a:extLst>
        </xdr:cNvPr>
        <xdr:cNvPicPr>
          <a:picLocks noChangeAspect="1"/>
        </xdr:cNvPicPr>
      </xdr:nvPicPr>
      <xdr:blipFill>
        <a:blip xmlns:r="http://schemas.openxmlformats.org/officeDocument/2006/relationships" r:embed="rId5" cstate="print">
          <a:duotone>
            <a:schemeClr val="accent6">
              <a:shade val="45000"/>
              <a:satMod val="135000"/>
            </a:schemeClr>
            <a:prstClr val="white"/>
          </a:duotone>
          <a:extLst>
            <a:ext uri="{28A0092B-C50C-407E-A947-70E740481C1C}">
              <a14:useLocalDpi xmlns:a14="http://schemas.microsoft.com/office/drawing/2010/main" val="0"/>
            </a:ext>
          </a:extLst>
        </a:blip>
        <a:stretch>
          <a:fillRect/>
        </a:stretch>
      </xdr:blipFill>
      <xdr:spPr>
        <a:xfrm>
          <a:off x="15418596" y="1381126"/>
          <a:ext cx="523875" cy="452439"/>
        </a:xfrm>
        <a:prstGeom prst="rect">
          <a:avLst/>
        </a:prstGeom>
      </xdr:spPr>
    </xdr:pic>
    <xdr:clientData/>
  </xdr:twoCellAnchor>
  <xdr:twoCellAnchor editAs="oneCell">
    <xdr:from>
      <xdr:col>10</xdr:col>
      <xdr:colOff>559594</xdr:colOff>
      <xdr:row>6</xdr:row>
      <xdr:rowOff>130968</xdr:rowOff>
    </xdr:from>
    <xdr:to>
      <xdr:col>11</xdr:col>
      <xdr:colOff>559594</xdr:colOff>
      <xdr:row>8</xdr:row>
      <xdr:rowOff>178593</xdr:rowOff>
    </xdr:to>
    <xdr:pic>
      <xdr:nvPicPr>
        <xdr:cNvPr id="48" name="Picture 47">
          <a:extLst>
            <a:ext uri="{FF2B5EF4-FFF2-40B4-BE49-F238E27FC236}">
              <a16:creationId xmlns:a16="http://schemas.microsoft.com/office/drawing/2014/main" id="{8A6A22AE-17B0-4F3F-BBD1-E5E4DD2A71AC}"/>
            </a:ext>
          </a:extLst>
        </xdr:cNvPr>
        <xdr:cNvPicPr>
          <a:picLocks noChangeAspect="1"/>
        </xdr:cNvPicPr>
      </xdr:nvPicPr>
      <xdr:blipFill>
        <a:blip xmlns:r="http://schemas.openxmlformats.org/officeDocument/2006/relationships" r:embed="rId6" cstate="print">
          <a:duotone>
            <a:schemeClr val="accent6">
              <a:shade val="45000"/>
              <a:satMod val="135000"/>
            </a:schemeClr>
            <a:prstClr val="white"/>
          </a:duotone>
          <a:extLst>
            <a:ext uri="{28A0092B-C50C-407E-A947-70E740481C1C}">
              <a14:useLocalDpi xmlns:a14="http://schemas.microsoft.com/office/drawing/2010/main" val="0"/>
            </a:ext>
          </a:extLst>
        </a:blip>
        <a:stretch>
          <a:fillRect/>
        </a:stretch>
      </xdr:blipFill>
      <xdr:spPr>
        <a:xfrm>
          <a:off x="6631782" y="1273968"/>
          <a:ext cx="607218" cy="428625"/>
        </a:xfrm>
        <a:prstGeom prst="rect">
          <a:avLst/>
        </a:prstGeom>
      </xdr:spPr>
    </xdr:pic>
    <xdr:clientData/>
  </xdr:twoCellAnchor>
  <xdr:twoCellAnchor editAs="oneCell">
    <xdr:from>
      <xdr:col>6</xdr:col>
      <xdr:colOff>0</xdr:colOff>
      <xdr:row>6</xdr:row>
      <xdr:rowOff>166687</xdr:rowOff>
    </xdr:from>
    <xdr:to>
      <xdr:col>6</xdr:col>
      <xdr:colOff>547687</xdr:colOff>
      <xdr:row>9</xdr:row>
      <xdr:rowOff>130969</xdr:rowOff>
    </xdr:to>
    <xdr:pic>
      <xdr:nvPicPr>
        <xdr:cNvPr id="50" name="Picture 49">
          <a:extLst>
            <a:ext uri="{FF2B5EF4-FFF2-40B4-BE49-F238E27FC236}">
              <a16:creationId xmlns:a16="http://schemas.microsoft.com/office/drawing/2014/main" id="{EB9AFE1D-1120-4E8A-883A-31CF3B332D32}"/>
            </a:ext>
          </a:extLst>
        </xdr:cNvPr>
        <xdr:cNvPicPr>
          <a:picLocks noChangeAspect="1"/>
        </xdr:cNvPicPr>
      </xdr:nvPicPr>
      <xdr:blipFill>
        <a:blip xmlns:r="http://schemas.openxmlformats.org/officeDocument/2006/relationships" r:embed="rId7" cstate="print">
          <a:duotone>
            <a:schemeClr val="accent6">
              <a:shade val="45000"/>
              <a:satMod val="135000"/>
            </a:schemeClr>
            <a:prstClr val="white"/>
          </a:duotone>
          <a:extLst>
            <a:ext uri="{28A0092B-C50C-407E-A947-70E740481C1C}">
              <a14:useLocalDpi xmlns:a14="http://schemas.microsoft.com/office/drawing/2010/main" val="0"/>
            </a:ext>
          </a:extLst>
        </a:blip>
        <a:stretch>
          <a:fillRect/>
        </a:stretch>
      </xdr:blipFill>
      <xdr:spPr>
        <a:xfrm>
          <a:off x="3643313" y="1309687"/>
          <a:ext cx="547687" cy="535782"/>
        </a:xfrm>
        <a:prstGeom prst="rect">
          <a:avLst/>
        </a:prstGeom>
      </xdr:spPr>
    </xdr:pic>
    <xdr:clientData/>
  </xdr:twoCellAnchor>
  <xdr:twoCellAnchor editAs="oneCell">
    <xdr:from>
      <xdr:col>15</xdr:col>
      <xdr:colOff>440534</xdr:colOff>
      <xdr:row>6</xdr:row>
      <xdr:rowOff>154781</xdr:rowOff>
    </xdr:from>
    <xdr:to>
      <xdr:col>16</xdr:col>
      <xdr:colOff>452439</xdr:colOff>
      <xdr:row>9</xdr:row>
      <xdr:rowOff>47624</xdr:rowOff>
    </xdr:to>
    <xdr:pic>
      <xdr:nvPicPr>
        <xdr:cNvPr id="52" name="Picture 51">
          <a:extLst>
            <a:ext uri="{FF2B5EF4-FFF2-40B4-BE49-F238E27FC236}">
              <a16:creationId xmlns:a16="http://schemas.microsoft.com/office/drawing/2014/main" id="{62BD7F8D-BEA9-4CBA-A2F1-82710777AFFF}"/>
            </a:ext>
          </a:extLst>
        </xdr:cNvPr>
        <xdr:cNvPicPr>
          <a:picLocks noChangeAspect="1"/>
        </xdr:cNvPicPr>
      </xdr:nvPicPr>
      <xdr:blipFill>
        <a:blip xmlns:r="http://schemas.openxmlformats.org/officeDocument/2006/relationships" r:embed="rId8" cstate="print">
          <a:duotone>
            <a:schemeClr val="accent6">
              <a:shade val="45000"/>
              <a:satMod val="135000"/>
            </a:schemeClr>
            <a:prstClr val="white"/>
          </a:duotone>
          <a:extLst>
            <a:ext uri="{28A0092B-C50C-407E-A947-70E740481C1C}">
              <a14:useLocalDpi xmlns:a14="http://schemas.microsoft.com/office/drawing/2010/main" val="0"/>
            </a:ext>
          </a:extLst>
        </a:blip>
        <a:stretch>
          <a:fillRect/>
        </a:stretch>
      </xdr:blipFill>
      <xdr:spPr>
        <a:xfrm>
          <a:off x="9548815" y="1297781"/>
          <a:ext cx="619124" cy="464343"/>
        </a:xfrm>
        <a:prstGeom prst="rect">
          <a:avLst/>
        </a:prstGeom>
      </xdr:spPr>
    </xdr:pic>
    <xdr:clientData/>
  </xdr:twoCellAnchor>
  <xdr:twoCellAnchor>
    <xdr:from>
      <xdr:col>7</xdr:col>
      <xdr:colOff>59530</xdr:colOff>
      <xdr:row>16</xdr:row>
      <xdr:rowOff>107157</xdr:rowOff>
    </xdr:from>
    <xdr:to>
      <xdr:col>12</xdr:col>
      <xdr:colOff>92867</xdr:colOff>
      <xdr:row>30</xdr:row>
      <xdr:rowOff>83345</xdr:rowOff>
    </xdr:to>
    <xdr:graphicFrame macro="">
      <xdr:nvGraphicFramePr>
        <xdr:cNvPr id="57" name="Chart 56">
          <a:extLst>
            <a:ext uri="{FF2B5EF4-FFF2-40B4-BE49-F238E27FC236}">
              <a16:creationId xmlns:a16="http://schemas.microsoft.com/office/drawing/2014/main" id="{40C08637-3B76-4E03-90BA-DF3971DB5E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3</xdr:col>
      <xdr:colOff>163970</xdr:colOff>
      <xdr:row>18</xdr:row>
      <xdr:rowOff>95249</xdr:rowOff>
    </xdr:from>
    <xdr:to>
      <xdr:col>6</xdr:col>
      <xdr:colOff>171113</xdr:colOff>
      <xdr:row>27</xdr:row>
      <xdr:rowOff>166686</xdr:rowOff>
    </xdr:to>
    <mc:AlternateContent xmlns:mc="http://schemas.openxmlformats.org/markup-compatibility/2006" xmlns:a14="http://schemas.microsoft.com/office/drawing/2010/main">
      <mc:Choice Requires="a14">
        <xdr:graphicFrame macro="">
          <xdr:nvGraphicFramePr>
            <xdr:cNvPr id="60" name="Year 1">
              <a:extLst>
                <a:ext uri="{FF2B5EF4-FFF2-40B4-BE49-F238E27FC236}">
                  <a16:creationId xmlns:a16="http://schemas.microsoft.com/office/drawing/2014/main" id="{D12F09B8-567F-4AC8-8DA2-844D8CF5C365}"/>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1985626" y="3524249"/>
              <a:ext cx="1828800" cy="178593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175876</xdr:colOff>
      <xdr:row>30</xdr:row>
      <xdr:rowOff>23812</xdr:rowOff>
    </xdr:from>
    <xdr:to>
      <xdr:col>6</xdr:col>
      <xdr:colOff>183019</xdr:colOff>
      <xdr:row>36</xdr:row>
      <xdr:rowOff>71437</xdr:rowOff>
    </xdr:to>
    <mc:AlternateContent xmlns:mc="http://schemas.openxmlformats.org/markup-compatibility/2006" xmlns:a14="http://schemas.microsoft.com/office/drawing/2010/main">
      <mc:Choice Requires="a14">
        <xdr:graphicFrame macro="">
          <xdr:nvGraphicFramePr>
            <xdr:cNvPr id="61" name="Firm Name 1">
              <a:extLst>
                <a:ext uri="{FF2B5EF4-FFF2-40B4-BE49-F238E27FC236}">
                  <a16:creationId xmlns:a16="http://schemas.microsoft.com/office/drawing/2014/main" id="{7B4A181C-9C81-40A5-9240-F886605F2B95}"/>
                </a:ext>
              </a:extLst>
            </xdr:cNvPr>
            <xdr:cNvGraphicFramePr/>
          </xdr:nvGraphicFramePr>
          <xdr:xfrm>
            <a:off x="0" y="0"/>
            <a:ext cx="0" cy="0"/>
          </xdr:xfrm>
          <a:graphic>
            <a:graphicData uri="http://schemas.microsoft.com/office/drawing/2010/slicer">
              <sle:slicer xmlns:sle="http://schemas.microsoft.com/office/drawing/2010/slicer" name="Firm Name 1"/>
            </a:graphicData>
          </a:graphic>
        </xdr:graphicFrame>
      </mc:Choice>
      <mc:Fallback xmlns="">
        <xdr:sp macro="" textlink="">
          <xdr:nvSpPr>
            <xdr:cNvPr id="0" name=""/>
            <xdr:cNvSpPr>
              <a:spLocks noTextEdit="1"/>
            </xdr:cNvSpPr>
          </xdr:nvSpPr>
          <xdr:spPr>
            <a:xfrm>
              <a:off x="1997532" y="5738812"/>
              <a:ext cx="1828800" cy="11906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22</xdr:col>
      <xdr:colOff>500062</xdr:colOff>
      <xdr:row>16</xdr:row>
      <xdr:rowOff>83344</xdr:rowOff>
    </xdr:from>
    <xdr:to>
      <xdr:col>30</xdr:col>
      <xdr:colOff>428619</xdr:colOff>
      <xdr:row>30</xdr:row>
      <xdr:rowOff>23812</xdr:rowOff>
    </xdr:to>
    <xdr:graphicFrame macro="">
      <xdr:nvGraphicFramePr>
        <xdr:cNvPr id="63" name="Chart 62">
          <a:extLst>
            <a:ext uri="{FF2B5EF4-FFF2-40B4-BE49-F238E27FC236}">
              <a16:creationId xmlns:a16="http://schemas.microsoft.com/office/drawing/2014/main" id="{DCFE0498-4607-4E2C-9FF7-AAE5B13103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d.docs.live.net/Users/Sadik%20Ali/AppData/Local/Temp/4c808469-2e2a-40f9-b3da-0c9b94c90083_excel%20project.zip.excel%20project.zip/excel%20project/EXCEL%20PROJECT.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tal Projects by Outcome"/>
      <sheetName val="Total Projects by Location"/>
      <sheetName val="DASHBOARD"/>
      <sheetName val="Total Projects by Category"/>
      <sheetName val="Total Projects Year, Qtr,month"/>
      <sheetName val="Total Amount Raised"/>
      <sheetName val="Total Number of Backers"/>
      <sheetName val="Avg. Days to Success"/>
      <sheetName val="Top 20 project by backers"/>
      <sheetName val="Top Projects by Amount Raised"/>
      <sheetName val=" Overall Success Rate"/>
      <sheetName val="Success Rate by Category"/>
      <sheetName val="Success Rate by Goal Range"/>
      <sheetName val="Success Rate by Year &amp; Month"/>
      <sheetName val="Sheet3"/>
      <sheetName val="RAW DATA"/>
      <sheetName val="Sheet1"/>
    </sheetNames>
    <sheetDataSet>
      <sheetData sheetId="0" refreshError="1"/>
      <sheetData sheetId="1" refreshError="1"/>
      <sheetData sheetId="2" refreshError="1"/>
      <sheetData sheetId="3" refreshError="1"/>
      <sheetData sheetId="4" refreshError="1"/>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dik Ali" refreshedDate="45852.486802893516" createdVersion="6" refreshedVersion="6" minRefreshableVersion="3" recordCount="100" xr:uid="{00000000-000A-0000-FFFF-FFFF16000000}">
  <cacheSource type="worksheet">
    <worksheetSource name="Table1"/>
  </cacheSource>
  <cacheFields count="13">
    <cacheField name="Year" numFmtId="0">
      <sharedItems containsSemiMixedTypes="0" containsString="0" containsNumber="1" containsInteger="1" minValue="2020" maxValue="2025" count="6">
        <n v="2020"/>
        <n v="2021"/>
        <n v="2022"/>
        <n v="2023"/>
        <n v="2024"/>
        <n v="2025"/>
      </sharedItems>
    </cacheField>
    <cacheField name="Firm Name" numFmtId="0">
      <sharedItems count="4">
        <s v="PwC"/>
        <s v="KPMG"/>
        <s v="Ernst &amp; Young"/>
        <s v="Deloitte"/>
      </sharedItems>
    </cacheField>
    <cacheField name="Total Audit Engagements" numFmtId="0">
      <sharedItems containsSemiMixedTypes="0" containsString="0" containsNumber="1" containsInteger="1" minValue="603" maxValue="4946"/>
    </cacheField>
    <cacheField name="High Risk Cases" numFmtId="0">
      <sharedItems containsSemiMixedTypes="0" containsString="0" containsNumber="1" containsInteger="1" minValue="51" maxValue="500"/>
    </cacheField>
    <cacheField name="Compliance Violations" numFmtId="0">
      <sharedItems containsSemiMixedTypes="0" containsString="0" containsNumber="1" containsInteger="1" minValue="10" maxValue="200"/>
    </cacheField>
    <cacheField name="Fraud Cases Detected" numFmtId="0">
      <sharedItems containsSemiMixedTypes="0" containsString="0" containsNumber="1" containsInteger="1" minValue="5" maxValue="100"/>
    </cacheField>
    <cacheField name="Industry Affected" numFmtId="0">
      <sharedItems count="4">
        <s v="Healthcare"/>
        <s v="Tech"/>
        <s v="Finance"/>
        <s v="Retail"/>
      </sharedItems>
    </cacheField>
    <cacheField name="Total Revenue Impact" numFmtId="0">
      <sharedItems containsSemiMixedTypes="0" containsString="0" containsNumber="1" minValue="33.46" maxValue="497.06"/>
    </cacheField>
    <cacheField name="AI Used for Auditing" numFmtId="0">
      <sharedItems count="2">
        <s v="No"/>
        <s v="Yes"/>
      </sharedItems>
    </cacheField>
    <cacheField name="Employee Workload" numFmtId="0">
      <sharedItems containsSemiMixedTypes="0" containsString="0" containsNumber="1" containsInteger="1" minValue="40" maxValue="80"/>
    </cacheField>
    <cacheField name="Audit Effectiveness Score" numFmtId="0">
      <sharedItems containsSemiMixedTypes="0" containsString="0" containsNumber="1" minValue="5" maxValue="10"/>
    </cacheField>
    <cacheField name="Client Satisfaction Score" numFmtId="0">
      <sharedItems containsSemiMixedTypes="0" containsString="0" containsNumber="1" minValue="5" maxValue="10"/>
    </cacheField>
    <cacheField name="Fraud Detection Rate" numFmtId="0" formula="'Fraud Cases Detected'/'Total Audit Engagements'" databaseField="0"/>
  </cacheFields>
  <extLst>
    <ext xmlns:x14="http://schemas.microsoft.com/office/spreadsheetml/2009/9/main" uri="{725AE2AE-9491-48be-B2B4-4EB974FC3084}">
      <x14:pivotCacheDefinition pivotCacheId="204774939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x v="0"/>
    <x v="0"/>
    <n v="2829"/>
    <n v="51"/>
    <n v="123"/>
    <n v="39"/>
    <x v="0"/>
    <n v="114.24"/>
    <x v="0"/>
    <n v="57"/>
    <n v="5.8"/>
    <n v="8.4"/>
  </r>
  <r>
    <x v="0"/>
    <x v="0"/>
    <n v="2438"/>
    <n v="212"/>
    <n v="124"/>
    <n v="97"/>
    <x v="0"/>
    <n v="131.83000000000001"/>
    <x v="0"/>
    <n v="76"/>
    <n v="6.1"/>
    <n v="6.2"/>
  </r>
  <r>
    <x v="0"/>
    <x v="0"/>
    <n v="2680"/>
    <n v="216"/>
    <n v="99"/>
    <n v="46"/>
    <x v="0"/>
    <n v="48"/>
    <x v="0"/>
    <n v="51"/>
    <n v="9.1"/>
    <n v="6.7"/>
  </r>
  <r>
    <x v="0"/>
    <x v="0"/>
    <n v="4092"/>
    <n v="500"/>
    <n v="152"/>
    <n v="69"/>
    <x v="1"/>
    <n v="53.85"/>
    <x v="1"/>
    <n v="80"/>
    <n v="9.4"/>
    <n v="9.5"/>
  </r>
  <r>
    <x v="0"/>
    <x v="1"/>
    <n v="1497"/>
    <n v="330"/>
    <n v="10"/>
    <n v="10"/>
    <x v="2"/>
    <n v="258.49"/>
    <x v="1"/>
    <n v="59"/>
    <n v="8.3000000000000007"/>
    <n v="8"/>
  </r>
  <r>
    <x v="0"/>
    <x v="0"/>
    <n v="2333"/>
    <n v="358"/>
    <n v="48"/>
    <n v="17"/>
    <x v="3"/>
    <n v="388.5"/>
    <x v="1"/>
    <n v="40"/>
    <n v="10"/>
    <n v="8.3000000000000007"/>
  </r>
  <r>
    <x v="0"/>
    <x v="2"/>
    <n v="3264"/>
    <n v="435"/>
    <n v="82"/>
    <n v="18"/>
    <x v="1"/>
    <n v="61.17"/>
    <x v="1"/>
    <n v="76"/>
    <n v="5.3"/>
    <n v="7.1"/>
  </r>
  <r>
    <x v="0"/>
    <x v="1"/>
    <n v="2515"/>
    <n v="362"/>
    <n v="146"/>
    <n v="94"/>
    <x v="1"/>
    <n v="447.14"/>
    <x v="0"/>
    <n v="63"/>
    <n v="5.8"/>
    <n v="5"/>
  </r>
  <r>
    <x v="0"/>
    <x v="3"/>
    <n v="2030"/>
    <n v="200"/>
    <n v="169"/>
    <n v="18"/>
    <x v="0"/>
    <n v="104.98"/>
    <x v="0"/>
    <n v="76"/>
    <n v="5.2"/>
    <n v="9.3000000000000007"/>
  </r>
  <r>
    <x v="0"/>
    <x v="2"/>
    <n v="811"/>
    <n v="398"/>
    <n v="94"/>
    <n v="94"/>
    <x v="0"/>
    <n v="438.45"/>
    <x v="1"/>
    <n v="66"/>
    <n v="7.2"/>
    <n v="9.6"/>
  </r>
  <r>
    <x v="0"/>
    <x v="0"/>
    <n v="3981"/>
    <n v="199"/>
    <n v="134"/>
    <n v="63"/>
    <x v="1"/>
    <n v="52.64"/>
    <x v="1"/>
    <n v="63"/>
    <n v="6.8"/>
    <n v="8.9"/>
  </r>
  <r>
    <x v="0"/>
    <x v="2"/>
    <n v="4570"/>
    <n v="284"/>
    <n v="155"/>
    <n v="6"/>
    <x v="1"/>
    <n v="389.37"/>
    <x v="0"/>
    <n v="52"/>
    <n v="6.1"/>
    <n v="6.1"/>
  </r>
  <r>
    <x v="0"/>
    <x v="3"/>
    <n v="995"/>
    <n v="354"/>
    <n v="126"/>
    <n v="25"/>
    <x v="0"/>
    <n v="160.31"/>
    <x v="0"/>
    <n v="68"/>
    <n v="9.3000000000000007"/>
    <n v="6.2"/>
  </r>
  <r>
    <x v="0"/>
    <x v="0"/>
    <n v="4401"/>
    <n v="249"/>
    <n v="126"/>
    <n v="45"/>
    <x v="2"/>
    <n v="424.03"/>
    <x v="0"/>
    <n v="60"/>
    <n v="8.1999999999999993"/>
    <n v="5.7"/>
  </r>
  <r>
    <x v="0"/>
    <x v="1"/>
    <n v="2654"/>
    <n v="231"/>
    <n v="185"/>
    <n v="73"/>
    <x v="3"/>
    <n v="478"/>
    <x v="1"/>
    <n v="60"/>
    <n v="9.1999999999999993"/>
    <n v="7"/>
  </r>
  <r>
    <x v="0"/>
    <x v="1"/>
    <n v="2861"/>
    <n v="433"/>
    <n v="139"/>
    <n v="71"/>
    <x v="3"/>
    <n v="381.61"/>
    <x v="0"/>
    <n v="49"/>
    <n v="9.1999999999999993"/>
    <n v="9"/>
  </r>
  <r>
    <x v="0"/>
    <x v="2"/>
    <n v="1286"/>
    <n v="391"/>
    <n v="47"/>
    <n v="60"/>
    <x v="1"/>
    <n v="85.46"/>
    <x v="0"/>
    <n v="48"/>
    <n v="6.5"/>
    <n v="5.9"/>
  </r>
  <r>
    <x v="0"/>
    <x v="3"/>
    <n v="912"/>
    <n v="481"/>
    <n v="200"/>
    <n v="20"/>
    <x v="0"/>
    <n v="83.61"/>
    <x v="0"/>
    <n v="66"/>
    <n v="8.6"/>
    <n v="9.3000000000000007"/>
  </r>
  <r>
    <x v="0"/>
    <x v="0"/>
    <n v="4946"/>
    <n v="78"/>
    <n v="90"/>
    <n v="66"/>
    <x v="1"/>
    <n v="106.93"/>
    <x v="0"/>
    <n v="40"/>
    <n v="5.4"/>
    <n v="8.6999999999999993"/>
  </r>
  <r>
    <x v="0"/>
    <x v="3"/>
    <n v="1925"/>
    <n v="189"/>
    <n v="39"/>
    <n v="52"/>
    <x v="1"/>
    <n v="118.92"/>
    <x v="0"/>
    <n v="70"/>
    <n v="9.4"/>
    <n v="6.4"/>
  </r>
  <r>
    <x v="0"/>
    <x v="2"/>
    <n v="2119"/>
    <n v="112"/>
    <n v="153"/>
    <n v="59"/>
    <x v="1"/>
    <n v="182.06"/>
    <x v="0"/>
    <n v="42"/>
    <n v="8.4"/>
    <n v="9.3000000000000007"/>
  </r>
  <r>
    <x v="1"/>
    <x v="0"/>
    <n v="2646"/>
    <n v="397"/>
    <n v="55"/>
    <n v="97"/>
    <x v="0"/>
    <n v="229.11"/>
    <x v="0"/>
    <n v="60"/>
    <n v="5.0999999999999996"/>
    <n v="8.6"/>
  </r>
  <r>
    <x v="1"/>
    <x v="0"/>
    <n v="4156"/>
    <n v="362"/>
    <n v="53"/>
    <n v="95"/>
    <x v="2"/>
    <n v="318.79000000000002"/>
    <x v="0"/>
    <n v="56"/>
    <n v="6"/>
    <n v="6"/>
  </r>
  <r>
    <x v="1"/>
    <x v="2"/>
    <n v="2490"/>
    <n v="74"/>
    <n v="144"/>
    <n v="22"/>
    <x v="3"/>
    <n v="461.33"/>
    <x v="1"/>
    <n v="66"/>
    <n v="6.8"/>
    <n v="7.3"/>
  </r>
  <r>
    <x v="1"/>
    <x v="3"/>
    <n v="3490"/>
    <n v="127"/>
    <n v="17"/>
    <n v="62"/>
    <x v="2"/>
    <n v="495.19"/>
    <x v="1"/>
    <n v="52"/>
    <n v="8.4"/>
    <n v="7.5"/>
  </r>
  <r>
    <x v="1"/>
    <x v="1"/>
    <n v="2239"/>
    <n v="78"/>
    <n v="30"/>
    <n v="14"/>
    <x v="1"/>
    <n v="129.97999999999999"/>
    <x v="1"/>
    <n v="53"/>
    <n v="8"/>
    <n v="7.6"/>
  </r>
  <r>
    <x v="1"/>
    <x v="1"/>
    <n v="3560"/>
    <n v="302"/>
    <n v="37"/>
    <n v="42"/>
    <x v="3"/>
    <n v="94.56"/>
    <x v="1"/>
    <n v="50"/>
    <n v="9.1999999999999993"/>
    <n v="8.9"/>
  </r>
  <r>
    <x v="1"/>
    <x v="3"/>
    <n v="603"/>
    <n v="62"/>
    <n v="100"/>
    <n v="20"/>
    <x v="1"/>
    <n v="415.3"/>
    <x v="1"/>
    <n v="60"/>
    <n v="5.3"/>
    <n v="8.5"/>
  </r>
  <r>
    <x v="1"/>
    <x v="2"/>
    <n v="1119"/>
    <n v="325"/>
    <n v="53"/>
    <n v="40"/>
    <x v="1"/>
    <n v="307.88"/>
    <x v="1"/>
    <n v="71"/>
    <n v="7"/>
    <n v="6.4"/>
  </r>
  <r>
    <x v="1"/>
    <x v="3"/>
    <n v="4601"/>
    <n v="65"/>
    <n v="196"/>
    <n v="28"/>
    <x v="1"/>
    <n v="320.75"/>
    <x v="0"/>
    <n v="75"/>
    <n v="7.7"/>
    <n v="5.7"/>
  </r>
  <r>
    <x v="1"/>
    <x v="1"/>
    <n v="4327"/>
    <n v="312"/>
    <n v="94"/>
    <n v="86"/>
    <x v="2"/>
    <n v="444.51"/>
    <x v="0"/>
    <n v="66"/>
    <n v="9.9"/>
    <n v="9.6"/>
  </r>
  <r>
    <x v="1"/>
    <x v="3"/>
    <n v="1992"/>
    <n v="313"/>
    <n v="74"/>
    <n v="93"/>
    <x v="1"/>
    <n v="110.06"/>
    <x v="0"/>
    <n v="61"/>
    <n v="7.6"/>
    <n v="7.5"/>
  </r>
  <r>
    <x v="1"/>
    <x v="1"/>
    <n v="3630"/>
    <n v="208"/>
    <n v="92"/>
    <n v="24"/>
    <x v="3"/>
    <n v="440.9"/>
    <x v="1"/>
    <n v="48"/>
    <n v="5"/>
    <n v="5.4"/>
  </r>
  <r>
    <x v="1"/>
    <x v="2"/>
    <n v="1069"/>
    <n v="222"/>
    <n v="102"/>
    <n v="11"/>
    <x v="1"/>
    <n v="497.06"/>
    <x v="0"/>
    <n v="54"/>
    <n v="6.2"/>
    <n v="6.6"/>
  </r>
  <r>
    <x v="1"/>
    <x v="0"/>
    <n v="1078"/>
    <n v="395"/>
    <n v="58"/>
    <n v="5"/>
    <x v="1"/>
    <n v="139.47999999999999"/>
    <x v="1"/>
    <n v="62"/>
    <n v="7.3"/>
    <n v="5.9"/>
  </r>
  <r>
    <x v="1"/>
    <x v="3"/>
    <n v="3305"/>
    <n v="226"/>
    <n v="132"/>
    <n v="81"/>
    <x v="1"/>
    <n v="403.02"/>
    <x v="0"/>
    <n v="73"/>
    <n v="5.5"/>
    <n v="7.6"/>
  </r>
  <r>
    <x v="1"/>
    <x v="1"/>
    <n v="2503"/>
    <n v="425"/>
    <n v="45"/>
    <n v="62"/>
    <x v="3"/>
    <n v="228.15"/>
    <x v="0"/>
    <n v="69"/>
    <n v="7.4"/>
    <n v="6.5"/>
  </r>
  <r>
    <x v="1"/>
    <x v="3"/>
    <n v="797"/>
    <n v="133"/>
    <n v="46"/>
    <n v="27"/>
    <x v="2"/>
    <n v="474.32"/>
    <x v="0"/>
    <n v="77"/>
    <n v="6.3"/>
    <n v="8.6"/>
  </r>
  <r>
    <x v="1"/>
    <x v="3"/>
    <n v="3810"/>
    <n v="463"/>
    <n v="35"/>
    <n v="96"/>
    <x v="0"/>
    <n v="349.04"/>
    <x v="0"/>
    <n v="55"/>
    <n v="6.4"/>
    <n v="6.5"/>
  </r>
  <r>
    <x v="1"/>
    <x v="0"/>
    <n v="4473"/>
    <n v="195"/>
    <n v="199"/>
    <n v="58"/>
    <x v="2"/>
    <n v="235.12"/>
    <x v="1"/>
    <n v="54"/>
    <n v="6.4"/>
    <n v="7.4"/>
  </r>
  <r>
    <x v="2"/>
    <x v="3"/>
    <n v="3589"/>
    <n v="185"/>
    <n v="30"/>
    <n v="60"/>
    <x v="0"/>
    <n v="156.97999999999999"/>
    <x v="1"/>
    <n v="58"/>
    <n v="5.3"/>
    <n v="6.7"/>
  </r>
  <r>
    <x v="2"/>
    <x v="3"/>
    <n v="1199"/>
    <n v="148"/>
    <n v="114"/>
    <n v="11"/>
    <x v="3"/>
    <n v="468.82"/>
    <x v="0"/>
    <n v="53"/>
    <n v="9.6"/>
    <n v="6.3"/>
  </r>
  <r>
    <x v="2"/>
    <x v="3"/>
    <n v="4813"/>
    <n v="249"/>
    <n v="81"/>
    <n v="64"/>
    <x v="3"/>
    <n v="182.9"/>
    <x v="0"/>
    <n v="67"/>
    <n v="9.8000000000000007"/>
    <n v="7.5"/>
  </r>
  <r>
    <x v="2"/>
    <x v="3"/>
    <n v="2804"/>
    <n v="273"/>
    <n v="87"/>
    <n v="36"/>
    <x v="0"/>
    <n v="243.85"/>
    <x v="0"/>
    <n v="46"/>
    <n v="6.6"/>
    <n v="9.5"/>
  </r>
  <r>
    <x v="2"/>
    <x v="3"/>
    <n v="4287"/>
    <n v="158"/>
    <n v="73"/>
    <n v="66"/>
    <x v="0"/>
    <n v="69.97"/>
    <x v="0"/>
    <n v="78"/>
    <n v="8.3000000000000007"/>
    <n v="6.5"/>
  </r>
  <r>
    <x v="2"/>
    <x v="2"/>
    <n v="2245"/>
    <n v="435"/>
    <n v="42"/>
    <n v="13"/>
    <x v="3"/>
    <n v="265.76"/>
    <x v="1"/>
    <n v="67"/>
    <n v="7"/>
    <n v="5.5"/>
  </r>
  <r>
    <x v="2"/>
    <x v="2"/>
    <n v="1578"/>
    <n v="122"/>
    <n v="116"/>
    <n v="48"/>
    <x v="0"/>
    <n v="172"/>
    <x v="1"/>
    <n v="61"/>
    <n v="9.5"/>
    <n v="7.6"/>
  </r>
  <r>
    <x v="2"/>
    <x v="1"/>
    <n v="4340"/>
    <n v="208"/>
    <n v="86"/>
    <n v="70"/>
    <x v="3"/>
    <n v="178.86"/>
    <x v="1"/>
    <n v="57"/>
    <n v="5.5"/>
    <n v="7.6"/>
  </r>
  <r>
    <x v="2"/>
    <x v="1"/>
    <n v="1924"/>
    <n v="487"/>
    <n v="141"/>
    <n v="33"/>
    <x v="3"/>
    <n v="307.61"/>
    <x v="0"/>
    <n v="68"/>
    <n v="7.3"/>
    <n v="8.8000000000000007"/>
  </r>
  <r>
    <x v="2"/>
    <x v="1"/>
    <n v="4624"/>
    <n v="472"/>
    <n v="142"/>
    <n v="50"/>
    <x v="2"/>
    <n v="65"/>
    <x v="1"/>
    <n v="46"/>
    <n v="5.5"/>
    <n v="5.7"/>
  </r>
  <r>
    <x v="2"/>
    <x v="2"/>
    <n v="1516"/>
    <n v="242"/>
    <n v="134"/>
    <n v="37"/>
    <x v="3"/>
    <n v="339.08"/>
    <x v="0"/>
    <n v="79"/>
    <n v="5.6"/>
    <n v="6.5"/>
  </r>
  <r>
    <x v="2"/>
    <x v="1"/>
    <n v="1012"/>
    <n v="302"/>
    <n v="124"/>
    <n v="35"/>
    <x v="1"/>
    <n v="276.3"/>
    <x v="0"/>
    <n v="73"/>
    <n v="7.7"/>
    <n v="5.3"/>
  </r>
  <r>
    <x v="2"/>
    <x v="3"/>
    <n v="962"/>
    <n v="356"/>
    <n v="155"/>
    <n v="21"/>
    <x v="2"/>
    <n v="54.07"/>
    <x v="1"/>
    <n v="60"/>
    <n v="9.1"/>
    <n v="5.9"/>
  </r>
  <r>
    <x v="2"/>
    <x v="0"/>
    <n v="4595"/>
    <n v="481"/>
    <n v="173"/>
    <n v="54"/>
    <x v="3"/>
    <n v="454.65"/>
    <x v="0"/>
    <n v="48"/>
    <n v="8.6"/>
    <n v="6.5"/>
  </r>
  <r>
    <x v="2"/>
    <x v="1"/>
    <n v="4179"/>
    <n v="77"/>
    <n v="58"/>
    <n v="69"/>
    <x v="0"/>
    <n v="89.79"/>
    <x v="1"/>
    <n v="74"/>
    <n v="7.6"/>
    <n v="5.6"/>
  </r>
  <r>
    <x v="3"/>
    <x v="3"/>
    <n v="818"/>
    <n v="448"/>
    <n v="10"/>
    <n v="30"/>
    <x v="2"/>
    <n v="438.89"/>
    <x v="0"/>
    <n v="73"/>
    <n v="5.3"/>
    <n v="7.1"/>
  </r>
  <r>
    <x v="3"/>
    <x v="0"/>
    <n v="2267"/>
    <n v="164"/>
    <n v="125"/>
    <n v="42"/>
    <x v="3"/>
    <n v="445.62"/>
    <x v="1"/>
    <n v="58"/>
    <n v="7.3"/>
    <n v="7.7"/>
  </r>
  <r>
    <x v="3"/>
    <x v="0"/>
    <n v="2238"/>
    <n v="101"/>
    <n v="184"/>
    <n v="79"/>
    <x v="3"/>
    <n v="216.84"/>
    <x v="1"/>
    <n v="65"/>
    <n v="7"/>
    <n v="7.1"/>
  </r>
  <r>
    <x v="3"/>
    <x v="2"/>
    <n v="1727"/>
    <n v="59"/>
    <n v="184"/>
    <n v="20"/>
    <x v="1"/>
    <n v="249.68"/>
    <x v="0"/>
    <n v="50"/>
    <n v="6.9"/>
    <n v="8.8000000000000007"/>
  </r>
  <r>
    <x v="3"/>
    <x v="0"/>
    <n v="3449"/>
    <n v="102"/>
    <n v="61"/>
    <n v="42"/>
    <x v="2"/>
    <n v="33.46"/>
    <x v="1"/>
    <n v="77"/>
    <n v="5.2"/>
    <n v="9.1999999999999993"/>
  </r>
  <r>
    <x v="3"/>
    <x v="1"/>
    <n v="3076"/>
    <n v="428"/>
    <n v="138"/>
    <n v="79"/>
    <x v="3"/>
    <n v="150.59"/>
    <x v="0"/>
    <n v="62"/>
    <n v="8.8000000000000007"/>
    <n v="7.3"/>
  </r>
  <r>
    <x v="3"/>
    <x v="2"/>
    <n v="3101"/>
    <n v="398"/>
    <n v="149"/>
    <n v="36"/>
    <x v="0"/>
    <n v="483.07"/>
    <x v="0"/>
    <n v="60"/>
    <n v="9.5"/>
    <n v="9.9"/>
  </r>
  <r>
    <x v="3"/>
    <x v="1"/>
    <n v="2133"/>
    <n v="52"/>
    <n v="141"/>
    <n v="50"/>
    <x v="3"/>
    <n v="88.08"/>
    <x v="0"/>
    <n v="44"/>
    <n v="9.8000000000000007"/>
    <n v="5.8"/>
  </r>
  <r>
    <x v="3"/>
    <x v="0"/>
    <n v="2283"/>
    <n v="58"/>
    <n v="103"/>
    <n v="82"/>
    <x v="0"/>
    <n v="168.15"/>
    <x v="1"/>
    <n v="59"/>
    <n v="6.7"/>
    <n v="5.6"/>
  </r>
  <r>
    <x v="3"/>
    <x v="1"/>
    <n v="3616"/>
    <n v="330"/>
    <n v="71"/>
    <n v="67"/>
    <x v="2"/>
    <n v="130.85"/>
    <x v="1"/>
    <n v="75"/>
    <n v="8.8000000000000007"/>
    <n v="5.4"/>
  </r>
  <r>
    <x v="3"/>
    <x v="1"/>
    <n v="3230"/>
    <n v="290"/>
    <n v="121"/>
    <n v="91"/>
    <x v="3"/>
    <n v="435.76"/>
    <x v="0"/>
    <n v="59"/>
    <n v="7.2"/>
    <n v="9.1"/>
  </r>
  <r>
    <x v="3"/>
    <x v="1"/>
    <n v="2919"/>
    <n v="453"/>
    <n v="35"/>
    <n v="99"/>
    <x v="1"/>
    <n v="95.68"/>
    <x v="1"/>
    <n v="47"/>
    <n v="8"/>
    <n v="5.0999999999999996"/>
  </r>
  <r>
    <x v="3"/>
    <x v="2"/>
    <n v="4895"/>
    <n v="123"/>
    <n v="132"/>
    <n v="10"/>
    <x v="1"/>
    <n v="389.31"/>
    <x v="0"/>
    <n v="48"/>
    <n v="9.3000000000000007"/>
    <n v="8.4"/>
  </r>
  <r>
    <x v="4"/>
    <x v="2"/>
    <n v="2712"/>
    <n v="408"/>
    <n v="186"/>
    <n v="61"/>
    <x v="0"/>
    <n v="224.92"/>
    <x v="1"/>
    <n v="78"/>
    <n v="9.5"/>
    <n v="8.9"/>
  </r>
  <r>
    <x v="4"/>
    <x v="3"/>
    <n v="2885"/>
    <n v="469"/>
    <n v="125"/>
    <n v="92"/>
    <x v="0"/>
    <n v="418.49"/>
    <x v="0"/>
    <n v="58"/>
    <n v="9.3000000000000007"/>
    <n v="7.7"/>
  </r>
  <r>
    <x v="4"/>
    <x v="3"/>
    <n v="1581"/>
    <n v="247"/>
    <n v="181"/>
    <n v="72"/>
    <x v="3"/>
    <n v="221.42"/>
    <x v="0"/>
    <n v="56"/>
    <n v="5.6"/>
    <n v="7.9"/>
  </r>
  <r>
    <x v="4"/>
    <x v="2"/>
    <n v="1760"/>
    <n v="415"/>
    <n v="183"/>
    <n v="11"/>
    <x v="0"/>
    <n v="291"/>
    <x v="1"/>
    <n v="53"/>
    <n v="8.1999999999999993"/>
    <n v="8.4"/>
  </r>
  <r>
    <x v="4"/>
    <x v="0"/>
    <n v="4103"/>
    <n v="423"/>
    <n v="179"/>
    <n v="30"/>
    <x v="0"/>
    <n v="225.42"/>
    <x v="1"/>
    <n v="41"/>
    <n v="6.7"/>
    <n v="5"/>
  </r>
  <r>
    <x v="4"/>
    <x v="2"/>
    <n v="4481"/>
    <n v="258"/>
    <n v="136"/>
    <n v="32"/>
    <x v="1"/>
    <n v="156.76"/>
    <x v="0"/>
    <n v="53"/>
    <n v="8.9"/>
    <n v="5.0999999999999996"/>
  </r>
  <r>
    <x v="4"/>
    <x v="3"/>
    <n v="4324"/>
    <n v="483"/>
    <n v="166"/>
    <n v="26"/>
    <x v="0"/>
    <n v="284.83999999999997"/>
    <x v="0"/>
    <n v="40"/>
    <n v="8.8000000000000007"/>
    <n v="6.2"/>
  </r>
  <r>
    <x v="4"/>
    <x v="1"/>
    <n v="3958"/>
    <n v="442"/>
    <n v="115"/>
    <n v="94"/>
    <x v="0"/>
    <n v="468.13"/>
    <x v="0"/>
    <n v="63"/>
    <n v="5.2"/>
    <n v="5.2"/>
  </r>
  <r>
    <x v="4"/>
    <x v="2"/>
    <n v="2556"/>
    <n v="306"/>
    <n v="45"/>
    <n v="91"/>
    <x v="2"/>
    <n v="426.07"/>
    <x v="0"/>
    <n v="68"/>
    <n v="5.3"/>
    <n v="5.0999999999999996"/>
  </r>
  <r>
    <x v="4"/>
    <x v="3"/>
    <n v="1275"/>
    <n v="201"/>
    <n v="20"/>
    <n v="100"/>
    <x v="3"/>
    <n v="378.3"/>
    <x v="0"/>
    <n v="66"/>
    <n v="8.5"/>
    <n v="7.8"/>
  </r>
  <r>
    <x v="4"/>
    <x v="3"/>
    <n v="2183"/>
    <n v="449"/>
    <n v="25"/>
    <n v="27"/>
    <x v="2"/>
    <n v="263.14"/>
    <x v="1"/>
    <n v="48"/>
    <n v="9"/>
    <n v="8.3000000000000007"/>
  </r>
  <r>
    <x v="4"/>
    <x v="2"/>
    <n v="1825"/>
    <n v="377"/>
    <n v="31"/>
    <n v="80"/>
    <x v="1"/>
    <n v="193.07"/>
    <x v="0"/>
    <n v="74"/>
    <n v="6"/>
    <n v="9.5"/>
  </r>
  <r>
    <x v="4"/>
    <x v="3"/>
    <n v="4784"/>
    <n v="382"/>
    <n v="15"/>
    <n v="73"/>
    <x v="0"/>
    <n v="268.67"/>
    <x v="0"/>
    <n v="59"/>
    <n v="6.7"/>
    <n v="10"/>
  </r>
  <r>
    <x v="4"/>
    <x v="0"/>
    <n v="1574"/>
    <n v="391"/>
    <n v="19"/>
    <n v="50"/>
    <x v="1"/>
    <n v="240.87"/>
    <x v="0"/>
    <n v="74"/>
    <n v="8.3000000000000007"/>
    <n v="5.3"/>
  </r>
  <r>
    <x v="4"/>
    <x v="0"/>
    <n v="1076"/>
    <n v="86"/>
    <n v="67"/>
    <n v="17"/>
    <x v="3"/>
    <n v="206.47"/>
    <x v="1"/>
    <n v="62"/>
    <n v="7.9"/>
    <n v="9.9"/>
  </r>
  <r>
    <x v="4"/>
    <x v="0"/>
    <n v="2676"/>
    <n v="176"/>
    <n v="36"/>
    <n v="82"/>
    <x v="2"/>
    <n v="362.31"/>
    <x v="1"/>
    <n v="56"/>
    <n v="9.5"/>
    <n v="7.9"/>
  </r>
  <r>
    <x v="5"/>
    <x v="3"/>
    <n v="760"/>
    <n v="406"/>
    <n v="65"/>
    <n v="69"/>
    <x v="2"/>
    <n v="140.29"/>
    <x v="1"/>
    <n v="40"/>
    <n v="5.0999999999999996"/>
    <n v="7.5"/>
  </r>
  <r>
    <x v="5"/>
    <x v="0"/>
    <n v="4470"/>
    <n v="63"/>
    <n v="49"/>
    <n v="54"/>
    <x v="1"/>
    <n v="213.92"/>
    <x v="1"/>
    <n v="43"/>
    <n v="5.8"/>
    <n v="5.6"/>
  </r>
  <r>
    <x v="5"/>
    <x v="1"/>
    <n v="3852"/>
    <n v="317"/>
    <n v="65"/>
    <n v="12"/>
    <x v="3"/>
    <n v="294.38"/>
    <x v="0"/>
    <n v="78"/>
    <n v="6.2"/>
    <n v="7.3"/>
  </r>
  <r>
    <x v="5"/>
    <x v="2"/>
    <n v="4773"/>
    <n v="497"/>
    <n v="186"/>
    <n v="56"/>
    <x v="2"/>
    <n v="197.87"/>
    <x v="1"/>
    <n v="44"/>
    <n v="9.4"/>
    <n v="6.1"/>
  </r>
  <r>
    <x v="5"/>
    <x v="2"/>
    <n v="3571"/>
    <n v="86"/>
    <n v="181"/>
    <n v="90"/>
    <x v="3"/>
    <n v="474.21"/>
    <x v="0"/>
    <n v="58"/>
    <n v="7.4"/>
    <n v="7.6"/>
  </r>
  <r>
    <x v="5"/>
    <x v="3"/>
    <n v="718"/>
    <n v="360"/>
    <n v="193"/>
    <n v="14"/>
    <x v="3"/>
    <n v="432.8"/>
    <x v="0"/>
    <n v="64"/>
    <n v="7.3"/>
    <n v="8.9"/>
  </r>
  <r>
    <x v="5"/>
    <x v="0"/>
    <n v="4775"/>
    <n v="380"/>
    <n v="139"/>
    <n v="87"/>
    <x v="2"/>
    <n v="429.95"/>
    <x v="1"/>
    <n v="53"/>
    <n v="8.8000000000000007"/>
    <n v="5.8"/>
  </r>
  <r>
    <x v="5"/>
    <x v="3"/>
    <n v="1695"/>
    <n v="285"/>
    <n v="137"/>
    <n v="61"/>
    <x v="1"/>
    <n v="302.27999999999997"/>
    <x v="1"/>
    <n v="64"/>
    <n v="9.1"/>
    <n v="8.4"/>
  </r>
  <r>
    <x v="5"/>
    <x v="1"/>
    <n v="2506"/>
    <n v="330"/>
    <n v="55"/>
    <n v="94"/>
    <x v="0"/>
    <n v="250.74"/>
    <x v="1"/>
    <n v="40"/>
    <n v="7.5"/>
    <n v="9.6"/>
  </r>
  <r>
    <x v="5"/>
    <x v="3"/>
    <n v="4390"/>
    <n v="367"/>
    <n v="167"/>
    <n v="51"/>
    <x v="1"/>
    <n v="334.56"/>
    <x v="1"/>
    <n v="59"/>
    <n v="7.8"/>
    <n v="9.6"/>
  </r>
  <r>
    <x v="5"/>
    <x v="2"/>
    <n v="1810"/>
    <n v="91"/>
    <n v="151"/>
    <n v="54"/>
    <x v="3"/>
    <n v="285.51"/>
    <x v="0"/>
    <n v="55"/>
    <n v="5.9"/>
    <n v="6.9"/>
  </r>
  <r>
    <x v="5"/>
    <x v="3"/>
    <n v="2208"/>
    <n v="296"/>
    <n v="198"/>
    <n v="72"/>
    <x v="3"/>
    <n v="395.59"/>
    <x v="1"/>
    <n v="77"/>
    <n v="6"/>
    <n v="6.7"/>
  </r>
  <r>
    <x v="5"/>
    <x v="2"/>
    <n v="4452"/>
    <n v="345"/>
    <n v="38"/>
    <n v="82"/>
    <x v="2"/>
    <n v="291.77"/>
    <x v="1"/>
    <n v="78"/>
    <n v="9.6"/>
    <n v="7.4"/>
  </r>
  <r>
    <x v="5"/>
    <x v="0"/>
    <n v="4606"/>
    <n v="221"/>
    <n v="158"/>
    <n v="90"/>
    <x v="1"/>
    <n v="382.67"/>
    <x v="0"/>
    <n v="45"/>
    <n v="7.6"/>
    <n v="6.1"/>
  </r>
  <r>
    <x v="5"/>
    <x v="0"/>
    <n v="1771"/>
    <n v="158"/>
    <n v="73"/>
    <n v="33"/>
    <x v="1"/>
    <n v="485.64"/>
    <x v="1"/>
    <n v="68"/>
    <n v="9.8000000000000007"/>
    <n v="8.4"/>
  </r>
  <r>
    <x v="5"/>
    <x v="3"/>
    <n v="1896"/>
    <n v="110"/>
    <n v="151"/>
    <n v="14"/>
    <x v="2"/>
    <n v="456.08"/>
    <x v="0"/>
    <n v="74"/>
    <n v="8.6999999999999993"/>
    <n v="7.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2000000}"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3">
  <location ref="N2:O5" firstHeaderRow="1" firstDataRow="1" firstDataCol="1"/>
  <pivotFields count="13">
    <pivotField showAll="0">
      <items count="7">
        <item x="0"/>
        <item x="1"/>
        <item x="2"/>
        <item x="3"/>
        <item x="4"/>
        <item x="5"/>
        <item t="default"/>
      </items>
    </pivotField>
    <pivotField showAll="0">
      <items count="5">
        <item x="3"/>
        <item x="2"/>
        <item x="1"/>
        <item x="0"/>
        <item t="default"/>
      </items>
    </pivotField>
    <pivotField showAll="0"/>
    <pivotField showAll="0"/>
    <pivotField showAll="0"/>
    <pivotField showAll="0"/>
    <pivotField showAll="0"/>
    <pivotField showAll="0"/>
    <pivotField axis="axisRow" dataField="1" showAll="0">
      <items count="3">
        <item x="0"/>
        <item x="1"/>
        <item t="default"/>
      </items>
    </pivotField>
    <pivotField showAll="0"/>
    <pivotField showAll="0"/>
    <pivotField showAll="0"/>
    <pivotField dragToRow="0" dragToCol="0" dragToPage="0" showAll="0" defaultSubtotal="0"/>
  </pivotFields>
  <rowFields count="1">
    <field x="8"/>
  </rowFields>
  <rowItems count="3">
    <i>
      <x/>
    </i>
    <i>
      <x v="1"/>
    </i>
    <i t="grand">
      <x/>
    </i>
  </rowItems>
  <colItems count="1">
    <i/>
  </colItems>
  <dataFields count="1">
    <dataField name="‎ " fld="8" subtotal="count" baseField="8" baseItem="0"/>
  </dataFields>
  <chartFormats count="6">
    <chartFormat chart="8" format="0" series="1">
      <pivotArea type="data" outline="0" fieldPosition="0">
        <references count="1">
          <reference field="4294967294" count="1" selected="0">
            <x v="0"/>
          </reference>
        </references>
      </pivotArea>
    </chartFormat>
    <chartFormat chart="8" format="1">
      <pivotArea type="data" outline="0" fieldPosition="0">
        <references count="2">
          <reference field="4294967294" count="1" selected="0">
            <x v="0"/>
          </reference>
          <reference field="8" count="1" selected="0">
            <x v="0"/>
          </reference>
        </references>
      </pivotArea>
    </chartFormat>
    <chartFormat chart="8" format="2">
      <pivotArea type="data" outline="0" fieldPosition="0">
        <references count="2">
          <reference field="4294967294" count="1" selected="0">
            <x v="0"/>
          </reference>
          <reference field="8" count="1" selected="0">
            <x v="1"/>
          </reference>
        </references>
      </pivotArea>
    </chartFormat>
    <chartFormat chart="10" format="0" series="1">
      <pivotArea type="data" outline="0" fieldPosition="0">
        <references count="1">
          <reference field="4294967294" count="1" selected="0">
            <x v="0"/>
          </reference>
        </references>
      </pivotArea>
    </chartFormat>
    <chartFormat chart="10" format="1">
      <pivotArea type="data" outline="0" fieldPosition="0">
        <references count="2">
          <reference field="4294967294" count="1" selected="0">
            <x v="0"/>
          </reference>
          <reference field="8" count="1" selected="0">
            <x v="0"/>
          </reference>
        </references>
      </pivotArea>
    </chartFormat>
    <chartFormat chart="10" format="2">
      <pivotArea type="data" outline="0" fieldPosition="0">
        <references count="2">
          <reference field="4294967294" count="1" selected="0">
            <x v="0"/>
          </reference>
          <reference field="8"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B1A0F449-5DFB-48D3-9293-74F73E1F9234}" name="PivotTable9"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K5:K6" firstHeaderRow="1" firstDataRow="1" firstDataCol="0"/>
  <pivotFields count="13">
    <pivotField showAll="0">
      <items count="7">
        <item x="0"/>
        <item x="1"/>
        <item x="2"/>
        <item x="3"/>
        <item x="4"/>
        <item x="5"/>
        <item t="default"/>
      </items>
    </pivotField>
    <pivotField showAll="0">
      <items count="5">
        <item x="3"/>
        <item x="2"/>
        <item x="1"/>
        <item x="0"/>
        <item t="default"/>
      </items>
    </pivotField>
    <pivotField dataField="1" showAll="0"/>
    <pivotField showAll="0"/>
    <pivotField showAll="0"/>
    <pivotField showAll="0"/>
    <pivotField showAll="0"/>
    <pivotField showAll="0"/>
    <pivotField showAll="0"/>
    <pivotField showAll="0"/>
    <pivotField showAll="0"/>
    <pivotField showAll="0"/>
    <pivotField dragToRow="0" dragToCol="0" dragToPage="0" showAll="0" defaultSubtotal="0"/>
  </pivotFields>
  <rowItems count="1">
    <i/>
  </rowItems>
  <colItems count="1">
    <i/>
  </colItems>
  <dataFields count="1">
    <dataField name="Sum of Total Audit Engagements"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17457576-EC9B-4A19-9C3B-C9D930963990}" name="PivotTable1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K14:L15" firstHeaderRow="0" firstDataRow="1" firstDataCol="0"/>
  <pivotFields count="13">
    <pivotField showAll="0">
      <items count="7">
        <item x="0"/>
        <item x="1"/>
        <item x="2"/>
        <item x="3"/>
        <item x="4"/>
        <item x="5"/>
        <item t="default"/>
      </items>
    </pivotField>
    <pivotField showAll="0">
      <items count="5">
        <item x="3"/>
        <item x="2"/>
        <item x="1"/>
        <item x="0"/>
        <item t="default"/>
      </items>
    </pivotField>
    <pivotField showAll="0"/>
    <pivotField showAll="0"/>
    <pivotField showAll="0"/>
    <pivotField dataField="1" showAll="0"/>
    <pivotField showAll="0"/>
    <pivotField showAll="0"/>
    <pivotField showAll="0"/>
    <pivotField showAll="0"/>
    <pivotField showAll="0"/>
    <pivotField showAll="0"/>
    <pivotField dataField="1" dragToRow="0" dragToCol="0" dragToPage="0" showAll="0" defaultSubtotal="0"/>
  </pivotFields>
  <rowItems count="1">
    <i/>
  </rowItems>
  <colFields count="1">
    <field x="-2"/>
  </colFields>
  <colItems count="2">
    <i>
      <x/>
    </i>
    <i i="1">
      <x v="1"/>
    </i>
  </colItems>
  <dataFields count="2">
    <dataField name="Sum of Fraud Cases Detected" fld="5" baseField="0" baseItem="0"/>
    <dataField name="Sum of Fraud Detection Rate" fld="12"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000-000001000000}"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23:B30" firstHeaderRow="1" firstDataRow="1" firstDataCol="1"/>
  <pivotFields count="13">
    <pivotField axis="axisRow" showAll="0">
      <items count="7">
        <item x="0"/>
        <item x="1"/>
        <item x="2"/>
        <item x="3"/>
        <item x="4"/>
        <item x="5"/>
        <item t="default"/>
      </items>
    </pivotField>
    <pivotField showAll="0">
      <items count="5">
        <item x="3"/>
        <item x="2"/>
        <item x="1"/>
        <item x="0"/>
        <item t="default"/>
      </items>
    </pivotField>
    <pivotField showAll="0"/>
    <pivotField showAll="0"/>
    <pivotField showAll="0"/>
    <pivotField showAll="0"/>
    <pivotField showAll="0"/>
    <pivotField showAll="0"/>
    <pivotField showAll="0"/>
    <pivotField showAll="0"/>
    <pivotField dataField="1" showAll="0"/>
    <pivotField showAll="0"/>
    <pivotField dragToRow="0" dragToCol="0" dragToPage="0" showAll="0" defaultSubtotal="0"/>
  </pivotFields>
  <rowFields count="1">
    <field x="0"/>
  </rowFields>
  <rowItems count="7">
    <i>
      <x/>
    </i>
    <i>
      <x v="1"/>
    </i>
    <i>
      <x v="2"/>
    </i>
    <i>
      <x v="3"/>
    </i>
    <i>
      <x v="4"/>
    </i>
    <i>
      <x v="5"/>
    </i>
    <i t="grand">
      <x/>
    </i>
  </rowItems>
  <colItems count="1">
    <i/>
  </colItems>
  <dataFields count="1">
    <dataField name="Average of Audit Effectiveness Score" fld="10" subtotal="average" baseField="0" baseItem="0"/>
  </dataFields>
  <formats count="1">
    <format dxfId="32">
      <pivotArea collapsedLevelsAreSubtotals="1" fieldPosition="0">
        <references count="1">
          <reference field="0" count="0"/>
        </references>
      </pivotArea>
    </format>
  </formats>
  <chartFormats count="8">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0" count="1" selected="0">
            <x v="2"/>
          </reference>
        </references>
      </pivotArea>
    </chartFormat>
    <chartFormat chart="3" format="4">
      <pivotArea type="data" outline="0" fieldPosition="0">
        <references count="2">
          <reference field="4294967294" count="1" selected="0">
            <x v="0"/>
          </reference>
          <reference field="0" count="1" selected="0">
            <x v="1"/>
          </reference>
        </references>
      </pivotArea>
    </chartFormat>
    <chartFormat chart="3" format="5">
      <pivotArea type="data" outline="0" fieldPosition="0">
        <references count="2">
          <reference field="4294967294" count="1" selected="0">
            <x v="0"/>
          </reference>
          <reference field="0" count="1" selected="0">
            <x v="5"/>
          </reference>
        </references>
      </pivotArea>
    </chartFormat>
    <chartFormat chart="3" format="6">
      <pivotArea type="data" outline="0" fieldPosition="0">
        <references count="2">
          <reference field="4294967294" count="1" selected="0">
            <x v="0"/>
          </reference>
          <reference field="0" count="1" selected="0">
            <x v="4"/>
          </reference>
        </references>
      </pivotArea>
    </chartFormat>
    <chartFormat chart="3" format="7">
      <pivotArea type="data" outline="0" fieldPosition="0">
        <references count="2">
          <reference field="4294967294" count="1" selected="0">
            <x v="0"/>
          </reference>
          <reference field="0" count="1" selected="0">
            <x v="3"/>
          </reference>
        </references>
      </pivotArea>
    </chartFormat>
    <chartFormat chart="3" format="8">
      <pivotArea type="data" outline="0" fieldPosition="0">
        <references count="2">
          <reference field="4294967294" count="1" selected="0">
            <x v="0"/>
          </reference>
          <reference field="0"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0342DBD-77AA-4C85-950D-BEAD489DD95E}" name="PivotTable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54:C71" firstHeaderRow="1" firstDataRow="1" firstDataCol="0"/>
  <pivotFields count="13">
    <pivotField showAll="0">
      <items count="7">
        <item x="0"/>
        <item x="1"/>
        <item x="2"/>
        <item x="3"/>
        <item x="4"/>
        <item x="5"/>
        <item t="default"/>
      </items>
    </pivotField>
    <pivotField showAll="0">
      <items count="5">
        <item x="3"/>
        <item x="2"/>
        <item x="1"/>
        <item x="0"/>
        <item t="default"/>
      </items>
    </pivotField>
    <pivotField showAll="0"/>
    <pivotField showAll="0"/>
    <pivotField showAll="0"/>
    <pivotField showAll="0"/>
    <pivotField showAll="0">
      <items count="5">
        <item x="2"/>
        <item x="0"/>
        <item x="3"/>
        <item x="1"/>
        <item t="default"/>
      </items>
    </pivotField>
    <pivotField showAll="0"/>
    <pivotField showAll="0">
      <items count="3">
        <item x="0"/>
        <item x="1"/>
        <item t="default"/>
      </items>
    </pivotField>
    <pivotField showAll="0"/>
    <pivotField showAll="0"/>
    <pivotField showAll="0"/>
    <pivotField dragToRow="0" dragToCol="0" dragToPage="0" showAll="0" defaultSubtota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F86EEA9-FE4D-4315-B515-217B656608B3}"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location ref="I75:J80" firstHeaderRow="1" firstDataRow="1" firstDataCol="1"/>
  <pivotFields count="13">
    <pivotField showAll="0">
      <items count="7">
        <item x="0"/>
        <item x="1"/>
        <item x="2"/>
        <item x="3"/>
        <item x="4"/>
        <item x="5"/>
        <item t="default"/>
      </items>
    </pivotField>
    <pivotField showAll="0">
      <items count="5">
        <item x="3"/>
        <item x="2"/>
        <item x="1"/>
        <item x="0"/>
        <item t="default"/>
      </items>
    </pivotField>
    <pivotField showAll="0"/>
    <pivotField showAll="0"/>
    <pivotField showAll="0"/>
    <pivotField dataField="1" showAll="0"/>
    <pivotField axis="axisRow" showAll="0">
      <items count="5">
        <item x="2"/>
        <item x="0"/>
        <item x="3"/>
        <item x="1"/>
        <item t="default"/>
      </items>
    </pivotField>
    <pivotField showAll="0"/>
    <pivotField showAll="0"/>
    <pivotField showAll="0"/>
    <pivotField showAll="0"/>
    <pivotField showAll="0"/>
    <pivotField dragToRow="0" dragToCol="0" dragToPage="0" showAll="0" defaultSubtotal="0"/>
  </pivotFields>
  <rowFields count="1">
    <field x="6"/>
  </rowFields>
  <rowItems count="5">
    <i>
      <x/>
    </i>
    <i>
      <x v="1"/>
    </i>
    <i>
      <x v="2"/>
    </i>
    <i>
      <x v="3"/>
    </i>
    <i t="grand">
      <x/>
    </i>
  </rowItems>
  <colItems count="1">
    <i/>
  </colItems>
  <dataFields count="1">
    <dataField name="Sum of Fraud Cases Detected" fld="5" baseField="0" baseItem="0"/>
  </dataFields>
  <chartFormats count="6">
    <chartFormat chart="2"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 chart="7" format="3">
      <pivotArea type="data" outline="0" fieldPosition="0">
        <references count="2">
          <reference field="4294967294" count="1" selected="0">
            <x v="0"/>
          </reference>
          <reference field="6" count="1" selected="0">
            <x v="1"/>
          </reference>
        </references>
      </pivotArea>
    </chartFormat>
    <chartFormat chart="7" format="4">
      <pivotArea type="data" outline="0" fieldPosition="0">
        <references count="2">
          <reference field="4294967294" count="1" selected="0">
            <x v="0"/>
          </reference>
          <reference field="6" count="1" selected="0">
            <x v="3"/>
          </reference>
        </references>
      </pivotArea>
    </chartFormat>
    <chartFormat chart="7" format="5">
      <pivotArea type="data" outline="0" fieldPosition="0">
        <references count="2">
          <reference field="4294967294" count="1" selected="0">
            <x v="0"/>
          </reference>
          <reference field="6" count="1" selected="0">
            <x v="2"/>
          </reference>
        </references>
      </pivotArea>
    </chartFormat>
    <chartFormat chart="7" format="6">
      <pivotArea type="data" outline="0" fieldPosition="0">
        <references count="2">
          <reference field="4294967294" count="1" selected="0">
            <x v="0"/>
          </reference>
          <reference field="6"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0" applyNumberFormats="0" applyBorderFormats="0" applyFontFormats="0" applyPatternFormats="0" applyAlignmentFormats="0" applyWidthHeightFormats="1" dataCaption="Values" updatedVersion="6" minRefreshableVersion="3" useAutoFormatting="1" itemPrintTitles="1" createdVersion="6" indent="0" compact="0" compactData="0" gridDropZones="1" multipleFieldFilters="0" chartFormat="3">
  <location ref="A3:B9" firstHeaderRow="2" firstDataRow="2" firstDataCol="1"/>
  <pivotFields count="13">
    <pivotField compact="0" outline="0" showAll="0">
      <items count="7">
        <item x="0"/>
        <item x="1"/>
        <item x="2"/>
        <item x="3"/>
        <item x="4"/>
        <item x="5"/>
        <item t="default"/>
      </items>
    </pivotField>
    <pivotField axis="axisRow" compact="0" outline="0" showAll="0">
      <items count="5">
        <item x="3"/>
        <item x="2"/>
        <item x="1"/>
        <item x="0"/>
        <item t="default"/>
      </items>
    </pivotField>
    <pivotField dataField="1"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dragToRow="0" dragToCol="0" dragToPage="0" showAll="0" defaultSubtotal="0"/>
  </pivotFields>
  <rowFields count="1">
    <field x="1"/>
  </rowFields>
  <rowItems count="5">
    <i>
      <x/>
    </i>
    <i>
      <x v="1"/>
    </i>
    <i>
      <x v="2"/>
    </i>
    <i>
      <x v="3"/>
    </i>
    <i t="grand">
      <x/>
    </i>
  </rowItems>
  <colItems count="1">
    <i/>
  </colItems>
  <dataFields count="1">
    <dataField name="Sum of Total Audit Engagements" fld="2"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000-000003000000}"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N23:P28" firstHeaderRow="0" firstDataRow="1" firstDataCol="1"/>
  <pivotFields count="13">
    <pivotField showAll="0">
      <items count="7">
        <item x="0"/>
        <item x="1"/>
        <item x="2"/>
        <item x="3"/>
        <item x="4"/>
        <item x="5"/>
        <item t="default"/>
      </items>
    </pivotField>
    <pivotField axis="axisRow" showAll="0">
      <items count="5">
        <item x="3"/>
        <item x="2"/>
        <item x="1"/>
        <item x="0"/>
        <item t="default"/>
      </items>
    </pivotField>
    <pivotField showAll="0"/>
    <pivotField showAll="0"/>
    <pivotField showAll="0"/>
    <pivotField showAll="0"/>
    <pivotField showAll="0">
      <items count="5">
        <item x="2"/>
        <item x="0"/>
        <item x="3"/>
        <item x="1"/>
        <item t="default"/>
      </items>
    </pivotField>
    <pivotField showAll="0"/>
    <pivotField showAll="0"/>
    <pivotField showAll="0"/>
    <pivotField dataField="1" showAll="0"/>
    <pivotField dataField="1" showAll="0"/>
    <pivotField dragToRow="0" dragToCol="0" dragToPage="0" showAll="0" defaultSubtotal="0"/>
  </pivotFields>
  <rowFields count="1">
    <field x="1"/>
  </rowFields>
  <rowItems count="5">
    <i>
      <x/>
    </i>
    <i>
      <x v="1"/>
    </i>
    <i>
      <x v="2"/>
    </i>
    <i>
      <x v="3"/>
    </i>
    <i t="grand">
      <x/>
    </i>
  </rowItems>
  <colFields count="1">
    <field x="-2"/>
  </colFields>
  <colItems count="2">
    <i>
      <x/>
    </i>
    <i i="1">
      <x v="1"/>
    </i>
  </colItems>
  <dataFields count="2">
    <dataField name="Sum of Client Satisfaction Score" fld="11" baseField="0" baseItem="0"/>
    <dataField name="Sum of Audit Effectiveness Score" fld="10" baseField="1" baseItem="0"/>
  </dataFields>
  <chartFormats count="13">
    <chartFormat chart="0" format="1" series="1">
      <pivotArea type="data" outline="0" fieldPosition="0">
        <references count="1">
          <reference field="1" count="1" selected="0">
            <x v="0"/>
          </reference>
        </references>
      </pivotArea>
    </chartFormat>
    <chartFormat chart="0" format="2" series="1">
      <pivotArea type="data" outline="0" fieldPosition="0">
        <references count="1">
          <reference field="1" count="1" selected="0">
            <x v="1"/>
          </reference>
        </references>
      </pivotArea>
    </chartFormat>
    <chartFormat chart="0" format="3" series="1">
      <pivotArea type="data" outline="0" fieldPosition="0">
        <references count="1">
          <reference field="1" count="1" selected="0">
            <x v="2"/>
          </reference>
        </references>
      </pivotArea>
    </chartFormat>
    <chartFormat chart="0" format="4" series="1">
      <pivotArea type="data" outline="0" fieldPosition="0">
        <references count="1">
          <reference field="1" count="1" selected="0">
            <x v="3"/>
          </reference>
        </references>
      </pivotArea>
    </chartFormat>
    <chartFormat chart="0" format="6" series="1">
      <pivotArea type="data" outline="0" fieldPosition="0">
        <references count="1">
          <reference field="4294967294" count="1" selected="0">
            <x v="0"/>
          </reference>
        </references>
      </pivotArea>
    </chartFormat>
    <chartFormat chart="2" format="8" series="1">
      <pivotArea type="data" outline="0" fieldPosition="0">
        <references count="1">
          <reference field="4294967294" count="1" selected="0">
            <x v="0"/>
          </reference>
        </references>
      </pivotArea>
    </chartFormat>
    <chartFormat chart="2" format="9" series="1">
      <pivotArea type="data" outline="0" fieldPosition="0">
        <references count="1">
          <reference field="4294967294" count="1" selected="0">
            <x v="1"/>
          </reference>
        </references>
      </pivotArea>
    </chartFormat>
    <chartFormat chart="0" format="7" series="1">
      <pivotArea type="data" outline="0" fieldPosition="0">
        <references count="1">
          <reference field="4294967294" count="1" selected="0">
            <x v="1"/>
          </reference>
        </references>
      </pivotArea>
    </chartFormat>
    <chartFormat chart="0" format="8">
      <pivotArea type="data" outline="0" fieldPosition="0">
        <references count="2">
          <reference field="4294967294" count="1" selected="0">
            <x v="0"/>
          </reference>
          <reference field="1" count="1" selected="0">
            <x v="3"/>
          </reference>
        </references>
      </pivotArea>
    </chartFormat>
    <chartFormat chart="0" format="9">
      <pivotArea type="data" outline="0" fieldPosition="0">
        <references count="2">
          <reference field="4294967294" count="1" selected="0">
            <x v="1"/>
          </reference>
          <reference field="1" count="1" selected="0">
            <x v="3"/>
          </reference>
        </references>
      </pivotArea>
    </chartFormat>
    <chartFormat chart="4" format="13" series="1">
      <pivotArea type="data" outline="0" fieldPosition="0">
        <references count="1">
          <reference field="4294967294" count="1" selected="0">
            <x v="0"/>
          </reference>
        </references>
      </pivotArea>
    </chartFormat>
    <chartFormat chart="4" format="14" series="1">
      <pivotArea type="data" outline="0" fieldPosition="0">
        <references count="1">
          <reference field="4294967294" count="1" selected="0">
            <x v="1"/>
          </reference>
        </references>
      </pivotArea>
    </chartFormat>
    <chartFormat chart="4" format="15">
      <pivotArea type="data" outline="0" fieldPosition="0">
        <references count="2">
          <reference field="4294967294" count="1" selected="0">
            <x v="1"/>
          </reference>
          <reference field="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2F2ABEA-A18B-4624-9D2A-1B73D9DF751C}" name="PivotTable1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N10:N11" firstHeaderRow="1" firstDataRow="1" firstDataCol="0" rowPageCount="1" colPageCount="1"/>
  <pivotFields count="13">
    <pivotField showAll="0">
      <items count="7">
        <item x="0"/>
        <item x="1"/>
        <item x="2"/>
        <item x="3"/>
        <item x="4"/>
        <item x="5"/>
        <item t="default"/>
      </items>
    </pivotField>
    <pivotField showAll="0">
      <items count="5">
        <item x="3"/>
        <item x="2"/>
        <item x="1"/>
        <item x="0"/>
        <item t="default"/>
      </items>
    </pivotField>
    <pivotField showAll="0"/>
    <pivotField showAll="0"/>
    <pivotField showAll="0"/>
    <pivotField showAll="0"/>
    <pivotField showAll="0"/>
    <pivotField showAll="0"/>
    <pivotField axis="axisPage" dataField="1" multipleItemSelectionAllowed="1" showAll="0">
      <items count="3">
        <item h="1" x="0"/>
        <item x="1"/>
        <item t="default"/>
      </items>
    </pivotField>
    <pivotField showAll="0"/>
    <pivotField showAll="0"/>
    <pivotField showAll="0"/>
    <pivotField dragToRow="0" dragToCol="0" dragToPage="0" showAll="0" defaultSubtotal="0"/>
  </pivotFields>
  <rowItems count="1">
    <i/>
  </rowItems>
  <colItems count="1">
    <i/>
  </colItems>
  <pageFields count="1">
    <pageField fld="8" hier="-1"/>
  </pageFields>
  <dataFields count="1">
    <dataField name="Count of AI Used for Auditing" fld="8" subtotal="count" baseField="8" baseItem="0" numFmtId="16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48AD1BBC-259F-4B18-9DE9-8F0B610A88CD}" name="PivotTable1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K10:K11" firstHeaderRow="1" firstDataRow="1" firstDataCol="0"/>
  <pivotFields count="13">
    <pivotField showAll="0">
      <items count="7">
        <item x="0"/>
        <item x="1"/>
        <item x="2"/>
        <item x="3"/>
        <item x="4"/>
        <item x="5"/>
        <item t="default"/>
      </items>
    </pivotField>
    <pivotField showAll="0">
      <items count="5">
        <item x="3"/>
        <item x="2"/>
        <item x="1"/>
        <item x="0"/>
        <item t="default"/>
      </items>
    </pivotField>
    <pivotField showAll="0"/>
    <pivotField showAll="0"/>
    <pivotField showAll="0"/>
    <pivotField showAll="0"/>
    <pivotField showAll="0"/>
    <pivotField showAll="0"/>
    <pivotField showAll="0"/>
    <pivotField showAll="0"/>
    <pivotField showAll="0"/>
    <pivotField dataField="1" showAll="0"/>
    <pivotField dragToRow="0" dragToCol="0" dragToPage="0" showAll="0" defaultSubtotal="0"/>
  </pivotFields>
  <rowItems count="1">
    <i/>
  </rowItems>
  <colItems count="1">
    <i/>
  </colItems>
  <dataFields count="1">
    <dataField name="Average of Client Satisfaction Score" fld="11" subtotal="average" baseField="8" baseItem="0" numFmtId="2"/>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96B9C6DE-FBEB-4DFB-BE18-0D0796B4CB4E}" name="PivotTable10"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N5:N6" firstHeaderRow="1" firstDataRow="1" firstDataCol="0"/>
  <pivotFields count="13">
    <pivotField showAll="0">
      <items count="7">
        <item x="0"/>
        <item x="1"/>
        <item x="2"/>
        <item x="3"/>
        <item x="4"/>
        <item x="5"/>
        <item t="default"/>
      </items>
    </pivotField>
    <pivotField showAll="0">
      <items count="5">
        <item x="3"/>
        <item x="2"/>
        <item x="1"/>
        <item x="0"/>
        <item t="default"/>
      </items>
    </pivotField>
    <pivotField showAll="0"/>
    <pivotField showAll="0"/>
    <pivotField showAll="0"/>
    <pivotField showAll="0"/>
    <pivotField showAll="0"/>
    <pivotField showAll="0"/>
    <pivotField showAll="0"/>
    <pivotField showAll="0"/>
    <pivotField dataField="1" showAll="0"/>
    <pivotField showAll="0"/>
    <pivotField dragToRow="0" dragToCol="0" dragToPage="0" showAll="0" defaultSubtotal="0"/>
  </pivotFields>
  <rowItems count="1">
    <i/>
  </rowItems>
  <colItems count="1">
    <i/>
  </colItems>
  <dataFields count="1">
    <dataField name="Average of Audit Effectiveness Score" fld="10" subtotal="average" baseField="8" baseItem="0" numFmtId="2"/>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E17B91B8-E2C8-4B3C-B6B6-5CBEE3BC78F7}" sourceName="Year">
  <pivotTables>
    <pivotTable tabId="3" name="PivotTable1"/>
    <pivotTable tabId="3" name="PivotTable2"/>
    <pivotTable tabId="3" name="PivotTable3"/>
    <pivotTable tabId="3" name="PivotTable4"/>
    <pivotTable tabId="3" name="PivotTable5"/>
    <pivotTable tabId="3" name="PivotTable6"/>
    <pivotTable tabId="4" name="PivotTable9"/>
    <pivotTable tabId="4" name="PivotTable10"/>
    <pivotTable tabId="4" name="PivotTable11"/>
    <pivotTable tabId="4" name="PivotTable12"/>
    <pivotTable tabId="4" name="PivotTable13"/>
  </pivotTables>
  <data>
    <tabular pivotCacheId="2047749395">
      <items count="6">
        <i x="0" s="1"/>
        <i x="1" s="1"/>
        <i x="2" s="1"/>
        <i x="3" s="1"/>
        <i x="4" s="1"/>
        <i x="5"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irm_Name" xr10:uid="{7DD122F3-56A8-44C2-8BF4-8A8FD85CE443}" sourceName="Firm Name">
  <pivotTables>
    <pivotTable tabId="3" name="PivotTable1"/>
    <pivotTable tabId="3" name="PivotTable2"/>
    <pivotTable tabId="3" name="PivotTable3"/>
    <pivotTable tabId="3" name="PivotTable4"/>
    <pivotTable tabId="3" name="PivotTable5"/>
    <pivotTable tabId="3" name="PivotTable6"/>
    <pivotTable tabId="4" name="PivotTable10"/>
    <pivotTable tabId="4" name="PivotTable11"/>
    <pivotTable tabId="4" name="PivotTable12"/>
    <pivotTable tabId="4" name="PivotTable13"/>
    <pivotTable tabId="4" name="PivotTable9"/>
  </pivotTables>
  <data>
    <tabular pivotCacheId="2047749395">
      <items count="4">
        <i x="3" s="1"/>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2D13EAA5-AD7C-4CF3-93C5-EAEFD5B6650E}" cache="Slicer_Year" caption="Year" rowHeight="241300"/>
  <slicer name="Firm Name" xr10:uid="{5D1C72A1-E267-4ABB-81F2-25C24ECD3F85}" cache="Slicer_Firm_Name" caption="Firm Name"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1" xr10:uid="{454E275B-39D1-4020-B377-83E81E42CB46}" cache="Slicer_Year" caption="Year" showCaption="0" style="SlicerStyleLight1 2" rowHeight="241300"/>
  <slicer name="Firm Name 1" xr10:uid="{3F6362F7-8EF6-4DCB-9A23-FACAEDDA375F}" cache="Slicer_Firm_Name" caption="Firm Name" showCaption="0" style="SlicerStyleLight1 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98CB734-8F6C-4AEF-BC24-1C0F68EF4B93}" name="Table2" displayName="Table2" ref="I84:J88" totalsRowShown="0">
  <autoFilter ref="I84:J88" xr:uid="{D3873730-E685-4654-B228-96A1DDFA54BB}"/>
  <tableColumns count="2">
    <tableColumn id="1" xr3:uid="{A8C3901C-D58F-4C61-8376-788264D68D70}" name="Industry Affected" dataDxfId="31"/>
    <tableColumn id="2" xr3:uid="{C6F844CD-B815-4D9E-AFDA-436861CB0236}" name="Sum of Fraud Cases Detected" dataDxfId="30"/>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L101" totalsRowShown="0">
  <autoFilter ref="A1:L101" xr:uid="{00000000-0009-0000-0100-000001000000}"/>
  <sortState ref="A2:L101">
    <sortCondition ref="A1:A101"/>
  </sortState>
  <tableColumns count="12">
    <tableColumn id="1" xr3:uid="{00000000-0010-0000-0000-000001000000}" name="Year"/>
    <tableColumn id="2" xr3:uid="{00000000-0010-0000-0000-000002000000}" name="Firm Name"/>
    <tableColumn id="3" xr3:uid="{00000000-0010-0000-0000-000003000000}" name="Total Audit Engagements"/>
    <tableColumn id="4" xr3:uid="{00000000-0010-0000-0000-000004000000}" name="High Risk Cases"/>
    <tableColumn id="5" xr3:uid="{00000000-0010-0000-0000-000005000000}" name="Compliance Violations"/>
    <tableColumn id="6" xr3:uid="{00000000-0010-0000-0000-000006000000}" name="Fraud Cases Detected"/>
    <tableColumn id="7" xr3:uid="{00000000-0010-0000-0000-000007000000}" name="Industry Affected"/>
    <tableColumn id="8" xr3:uid="{00000000-0010-0000-0000-000008000000}" name="Total Revenue Impact"/>
    <tableColumn id="9" xr3:uid="{00000000-0010-0000-0000-000009000000}" name="AI Used for Auditing"/>
    <tableColumn id="10" xr3:uid="{00000000-0010-0000-0000-00000A000000}" name="Employee Workload"/>
    <tableColumn id="11" xr3:uid="{00000000-0010-0000-0000-00000B000000}" name="Audit Effectiveness Score"/>
    <tableColumn id="12" xr3:uid="{00000000-0010-0000-0000-00000C000000}" name="Client Satisfaction Scor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3.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microsoft.com/office/2007/relationships/slicer" Target="../slicers/slicer1.xml"/><Relationship Id="rId4" Type="http://schemas.openxmlformats.org/officeDocument/2006/relationships/pivotTable" Target="../pivotTables/pivotTable4.xml"/><Relationship Id="rId9"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9.xml"/><Relationship Id="rId2" Type="http://schemas.openxmlformats.org/officeDocument/2006/relationships/pivotTable" Target="../pivotTables/pivotTable8.xml"/><Relationship Id="rId1" Type="http://schemas.openxmlformats.org/officeDocument/2006/relationships/pivotTable" Target="../pivotTables/pivotTable7.xml"/><Relationship Id="rId6" Type="http://schemas.openxmlformats.org/officeDocument/2006/relationships/printerSettings" Target="../printerSettings/printerSettings2.bin"/><Relationship Id="rId5" Type="http://schemas.openxmlformats.org/officeDocument/2006/relationships/pivotTable" Target="../pivotTables/pivotTable11.xml"/><Relationship Id="rId4" Type="http://schemas.openxmlformats.org/officeDocument/2006/relationships/pivotTable" Target="../pivotTables/pivotTable10.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V88"/>
  <sheetViews>
    <sheetView topLeftCell="H69" workbookViewId="0">
      <selection activeCell="B27" sqref="B27"/>
    </sheetView>
  </sheetViews>
  <sheetFormatPr defaultRowHeight="15" x14ac:dyDescent="0.25"/>
  <cols>
    <col min="1" max="1" width="13.140625" bestFit="1" customWidth="1"/>
    <col min="2" max="2" width="34.28515625" bestFit="1" customWidth="1"/>
    <col min="3" max="8" width="28" bestFit="1" customWidth="1"/>
    <col min="9" max="9" width="13.140625" bestFit="1" customWidth="1"/>
    <col min="10" max="10" width="27.140625" bestFit="1" customWidth="1"/>
    <col min="14" max="14" width="13.28515625" bestFit="1" customWidth="1"/>
    <col min="15" max="15" width="29.42578125" bestFit="1" customWidth="1"/>
    <col min="16" max="16" width="30.7109375" bestFit="1" customWidth="1"/>
    <col min="17" max="17" width="6.5703125" bestFit="1" customWidth="1"/>
    <col min="18" max="18" width="6" bestFit="1" customWidth="1"/>
    <col min="19" max="19" width="11.28515625" bestFit="1" customWidth="1"/>
  </cols>
  <sheetData>
    <row r="2" spans="1:22" x14ac:dyDescent="0.25">
      <c r="N2" s="1" t="s">
        <v>25</v>
      </c>
      <c r="O2" t="s">
        <v>35</v>
      </c>
    </row>
    <row r="3" spans="1:22" x14ac:dyDescent="0.25">
      <c r="A3" s="1" t="s">
        <v>23</v>
      </c>
      <c r="N3" s="3" t="s">
        <v>3</v>
      </c>
      <c r="O3" s="2">
        <v>55</v>
      </c>
    </row>
    <row r="4" spans="1:22" x14ac:dyDescent="0.25">
      <c r="A4" s="1" t="s">
        <v>11</v>
      </c>
      <c r="B4" t="s">
        <v>24</v>
      </c>
      <c r="N4" s="3" t="s">
        <v>5</v>
      </c>
      <c r="O4" s="2">
        <v>45</v>
      </c>
      <c r="V4" t="e">
        <f>GETPIVOTDATA(N2:O5,N2)</f>
        <v>#N/A</v>
      </c>
    </row>
    <row r="5" spans="1:22" x14ac:dyDescent="0.25">
      <c r="A5" t="s">
        <v>4</v>
      </c>
      <c r="B5" s="2">
        <v>71631</v>
      </c>
      <c r="N5" s="3" t="s">
        <v>22</v>
      </c>
      <c r="O5" s="2">
        <v>100</v>
      </c>
    </row>
    <row r="6" spans="1:22" x14ac:dyDescent="0.25">
      <c r="A6" t="s">
        <v>9</v>
      </c>
      <c r="B6" s="2">
        <v>59730</v>
      </c>
    </row>
    <row r="7" spans="1:22" x14ac:dyDescent="0.25">
      <c r="A7" t="s">
        <v>10</v>
      </c>
      <c r="B7" s="2">
        <v>67155</v>
      </c>
    </row>
    <row r="8" spans="1:22" x14ac:dyDescent="0.25">
      <c r="A8" t="s">
        <v>1</v>
      </c>
      <c r="B8" s="2">
        <v>79936</v>
      </c>
    </row>
    <row r="9" spans="1:22" x14ac:dyDescent="0.25">
      <c r="A9" t="s">
        <v>22</v>
      </c>
      <c r="B9" s="2">
        <v>278452</v>
      </c>
    </row>
    <row r="23" spans="1:16" x14ac:dyDescent="0.25">
      <c r="A23" s="1" t="s">
        <v>25</v>
      </c>
      <c r="B23" t="s">
        <v>26</v>
      </c>
      <c r="N23" s="1" t="s">
        <v>25</v>
      </c>
      <c r="O23" t="s">
        <v>34</v>
      </c>
      <c r="P23" t="s">
        <v>33</v>
      </c>
    </row>
    <row r="24" spans="1:16" x14ac:dyDescent="0.25">
      <c r="A24" s="3">
        <v>2020</v>
      </c>
      <c r="B24" s="4">
        <v>7.5857142857142863</v>
      </c>
      <c r="N24" s="3" t="s">
        <v>4</v>
      </c>
      <c r="O24" s="2">
        <v>228.7</v>
      </c>
      <c r="P24" s="2">
        <v>225.6</v>
      </c>
    </row>
    <row r="25" spans="1:16" x14ac:dyDescent="0.25">
      <c r="A25" s="3">
        <v>2021</v>
      </c>
      <c r="B25" s="4">
        <v>6.9210526315789478</v>
      </c>
      <c r="N25" s="3" t="s">
        <v>9</v>
      </c>
      <c r="O25" s="2">
        <v>170</v>
      </c>
      <c r="P25" s="2">
        <v>171.50000000000003</v>
      </c>
    </row>
    <row r="26" spans="1:16" x14ac:dyDescent="0.25">
      <c r="A26" s="3">
        <v>2022</v>
      </c>
      <c r="B26" s="4">
        <v>7.5333333333333314</v>
      </c>
      <c r="N26" s="3" t="s">
        <v>10</v>
      </c>
      <c r="O26" s="2">
        <v>154.79999999999998</v>
      </c>
      <c r="P26" s="2">
        <v>167.09999999999997</v>
      </c>
    </row>
    <row r="27" spans="1:16" x14ac:dyDescent="0.25">
      <c r="A27" s="3">
        <v>2023</v>
      </c>
      <c r="B27" s="4">
        <v>7.6769230769230763</v>
      </c>
      <c r="N27" s="3" t="s">
        <v>1</v>
      </c>
      <c r="O27" s="2">
        <v>180.40000000000003</v>
      </c>
      <c r="P27" s="2">
        <v>184.80000000000004</v>
      </c>
    </row>
    <row r="28" spans="1:16" x14ac:dyDescent="0.25">
      <c r="A28" s="3">
        <v>2024</v>
      </c>
      <c r="B28" s="4">
        <v>7.7125000000000004</v>
      </c>
      <c r="N28" s="3" t="s">
        <v>22</v>
      </c>
      <c r="O28" s="2">
        <v>733.90000000000009</v>
      </c>
      <c r="P28" s="2">
        <v>749.00000000000011</v>
      </c>
    </row>
    <row r="29" spans="1:16" x14ac:dyDescent="0.25">
      <c r="A29" s="3">
        <v>2025</v>
      </c>
      <c r="B29" s="4">
        <v>7.6249999999999991</v>
      </c>
    </row>
    <row r="30" spans="1:16" x14ac:dyDescent="0.25">
      <c r="A30" s="3" t="s">
        <v>22</v>
      </c>
      <c r="B30" s="2">
        <v>7.49</v>
      </c>
    </row>
    <row r="54" spans="1:3" x14ac:dyDescent="0.25">
      <c r="A54" s="9"/>
      <c r="B54" s="10"/>
      <c r="C54" s="11"/>
    </row>
    <row r="55" spans="1:3" x14ac:dyDescent="0.25">
      <c r="A55" s="12"/>
      <c r="B55" s="13"/>
      <c r="C55" s="14"/>
    </row>
    <row r="56" spans="1:3" x14ac:dyDescent="0.25">
      <c r="A56" s="12"/>
      <c r="B56" s="13"/>
      <c r="C56" s="14"/>
    </row>
    <row r="57" spans="1:3" x14ac:dyDescent="0.25">
      <c r="A57" s="12"/>
      <c r="B57" s="13"/>
      <c r="C57" s="14"/>
    </row>
    <row r="58" spans="1:3" x14ac:dyDescent="0.25">
      <c r="A58" s="12"/>
      <c r="B58" s="13"/>
      <c r="C58" s="14"/>
    </row>
    <row r="59" spans="1:3" x14ac:dyDescent="0.25">
      <c r="A59" s="12"/>
      <c r="B59" s="13"/>
      <c r="C59" s="14"/>
    </row>
    <row r="60" spans="1:3" x14ac:dyDescent="0.25">
      <c r="A60" s="12"/>
      <c r="B60" s="13"/>
      <c r="C60" s="14"/>
    </row>
    <row r="61" spans="1:3" x14ac:dyDescent="0.25">
      <c r="A61" s="12"/>
      <c r="B61" s="13"/>
      <c r="C61" s="14"/>
    </row>
    <row r="62" spans="1:3" x14ac:dyDescent="0.25">
      <c r="A62" s="12"/>
      <c r="B62" s="13"/>
      <c r="C62" s="14"/>
    </row>
    <row r="63" spans="1:3" x14ac:dyDescent="0.25">
      <c r="A63" s="12"/>
      <c r="B63" s="13"/>
      <c r="C63" s="14"/>
    </row>
    <row r="64" spans="1:3" x14ac:dyDescent="0.25">
      <c r="A64" s="12"/>
      <c r="B64" s="13"/>
      <c r="C64" s="14"/>
    </row>
    <row r="65" spans="1:10" x14ac:dyDescent="0.25">
      <c r="A65" s="12"/>
      <c r="B65" s="13"/>
      <c r="C65" s="14"/>
    </row>
    <row r="66" spans="1:10" x14ac:dyDescent="0.25">
      <c r="A66" s="12"/>
      <c r="B66" s="13"/>
      <c r="C66" s="14"/>
    </row>
    <row r="67" spans="1:10" x14ac:dyDescent="0.25">
      <c r="A67" s="12"/>
      <c r="B67" s="13"/>
      <c r="C67" s="14"/>
    </row>
    <row r="68" spans="1:10" x14ac:dyDescent="0.25">
      <c r="A68" s="12"/>
      <c r="B68" s="13"/>
      <c r="C68" s="14"/>
    </row>
    <row r="69" spans="1:10" x14ac:dyDescent="0.25">
      <c r="A69" s="12"/>
      <c r="B69" s="13"/>
      <c r="C69" s="14"/>
    </row>
    <row r="70" spans="1:10" x14ac:dyDescent="0.25">
      <c r="A70" s="12"/>
      <c r="B70" s="13"/>
      <c r="C70" s="14"/>
    </row>
    <row r="71" spans="1:10" x14ac:dyDescent="0.25">
      <c r="A71" s="15"/>
      <c r="B71" s="16"/>
      <c r="C71" s="17"/>
    </row>
    <row r="75" spans="1:10" x14ac:dyDescent="0.25">
      <c r="I75" s="1" t="s">
        <v>25</v>
      </c>
      <c r="J75" t="s">
        <v>28</v>
      </c>
    </row>
    <row r="76" spans="1:10" x14ac:dyDescent="0.25">
      <c r="I76" s="3" t="s">
        <v>6</v>
      </c>
      <c r="J76" s="2">
        <v>1101</v>
      </c>
    </row>
    <row r="77" spans="1:10" x14ac:dyDescent="0.25">
      <c r="I77" s="3" t="s">
        <v>2</v>
      </c>
      <c r="J77" s="2">
        <v>1410</v>
      </c>
    </row>
    <row r="78" spans="1:10" x14ac:dyDescent="0.25">
      <c r="I78" s="3" t="s">
        <v>7</v>
      </c>
      <c r="J78" s="2">
        <v>1365</v>
      </c>
    </row>
    <row r="79" spans="1:10" x14ac:dyDescent="0.25">
      <c r="I79" s="3" t="s">
        <v>8</v>
      </c>
      <c r="J79" s="2">
        <v>1394</v>
      </c>
    </row>
    <row r="80" spans="1:10" x14ac:dyDescent="0.25">
      <c r="I80" s="3" t="s">
        <v>22</v>
      </c>
      <c r="J80" s="2">
        <v>5270</v>
      </c>
    </row>
    <row r="84" spans="9:10" x14ac:dyDescent="0.25">
      <c r="I84" t="s">
        <v>16</v>
      </c>
      <c r="J84" t="s">
        <v>28</v>
      </c>
    </row>
    <row r="85" spans="9:10" x14ac:dyDescent="0.25">
      <c r="I85" s="3" t="s">
        <v>6</v>
      </c>
      <c r="J85" s="2">
        <v>1101</v>
      </c>
    </row>
    <row r="86" spans="9:10" x14ac:dyDescent="0.25">
      <c r="I86" s="3" t="s">
        <v>2</v>
      </c>
      <c r="J86" s="2">
        <v>1410</v>
      </c>
    </row>
    <row r="87" spans="9:10" x14ac:dyDescent="0.25">
      <c r="I87" s="3" t="s">
        <v>7</v>
      </c>
      <c r="J87" s="2">
        <v>1365</v>
      </c>
    </row>
    <row r="88" spans="9:10" x14ac:dyDescent="0.25">
      <c r="I88" s="3" t="s">
        <v>8</v>
      </c>
      <c r="J88" s="2">
        <v>1394</v>
      </c>
    </row>
  </sheetData>
  <pageMargins left="0.7" right="0.7" top="0.75" bottom="0.75" header="0.3" footer="0.3"/>
  <pageSetup orientation="portrait" r:id="rId7"/>
  <drawing r:id="rId8"/>
  <tableParts count="1">
    <tablePart r:id="rId9"/>
  </tableParts>
  <extLst>
    <ext xmlns:x14="http://schemas.microsoft.com/office/spreadsheetml/2009/9/main" uri="{A8765BA9-456A-4dab-B4F3-ACF838C121DE}">
      <x14:slicerList>
        <x14:slicer r:id="rId10"/>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C4:O17"/>
  <sheetViews>
    <sheetView workbookViewId="0">
      <selection activeCell="L15" sqref="L15"/>
    </sheetView>
  </sheetViews>
  <sheetFormatPr defaultRowHeight="15" x14ac:dyDescent="0.25"/>
  <cols>
    <col min="3" max="3" width="23.42578125" bestFit="1" customWidth="1"/>
    <col min="7" max="7" width="22.28515625" bestFit="1" customWidth="1"/>
    <col min="11" max="11" width="27.140625" bestFit="1" customWidth="1"/>
    <col min="12" max="12" width="26.7109375" bestFit="1" customWidth="1"/>
    <col min="14" max="14" width="27.42578125" bestFit="1" customWidth="1"/>
    <col min="15" max="15" width="6.28515625" bestFit="1" customWidth="1"/>
  </cols>
  <sheetData>
    <row r="4" spans="3:15" x14ac:dyDescent="0.25">
      <c r="C4" s="5" t="s">
        <v>12</v>
      </c>
      <c r="G4" s="5" t="s">
        <v>29</v>
      </c>
    </row>
    <row r="5" spans="3:15" x14ac:dyDescent="0.25">
      <c r="C5" s="5" t="e">
        <f>GETPIVOTDATA(big4_financial_risk_compliance!C:C,'[1]Total Amount Raised'!$F$6)</f>
        <v>#REF!</v>
      </c>
      <c r="G5" s="5">
        <f>AVERAGE(big4_financial_risk_compliance!K:K)</f>
        <v>7.49</v>
      </c>
      <c r="K5" t="s">
        <v>23</v>
      </c>
      <c r="N5" t="s">
        <v>26</v>
      </c>
    </row>
    <row r="6" spans="3:15" x14ac:dyDescent="0.25">
      <c r="K6" s="2">
        <v>278452</v>
      </c>
      <c r="N6" s="4">
        <v>7.49</v>
      </c>
    </row>
    <row r="8" spans="3:15" x14ac:dyDescent="0.25">
      <c r="N8" s="1" t="s">
        <v>18</v>
      </c>
      <c r="O8" t="s">
        <v>5</v>
      </c>
    </row>
    <row r="10" spans="3:15" x14ac:dyDescent="0.25">
      <c r="C10" s="5" t="s">
        <v>30</v>
      </c>
      <c r="G10" s="5" t="s">
        <v>31</v>
      </c>
      <c r="K10" t="s">
        <v>36</v>
      </c>
      <c r="N10" t="s">
        <v>27</v>
      </c>
    </row>
    <row r="11" spans="3:15" x14ac:dyDescent="0.25">
      <c r="C11" s="7">
        <f>AVERAGE(big4_financial_risk_compliance!L:L)</f>
        <v>7.3390000000000013</v>
      </c>
      <c r="G11" s="8">
        <f>COUNTIFS(big4_financial_risk_compliance!I:I,"Yes")/COUNTA(big4_financial_risk_compliance!I:I)</f>
        <v>0.44554455445544555</v>
      </c>
      <c r="K11" s="4">
        <v>7.3390000000000013</v>
      </c>
      <c r="N11" s="19">
        <v>45</v>
      </c>
    </row>
    <row r="14" spans="3:15" x14ac:dyDescent="0.25">
      <c r="K14" t="s">
        <v>28</v>
      </c>
      <c r="L14" t="s">
        <v>37</v>
      </c>
    </row>
    <row r="15" spans="3:15" x14ac:dyDescent="0.25">
      <c r="K15" s="2">
        <v>5270</v>
      </c>
      <c r="L15" s="18">
        <v>1.8926062660709925E-2</v>
      </c>
    </row>
    <row r="16" spans="3:15" x14ac:dyDescent="0.25">
      <c r="C16" s="5" t="s">
        <v>32</v>
      </c>
    </row>
    <row r="17" spans="3:3" x14ac:dyDescent="0.25">
      <c r="C17" s="8">
        <f>SUM(big4_financial_risk_compliance!F:F)/SUM(big4_financial_risk_compliance!C:C)</f>
        <v>1.8926062660709925E-2</v>
      </c>
    </row>
  </sheetData>
  <pageMargins left="0.7" right="0.7" top="0.75" bottom="0.75" header="0.3" footer="0.3"/>
  <pageSetup orientation="portrait"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01"/>
  <sheetViews>
    <sheetView workbookViewId="0"/>
  </sheetViews>
  <sheetFormatPr defaultRowHeight="15" x14ac:dyDescent="0.25"/>
  <cols>
    <col min="2" max="2" width="13.42578125" customWidth="1"/>
    <col min="3" max="3" width="26.28515625" customWidth="1"/>
    <col min="4" max="4" width="17.7109375" customWidth="1"/>
    <col min="5" max="5" width="23.5703125" customWidth="1"/>
    <col min="6" max="6" width="23.28515625" customWidth="1"/>
    <col min="7" max="7" width="19.140625" customWidth="1"/>
    <col min="8" max="8" width="23.42578125" customWidth="1"/>
    <col min="9" max="9" width="22.7109375" customWidth="1"/>
    <col min="10" max="10" width="21.7109375" customWidth="1"/>
    <col min="11" max="11" width="26.7109375" customWidth="1"/>
    <col min="12" max="12" width="25.5703125" customWidth="1"/>
  </cols>
  <sheetData>
    <row r="1" spans="1:12" x14ac:dyDescent="0.25">
      <c r="A1" t="s">
        <v>0</v>
      </c>
      <c r="B1" t="s">
        <v>11</v>
      </c>
      <c r="C1" t="s">
        <v>12</v>
      </c>
      <c r="D1" t="s">
        <v>13</v>
      </c>
      <c r="E1" t="s">
        <v>14</v>
      </c>
      <c r="F1" t="s">
        <v>15</v>
      </c>
      <c r="G1" t="s">
        <v>16</v>
      </c>
      <c r="H1" t="s">
        <v>17</v>
      </c>
      <c r="I1" t="s">
        <v>18</v>
      </c>
      <c r="J1" t="s">
        <v>19</v>
      </c>
      <c r="K1" t="s">
        <v>20</v>
      </c>
      <c r="L1" t="s">
        <v>21</v>
      </c>
    </row>
    <row r="2" spans="1:12" x14ac:dyDescent="0.25">
      <c r="A2">
        <v>2020</v>
      </c>
      <c r="B2" t="s">
        <v>1</v>
      </c>
      <c r="C2">
        <v>2829</v>
      </c>
      <c r="D2">
        <v>51</v>
      </c>
      <c r="E2">
        <v>123</v>
      </c>
      <c r="F2">
        <v>39</v>
      </c>
      <c r="G2" t="s">
        <v>2</v>
      </c>
      <c r="H2">
        <v>114.24</v>
      </c>
      <c r="I2" t="s">
        <v>3</v>
      </c>
      <c r="J2">
        <v>57</v>
      </c>
      <c r="K2">
        <v>5.8</v>
      </c>
      <c r="L2">
        <v>8.4</v>
      </c>
    </row>
    <row r="3" spans="1:12" x14ac:dyDescent="0.25">
      <c r="A3">
        <v>2020</v>
      </c>
      <c r="B3" t="s">
        <v>1</v>
      </c>
      <c r="C3">
        <v>2438</v>
      </c>
      <c r="D3">
        <v>212</v>
      </c>
      <c r="E3">
        <v>124</v>
      </c>
      <c r="F3">
        <v>97</v>
      </c>
      <c r="G3" t="s">
        <v>2</v>
      </c>
      <c r="H3">
        <v>131.83000000000001</v>
      </c>
      <c r="I3" t="s">
        <v>3</v>
      </c>
      <c r="J3">
        <v>76</v>
      </c>
      <c r="K3">
        <v>6.1</v>
      </c>
      <c r="L3">
        <v>6.2</v>
      </c>
    </row>
    <row r="4" spans="1:12" x14ac:dyDescent="0.25">
      <c r="A4">
        <v>2020</v>
      </c>
      <c r="B4" t="s">
        <v>1</v>
      </c>
      <c r="C4">
        <v>2680</v>
      </c>
      <c r="D4">
        <v>216</v>
      </c>
      <c r="E4">
        <v>99</v>
      </c>
      <c r="F4">
        <v>46</v>
      </c>
      <c r="G4" t="s">
        <v>2</v>
      </c>
      <c r="H4">
        <v>48</v>
      </c>
      <c r="I4" t="s">
        <v>3</v>
      </c>
      <c r="J4">
        <v>51</v>
      </c>
      <c r="K4">
        <v>9.1</v>
      </c>
      <c r="L4">
        <v>6.7</v>
      </c>
    </row>
    <row r="5" spans="1:12" x14ac:dyDescent="0.25">
      <c r="A5">
        <v>2020</v>
      </c>
      <c r="B5" t="s">
        <v>1</v>
      </c>
      <c r="C5">
        <v>4092</v>
      </c>
      <c r="D5">
        <v>500</v>
      </c>
      <c r="E5">
        <v>152</v>
      </c>
      <c r="F5">
        <v>69</v>
      </c>
      <c r="G5" t="s">
        <v>8</v>
      </c>
      <c r="H5">
        <v>53.85</v>
      </c>
      <c r="I5" t="s">
        <v>5</v>
      </c>
      <c r="J5">
        <v>80</v>
      </c>
      <c r="K5">
        <v>9.4</v>
      </c>
      <c r="L5">
        <v>9.5</v>
      </c>
    </row>
    <row r="6" spans="1:12" x14ac:dyDescent="0.25">
      <c r="A6">
        <v>2020</v>
      </c>
      <c r="B6" t="s">
        <v>10</v>
      </c>
      <c r="C6">
        <v>1497</v>
      </c>
      <c r="D6">
        <v>330</v>
      </c>
      <c r="E6">
        <v>10</v>
      </c>
      <c r="F6">
        <v>10</v>
      </c>
      <c r="G6" t="s">
        <v>6</v>
      </c>
      <c r="H6">
        <v>258.49</v>
      </c>
      <c r="I6" t="s">
        <v>5</v>
      </c>
      <c r="J6">
        <v>59</v>
      </c>
      <c r="K6">
        <v>8.3000000000000007</v>
      </c>
      <c r="L6">
        <v>8</v>
      </c>
    </row>
    <row r="7" spans="1:12" x14ac:dyDescent="0.25">
      <c r="A7">
        <v>2020</v>
      </c>
      <c r="B7" t="s">
        <v>1</v>
      </c>
      <c r="C7">
        <v>2333</v>
      </c>
      <c r="D7">
        <v>358</v>
      </c>
      <c r="E7">
        <v>48</v>
      </c>
      <c r="F7">
        <v>17</v>
      </c>
      <c r="G7" t="s">
        <v>7</v>
      </c>
      <c r="H7">
        <v>388.5</v>
      </c>
      <c r="I7" t="s">
        <v>5</v>
      </c>
      <c r="J7">
        <v>40</v>
      </c>
      <c r="K7">
        <v>10</v>
      </c>
      <c r="L7">
        <v>8.3000000000000007</v>
      </c>
    </row>
    <row r="8" spans="1:12" x14ac:dyDescent="0.25">
      <c r="A8">
        <v>2020</v>
      </c>
      <c r="B8" t="s">
        <v>9</v>
      </c>
      <c r="C8">
        <v>3264</v>
      </c>
      <c r="D8">
        <v>435</v>
      </c>
      <c r="E8">
        <v>82</v>
      </c>
      <c r="F8">
        <v>18</v>
      </c>
      <c r="G8" t="s">
        <v>8</v>
      </c>
      <c r="H8">
        <v>61.17</v>
      </c>
      <c r="I8" t="s">
        <v>5</v>
      </c>
      <c r="J8">
        <v>76</v>
      </c>
      <c r="K8">
        <v>5.3</v>
      </c>
      <c r="L8">
        <v>7.1</v>
      </c>
    </row>
    <row r="9" spans="1:12" x14ac:dyDescent="0.25">
      <c r="A9">
        <v>2020</v>
      </c>
      <c r="B9" t="s">
        <v>10</v>
      </c>
      <c r="C9">
        <v>2515</v>
      </c>
      <c r="D9">
        <v>362</v>
      </c>
      <c r="E9">
        <v>146</v>
      </c>
      <c r="F9">
        <v>94</v>
      </c>
      <c r="G9" t="s">
        <v>8</v>
      </c>
      <c r="H9">
        <v>447.14</v>
      </c>
      <c r="I9" t="s">
        <v>3</v>
      </c>
      <c r="J9">
        <v>63</v>
      </c>
      <c r="K9">
        <v>5.8</v>
      </c>
      <c r="L9">
        <v>5</v>
      </c>
    </row>
    <row r="10" spans="1:12" x14ac:dyDescent="0.25">
      <c r="A10">
        <v>2020</v>
      </c>
      <c r="B10" t="s">
        <v>4</v>
      </c>
      <c r="C10">
        <v>2030</v>
      </c>
      <c r="D10">
        <v>200</v>
      </c>
      <c r="E10">
        <v>169</v>
      </c>
      <c r="F10">
        <v>18</v>
      </c>
      <c r="G10" t="s">
        <v>2</v>
      </c>
      <c r="H10">
        <v>104.98</v>
      </c>
      <c r="I10" t="s">
        <v>3</v>
      </c>
      <c r="J10">
        <v>76</v>
      </c>
      <c r="K10">
        <v>5.2</v>
      </c>
      <c r="L10">
        <v>9.3000000000000007</v>
      </c>
    </row>
    <row r="11" spans="1:12" x14ac:dyDescent="0.25">
      <c r="A11">
        <v>2020</v>
      </c>
      <c r="B11" t="s">
        <v>9</v>
      </c>
      <c r="C11">
        <v>811</v>
      </c>
      <c r="D11">
        <v>398</v>
      </c>
      <c r="E11">
        <v>94</v>
      </c>
      <c r="F11">
        <v>94</v>
      </c>
      <c r="G11" t="s">
        <v>2</v>
      </c>
      <c r="H11">
        <v>438.45</v>
      </c>
      <c r="I11" t="s">
        <v>5</v>
      </c>
      <c r="J11">
        <v>66</v>
      </c>
      <c r="K11">
        <v>7.2</v>
      </c>
      <c r="L11">
        <v>9.6</v>
      </c>
    </row>
    <row r="12" spans="1:12" x14ac:dyDescent="0.25">
      <c r="A12">
        <v>2020</v>
      </c>
      <c r="B12" t="s">
        <v>1</v>
      </c>
      <c r="C12">
        <v>3981</v>
      </c>
      <c r="D12">
        <v>199</v>
      </c>
      <c r="E12">
        <v>134</v>
      </c>
      <c r="F12">
        <v>63</v>
      </c>
      <c r="G12" t="s">
        <v>8</v>
      </c>
      <c r="H12">
        <v>52.64</v>
      </c>
      <c r="I12" t="s">
        <v>5</v>
      </c>
      <c r="J12">
        <v>63</v>
      </c>
      <c r="K12">
        <v>6.8</v>
      </c>
      <c r="L12">
        <v>8.9</v>
      </c>
    </row>
    <row r="13" spans="1:12" x14ac:dyDescent="0.25">
      <c r="A13">
        <v>2020</v>
      </c>
      <c r="B13" t="s">
        <v>9</v>
      </c>
      <c r="C13">
        <v>4570</v>
      </c>
      <c r="D13">
        <v>284</v>
      </c>
      <c r="E13">
        <v>155</v>
      </c>
      <c r="F13">
        <v>6</v>
      </c>
      <c r="G13" t="s">
        <v>8</v>
      </c>
      <c r="H13">
        <v>389.37</v>
      </c>
      <c r="I13" t="s">
        <v>3</v>
      </c>
      <c r="J13">
        <v>52</v>
      </c>
      <c r="K13">
        <v>6.1</v>
      </c>
      <c r="L13">
        <v>6.1</v>
      </c>
    </row>
    <row r="14" spans="1:12" x14ac:dyDescent="0.25">
      <c r="A14">
        <v>2020</v>
      </c>
      <c r="B14" t="s">
        <v>4</v>
      </c>
      <c r="C14">
        <v>995</v>
      </c>
      <c r="D14">
        <v>354</v>
      </c>
      <c r="E14">
        <v>126</v>
      </c>
      <c r="F14">
        <v>25</v>
      </c>
      <c r="G14" t="s">
        <v>2</v>
      </c>
      <c r="H14">
        <v>160.31</v>
      </c>
      <c r="I14" t="s">
        <v>3</v>
      </c>
      <c r="J14">
        <v>68</v>
      </c>
      <c r="K14">
        <v>9.3000000000000007</v>
      </c>
      <c r="L14">
        <v>6.2</v>
      </c>
    </row>
    <row r="15" spans="1:12" x14ac:dyDescent="0.25">
      <c r="A15">
        <v>2020</v>
      </c>
      <c r="B15" t="s">
        <v>1</v>
      </c>
      <c r="C15">
        <v>4401</v>
      </c>
      <c r="D15">
        <v>249</v>
      </c>
      <c r="E15">
        <v>126</v>
      </c>
      <c r="F15">
        <v>45</v>
      </c>
      <c r="G15" t="s">
        <v>6</v>
      </c>
      <c r="H15">
        <v>424.03</v>
      </c>
      <c r="I15" t="s">
        <v>3</v>
      </c>
      <c r="J15">
        <v>60</v>
      </c>
      <c r="K15">
        <v>8.1999999999999993</v>
      </c>
      <c r="L15">
        <v>5.7</v>
      </c>
    </row>
    <row r="16" spans="1:12" x14ac:dyDescent="0.25">
      <c r="A16">
        <v>2020</v>
      </c>
      <c r="B16" t="s">
        <v>10</v>
      </c>
      <c r="C16">
        <v>2654</v>
      </c>
      <c r="D16">
        <v>231</v>
      </c>
      <c r="E16">
        <v>185</v>
      </c>
      <c r="F16">
        <v>73</v>
      </c>
      <c r="G16" t="s">
        <v>7</v>
      </c>
      <c r="H16">
        <v>478</v>
      </c>
      <c r="I16" t="s">
        <v>5</v>
      </c>
      <c r="J16">
        <v>60</v>
      </c>
      <c r="K16">
        <v>9.1999999999999993</v>
      </c>
      <c r="L16">
        <v>7</v>
      </c>
    </row>
    <row r="17" spans="1:12" x14ac:dyDescent="0.25">
      <c r="A17">
        <v>2020</v>
      </c>
      <c r="B17" t="s">
        <v>10</v>
      </c>
      <c r="C17">
        <v>2861</v>
      </c>
      <c r="D17">
        <v>433</v>
      </c>
      <c r="E17">
        <v>139</v>
      </c>
      <c r="F17">
        <v>71</v>
      </c>
      <c r="G17" t="s">
        <v>7</v>
      </c>
      <c r="H17">
        <v>381.61</v>
      </c>
      <c r="I17" t="s">
        <v>3</v>
      </c>
      <c r="J17">
        <v>49</v>
      </c>
      <c r="K17">
        <v>9.1999999999999993</v>
      </c>
      <c r="L17">
        <v>9</v>
      </c>
    </row>
    <row r="18" spans="1:12" x14ac:dyDescent="0.25">
      <c r="A18">
        <v>2020</v>
      </c>
      <c r="B18" t="s">
        <v>9</v>
      </c>
      <c r="C18">
        <v>1286</v>
      </c>
      <c r="D18">
        <v>391</v>
      </c>
      <c r="E18">
        <v>47</v>
      </c>
      <c r="F18">
        <v>60</v>
      </c>
      <c r="G18" t="s">
        <v>8</v>
      </c>
      <c r="H18">
        <v>85.46</v>
      </c>
      <c r="I18" t="s">
        <v>3</v>
      </c>
      <c r="J18">
        <v>48</v>
      </c>
      <c r="K18">
        <v>6.5</v>
      </c>
      <c r="L18">
        <v>5.9</v>
      </c>
    </row>
    <row r="19" spans="1:12" x14ac:dyDescent="0.25">
      <c r="A19">
        <v>2020</v>
      </c>
      <c r="B19" t="s">
        <v>4</v>
      </c>
      <c r="C19">
        <v>912</v>
      </c>
      <c r="D19">
        <v>481</v>
      </c>
      <c r="E19">
        <v>200</v>
      </c>
      <c r="F19">
        <v>20</v>
      </c>
      <c r="G19" t="s">
        <v>2</v>
      </c>
      <c r="H19">
        <v>83.61</v>
      </c>
      <c r="I19" t="s">
        <v>3</v>
      </c>
      <c r="J19">
        <v>66</v>
      </c>
      <c r="K19">
        <v>8.6</v>
      </c>
      <c r="L19">
        <v>9.3000000000000007</v>
      </c>
    </row>
    <row r="20" spans="1:12" x14ac:dyDescent="0.25">
      <c r="A20">
        <v>2020</v>
      </c>
      <c r="B20" t="s">
        <v>1</v>
      </c>
      <c r="C20">
        <v>4946</v>
      </c>
      <c r="D20">
        <v>78</v>
      </c>
      <c r="E20">
        <v>90</v>
      </c>
      <c r="F20">
        <v>66</v>
      </c>
      <c r="G20" t="s">
        <v>8</v>
      </c>
      <c r="H20">
        <v>106.93</v>
      </c>
      <c r="I20" t="s">
        <v>3</v>
      </c>
      <c r="J20">
        <v>40</v>
      </c>
      <c r="K20">
        <v>5.4</v>
      </c>
      <c r="L20">
        <v>8.6999999999999993</v>
      </c>
    </row>
    <row r="21" spans="1:12" x14ac:dyDescent="0.25">
      <c r="A21">
        <v>2020</v>
      </c>
      <c r="B21" t="s">
        <v>4</v>
      </c>
      <c r="C21">
        <v>1925</v>
      </c>
      <c r="D21">
        <v>189</v>
      </c>
      <c r="E21">
        <v>39</v>
      </c>
      <c r="F21">
        <v>52</v>
      </c>
      <c r="G21" t="s">
        <v>8</v>
      </c>
      <c r="H21">
        <v>118.92</v>
      </c>
      <c r="I21" t="s">
        <v>3</v>
      </c>
      <c r="J21">
        <v>70</v>
      </c>
      <c r="K21">
        <v>9.4</v>
      </c>
      <c r="L21">
        <v>6.4</v>
      </c>
    </row>
    <row r="22" spans="1:12" x14ac:dyDescent="0.25">
      <c r="A22">
        <v>2020</v>
      </c>
      <c r="B22" t="s">
        <v>9</v>
      </c>
      <c r="C22">
        <v>2119</v>
      </c>
      <c r="D22">
        <v>112</v>
      </c>
      <c r="E22">
        <v>153</v>
      </c>
      <c r="F22">
        <v>59</v>
      </c>
      <c r="G22" t="s">
        <v>8</v>
      </c>
      <c r="H22">
        <v>182.06</v>
      </c>
      <c r="I22" t="s">
        <v>3</v>
      </c>
      <c r="J22">
        <v>42</v>
      </c>
      <c r="K22">
        <v>8.4</v>
      </c>
      <c r="L22">
        <v>9.3000000000000007</v>
      </c>
    </row>
    <row r="23" spans="1:12" x14ac:dyDescent="0.25">
      <c r="A23">
        <v>2021</v>
      </c>
      <c r="B23" t="s">
        <v>1</v>
      </c>
      <c r="C23">
        <v>2646</v>
      </c>
      <c r="D23">
        <v>397</v>
      </c>
      <c r="E23">
        <v>55</v>
      </c>
      <c r="F23">
        <v>97</v>
      </c>
      <c r="G23" t="s">
        <v>2</v>
      </c>
      <c r="H23">
        <v>229.11</v>
      </c>
      <c r="I23" t="s">
        <v>3</v>
      </c>
      <c r="J23">
        <v>60</v>
      </c>
      <c r="K23">
        <v>5.0999999999999996</v>
      </c>
      <c r="L23">
        <v>8.6</v>
      </c>
    </row>
    <row r="24" spans="1:12" x14ac:dyDescent="0.25">
      <c r="A24">
        <v>2021</v>
      </c>
      <c r="B24" t="s">
        <v>1</v>
      </c>
      <c r="C24">
        <v>4156</v>
      </c>
      <c r="D24">
        <v>362</v>
      </c>
      <c r="E24">
        <v>53</v>
      </c>
      <c r="F24">
        <v>95</v>
      </c>
      <c r="G24" t="s">
        <v>6</v>
      </c>
      <c r="H24">
        <v>318.79000000000002</v>
      </c>
      <c r="I24" t="s">
        <v>3</v>
      </c>
      <c r="J24">
        <v>56</v>
      </c>
      <c r="K24">
        <v>6</v>
      </c>
      <c r="L24">
        <v>6</v>
      </c>
    </row>
    <row r="25" spans="1:12" x14ac:dyDescent="0.25">
      <c r="A25">
        <v>2021</v>
      </c>
      <c r="B25" t="s">
        <v>9</v>
      </c>
      <c r="C25">
        <v>2490</v>
      </c>
      <c r="D25">
        <v>74</v>
      </c>
      <c r="E25">
        <v>144</v>
      </c>
      <c r="F25">
        <v>22</v>
      </c>
      <c r="G25" t="s">
        <v>7</v>
      </c>
      <c r="H25">
        <v>461.33</v>
      </c>
      <c r="I25" t="s">
        <v>5</v>
      </c>
      <c r="J25">
        <v>66</v>
      </c>
      <c r="K25">
        <v>6.8</v>
      </c>
      <c r="L25">
        <v>7.3</v>
      </c>
    </row>
    <row r="26" spans="1:12" x14ac:dyDescent="0.25">
      <c r="A26">
        <v>2021</v>
      </c>
      <c r="B26" t="s">
        <v>4</v>
      </c>
      <c r="C26">
        <v>3490</v>
      </c>
      <c r="D26">
        <v>127</v>
      </c>
      <c r="E26">
        <v>17</v>
      </c>
      <c r="F26">
        <v>62</v>
      </c>
      <c r="G26" t="s">
        <v>6</v>
      </c>
      <c r="H26">
        <v>495.19</v>
      </c>
      <c r="I26" t="s">
        <v>5</v>
      </c>
      <c r="J26">
        <v>52</v>
      </c>
      <c r="K26">
        <v>8.4</v>
      </c>
      <c r="L26">
        <v>7.5</v>
      </c>
    </row>
    <row r="27" spans="1:12" x14ac:dyDescent="0.25">
      <c r="A27">
        <v>2021</v>
      </c>
      <c r="B27" t="s">
        <v>10</v>
      </c>
      <c r="C27">
        <v>2239</v>
      </c>
      <c r="D27">
        <v>78</v>
      </c>
      <c r="E27">
        <v>30</v>
      </c>
      <c r="F27">
        <v>14</v>
      </c>
      <c r="G27" t="s">
        <v>8</v>
      </c>
      <c r="H27">
        <v>129.97999999999999</v>
      </c>
      <c r="I27" t="s">
        <v>5</v>
      </c>
      <c r="J27">
        <v>53</v>
      </c>
      <c r="K27">
        <v>8</v>
      </c>
      <c r="L27">
        <v>7.6</v>
      </c>
    </row>
    <row r="28" spans="1:12" x14ac:dyDescent="0.25">
      <c r="A28">
        <v>2021</v>
      </c>
      <c r="B28" t="s">
        <v>10</v>
      </c>
      <c r="C28">
        <v>3560</v>
      </c>
      <c r="D28">
        <v>302</v>
      </c>
      <c r="E28">
        <v>37</v>
      </c>
      <c r="F28">
        <v>42</v>
      </c>
      <c r="G28" t="s">
        <v>7</v>
      </c>
      <c r="H28">
        <v>94.56</v>
      </c>
      <c r="I28" t="s">
        <v>5</v>
      </c>
      <c r="J28">
        <v>50</v>
      </c>
      <c r="K28">
        <v>9.1999999999999993</v>
      </c>
      <c r="L28">
        <v>8.9</v>
      </c>
    </row>
    <row r="29" spans="1:12" x14ac:dyDescent="0.25">
      <c r="A29">
        <v>2021</v>
      </c>
      <c r="B29" t="s">
        <v>4</v>
      </c>
      <c r="C29">
        <v>603</v>
      </c>
      <c r="D29">
        <v>62</v>
      </c>
      <c r="E29">
        <v>100</v>
      </c>
      <c r="F29">
        <v>20</v>
      </c>
      <c r="G29" t="s">
        <v>8</v>
      </c>
      <c r="H29">
        <v>415.3</v>
      </c>
      <c r="I29" t="s">
        <v>5</v>
      </c>
      <c r="J29">
        <v>60</v>
      </c>
      <c r="K29">
        <v>5.3</v>
      </c>
      <c r="L29">
        <v>8.5</v>
      </c>
    </row>
    <row r="30" spans="1:12" x14ac:dyDescent="0.25">
      <c r="A30">
        <v>2021</v>
      </c>
      <c r="B30" t="s">
        <v>9</v>
      </c>
      <c r="C30">
        <v>1119</v>
      </c>
      <c r="D30">
        <v>325</v>
      </c>
      <c r="E30">
        <v>53</v>
      </c>
      <c r="F30">
        <v>40</v>
      </c>
      <c r="G30" t="s">
        <v>8</v>
      </c>
      <c r="H30">
        <v>307.88</v>
      </c>
      <c r="I30" t="s">
        <v>5</v>
      </c>
      <c r="J30">
        <v>71</v>
      </c>
      <c r="K30">
        <v>7</v>
      </c>
      <c r="L30">
        <v>6.4</v>
      </c>
    </row>
    <row r="31" spans="1:12" x14ac:dyDescent="0.25">
      <c r="A31">
        <v>2021</v>
      </c>
      <c r="B31" t="s">
        <v>4</v>
      </c>
      <c r="C31">
        <v>4601</v>
      </c>
      <c r="D31">
        <v>65</v>
      </c>
      <c r="E31">
        <v>196</v>
      </c>
      <c r="F31">
        <v>28</v>
      </c>
      <c r="G31" t="s">
        <v>8</v>
      </c>
      <c r="H31">
        <v>320.75</v>
      </c>
      <c r="I31" t="s">
        <v>3</v>
      </c>
      <c r="J31">
        <v>75</v>
      </c>
      <c r="K31">
        <v>7.7</v>
      </c>
      <c r="L31">
        <v>5.7</v>
      </c>
    </row>
    <row r="32" spans="1:12" x14ac:dyDescent="0.25">
      <c r="A32">
        <v>2021</v>
      </c>
      <c r="B32" t="s">
        <v>10</v>
      </c>
      <c r="C32">
        <v>4327</v>
      </c>
      <c r="D32">
        <v>312</v>
      </c>
      <c r="E32">
        <v>94</v>
      </c>
      <c r="F32">
        <v>86</v>
      </c>
      <c r="G32" t="s">
        <v>6</v>
      </c>
      <c r="H32">
        <v>444.51</v>
      </c>
      <c r="I32" t="s">
        <v>3</v>
      </c>
      <c r="J32">
        <v>66</v>
      </c>
      <c r="K32">
        <v>9.9</v>
      </c>
      <c r="L32">
        <v>9.6</v>
      </c>
    </row>
    <row r="33" spans="1:12" x14ac:dyDescent="0.25">
      <c r="A33">
        <v>2021</v>
      </c>
      <c r="B33" t="s">
        <v>4</v>
      </c>
      <c r="C33">
        <v>1992</v>
      </c>
      <c r="D33">
        <v>313</v>
      </c>
      <c r="E33">
        <v>74</v>
      </c>
      <c r="F33">
        <v>93</v>
      </c>
      <c r="G33" t="s">
        <v>8</v>
      </c>
      <c r="H33">
        <v>110.06</v>
      </c>
      <c r="I33" t="s">
        <v>3</v>
      </c>
      <c r="J33">
        <v>61</v>
      </c>
      <c r="K33">
        <v>7.6</v>
      </c>
      <c r="L33">
        <v>7.5</v>
      </c>
    </row>
    <row r="34" spans="1:12" x14ac:dyDescent="0.25">
      <c r="A34">
        <v>2021</v>
      </c>
      <c r="B34" t="s">
        <v>10</v>
      </c>
      <c r="C34">
        <v>3630</v>
      </c>
      <c r="D34">
        <v>208</v>
      </c>
      <c r="E34">
        <v>92</v>
      </c>
      <c r="F34">
        <v>24</v>
      </c>
      <c r="G34" t="s">
        <v>7</v>
      </c>
      <c r="H34">
        <v>440.9</v>
      </c>
      <c r="I34" t="s">
        <v>5</v>
      </c>
      <c r="J34">
        <v>48</v>
      </c>
      <c r="K34">
        <v>5</v>
      </c>
      <c r="L34">
        <v>5.4</v>
      </c>
    </row>
    <row r="35" spans="1:12" x14ac:dyDescent="0.25">
      <c r="A35">
        <v>2021</v>
      </c>
      <c r="B35" t="s">
        <v>9</v>
      </c>
      <c r="C35">
        <v>1069</v>
      </c>
      <c r="D35">
        <v>222</v>
      </c>
      <c r="E35">
        <v>102</v>
      </c>
      <c r="F35">
        <v>11</v>
      </c>
      <c r="G35" t="s">
        <v>8</v>
      </c>
      <c r="H35">
        <v>497.06</v>
      </c>
      <c r="I35" t="s">
        <v>3</v>
      </c>
      <c r="J35">
        <v>54</v>
      </c>
      <c r="K35">
        <v>6.2</v>
      </c>
      <c r="L35">
        <v>6.6</v>
      </c>
    </row>
    <row r="36" spans="1:12" x14ac:dyDescent="0.25">
      <c r="A36">
        <v>2021</v>
      </c>
      <c r="B36" t="s">
        <v>1</v>
      </c>
      <c r="C36">
        <v>1078</v>
      </c>
      <c r="D36">
        <v>395</v>
      </c>
      <c r="E36">
        <v>58</v>
      </c>
      <c r="F36">
        <v>5</v>
      </c>
      <c r="G36" t="s">
        <v>8</v>
      </c>
      <c r="H36">
        <v>139.47999999999999</v>
      </c>
      <c r="I36" t="s">
        <v>5</v>
      </c>
      <c r="J36">
        <v>62</v>
      </c>
      <c r="K36">
        <v>7.3</v>
      </c>
      <c r="L36">
        <v>5.9</v>
      </c>
    </row>
    <row r="37" spans="1:12" x14ac:dyDescent="0.25">
      <c r="A37">
        <v>2021</v>
      </c>
      <c r="B37" t="s">
        <v>4</v>
      </c>
      <c r="C37">
        <v>3305</v>
      </c>
      <c r="D37">
        <v>226</v>
      </c>
      <c r="E37">
        <v>132</v>
      </c>
      <c r="F37">
        <v>81</v>
      </c>
      <c r="G37" t="s">
        <v>8</v>
      </c>
      <c r="H37">
        <v>403.02</v>
      </c>
      <c r="I37" t="s">
        <v>3</v>
      </c>
      <c r="J37">
        <v>73</v>
      </c>
      <c r="K37">
        <v>5.5</v>
      </c>
      <c r="L37">
        <v>7.6</v>
      </c>
    </row>
    <row r="38" spans="1:12" x14ac:dyDescent="0.25">
      <c r="A38">
        <v>2021</v>
      </c>
      <c r="B38" t="s">
        <v>10</v>
      </c>
      <c r="C38">
        <v>2503</v>
      </c>
      <c r="D38">
        <v>425</v>
      </c>
      <c r="E38">
        <v>45</v>
      </c>
      <c r="F38">
        <v>62</v>
      </c>
      <c r="G38" t="s">
        <v>7</v>
      </c>
      <c r="H38">
        <v>228.15</v>
      </c>
      <c r="I38" t="s">
        <v>3</v>
      </c>
      <c r="J38">
        <v>69</v>
      </c>
      <c r="K38">
        <v>7.4</v>
      </c>
      <c r="L38">
        <v>6.5</v>
      </c>
    </row>
    <row r="39" spans="1:12" x14ac:dyDescent="0.25">
      <c r="A39">
        <v>2021</v>
      </c>
      <c r="B39" t="s">
        <v>4</v>
      </c>
      <c r="C39">
        <v>797</v>
      </c>
      <c r="D39">
        <v>133</v>
      </c>
      <c r="E39">
        <v>46</v>
      </c>
      <c r="F39">
        <v>27</v>
      </c>
      <c r="G39" t="s">
        <v>6</v>
      </c>
      <c r="H39">
        <v>474.32</v>
      </c>
      <c r="I39" t="s">
        <v>3</v>
      </c>
      <c r="J39">
        <v>77</v>
      </c>
      <c r="K39">
        <v>6.3</v>
      </c>
      <c r="L39">
        <v>8.6</v>
      </c>
    </row>
    <row r="40" spans="1:12" x14ac:dyDescent="0.25">
      <c r="A40">
        <v>2021</v>
      </c>
      <c r="B40" t="s">
        <v>4</v>
      </c>
      <c r="C40">
        <v>3810</v>
      </c>
      <c r="D40">
        <v>463</v>
      </c>
      <c r="E40">
        <v>35</v>
      </c>
      <c r="F40">
        <v>96</v>
      </c>
      <c r="G40" t="s">
        <v>2</v>
      </c>
      <c r="H40">
        <v>349.04</v>
      </c>
      <c r="I40" t="s">
        <v>3</v>
      </c>
      <c r="J40">
        <v>55</v>
      </c>
      <c r="K40">
        <v>6.4</v>
      </c>
      <c r="L40">
        <v>6.5</v>
      </c>
    </row>
    <row r="41" spans="1:12" x14ac:dyDescent="0.25">
      <c r="A41">
        <v>2021</v>
      </c>
      <c r="B41" t="s">
        <v>1</v>
      </c>
      <c r="C41">
        <v>4473</v>
      </c>
      <c r="D41">
        <v>195</v>
      </c>
      <c r="E41">
        <v>199</v>
      </c>
      <c r="F41">
        <v>58</v>
      </c>
      <c r="G41" t="s">
        <v>6</v>
      </c>
      <c r="H41">
        <v>235.12</v>
      </c>
      <c r="I41" t="s">
        <v>5</v>
      </c>
      <c r="J41">
        <v>54</v>
      </c>
      <c r="K41">
        <v>6.4</v>
      </c>
      <c r="L41">
        <v>7.4</v>
      </c>
    </row>
    <row r="42" spans="1:12" x14ac:dyDescent="0.25">
      <c r="A42">
        <v>2022</v>
      </c>
      <c r="B42" t="s">
        <v>4</v>
      </c>
      <c r="C42">
        <v>3589</v>
      </c>
      <c r="D42">
        <v>185</v>
      </c>
      <c r="E42">
        <v>30</v>
      </c>
      <c r="F42">
        <v>60</v>
      </c>
      <c r="G42" t="s">
        <v>2</v>
      </c>
      <c r="H42">
        <v>156.97999999999999</v>
      </c>
      <c r="I42" t="s">
        <v>5</v>
      </c>
      <c r="J42">
        <v>58</v>
      </c>
      <c r="K42">
        <v>5.3</v>
      </c>
      <c r="L42">
        <v>6.7</v>
      </c>
    </row>
    <row r="43" spans="1:12" x14ac:dyDescent="0.25">
      <c r="A43">
        <v>2022</v>
      </c>
      <c r="B43" t="s">
        <v>4</v>
      </c>
      <c r="C43">
        <v>1199</v>
      </c>
      <c r="D43">
        <v>148</v>
      </c>
      <c r="E43">
        <v>114</v>
      </c>
      <c r="F43">
        <v>11</v>
      </c>
      <c r="G43" t="s">
        <v>7</v>
      </c>
      <c r="H43">
        <v>468.82</v>
      </c>
      <c r="I43" t="s">
        <v>3</v>
      </c>
      <c r="J43">
        <v>53</v>
      </c>
      <c r="K43">
        <v>9.6</v>
      </c>
      <c r="L43">
        <v>6.3</v>
      </c>
    </row>
    <row r="44" spans="1:12" x14ac:dyDescent="0.25">
      <c r="A44">
        <v>2022</v>
      </c>
      <c r="B44" t="s">
        <v>4</v>
      </c>
      <c r="C44">
        <v>4813</v>
      </c>
      <c r="D44">
        <v>249</v>
      </c>
      <c r="E44">
        <v>81</v>
      </c>
      <c r="F44">
        <v>64</v>
      </c>
      <c r="G44" t="s">
        <v>7</v>
      </c>
      <c r="H44">
        <v>182.9</v>
      </c>
      <c r="I44" t="s">
        <v>3</v>
      </c>
      <c r="J44">
        <v>67</v>
      </c>
      <c r="K44">
        <v>9.8000000000000007</v>
      </c>
      <c r="L44">
        <v>7.5</v>
      </c>
    </row>
    <row r="45" spans="1:12" x14ac:dyDescent="0.25">
      <c r="A45">
        <v>2022</v>
      </c>
      <c r="B45" t="s">
        <v>4</v>
      </c>
      <c r="C45">
        <v>2804</v>
      </c>
      <c r="D45">
        <v>273</v>
      </c>
      <c r="E45">
        <v>87</v>
      </c>
      <c r="F45">
        <v>36</v>
      </c>
      <c r="G45" t="s">
        <v>2</v>
      </c>
      <c r="H45">
        <v>243.85</v>
      </c>
      <c r="I45" t="s">
        <v>3</v>
      </c>
      <c r="J45">
        <v>46</v>
      </c>
      <c r="K45">
        <v>6.6</v>
      </c>
      <c r="L45">
        <v>9.5</v>
      </c>
    </row>
    <row r="46" spans="1:12" x14ac:dyDescent="0.25">
      <c r="A46">
        <v>2022</v>
      </c>
      <c r="B46" t="s">
        <v>4</v>
      </c>
      <c r="C46">
        <v>4287</v>
      </c>
      <c r="D46">
        <v>158</v>
      </c>
      <c r="E46">
        <v>73</v>
      </c>
      <c r="F46">
        <v>66</v>
      </c>
      <c r="G46" t="s">
        <v>2</v>
      </c>
      <c r="H46">
        <v>69.97</v>
      </c>
      <c r="I46" t="s">
        <v>3</v>
      </c>
      <c r="J46">
        <v>78</v>
      </c>
      <c r="K46">
        <v>8.3000000000000007</v>
      </c>
      <c r="L46">
        <v>6.5</v>
      </c>
    </row>
    <row r="47" spans="1:12" x14ac:dyDescent="0.25">
      <c r="A47">
        <v>2022</v>
      </c>
      <c r="B47" t="s">
        <v>9</v>
      </c>
      <c r="C47">
        <v>2245</v>
      </c>
      <c r="D47">
        <v>435</v>
      </c>
      <c r="E47">
        <v>42</v>
      </c>
      <c r="F47">
        <v>13</v>
      </c>
      <c r="G47" t="s">
        <v>7</v>
      </c>
      <c r="H47">
        <v>265.76</v>
      </c>
      <c r="I47" t="s">
        <v>5</v>
      </c>
      <c r="J47">
        <v>67</v>
      </c>
      <c r="K47">
        <v>7</v>
      </c>
      <c r="L47">
        <v>5.5</v>
      </c>
    </row>
    <row r="48" spans="1:12" x14ac:dyDescent="0.25">
      <c r="A48">
        <v>2022</v>
      </c>
      <c r="B48" t="s">
        <v>9</v>
      </c>
      <c r="C48">
        <v>1578</v>
      </c>
      <c r="D48">
        <v>122</v>
      </c>
      <c r="E48">
        <v>116</v>
      </c>
      <c r="F48">
        <v>48</v>
      </c>
      <c r="G48" t="s">
        <v>2</v>
      </c>
      <c r="H48">
        <v>172</v>
      </c>
      <c r="I48" t="s">
        <v>5</v>
      </c>
      <c r="J48">
        <v>61</v>
      </c>
      <c r="K48">
        <v>9.5</v>
      </c>
      <c r="L48">
        <v>7.6</v>
      </c>
    </row>
    <row r="49" spans="1:12" x14ac:dyDescent="0.25">
      <c r="A49">
        <v>2022</v>
      </c>
      <c r="B49" t="s">
        <v>10</v>
      </c>
      <c r="C49">
        <v>4340</v>
      </c>
      <c r="D49">
        <v>208</v>
      </c>
      <c r="E49">
        <v>86</v>
      </c>
      <c r="F49">
        <v>70</v>
      </c>
      <c r="G49" t="s">
        <v>7</v>
      </c>
      <c r="H49">
        <v>178.86</v>
      </c>
      <c r="I49" t="s">
        <v>5</v>
      </c>
      <c r="J49">
        <v>57</v>
      </c>
      <c r="K49">
        <v>5.5</v>
      </c>
      <c r="L49">
        <v>7.6</v>
      </c>
    </row>
    <row r="50" spans="1:12" x14ac:dyDescent="0.25">
      <c r="A50">
        <v>2022</v>
      </c>
      <c r="B50" t="s">
        <v>10</v>
      </c>
      <c r="C50">
        <v>1924</v>
      </c>
      <c r="D50">
        <v>487</v>
      </c>
      <c r="E50">
        <v>141</v>
      </c>
      <c r="F50">
        <v>33</v>
      </c>
      <c r="G50" t="s">
        <v>7</v>
      </c>
      <c r="H50">
        <v>307.61</v>
      </c>
      <c r="I50" t="s">
        <v>3</v>
      </c>
      <c r="J50">
        <v>68</v>
      </c>
      <c r="K50">
        <v>7.3</v>
      </c>
      <c r="L50">
        <v>8.8000000000000007</v>
      </c>
    </row>
    <row r="51" spans="1:12" x14ac:dyDescent="0.25">
      <c r="A51">
        <v>2022</v>
      </c>
      <c r="B51" t="s">
        <v>10</v>
      </c>
      <c r="C51">
        <v>4624</v>
      </c>
      <c r="D51">
        <v>472</v>
      </c>
      <c r="E51">
        <v>142</v>
      </c>
      <c r="F51">
        <v>50</v>
      </c>
      <c r="G51" t="s">
        <v>6</v>
      </c>
      <c r="H51">
        <v>65</v>
      </c>
      <c r="I51" t="s">
        <v>5</v>
      </c>
      <c r="J51">
        <v>46</v>
      </c>
      <c r="K51">
        <v>5.5</v>
      </c>
      <c r="L51">
        <v>5.7</v>
      </c>
    </row>
    <row r="52" spans="1:12" x14ac:dyDescent="0.25">
      <c r="A52">
        <v>2022</v>
      </c>
      <c r="B52" t="s">
        <v>9</v>
      </c>
      <c r="C52">
        <v>1516</v>
      </c>
      <c r="D52">
        <v>242</v>
      </c>
      <c r="E52">
        <v>134</v>
      </c>
      <c r="F52">
        <v>37</v>
      </c>
      <c r="G52" t="s">
        <v>7</v>
      </c>
      <c r="H52">
        <v>339.08</v>
      </c>
      <c r="I52" t="s">
        <v>3</v>
      </c>
      <c r="J52">
        <v>79</v>
      </c>
      <c r="K52">
        <v>5.6</v>
      </c>
      <c r="L52">
        <v>6.5</v>
      </c>
    </row>
    <row r="53" spans="1:12" x14ac:dyDescent="0.25">
      <c r="A53">
        <v>2022</v>
      </c>
      <c r="B53" t="s">
        <v>10</v>
      </c>
      <c r="C53">
        <v>1012</v>
      </c>
      <c r="D53">
        <v>302</v>
      </c>
      <c r="E53">
        <v>124</v>
      </c>
      <c r="F53">
        <v>35</v>
      </c>
      <c r="G53" t="s">
        <v>8</v>
      </c>
      <c r="H53">
        <v>276.3</v>
      </c>
      <c r="I53" t="s">
        <v>3</v>
      </c>
      <c r="J53">
        <v>73</v>
      </c>
      <c r="K53">
        <v>7.7</v>
      </c>
      <c r="L53">
        <v>5.3</v>
      </c>
    </row>
    <row r="54" spans="1:12" x14ac:dyDescent="0.25">
      <c r="A54">
        <v>2022</v>
      </c>
      <c r="B54" t="s">
        <v>4</v>
      </c>
      <c r="C54">
        <v>962</v>
      </c>
      <c r="D54">
        <v>356</v>
      </c>
      <c r="E54">
        <v>155</v>
      </c>
      <c r="F54">
        <v>21</v>
      </c>
      <c r="G54" t="s">
        <v>6</v>
      </c>
      <c r="H54">
        <v>54.07</v>
      </c>
      <c r="I54" t="s">
        <v>5</v>
      </c>
      <c r="J54">
        <v>60</v>
      </c>
      <c r="K54">
        <v>9.1</v>
      </c>
      <c r="L54">
        <v>5.9</v>
      </c>
    </row>
    <row r="55" spans="1:12" x14ac:dyDescent="0.25">
      <c r="A55">
        <v>2022</v>
      </c>
      <c r="B55" t="s">
        <v>1</v>
      </c>
      <c r="C55">
        <v>4595</v>
      </c>
      <c r="D55">
        <v>481</v>
      </c>
      <c r="E55">
        <v>173</v>
      </c>
      <c r="F55">
        <v>54</v>
      </c>
      <c r="G55" t="s">
        <v>7</v>
      </c>
      <c r="H55">
        <v>454.65</v>
      </c>
      <c r="I55" t="s">
        <v>3</v>
      </c>
      <c r="J55">
        <v>48</v>
      </c>
      <c r="K55">
        <v>8.6</v>
      </c>
      <c r="L55">
        <v>6.5</v>
      </c>
    </row>
    <row r="56" spans="1:12" x14ac:dyDescent="0.25">
      <c r="A56">
        <v>2022</v>
      </c>
      <c r="B56" t="s">
        <v>10</v>
      </c>
      <c r="C56">
        <v>4179</v>
      </c>
      <c r="D56">
        <v>77</v>
      </c>
      <c r="E56">
        <v>58</v>
      </c>
      <c r="F56">
        <v>69</v>
      </c>
      <c r="G56" t="s">
        <v>2</v>
      </c>
      <c r="H56">
        <v>89.79</v>
      </c>
      <c r="I56" t="s">
        <v>5</v>
      </c>
      <c r="J56">
        <v>74</v>
      </c>
      <c r="K56">
        <v>7.6</v>
      </c>
      <c r="L56">
        <v>5.6</v>
      </c>
    </row>
    <row r="57" spans="1:12" x14ac:dyDescent="0.25">
      <c r="A57">
        <v>2023</v>
      </c>
      <c r="B57" t="s">
        <v>4</v>
      </c>
      <c r="C57">
        <v>818</v>
      </c>
      <c r="D57">
        <v>448</v>
      </c>
      <c r="E57">
        <v>10</v>
      </c>
      <c r="F57">
        <v>30</v>
      </c>
      <c r="G57" t="s">
        <v>6</v>
      </c>
      <c r="H57">
        <v>438.89</v>
      </c>
      <c r="I57" t="s">
        <v>3</v>
      </c>
      <c r="J57">
        <v>73</v>
      </c>
      <c r="K57">
        <v>5.3</v>
      </c>
      <c r="L57">
        <v>7.1</v>
      </c>
    </row>
    <row r="58" spans="1:12" x14ac:dyDescent="0.25">
      <c r="A58">
        <v>2023</v>
      </c>
      <c r="B58" t="s">
        <v>1</v>
      </c>
      <c r="C58">
        <v>2267</v>
      </c>
      <c r="D58">
        <v>164</v>
      </c>
      <c r="E58">
        <v>125</v>
      </c>
      <c r="F58">
        <v>42</v>
      </c>
      <c r="G58" t="s">
        <v>7</v>
      </c>
      <c r="H58">
        <v>445.62</v>
      </c>
      <c r="I58" t="s">
        <v>5</v>
      </c>
      <c r="J58">
        <v>58</v>
      </c>
      <c r="K58">
        <v>7.3</v>
      </c>
      <c r="L58">
        <v>7.7</v>
      </c>
    </row>
    <row r="59" spans="1:12" x14ac:dyDescent="0.25">
      <c r="A59">
        <v>2023</v>
      </c>
      <c r="B59" t="s">
        <v>1</v>
      </c>
      <c r="C59">
        <v>2238</v>
      </c>
      <c r="D59">
        <v>101</v>
      </c>
      <c r="E59">
        <v>184</v>
      </c>
      <c r="F59">
        <v>79</v>
      </c>
      <c r="G59" t="s">
        <v>7</v>
      </c>
      <c r="H59">
        <v>216.84</v>
      </c>
      <c r="I59" t="s">
        <v>5</v>
      </c>
      <c r="J59">
        <v>65</v>
      </c>
      <c r="K59">
        <v>7</v>
      </c>
      <c r="L59">
        <v>7.1</v>
      </c>
    </row>
    <row r="60" spans="1:12" x14ac:dyDescent="0.25">
      <c r="A60">
        <v>2023</v>
      </c>
      <c r="B60" t="s">
        <v>9</v>
      </c>
      <c r="C60">
        <v>1727</v>
      </c>
      <c r="D60">
        <v>59</v>
      </c>
      <c r="E60">
        <v>184</v>
      </c>
      <c r="F60">
        <v>20</v>
      </c>
      <c r="G60" t="s">
        <v>8</v>
      </c>
      <c r="H60">
        <v>249.68</v>
      </c>
      <c r="I60" t="s">
        <v>3</v>
      </c>
      <c r="J60">
        <v>50</v>
      </c>
      <c r="K60">
        <v>6.9</v>
      </c>
      <c r="L60">
        <v>8.8000000000000007</v>
      </c>
    </row>
    <row r="61" spans="1:12" x14ac:dyDescent="0.25">
      <c r="A61">
        <v>2023</v>
      </c>
      <c r="B61" t="s">
        <v>1</v>
      </c>
      <c r="C61">
        <v>3449</v>
      </c>
      <c r="D61">
        <v>102</v>
      </c>
      <c r="E61">
        <v>61</v>
      </c>
      <c r="F61">
        <v>42</v>
      </c>
      <c r="G61" t="s">
        <v>6</v>
      </c>
      <c r="H61">
        <v>33.46</v>
      </c>
      <c r="I61" t="s">
        <v>5</v>
      </c>
      <c r="J61">
        <v>77</v>
      </c>
      <c r="K61">
        <v>5.2</v>
      </c>
      <c r="L61">
        <v>9.1999999999999993</v>
      </c>
    </row>
    <row r="62" spans="1:12" x14ac:dyDescent="0.25">
      <c r="A62">
        <v>2023</v>
      </c>
      <c r="B62" t="s">
        <v>10</v>
      </c>
      <c r="C62">
        <v>3076</v>
      </c>
      <c r="D62">
        <v>428</v>
      </c>
      <c r="E62">
        <v>138</v>
      </c>
      <c r="F62">
        <v>79</v>
      </c>
      <c r="G62" t="s">
        <v>7</v>
      </c>
      <c r="H62">
        <v>150.59</v>
      </c>
      <c r="I62" t="s">
        <v>3</v>
      </c>
      <c r="J62">
        <v>62</v>
      </c>
      <c r="K62">
        <v>8.8000000000000007</v>
      </c>
      <c r="L62">
        <v>7.3</v>
      </c>
    </row>
    <row r="63" spans="1:12" x14ac:dyDescent="0.25">
      <c r="A63">
        <v>2023</v>
      </c>
      <c r="B63" t="s">
        <v>9</v>
      </c>
      <c r="C63">
        <v>3101</v>
      </c>
      <c r="D63">
        <v>398</v>
      </c>
      <c r="E63">
        <v>149</v>
      </c>
      <c r="F63">
        <v>36</v>
      </c>
      <c r="G63" t="s">
        <v>2</v>
      </c>
      <c r="H63">
        <v>483.07</v>
      </c>
      <c r="I63" t="s">
        <v>3</v>
      </c>
      <c r="J63">
        <v>60</v>
      </c>
      <c r="K63">
        <v>9.5</v>
      </c>
      <c r="L63">
        <v>9.9</v>
      </c>
    </row>
    <row r="64" spans="1:12" x14ac:dyDescent="0.25">
      <c r="A64">
        <v>2023</v>
      </c>
      <c r="B64" t="s">
        <v>10</v>
      </c>
      <c r="C64">
        <v>2133</v>
      </c>
      <c r="D64">
        <v>52</v>
      </c>
      <c r="E64">
        <v>141</v>
      </c>
      <c r="F64">
        <v>50</v>
      </c>
      <c r="G64" t="s">
        <v>7</v>
      </c>
      <c r="H64">
        <v>88.08</v>
      </c>
      <c r="I64" t="s">
        <v>3</v>
      </c>
      <c r="J64">
        <v>44</v>
      </c>
      <c r="K64">
        <v>9.8000000000000007</v>
      </c>
      <c r="L64">
        <v>5.8</v>
      </c>
    </row>
    <row r="65" spans="1:12" x14ac:dyDescent="0.25">
      <c r="A65">
        <v>2023</v>
      </c>
      <c r="B65" t="s">
        <v>1</v>
      </c>
      <c r="C65">
        <v>2283</v>
      </c>
      <c r="D65">
        <v>58</v>
      </c>
      <c r="E65">
        <v>103</v>
      </c>
      <c r="F65">
        <v>82</v>
      </c>
      <c r="G65" t="s">
        <v>2</v>
      </c>
      <c r="H65">
        <v>168.15</v>
      </c>
      <c r="I65" t="s">
        <v>5</v>
      </c>
      <c r="J65">
        <v>59</v>
      </c>
      <c r="K65">
        <v>6.7</v>
      </c>
      <c r="L65">
        <v>5.6</v>
      </c>
    </row>
    <row r="66" spans="1:12" x14ac:dyDescent="0.25">
      <c r="A66">
        <v>2023</v>
      </c>
      <c r="B66" t="s">
        <v>10</v>
      </c>
      <c r="C66">
        <v>3616</v>
      </c>
      <c r="D66">
        <v>330</v>
      </c>
      <c r="E66">
        <v>71</v>
      </c>
      <c r="F66">
        <v>67</v>
      </c>
      <c r="G66" t="s">
        <v>6</v>
      </c>
      <c r="H66">
        <v>130.85</v>
      </c>
      <c r="I66" t="s">
        <v>5</v>
      </c>
      <c r="J66">
        <v>75</v>
      </c>
      <c r="K66">
        <v>8.8000000000000007</v>
      </c>
      <c r="L66">
        <v>5.4</v>
      </c>
    </row>
    <row r="67" spans="1:12" x14ac:dyDescent="0.25">
      <c r="A67">
        <v>2023</v>
      </c>
      <c r="B67" t="s">
        <v>10</v>
      </c>
      <c r="C67">
        <v>3230</v>
      </c>
      <c r="D67">
        <v>290</v>
      </c>
      <c r="E67">
        <v>121</v>
      </c>
      <c r="F67">
        <v>91</v>
      </c>
      <c r="G67" t="s">
        <v>7</v>
      </c>
      <c r="H67">
        <v>435.76</v>
      </c>
      <c r="I67" t="s">
        <v>3</v>
      </c>
      <c r="J67">
        <v>59</v>
      </c>
      <c r="K67">
        <v>7.2</v>
      </c>
      <c r="L67">
        <v>9.1</v>
      </c>
    </row>
    <row r="68" spans="1:12" x14ac:dyDescent="0.25">
      <c r="A68">
        <v>2023</v>
      </c>
      <c r="B68" t="s">
        <v>10</v>
      </c>
      <c r="C68">
        <v>2919</v>
      </c>
      <c r="D68">
        <v>453</v>
      </c>
      <c r="E68">
        <v>35</v>
      </c>
      <c r="F68">
        <v>99</v>
      </c>
      <c r="G68" t="s">
        <v>8</v>
      </c>
      <c r="H68">
        <v>95.68</v>
      </c>
      <c r="I68" t="s">
        <v>5</v>
      </c>
      <c r="J68">
        <v>47</v>
      </c>
      <c r="K68">
        <v>8</v>
      </c>
      <c r="L68">
        <v>5.0999999999999996</v>
      </c>
    </row>
    <row r="69" spans="1:12" x14ac:dyDescent="0.25">
      <c r="A69">
        <v>2023</v>
      </c>
      <c r="B69" t="s">
        <v>9</v>
      </c>
      <c r="C69">
        <v>4895</v>
      </c>
      <c r="D69">
        <v>123</v>
      </c>
      <c r="E69">
        <v>132</v>
      </c>
      <c r="F69">
        <v>10</v>
      </c>
      <c r="G69" t="s">
        <v>8</v>
      </c>
      <c r="H69">
        <v>389.31</v>
      </c>
      <c r="I69" t="s">
        <v>3</v>
      </c>
      <c r="J69">
        <v>48</v>
      </c>
      <c r="K69">
        <v>9.3000000000000007</v>
      </c>
      <c r="L69">
        <v>8.4</v>
      </c>
    </row>
    <row r="70" spans="1:12" x14ac:dyDescent="0.25">
      <c r="A70">
        <v>2024</v>
      </c>
      <c r="B70" t="s">
        <v>9</v>
      </c>
      <c r="C70">
        <v>2712</v>
      </c>
      <c r="D70">
        <v>408</v>
      </c>
      <c r="E70">
        <v>186</v>
      </c>
      <c r="F70">
        <v>61</v>
      </c>
      <c r="G70" t="s">
        <v>2</v>
      </c>
      <c r="H70">
        <v>224.92</v>
      </c>
      <c r="I70" t="s">
        <v>5</v>
      </c>
      <c r="J70">
        <v>78</v>
      </c>
      <c r="K70">
        <v>9.5</v>
      </c>
      <c r="L70">
        <v>8.9</v>
      </c>
    </row>
    <row r="71" spans="1:12" x14ac:dyDescent="0.25">
      <c r="A71">
        <v>2024</v>
      </c>
      <c r="B71" t="s">
        <v>4</v>
      </c>
      <c r="C71">
        <v>2885</v>
      </c>
      <c r="D71">
        <v>469</v>
      </c>
      <c r="E71">
        <v>125</v>
      </c>
      <c r="F71">
        <v>92</v>
      </c>
      <c r="G71" t="s">
        <v>2</v>
      </c>
      <c r="H71">
        <v>418.49</v>
      </c>
      <c r="I71" t="s">
        <v>3</v>
      </c>
      <c r="J71">
        <v>58</v>
      </c>
      <c r="K71">
        <v>9.3000000000000007</v>
      </c>
      <c r="L71">
        <v>7.7</v>
      </c>
    </row>
    <row r="72" spans="1:12" x14ac:dyDescent="0.25">
      <c r="A72">
        <v>2024</v>
      </c>
      <c r="B72" t="s">
        <v>4</v>
      </c>
      <c r="C72">
        <v>1581</v>
      </c>
      <c r="D72">
        <v>247</v>
      </c>
      <c r="E72">
        <v>181</v>
      </c>
      <c r="F72">
        <v>72</v>
      </c>
      <c r="G72" t="s">
        <v>7</v>
      </c>
      <c r="H72">
        <v>221.42</v>
      </c>
      <c r="I72" t="s">
        <v>3</v>
      </c>
      <c r="J72">
        <v>56</v>
      </c>
      <c r="K72">
        <v>5.6</v>
      </c>
      <c r="L72">
        <v>7.9</v>
      </c>
    </row>
    <row r="73" spans="1:12" x14ac:dyDescent="0.25">
      <c r="A73">
        <v>2024</v>
      </c>
      <c r="B73" t="s">
        <v>9</v>
      </c>
      <c r="C73">
        <v>1760</v>
      </c>
      <c r="D73">
        <v>415</v>
      </c>
      <c r="E73">
        <v>183</v>
      </c>
      <c r="F73">
        <v>11</v>
      </c>
      <c r="G73" t="s">
        <v>2</v>
      </c>
      <c r="H73">
        <v>291</v>
      </c>
      <c r="I73" t="s">
        <v>5</v>
      </c>
      <c r="J73">
        <v>53</v>
      </c>
      <c r="K73">
        <v>8.1999999999999993</v>
      </c>
      <c r="L73">
        <v>8.4</v>
      </c>
    </row>
    <row r="74" spans="1:12" x14ac:dyDescent="0.25">
      <c r="A74">
        <v>2024</v>
      </c>
      <c r="B74" t="s">
        <v>1</v>
      </c>
      <c r="C74">
        <v>4103</v>
      </c>
      <c r="D74">
        <v>423</v>
      </c>
      <c r="E74">
        <v>179</v>
      </c>
      <c r="F74">
        <v>30</v>
      </c>
      <c r="G74" t="s">
        <v>2</v>
      </c>
      <c r="H74">
        <v>225.42</v>
      </c>
      <c r="I74" t="s">
        <v>5</v>
      </c>
      <c r="J74">
        <v>41</v>
      </c>
      <c r="K74">
        <v>6.7</v>
      </c>
      <c r="L74">
        <v>5</v>
      </c>
    </row>
    <row r="75" spans="1:12" x14ac:dyDescent="0.25">
      <c r="A75">
        <v>2024</v>
      </c>
      <c r="B75" t="s">
        <v>9</v>
      </c>
      <c r="C75">
        <v>4481</v>
      </c>
      <c r="D75">
        <v>258</v>
      </c>
      <c r="E75">
        <v>136</v>
      </c>
      <c r="F75">
        <v>32</v>
      </c>
      <c r="G75" t="s">
        <v>8</v>
      </c>
      <c r="H75">
        <v>156.76</v>
      </c>
      <c r="I75" t="s">
        <v>3</v>
      </c>
      <c r="J75">
        <v>53</v>
      </c>
      <c r="K75">
        <v>8.9</v>
      </c>
      <c r="L75">
        <v>5.0999999999999996</v>
      </c>
    </row>
    <row r="76" spans="1:12" x14ac:dyDescent="0.25">
      <c r="A76">
        <v>2024</v>
      </c>
      <c r="B76" t="s">
        <v>4</v>
      </c>
      <c r="C76">
        <v>4324</v>
      </c>
      <c r="D76">
        <v>483</v>
      </c>
      <c r="E76">
        <v>166</v>
      </c>
      <c r="F76">
        <v>26</v>
      </c>
      <c r="G76" t="s">
        <v>2</v>
      </c>
      <c r="H76">
        <v>284.83999999999997</v>
      </c>
      <c r="I76" t="s">
        <v>3</v>
      </c>
      <c r="J76">
        <v>40</v>
      </c>
      <c r="K76">
        <v>8.8000000000000007</v>
      </c>
      <c r="L76">
        <v>6.2</v>
      </c>
    </row>
    <row r="77" spans="1:12" x14ac:dyDescent="0.25">
      <c r="A77">
        <v>2024</v>
      </c>
      <c r="B77" t="s">
        <v>10</v>
      </c>
      <c r="C77">
        <v>3958</v>
      </c>
      <c r="D77">
        <v>442</v>
      </c>
      <c r="E77">
        <v>115</v>
      </c>
      <c r="F77">
        <v>94</v>
      </c>
      <c r="G77" t="s">
        <v>2</v>
      </c>
      <c r="H77">
        <v>468.13</v>
      </c>
      <c r="I77" t="s">
        <v>3</v>
      </c>
      <c r="J77">
        <v>63</v>
      </c>
      <c r="K77">
        <v>5.2</v>
      </c>
      <c r="L77">
        <v>5.2</v>
      </c>
    </row>
    <row r="78" spans="1:12" x14ac:dyDescent="0.25">
      <c r="A78">
        <v>2024</v>
      </c>
      <c r="B78" t="s">
        <v>9</v>
      </c>
      <c r="C78">
        <v>2556</v>
      </c>
      <c r="D78">
        <v>306</v>
      </c>
      <c r="E78">
        <v>45</v>
      </c>
      <c r="F78">
        <v>91</v>
      </c>
      <c r="G78" t="s">
        <v>6</v>
      </c>
      <c r="H78">
        <v>426.07</v>
      </c>
      <c r="I78" t="s">
        <v>3</v>
      </c>
      <c r="J78">
        <v>68</v>
      </c>
      <c r="K78">
        <v>5.3</v>
      </c>
      <c r="L78">
        <v>5.0999999999999996</v>
      </c>
    </row>
    <row r="79" spans="1:12" x14ac:dyDescent="0.25">
      <c r="A79">
        <v>2024</v>
      </c>
      <c r="B79" t="s">
        <v>4</v>
      </c>
      <c r="C79">
        <v>1275</v>
      </c>
      <c r="D79">
        <v>201</v>
      </c>
      <c r="E79">
        <v>20</v>
      </c>
      <c r="F79">
        <v>100</v>
      </c>
      <c r="G79" t="s">
        <v>7</v>
      </c>
      <c r="H79">
        <v>378.3</v>
      </c>
      <c r="I79" t="s">
        <v>3</v>
      </c>
      <c r="J79">
        <v>66</v>
      </c>
      <c r="K79">
        <v>8.5</v>
      </c>
      <c r="L79">
        <v>7.8</v>
      </c>
    </row>
    <row r="80" spans="1:12" x14ac:dyDescent="0.25">
      <c r="A80">
        <v>2024</v>
      </c>
      <c r="B80" t="s">
        <v>4</v>
      </c>
      <c r="C80">
        <v>2183</v>
      </c>
      <c r="D80">
        <v>449</v>
      </c>
      <c r="E80">
        <v>25</v>
      </c>
      <c r="F80">
        <v>27</v>
      </c>
      <c r="G80" t="s">
        <v>6</v>
      </c>
      <c r="H80">
        <v>263.14</v>
      </c>
      <c r="I80" t="s">
        <v>5</v>
      </c>
      <c r="J80">
        <v>48</v>
      </c>
      <c r="K80">
        <v>9</v>
      </c>
      <c r="L80">
        <v>8.3000000000000007</v>
      </c>
    </row>
    <row r="81" spans="1:12" x14ac:dyDescent="0.25">
      <c r="A81">
        <v>2024</v>
      </c>
      <c r="B81" t="s">
        <v>9</v>
      </c>
      <c r="C81">
        <v>1825</v>
      </c>
      <c r="D81">
        <v>377</v>
      </c>
      <c r="E81">
        <v>31</v>
      </c>
      <c r="F81">
        <v>80</v>
      </c>
      <c r="G81" t="s">
        <v>8</v>
      </c>
      <c r="H81">
        <v>193.07</v>
      </c>
      <c r="I81" t="s">
        <v>3</v>
      </c>
      <c r="J81">
        <v>74</v>
      </c>
      <c r="K81">
        <v>6</v>
      </c>
      <c r="L81">
        <v>9.5</v>
      </c>
    </row>
    <row r="82" spans="1:12" x14ac:dyDescent="0.25">
      <c r="A82">
        <v>2024</v>
      </c>
      <c r="B82" t="s">
        <v>4</v>
      </c>
      <c r="C82">
        <v>4784</v>
      </c>
      <c r="D82">
        <v>382</v>
      </c>
      <c r="E82">
        <v>15</v>
      </c>
      <c r="F82">
        <v>73</v>
      </c>
      <c r="G82" t="s">
        <v>2</v>
      </c>
      <c r="H82">
        <v>268.67</v>
      </c>
      <c r="I82" t="s">
        <v>3</v>
      </c>
      <c r="J82">
        <v>59</v>
      </c>
      <c r="K82">
        <v>6.7</v>
      </c>
      <c r="L82">
        <v>10</v>
      </c>
    </row>
    <row r="83" spans="1:12" x14ac:dyDescent="0.25">
      <c r="A83">
        <v>2024</v>
      </c>
      <c r="B83" t="s">
        <v>1</v>
      </c>
      <c r="C83">
        <v>1574</v>
      </c>
      <c r="D83">
        <v>391</v>
      </c>
      <c r="E83">
        <v>19</v>
      </c>
      <c r="F83">
        <v>50</v>
      </c>
      <c r="G83" t="s">
        <v>8</v>
      </c>
      <c r="H83">
        <v>240.87</v>
      </c>
      <c r="I83" t="s">
        <v>3</v>
      </c>
      <c r="J83">
        <v>74</v>
      </c>
      <c r="K83">
        <v>8.3000000000000007</v>
      </c>
      <c r="L83">
        <v>5.3</v>
      </c>
    </row>
    <row r="84" spans="1:12" x14ac:dyDescent="0.25">
      <c r="A84">
        <v>2024</v>
      </c>
      <c r="B84" t="s">
        <v>1</v>
      </c>
      <c r="C84">
        <v>1076</v>
      </c>
      <c r="D84">
        <v>86</v>
      </c>
      <c r="E84">
        <v>67</v>
      </c>
      <c r="F84">
        <v>17</v>
      </c>
      <c r="G84" t="s">
        <v>7</v>
      </c>
      <c r="H84">
        <v>206.47</v>
      </c>
      <c r="I84" t="s">
        <v>5</v>
      </c>
      <c r="J84">
        <v>62</v>
      </c>
      <c r="K84">
        <v>7.9</v>
      </c>
      <c r="L84">
        <v>9.9</v>
      </c>
    </row>
    <row r="85" spans="1:12" x14ac:dyDescent="0.25">
      <c r="A85">
        <v>2024</v>
      </c>
      <c r="B85" t="s">
        <v>1</v>
      </c>
      <c r="C85">
        <v>2676</v>
      </c>
      <c r="D85">
        <v>176</v>
      </c>
      <c r="E85">
        <v>36</v>
      </c>
      <c r="F85">
        <v>82</v>
      </c>
      <c r="G85" t="s">
        <v>6</v>
      </c>
      <c r="H85">
        <v>362.31</v>
      </c>
      <c r="I85" t="s">
        <v>5</v>
      </c>
      <c r="J85">
        <v>56</v>
      </c>
      <c r="K85">
        <v>9.5</v>
      </c>
      <c r="L85">
        <v>7.9</v>
      </c>
    </row>
    <row r="86" spans="1:12" x14ac:dyDescent="0.25">
      <c r="A86">
        <v>2025</v>
      </c>
      <c r="B86" t="s">
        <v>4</v>
      </c>
      <c r="C86">
        <v>760</v>
      </c>
      <c r="D86">
        <v>406</v>
      </c>
      <c r="E86">
        <v>65</v>
      </c>
      <c r="F86">
        <v>69</v>
      </c>
      <c r="G86" t="s">
        <v>6</v>
      </c>
      <c r="H86">
        <v>140.29</v>
      </c>
      <c r="I86" t="s">
        <v>5</v>
      </c>
      <c r="J86">
        <v>40</v>
      </c>
      <c r="K86">
        <v>5.0999999999999996</v>
      </c>
      <c r="L86">
        <v>7.5</v>
      </c>
    </row>
    <row r="87" spans="1:12" x14ac:dyDescent="0.25">
      <c r="A87">
        <v>2025</v>
      </c>
      <c r="B87" t="s">
        <v>1</v>
      </c>
      <c r="C87">
        <v>4470</v>
      </c>
      <c r="D87">
        <v>63</v>
      </c>
      <c r="E87">
        <v>49</v>
      </c>
      <c r="F87">
        <v>54</v>
      </c>
      <c r="G87" t="s">
        <v>8</v>
      </c>
      <c r="H87">
        <v>213.92</v>
      </c>
      <c r="I87" t="s">
        <v>5</v>
      </c>
      <c r="J87">
        <v>43</v>
      </c>
      <c r="K87">
        <v>5.8</v>
      </c>
      <c r="L87">
        <v>5.6</v>
      </c>
    </row>
    <row r="88" spans="1:12" x14ac:dyDescent="0.25">
      <c r="A88">
        <v>2025</v>
      </c>
      <c r="B88" t="s">
        <v>10</v>
      </c>
      <c r="C88">
        <v>3852</v>
      </c>
      <c r="D88">
        <v>317</v>
      </c>
      <c r="E88">
        <v>65</v>
      </c>
      <c r="F88">
        <v>12</v>
      </c>
      <c r="G88" t="s">
        <v>7</v>
      </c>
      <c r="H88">
        <v>294.38</v>
      </c>
      <c r="I88" t="s">
        <v>3</v>
      </c>
      <c r="J88">
        <v>78</v>
      </c>
      <c r="K88">
        <v>6.2</v>
      </c>
      <c r="L88">
        <v>7.3</v>
      </c>
    </row>
    <row r="89" spans="1:12" x14ac:dyDescent="0.25">
      <c r="A89">
        <v>2025</v>
      </c>
      <c r="B89" t="s">
        <v>9</v>
      </c>
      <c r="C89">
        <v>4773</v>
      </c>
      <c r="D89">
        <v>497</v>
      </c>
      <c r="E89">
        <v>186</v>
      </c>
      <c r="F89">
        <v>56</v>
      </c>
      <c r="G89" t="s">
        <v>6</v>
      </c>
      <c r="H89">
        <v>197.87</v>
      </c>
      <c r="I89" t="s">
        <v>5</v>
      </c>
      <c r="J89">
        <v>44</v>
      </c>
      <c r="K89">
        <v>9.4</v>
      </c>
      <c r="L89">
        <v>6.1</v>
      </c>
    </row>
    <row r="90" spans="1:12" x14ac:dyDescent="0.25">
      <c r="A90">
        <v>2025</v>
      </c>
      <c r="B90" t="s">
        <v>9</v>
      </c>
      <c r="C90">
        <v>3571</v>
      </c>
      <c r="D90">
        <v>86</v>
      </c>
      <c r="E90">
        <v>181</v>
      </c>
      <c r="F90">
        <v>90</v>
      </c>
      <c r="G90" t="s">
        <v>7</v>
      </c>
      <c r="H90">
        <v>474.21</v>
      </c>
      <c r="I90" t="s">
        <v>3</v>
      </c>
      <c r="J90">
        <v>58</v>
      </c>
      <c r="K90">
        <v>7.4</v>
      </c>
      <c r="L90">
        <v>7.6</v>
      </c>
    </row>
    <row r="91" spans="1:12" x14ac:dyDescent="0.25">
      <c r="A91">
        <v>2025</v>
      </c>
      <c r="B91" t="s">
        <v>4</v>
      </c>
      <c r="C91">
        <v>718</v>
      </c>
      <c r="D91">
        <v>360</v>
      </c>
      <c r="E91">
        <v>193</v>
      </c>
      <c r="F91">
        <v>14</v>
      </c>
      <c r="G91" t="s">
        <v>7</v>
      </c>
      <c r="H91">
        <v>432.8</v>
      </c>
      <c r="I91" t="s">
        <v>3</v>
      </c>
      <c r="J91">
        <v>64</v>
      </c>
      <c r="K91">
        <v>7.3</v>
      </c>
      <c r="L91">
        <v>8.9</v>
      </c>
    </row>
    <row r="92" spans="1:12" x14ac:dyDescent="0.25">
      <c r="A92">
        <v>2025</v>
      </c>
      <c r="B92" t="s">
        <v>1</v>
      </c>
      <c r="C92">
        <v>4775</v>
      </c>
      <c r="D92">
        <v>380</v>
      </c>
      <c r="E92">
        <v>139</v>
      </c>
      <c r="F92">
        <v>87</v>
      </c>
      <c r="G92" t="s">
        <v>6</v>
      </c>
      <c r="H92">
        <v>429.95</v>
      </c>
      <c r="I92" t="s">
        <v>5</v>
      </c>
      <c r="J92">
        <v>53</v>
      </c>
      <c r="K92">
        <v>8.8000000000000007</v>
      </c>
      <c r="L92">
        <v>5.8</v>
      </c>
    </row>
    <row r="93" spans="1:12" x14ac:dyDescent="0.25">
      <c r="A93">
        <v>2025</v>
      </c>
      <c r="B93" t="s">
        <v>4</v>
      </c>
      <c r="C93">
        <v>1695</v>
      </c>
      <c r="D93">
        <v>285</v>
      </c>
      <c r="E93">
        <v>137</v>
      </c>
      <c r="F93">
        <v>61</v>
      </c>
      <c r="G93" t="s">
        <v>8</v>
      </c>
      <c r="H93">
        <v>302.27999999999997</v>
      </c>
      <c r="I93" t="s">
        <v>5</v>
      </c>
      <c r="J93">
        <v>64</v>
      </c>
      <c r="K93">
        <v>9.1</v>
      </c>
      <c r="L93">
        <v>8.4</v>
      </c>
    </row>
    <row r="94" spans="1:12" x14ac:dyDescent="0.25">
      <c r="A94">
        <v>2025</v>
      </c>
      <c r="B94" t="s">
        <v>10</v>
      </c>
      <c r="C94">
        <v>2506</v>
      </c>
      <c r="D94">
        <v>330</v>
      </c>
      <c r="E94">
        <v>55</v>
      </c>
      <c r="F94">
        <v>94</v>
      </c>
      <c r="G94" t="s">
        <v>2</v>
      </c>
      <c r="H94">
        <v>250.74</v>
      </c>
      <c r="I94" t="s">
        <v>5</v>
      </c>
      <c r="J94">
        <v>40</v>
      </c>
      <c r="K94">
        <v>7.5</v>
      </c>
      <c r="L94">
        <v>9.6</v>
      </c>
    </row>
    <row r="95" spans="1:12" x14ac:dyDescent="0.25">
      <c r="A95">
        <v>2025</v>
      </c>
      <c r="B95" t="s">
        <v>4</v>
      </c>
      <c r="C95">
        <v>4390</v>
      </c>
      <c r="D95">
        <v>367</v>
      </c>
      <c r="E95">
        <v>167</v>
      </c>
      <c r="F95">
        <v>51</v>
      </c>
      <c r="G95" t="s">
        <v>8</v>
      </c>
      <c r="H95">
        <v>334.56</v>
      </c>
      <c r="I95" t="s">
        <v>5</v>
      </c>
      <c r="J95">
        <v>59</v>
      </c>
      <c r="K95">
        <v>7.8</v>
      </c>
      <c r="L95">
        <v>9.6</v>
      </c>
    </row>
    <row r="96" spans="1:12" x14ac:dyDescent="0.25">
      <c r="A96">
        <v>2025</v>
      </c>
      <c r="B96" t="s">
        <v>9</v>
      </c>
      <c r="C96">
        <v>1810</v>
      </c>
      <c r="D96">
        <v>91</v>
      </c>
      <c r="E96">
        <v>151</v>
      </c>
      <c r="F96">
        <v>54</v>
      </c>
      <c r="G96" t="s">
        <v>7</v>
      </c>
      <c r="H96">
        <v>285.51</v>
      </c>
      <c r="I96" t="s">
        <v>3</v>
      </c>
      <c r="J96">
        <v>55</v>
      </c>
      <c r="K96">
        <v>5.9</v>
      </c>
      <c r="L96">
        <v>6.9</v>
      </c>
    </row>
    <row r="97" spans="1:12" x14ac:dyDescent="0.25">
      <c r="A97">
        <v>2025</v>
      </c>
      <c r="B97" t="s">
        <v>4</v>
      </c>
      <c r="C97">
        <v>2208</v>
      </c>
      <c r="D97">
        <v>296</v>
      </c>
      <c r="E97">
        <v>198</v>
      </c>
      <c r="F97">
        <v>72</v>
      </c>
      <c r="G97" t="s">
        <v>7</v>
      </c>
      <c r="H97">
        <v>395.59</v>
      </c>
      <c r="I97" t="s">
        <v>5</v>
      </c>
      <c r="J97">
        <v>77</v>
      </c>
      <c r="K97">
        <v>6</v>
      </c>
      <c r="L97">
        <v>6.7</v>
      </c>
    </row>
    <row r="98" spans="1:12" x14ac:dyDescent="0.25">
      <c r="A98">
        <v>2025</v>
      </c>
      <c r="B98" t="s">
        <v>9</v>
      </c>
      <c r="C98">
        <v>4452</v>
      </c>
      <c r="D98">
        <v>345</v>
      </c>
      <c r="E98">
        <v>38</v>
      </c>
      <c r="F98">
        <v>82</v>
      </c>
      <c r="G98" t="s">
        <v>6</v>
      </c>
      <c r="H98">
        <v>291.77</v>
      </c>
      <c r="I98" t="s">
        <v>5</v>
      </c>
      <c r="J98">
        <v>78</v>
      </c>
      <c r="K98">
        <v>9.6</v>
      </c>
      <c r="L98">
        <v>7.4</v>
      </c>
    </row>
    <row r="99" spans="1:12" x14ac:dyDescent="0.25">
      <c r="A99">
        <v>2025</v>
      </c>
      <c r="B99" t="s">
        <v>1</v>
      </c>
      <c r="C99">
        <v>4606</v>
      </c>
      <c r="D99">
        <v>221</v>
      </c>
      <c r="E99">
        <v>158</v>
      </c>
      <c r="F99">
        <v>90</v>
      </c>
      <c r="G99" t="s">
        <v>8</v>
      </c>
      <c r="H99">
        <v>382.67</v>
      </c>
      <c r="I99" t="s">
        <v>3</v>
      </c>
      <c r="J99">
        <v>45</v>
      </c>
      <c r="K99">
        <v>7.6</v>
      </c>
      <c r="L99">
        <v>6.1</v>
      </c>
    </row>
    <row r="100" spans="1:12" x14ac:dyDescent="0.25">
      <c r="A100">
        <v>2025</v>
      </c>
      <c r="B100" t="s">
        <v>1</v>
      </c>
      <c r="C100">
        <v>1771</v>
      </c>
      <c r="D100">
        <v>158</v>
      </c>
      <c r="E100">
        <v>73</v>
      </c>
      <c r="F100">
        <v>33</v>
      </c>
      <c r="G100" t="s">
        <v>8</v>
      </c>
      <c r="H100">
        <v>485.64</v>
      </c>
      <c r="I100" t="s">
        <v>5</v>
      </c>
      <c r="J100">
        <v>68</v>
      </c>
      <c r="K100">
        <v>9.8000000000000007</v>
      </c>
      <c r="L100">
        <v>8.4</v>
      </c>
    </row>
    <row r="101" spans="1:12" x14ac:dyDescent="0.25">
      <c r="A101">
        <v>2025</v>
      </c>
      <c r="B101" t="s">
        <v>4</v>
      </c>
      <c r="C101">
        <v>1896</v>
      </c>
      <c r="D101">
        <v>110</v>
      </c>
      <c r="E101">
        <v>151</v>
      </c>
      <c r="F101">
        <v>14</v>
      </c>
      <c r="G101" t="s">
        <v>6</v>
      </c>
      <c r="H101">
        <v>456.08</v>
      </c>
      <c r="I101" t="s">
        <v>3</v>
      </c>
      <c r="J101">
        <v>74</v>
      </c>
      <c r="K101">
        <v>8.6999999999999993</v>
      </c>
      <c r="L101">
        <v>7.1</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
  <sheetViews>
    <sheetView showRowColHeaders="0" tabSelected="1" zoomScale="80" zoomScaleNormal="80" workbookViewId="0">
      <selection activeCell="AK49" sqref="AK49"/>
    </sheetView>
  </sheetViews>
  <sheetFormatPr defaultRowHeight="15" x14ac:dyDescent="0.25"/>
  <cols>
    <col min="1" max="16384" width="9.140625" style="6"/>
  </cols>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pivot table</vt:lpstr>
      <vt:lpstr>kpi</vt:lpstr>
      <vt:lpstr>big4_financial_risk_compliance</vt:lpstr>
      <vt:lpstr>dashboard</vt:lpstr>
      <vt:lpstr>AuditData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Sadik Ali</dc:creator>
  <cp:lastModifiedBy>Sadik Ali</cp:lastModifiedBy>
  <dcterms:created xsi:type="dcterms:W3CDTF">2025-07-14T07:29:22Z</dcterms:created>
  <dcterms:modified xsi:type="dcterms:W3CDTF">2025-07-15T12:05:45Z</dcterms:modified>
</cp:coreProperties>
</file>