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od Town Company\ExcelFiles\"/>
    </mc:Choice>
  </mc:AlternateContent>
  <xr:revisionPtr revIDLastSave="0" documentId="13_ncr:1_{7959AF25-08BB-49D1-82E6-20EA0B10BC4B}" xr6:coauthVersionLast="47" xr6:coauthVersionMax="47" xr10:uidLastSave="{00000000-0000-0000-0000-000000000000}"/>
  <bookViews>
    <workbookView xWindow="-108" yWindow="-108" windowWidth="23256" windowHeight="12576" activeTab="1" xr2:uid="{5632CFB5-83F3-4DE4-AFAB-648831898EB8}"/>
  </bookViews>
  <sheets>
    <sheet name="Sheet1" sheetId="8" r:id="rId1"/>
    <sheet name="March - 24" sheetId="3" r:id="rId2"/>
    <sheet name="Stalin" sheetId="7" r:id="rId3"/>
    <sheet name="MMR mar-24" sheetId="6" r:id="rId4"/>
    <sheet name="EK Payment" sheetId="4" r:id="rId5"/>
    <sheet name="MMR Payment" sheetId="5" r:id="rId6"/>
  </sheet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7" l="1"/>
  <c r="AB48" i="7" l="1"/>
  <c r="T48" i="7"/>
  <c r="V48" i="7"/>
  <c r="X48" i="7"/>
  <c r="Z48" i="7"/>
  <c r="R48" i="7"/>
  <c r="T44" i="7"/>
  <c r="R45" i="7"/>
  <c r="T38" i="7"/>
  <c r="R42" i="7"/>
  <c r="R40" i="7"/>
  <c r="R39" i="7"/>
  <c r="R38" i="7"/>
  <c r="R37" i="7"/>
  <c r="T52" i="7"/>
  <c r="AJ11" i="6"/>
  <c r="AM11" i="6" s="1"/>
  <c r="C77" i="5"/>
  <c r="O85" i="4"/>
  <c r="P85" i="4" s="1"/>
  <c r="C84" i="4"/>
  <c r="O64" i="4"/>
  <c r="C62" i="4"/>
  <c r="AK34" i="3" l="1"/>
  <c r="AN34" i="3" s="1"/>
  <c r="AQ34" i="3" s="1"/>
  <c r="AT34" i="3" s="1"/>
  <c r="AW34" i="3" s="1"/>
  <c r="AZ34" i="3" s="1"/>
  <c r="BC34" i="3" s="1"/>
  <c r="AK36" i="3" l="1"/>
  <c r="R38" i="3"/>
  <c r="E38" i="3" l="1"/>
  <c r="F38" i="3"/>
  <c r="G38" i="3"/>
  <c r="H38" i="3"/>
  <c r="I38" i="3"/>
  <c r="J38" i="3"/>
  <c r="K38" i="3"/>
  <c r="L38" i="3"/>
  <c r="M38" i="3"/>
  <c r="N38" i="3"/>
  <c r="O38" i="3"/>
  <c r="P38" i="3"/>
  <c r="Q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D38" i="3"/>
  <c r="AK37" i="3"/>
  <c r="BK145" i="3" l="1"/>
  <c r="BH145" i="3"/>
  <c r="BE145" i="3"/>
  <c r="BB145" i="3"/>
  <c r="AY145" i="3"/>
  <c r="AV145" i="3"/>
  <c r="AS145" i="3"/>
  <c r="AP145" i="3"/>
  <c r="AM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AK144" i="3"/>
  <c r="AN144" i="3" s="1"/>
  <c r="AQ144" i="3" s="1"/>
  <c r="AT144" i="3" s="1"/>
  <c r="AW144" i="3" s="1"/>
  <c r="AZ144" i="3" s="1"/>
  <c r="BC144" i="3" s="1"/>
  <c r="BF144" i="3" s="1"/>
  <c r="BI144" i="3" s="1"/>
  <c r="BL144" i="3" s="1"/>
  <c r="AK143" i="3"/>
  <c r="AN143" i="3" s="1"/>
  <c r="AQ143" i="3" s="1"/>
  <c r="AT143" i="3" s="1"/>
  <c r="AW143" i="3" s="1"/>
  <c r="AZ143" i="3" s="1"/>
  <c r="BC143" i="3" s="1"/>
  <c r="BF143" i="3" s="1"/>
  <c r="BI143" i="3" s="1"/>
  <c r="BL143" i="3" s="1"/>
  <c r="AQ142" i="3"/>
  <c r="AT142" i="3" s="1"/>
  <c r="AW142" i="3" s="1"/>
  <c r="AZ142" i="3" s="1"/>
  <c r="BC142" i="3" s="1"/>
  <c r="BF142" i="3" s="1"/>
  <c r="BI142" i="3" s="1"/>
  <c r="BL142" i="3" s="1"/>
  <c r="AK142" i="3"/>
  <c r="AN142" i="3" s="1"/>
  <c r="AK141" i="3"/>
  <c r="AN141" i="3" s="1"/>
  <c r="AQ141" i="3" s="1"/>
  <c r="AT141" i="3" s="1"/>
  <c r="AW141" i="3" s="1"/>
  <c r="AZ141" i="3" s="1"/>
  <c r="BC141" i="3" s="1"/>
  <c r="BF141" i="3" s="1"/>
  <c r="BI141" i="3" s="1"/>
  <c r="BL141" i="3" s="1"/>
  <c r="AK140" i="3"/>
  <c r="AN140" i="3" s="1"/>
  <c r="AQ140" i="3" s="1"/>
  <c r="AT140" i="3" s="1"/>
  <c r="AW140" i="3" s="1"/>
  <c r="AZ140" i="3" s="1"/>
  <c r="BC140" i="3" s="1"/>
  <c r="BF140" i="3" s="1"/>
  <c r="BI140" i="3" s="1"/>
  <c r="BL140" i="3" s="1"/>
  <c r="AK139" i="3"/>
  <c r="AN139" i="3" s="1"/>
  <c r="AQ139" i="3" s="1"/>
  <c r="AT139" i="3" s="1"/>
  <c r="AW139" i="3" s="1"/>
  <c r="AZ139" i="3" s="1"/>
  <c r="BC139" i="3" s="1"/>
  <c r="BF139" i="3" s="1"/>
  <c r="BI139" i="3" s="1"/>
  <c r="BL139" i="3" s="1"/>
  <c r="AK138" i="3"/>
  <c r="AN138" i="3" s="1"/>
  <c r="AQ138" i="3" s="1"/>
  <c r="AT138" i="3" s="1"/>
  <c r="AW138" i="3" s="1"/>
  <c r="AZ138" i="3" s="1"/>
  <c r="BC138" i="3" s="1"/>
  <c r="BF138" i="3" s="1"/>
  <c r="BI138" i="3" s="1"/>
  <c r="BL138" i="3" s="1"/>
  <c r="AK137" i="3"/>
  <c r="AN137" i="3" s="1"/>
  <c r="AQ137" i="3" s="1"/>
  <c r="AT137" i="3" s="1"/>
  <c r="AW137" i="3" s="1"/>
  <c r="AZ137" i="3" s="1"/>
  <c r="BC137" i="3" s="1"/>
  <c r="BF137" i="3" s="1"/>
  <c r="BI137" i="3" s="1"/>
  <c r="BL137" i="3" s="1"/>
  <c r="AK136" i="3"/>
  <c r="AN136" i="3" s="1"/>
  <c r="AQ136" i="3" s="1"/>
  <c r="AT136" i="3" s="1"/>
  <c r="AW136" i="3" s="1"/>
  <c r="AZ136" i="3" s="1"/>
  <c r="BC136" i="3" s="1"/>
  <c r="BF136" i="3" s="1"/>
  <c r="BI136" i="3" s="1"/>
  <c r="BL136" i="3" s="1"/>
  <c r="AK135" i="3"/>
  <c r="AN135" i="3" s="1"/>
  <c r="AQ135" i="3" s="1"/>
  <c r="AT135" i="3" s="1"/>
  <c r="AW135" i="3" s="1"/>
  <c r="AZ135" i="3" s="1"/>
  <c r="BC135" i="3" s="1"/>
  <c r="BF135" i="3" s="1"/>
  <c r="BI135" i="3" s="1"/>
  <c r="BL135" i="3" s="1"/>
  <c r="AK134" i="3"/>
  <c r="AN134" i="3" s="1"/>
  <c r="AQ134" i="3" s="1"/>
  <c r="AT134" i="3" s="1"/>
  <c r="AW134" i="3" s="1"/>
  <c r="AZ134" i="3" s="1"/>
  <c r="BC134" i="3" s="1"/>
  <c r="BF134" i="3" s="1"/>
  <c r="BI134" i="3" s="1"/>
  <c r="BL134" i="3" s="1"/>
  <c r="AK133" i="3"/>
  <c r="AN133" i="3" s="1"/>
  <c r="AQ133" i="3" s="1"/>
  <c r="AT133" i="3" s="1"/>
  <c r="AW133" i="3" s="1"/>
  <c r="AZ133" i="3" s="1"/>
  <c r="BC133" i="3" s="1"/>
  <c r="BF133" i="3" s="1"/>
  <c r="BI133" i="3" s="1"/>
  <c r="BL133" i="3" s="1"/>
  <c r="AK132" i="3"/>
  <c r="AN132" i="3" s="1"/>
  <c r="AQ132" i="3" s="1"/>
  <c r="AT132" i="3" s="1"/>
  <c r="AW132" i="3" s="1"/>
  <c r="AZ132" i="3" s="1"/>
  <c r="BC132" i="3" s="1"/>
  <c r="BF132" i="3" s="1"/>
  <c r="BI132" i="3" s="1"/>
  <c r="BL132" i="3" s="1"/>
  <c r="AK131" i="3"/>
  <c r="AN131" i="3" s="1"/>
  <c r="AQ131" i="3" s="1"/>
  <c r="AT131" i="3" s="1"/>
  <c r="AW131" i="3" s="1"/>
  <c r="AZ131" i="3" s="1"/>
  <c r="BC131" i="3" s="1"/>
  <c r="BF131" i="3" s="1"/>
  <c r="BI131" i="3" s="1"/>
  <c r="BL131" i="3" s="1"/>
  <c r="AK130" i="3"/>
  <c r="AN130" i="3" s="1"/>
  <c r="AQ130" i="3" s="1"/>
  <c r="AT130" i="3" s="1"/>
  <c r="AW130" i="3" s="1"/>
  <c r="AZ130" i="3" s="1"/>
  <c r="BC130" i="3" s="1"/>
  <c r="BF130" i="3" s="1"/>
  <c r="BI130" i="3" s="1"/>
  <c r="BL130" i="3" s="1"/>
  <c r="AK129" i="3"/>
  <c r="AN129" i="3" s="1"/>
  <c r="AQ129" i="3" s="1"/>
  <c r="AT129" i="3" s="1"/>
  <c r="AW129" i="3" s="1"/>
  <c r="AZ129" i="3" s="1"/>
  <c r="BC129" i="3" s="1"/>
  <c r="BF129" i="3" s="1"/>
  <c r="BI129" i="3" s="1"/>
  <c r="BL129" i="3" s="1"/>
  <c r="AK128" i="3"/>
  <c r="AN128" i="3" s="1"/>
  <c r="AQ128" i="3" s="1"/>
  <c r="AT128" i="3" s="1"/>
  <c r="AW128" i="3" s="1"/>
  <c r="AZ128" i="3" s="1"/>
  <c r="BC128" i="3" s="1"/>
  <c r="BF128" i="3" s="1"/>
  <c r="BI128" i="3" s="1"/>
  <c r="BL128" i="3" s="1"/>
  <c r="AK127" i="3"/>
  <c r="AN127" i="3" s="1"/>
  <c r="AQ127" i="3" s="1"/>
  <c r="AT127" i="3" s="1"/>
  <c r="AW127" i="3" s="1"/>
  <c r="AZ127" i="3" s="1"/>
  <c r="BC127" i="3" s="1"/>
  <c r="BF127" i="3" s="1"/>
  <c r="BI127" i="3" s="1"/>
  <c r="BL127" i="3" s="1"/>
  <c r="AQ126" i="3"/>
  <c r="AT126" i="3" s="1"/>
  <c r="AW126" i="3" s="1"/>
  <c r="AZ126" i="3" s="1"/>
  <c r="BC126" i="3" s="1"/>
  <c r="BF126" i="3" s="1"/>
  <c r="BI126" i="3" s="1"/>
  <c r="BL126" i="3" s="1"/>
  <c r="AK126" i="3"/>
  <c r="AN126" i="3" s="1"/>
  <c r="AK125" i="3"/>
  <c r="AN125" i="3" s="1"/>
  <c r="AQ125" i="3" s="1"/>
  <c r="AT125" i="3" s="1"/>
  <c r="AW125" i="3" s="1"/>
  <c r="AZ125" i="3" s="1"/>
  <c r="BC125" i="3" s="1"/>
  <c r="BF125" i="3" s="1"/>
  <c r="BI125" i="3" s="1"/>
  <c r="BL125" i="3" s="1"/>
  <c r="AK124" i="3"/>
  <c r="AN124" i="3" s="1"/>
  <c r="AQ124" i="3" s="1"/>
  <c r="AT124" i="3" s="1"/>
  <c r="AW124" i="3" s="1"/>
  <c r="AZ124" i="3" s="1"/>
  <c r="BC124" i="3" s="1"/>
  <c r="BF124" i="3" s="1"/>
  <c r="BI124" i="3" s="1"/>
  <c r="BL124" i="3" s="1"/>
  <c r="AK123" i="3"/>
  <c r="AN123" i="3" s="1"/>
  <c r="AQ123" i="3" s="1"/>
  <c r="AT123" i="3" s="1"/>
  <c r="AW123" i="3" s="1"/>
  <c r="AZ123" i="3" s="1"/>
  <c r="BC123" i="3" s="1"/>
  <c r="BF123" i="3" s="1"/>
  <c r="BI123" i="3" s="1"/>
  <c r="BL123" i="3" s="1"/>
  <c r="AK122" i="3"/>
  <c r="AN122" i="3" s="1"/>
  <c r="AQ122" i="3" s="1"/>
  <c r="AT122" i="3" s="1"/>
  <c r="AW122" i="3" s="1"/>
  <c r="AZ122" i="3" s="1"/>
  <c r="BC122" i="3" s="1"/>
  <c r="BF122" i="3" s="1"/>
  <c r="BI122" i="3" s="1"/>
  <c r="BL122" i="3" s="1"/>
  <c r="AK121" i="3"/>
  <c r="AN121" i="3" s="1"/>
  <c r="AQ121" i="3" s="1"/>
  <c r="AT121" i="3" s="1"/>
  <c r="AW121" i="3" s="1"/>
  <c r="AZ121" i="3" s="1"/>
  <c r="BC121" i="3" s="1"/>
  <c r="BF121" i="3" s="1"/>
  <c r="BI121" i="3" s="1"/>
  <c r="BL121" i="3" s="1"/>
  <c r="AK120" i="3"/>
  <c r="AN120" i="3" s="1"/>
  <c r="AQ120" i="3" s="1"/>
  <c r="AT120" i="3" s="1"/>
  <c r="AW120" i="3" s="1"/>
  <c r="AZ120" i="3" s="1"/>
  <c r="BC120" i="3" s="1"/>
  <c r="BF120" i="3" s="1"/>
  <c r="BI120" i="3" s="1"/>
  <c r="BL120" i="3" s="1"/>
  <c r="AK119" i="3"/>
  <c r="AN119" i="3" s="1"/>
  <c r="AQ119" i="3" s="1"/>
  <c r="AT119" i="3" s="1"/>
  <c r="AW119" i="3" s="1"/>
  <c r="AZ119" i="3" s="1"/>
  <c r="BC119" i="3" s="1"/>
  <c r="BF119" i="3" s="1"/>
  <c r="BI119" i="3" s="1"/>
  <c r="BL119" i="3" s="1"/>
  <c r="AQ118" i="3"/>
  <c r="AT118" i="3" s="1"/>
  <c r="AW118" i="3" s="1"/>
  <c r="AZ118" i="3" s="1"/>
  <c r="BC118" i="3" s="1"/>
  <c r="BF118" i="3" s="1"/>
  <c r="BI118" i="3" s="1"/>
  <c r="BL118" i="3" s="1"/>
  <c r="AK118" i="3"/>
  <c r="AN118" i="3" s="1"/>
  <c r="AK117" i="3"/>
  <c r="AN117" i="3" s="1"/>
  <c r="AQ117" i="3" s="1"/>
  <c r="AT117" i="3" s="1"/>
  <c r="AW117" i="3" s="1"/>
  <c r="AZ117" i="3" s="1"/>
  <c r="BC117" i="3" s="1"/>
  <c r="BF117" i="3" s="1"/>
  <c r="BI117" i="3" s="1"/>
  <c r="BL117" i="3" s="1"/>
  <c r="AK116" i="3"/>
  <c r="AN116" i="3" s="1"/>
  <c r="AQ116" i="3" s="1"/>
  <c r="AT116" i="3" s="1"/>
  <c r="AW116" i="3" s="1"/>
  <c r="AZ116" i="3" s="1"/>
  <c r="BC116" i="3" s="1"/>
  <c r="BF116" i="3" s="1"/>
  <c r="BI116" i="3" s="1"/>
  <c r="BL116" i="3" s="1"/>
  <c r="AK115" i="3"/>
  <c r="AN115" i="3" s="1"/>
  <c r="AQ115" i="3" s="1"/>
  <c r="AT115" i="3" s="1"/>
  <c r="AW115" i="3" s="1"/>
  <c r="AZ115" i="3" s="1"/>
  <c r="BC115" i="3" s="1"/>
  <c r="BF115" i="3" s="1"/>
  <c r="BI115" i="3" s="1"/>
  <c r="BL115" i="3" s="1"/>
  <c r="AK114" i="3"/>
  <c r="AN114" i="3" s="1"/>
  <c r="AQ114" i="3" s="1"/>
  <c r="AT114" i="3" s="1"/>
  <c r="AW114" i="3" s="1"/>
  <c r="AZ114" i="3" s="1"/>
  <c r="BC114" i="3" s="1"/>
  <c r="BF114" i="3" s="1"/>
  <c r="BI114" i="3" s="1"/>
  <c r="BL114" i="3" s="1"/>
  <c r="AK113" i="3"/>
  <c r="AN113" i="3" s="1"/>
  <c r="AQ113" i="3" s="1"/>
  <c r="AT113" i="3" s="1"/>
  <c r="AW113" i="3" s="1"/>
  <c r="AZ113" i="3" s="1"/>
  <c r="BC113" i="3" s="1"/>
  <c r="BF113" i="3" s="1"/>
  <c r="BI113" i="3" s="1"/>
  <c r="BL113" i="3" s="1"/>
  <c r="AK112" i="3"/>
  <c r="AN112" i="3" s="1"/>
  <c r="AQ112" i="3" s="1"/>
  <c r="AT112" i="3" s="1"/>
  <c r="AW112" i="3" s="1"/>
  <c r="AZ112" i="3" s="1"/>
  <c r="BC112" i="3" s="1"/>
  <c r="BF112" i="3" s="1"/>
  <c r="BI112" i="3" s="1"/>
  <c r="BL112" i="3" s="1"/>
  <c r="AK111" i="3"/>
  <c r="AN111" i="3" s="1"/>
  <c r="AQ111" i="3" s="1"/>
  <c r="AT111" i="3" s="1"/>
  <c r="AW111" i="3" s="1"/>
  <c r="AZ111" i="3" s="1"/>
  <c r="BC111" i="3" s="1"/>
  <c r="BF111" i="3" s="1"/>
  <c r="BI111" i="3" s="1"/>
  <c r="BL111" i="3" s="1"/>
  <c r="AK110" i="3"/>
  <c r="AN110" i="3" s="1"/>
  <c r="AQ110" i="3" s="1"/>
  <c r="AT110" i="3" s="1"/>
  <c r="AW110" i="3" s="1"/>
  <c r="AZ110" i="3" s="1"/>
  <c r="BC110" i="3" s="1"/>
  <c r="BF110" i="3" s="1"/>
  <c r="BI110" i="3" s="1"/>
  <c r="BL110" i="3" s="1"/>
  <c r="AK109" i="3"/>
  <c r="AN109" i="3" s="1"/>
  <c r="AQ109" i="3" s="1"/>
  <c r="AT109" i="3" s="1"/>
  <c r="AW109" i="3" s="1"/>
  <c r="AZ109" i="3" s="1"/>
  <c r="BC109" i="3" s="1"/>
  <c r="BF109" i="3" s="1"/>
  <c r="BI109" i="3" s="1"/>
  <c r="BL109" i="3" s="1"/>
  <c r="AK108" i="3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AJ83" i="6"/>
  <c r="AM83" i="6" s="1"/>
  <c r="AP83" i="6" s="1"/>
  <c r="AS83" i="6" s="1"/>
  <c r="AV83" i="6" s="1"/>
  <c r="AY83" i="6" s="1"/>
  <c r="AM82" i="6"/>
  <c r="AP82" i="6" s="1"/>
  <c r="AS82" i="6" s="1"/>
  <c r="AJ82" i="6"/>
  <c r="AJ81" i="6"/>
  <c r="AM81" i="6" s="1"/>
  <c r="AP81" i="6" s="1"/>
  <c r="AS81" i="6" s="1"/>
  <c r="AJ80" i="6"/>
  <c r="AM80" i="6" s="1"/>
  <c r="AP80" i="6" s="1"/>
  <c r="AS80" i="6" s="1"/>
  <c r="AV80" i="6" s="1"/>
  <c r="AY80" i="6" s="1"/>
  <c r="AJ79" i="6"/>
  <c r="AM79" i="6" s="1"/>
  <c r="AP79" i="6" s="1"/>
  <c r="AS79" i="6" s="1"/>
  <c r="AJ78" i="6"/>
  <c r="AM78" i="6" s="1"/>
  <c r="AP78" i="6" s="1"/>
  <c r="AS78" i="6" s="1"/>
  <c r="AV78" i="6" s="1"/>
  <c r="AY78" i="6" s="1"/>
  <c r="AJ77" i="6"/>
  <c r="AM77" i="6" s="1"/>
  <c r="AP77" i="6" s="1"/>
  <c r="AS77" i="6" s="1"/>
  <c r="AV77" i="6" s="1"/>
  <c r="AY77" i="6" s="1"/>
  <c r="AM76" i="6"/>
  <c r="AP76" i="6" s="1"/>
  <c r="AS76" i="6" s="1"/>
  <c r="AV76" i="6" s="1"/>
  <c r="AY76" i="6" s="1"/>
  <c r="AJ76" i="6"/>
  <c r="AJ75" i="6"/>
  <c r="AM75" i="6" s="1"/>
  <c r="AP75" i="6" s="1"/>
  <c r="AS75" i="6" s="1"/>
  <c r="AV75" i="6" s="1"/>
  <c r="AY75" i="6" s="1"/>
  <c r="AM74" i="6"/>
  <c r="AP74" i="6" s="1"/>
  <c r="AS74" i="6" s="1"/>
  <c r="AV74" i="6" s="1"/>
  <c r="AY74" i="6" s="1"/>
  <c r="AJ74" i="6"/>
  <c r="AJ73" i="6"/>
  <c r="AM73" i="6" s="1"/>
  <c r="AP73" i="6" s="1"/>
  <c r="AS73" i="6" s="1"/>
  <c r="AV73" i="6" s="1"/>
  <c r="AY73" i="6" s="1"/>
  <c r="AJ72" i="6"/>
  <c r="AM72" i="6" s="1"/>
  <c r="AP72" i="6" s="1"/>
  <c r="AS72" i="6" s="1"/>
  <c r="AM71" i="6"/>
  <c r="AP71" i="6" s="1"/>
  <c r="AS71" i="6" s="1"/>
  <c r="AV71" i="6" s="1"/>
  <c r="AY71" i="6" s="1"/>
  <c r="AJ71" i="6"/>
  <c r="AJ70" i="6"/>
  <c r="AM70" i="6" s="1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AJ54" i="6"/>
  <c r="AM54" i="6" s="1"/>
  <c r="AP54" i="6" s="1"/>
  <c r="AS54" i="6" s="1"/>
  <c r="AV54" i="6" s="1"/>
  <c r="AY54" i="6" s="1"/>
  <c r="AJ53" i="6"/>
  <c r="AM53" i="6" s="1"/>
  <c r="AP53" i="6" s="1"/>
  <c r="AS53" i="6" s="1"/>
  <c r="AJ52" i="6"/>
  <c r="AM52" i="6" s="1"/>
  <c r="AP52" i="6" s="1"/>
  <c r="AS52" i="6" s="1"/>
  <c r="AJ51" i="6"/>
  <c r="AM51" i="6" s="1"/>
  <c r="AP51" i="6" s="1"/>
  <c r="AS51" i="6" s="1"/>
  <c r="AV51" i="6" s="1"/>
  <c r="AY51" i="6" s="1"/>
  <c r="AJ50" i="6"/>
  <c r="AM50" i="6" s="1"/>
  <c r="AP50" i="6" s="1"/>
  <c r="AS50" i="6" s="1"/>
  <c r="AJ49" i="6"/>
  <c r="AM49" i="6" s="1"/>
  <c r="AP49" i="6" s="1"/>
  <c r="AS49" i="6" s="1"/>
  <c r="AV49" i="6" s="1"/>
  <c r="AY49" i="6" s="1"/>
  <c r="AJ48" i="6"/>
  <c r="AM48" i="6" s="1"/>
  <c r="AP48" i="6" s="1"/>
  <c r="AS48" i="6" s="1"/>
  <c r="AV48" i="6" s="1"/>
  <c r="AY48" i="6" s="1"/>
  <c r="AJ47" i="6"/>
  <c r="AM47" i="6" s="1"/>
  <c r="AP47" i="6" s="1"/>
  <c r="AS47" i="6" s="1"/>
  <c r="AV47" i="6" s="1"/>
  <c r="AY47" i="6" s="1"/>
  <c r="AJ46" i="6"/>
  <c r="AM46" i="6" s="1"/>
  <c r="AP46" i="6" s="1"/>
  <c r="AS46" i="6" s="1"/>
  <c r="AV46" i="6" s="1"/>
  <c r="AY46" i="6" s="1"/>
  <c r="AJ45" i="6"/>
  <c r="AM45" i="6" s="1"/>
  <c r="AP45" i="6" s="1"/>
  <c r="AS45" i="6" s="1"/>
  <c r="AV45" i="6" s="1"/>
  <c r="AY45" i="6" s="1"/>
  <c r="AJ44" i="6"/>
  <c r="AM44" i="6" s="1"/>
  <c r="AP44" i="6" s="1"/>
  <c r="AS44" i="6" s="1"/>
  <c r="AV44" i="6" s="1"/>
  <c r="AY44" i="6" s="1"/>
  <c r="AJ43" i="6"/>
  <c r="AM43" i="6" s="1"/>
  <c r="AP43" i="6" s="1"/>
  <c r="AS43" i="6" s="1"/>
  <c r="AJ42" i="6"/>
  <c r="AM42" i="6" s="1"/>
  <c r="AP42" i="6" s="1"/>
  <c r="AS42" i="6" s="1"/>
  <c r="AV42" i="6" s="1"/>
  <c r="AY42" i="6" s="1"/>
  <c r="AJ41" i="6"/>
  <c r="AM41" i="6" s="1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N79" i="3" s="1"/>
  <c r="AQ79" i="3" s="1"/>
  <c r="AT79" i="3" s="1"/>
  <c r="AW79" i="3" s="1"/>
  <c r="AZ79" i="3" s="1"/>
  <c r="BC79" i="3" s="1"/>
  <c r="BF79" i="3" s="1"/>
  <c r="BI79" i="3" s="1"/>
  <c r="BL79" i="3" s="1"/>
  <c r="AK80" i="3"/>
  <c r="AN80" i="3" s="1"/>
  <c r="AQ80" i="3" s="1"/>
  <c r="AT80" i="3" s="1"/>
  <c r="AW80" i="3" s="1"/>
  <c r="AZ80" i="3" s="1"/>
  <c r="BC80" i="3" s="1"/>
  <c r="BF80" i="3" s="1"/>
  <c r="BI80" i="3" s="1"/>
  <c r="BL80" i="3" s="1"/>
  <c r="AK81" i="3"/>
  <c r="AN81" i="3" s="1"/>
  <c r="AQ81" i="3" s="1"/>
  <c r="AK82" i="3"/>
  <c r="AN82" i="3" s="1"/>
  <c r="AQ82" i="3" s="1"/>
  <c r="AT82" i="3" s="1"/>
  <c r="AW82" i="3" s="1"/>
  <c r="AZ82" i="3" s="1"/>
  <c r="BC82" i="3" s="1"/>
  <c r="BF82" i="3" s="1"/>
  <c r="BI82" i="3" s="1"/>
  <c r="BL82" i="3" s="1"/>
  <c r="AK83" i="3"/>
  <c r="AK84" i="3"/>
  <c r="AN84" i="3" s="1"/>
  <c r="AQ84" i="3" s="1"/>
  <c r="AT84" i="3" s="1"/>
  <c r="AW84" i="3" s="1"/>
  <c r="AZ84" i="3" s="1"/>
  <c r="BC84" i="3" s="1"/>
  <c r="BF84" i="3" s="1"/>
  <c r="BI84" i="3" s="1"/>
  <c r="BL84" i="3" s="1"/>
  <c r="AK85" i="3"/>
  <c r="AN85" i="3" s="1"/>
  <c r="AQ85" i="3" s="1"/>
  <c r="AK86" i="3"/>
  <c r="AN86" i="3" s="1"/>
  <c r="AQ86" i="3" s="1"/>
  <c r="AT86" i="3" s="1"/>
  <c r="AW86" i="3" s="1"/>
  <c r="AZ86" i="3" s="1"/>
  <c r="BC86" i="3" s="1"/>
  <c r="BF86" i="3" s="1"/>
  <c r="BI86" i="3" s="1"/>
  <c r="BL86" i="3" s="1"/>
  <c r="AK87" i="3"/>
  <c r="AK88" i="3"/>
  <c r="AN88" i="3" s="1"/>
  <c r="AQ88" i="3" s="1"/>
  <c r="AT88" i="3" s="1"/>
  <c r="AW88" i="3" s="1"/>
  <c r="AZ88" i="3" s="1"/>
  <c r="BC88" i="3" s="1"/>
  <c r="BF88" i="3" s="1"/>
  <c r="BI88" i="3" s="1"/>
  <c r="BL88" i="3" s="1"/>
  <c r="AK89" i="3"/>
  <c r="AN89" i="3" s="1"/>
  <c r="AQ89" i="3" s="1"/>
  <c r="AT89" i="3" s="1"/>
  <c r="AW89" i="3" s="1"/>
  <c r="AZ89" i="3" s="1"/>
  <c r="BC89" i="3" s="1"/>
  <c r="BF89" i="3" s="1"/>
  <c r="BI89" i="3" s="1"/>
  <c r="BL89" i="3" s="1"/>
  <c r="AK90" i="3"/>
  <c r="AN90" i="3" s="1"/>
  <c r="AQ90" i="3" s="1"/>
  <c r="AT90" i="3" s="1"/>
  <c r="AW90" i="3" s="1"/>
  <c r="AZ90" i="3" s="1"/>
  <c r="BC90" i="3" s="1"/>
  <c r="BF90" i="3" s="1"/>
  <c r="BI90" i="3" s="1"/>
  <c r="BL90" i="3" s="1"/>
  <c r="AK91" i="3"/>
  <c r="AN91" i="3" s="1"/>
  <c r="AQ91" i="3" s="1"/>
  <c r="AT91" i="3" s="1"/>
  <c r="AW91" i="3" s="1"/>
  <c r="AZ91" i="3" s="1"/>
  <c r="BC91" i="3" s="1"/>
  <c r="BF91" i="3" s="1"/>
  <c r="BI91" i="3" s="1"/>
  <c r="BL91" i="3" s="1"/>
  <c r="AN56" i="3"/>
  <c r="AQ56" i="3" s="1"/>
  <c r="AT56" i="3" s="1"/>
  <c r="AW56" i="3" s="1"/>
  <c r="AZ56" i="3" s="1"/>
  <c r="BC56" i="3" s="1"/>
  <c r="BF56" i="3" s="1"/>
  <c r="BI56" i="3" s="1"/>
  <c r="BL56" i="3" s="1"/>
  <c r="AN57" i="3"/>
  <c r="AQ57" i="3" s="1"/>
  <c r="AT57" i="3" s="1"/>
  <c r="AW57" i="3" s="1"/>
  <c r="AZ57" i="3" s="1"/>
  <c r="BC57" i="3" s="1"/>
  <c r="BF57" i="3" s="1"/>
  <c r="BI57" i="3" s="1"/>
  <c r="BL57" i="3" s="1"/>
  <c r="AN58" i="3"/>
  <c r="AQ58" i="3" s="1"/>
  <c r="AT58" i="3" s="1"/>
  <c r="AW58" i="3" s="1"/>
  <c r="AZ58" i="3" s="1"/>
  <c r="BC58" i="3" s="1"/>
  <c r="BF58" i="3" s="1"/>
  <c r="BI58" i="3" s="1"/>
  <c r="BL58" i="3" s="1"/>
  <c r="AN59" i="3"/>
  <c r="AN60" i="3"/>
  <c r="AQ60" i="3" s="1"/>
  <c r="AT60" i="3" s="1"/>
  <c r="AW60" i="3" s="1"/>
  <c r="AZ60" i="3" s="1"/>
  <c r="BC60" i="3" s="1"/>
  <c r="BF60" i="3" s="1"/>
  <c r="BI60" i="3" s="1"/>
  <c r="BL60" i="3" s="1"/>
  <c r="AN61" i="3"/>
  <c r="AQ61" i="3" s="1"/>
  <c r="AT61" i="3" s="1"/>
  <c r="AN62" i="3"/>
  <c r="AQ62" i="3" s="1"/>
  <c r="AT62" i="3" s="1"/>
  <c r="AW62" i="3" s="1"/>
  <c r="AZ62" i="3" s="1"/>
  <c r="BC62" i="3" s="1"/>
  <c r="BF62" i="3" s="1"/>
  <c r="BI62" i="3" s="1"/>
  <c r="BL62" i="3" s="1"/>
  <c r="AN63" i="3"/>
  <c r="AN64" i="3"/>
  <c r="AQ64" i="3" s="1"/>
  <c r="AT64" i="3" s="1"/>
  <c r="AW64" i="3" s="1"/>
  <c r="AZ64" i="3" s="1"/>
  <c r="BC64" i="3" s="1"/>
  <c r="BF64" i="3" s="1"/>
  <c r="BI64" i="3" s="1"/>
  <c r="BL64" i="3" s="1"/>
  <c r="AN65" i="3"/>
  <c r="AQ65" i="3" s="1"/>
  <c r="AT65" i="3" s="1"/>
  <c r="AN66" i="3"/>
  <c r="AQ66" i="3" s="1"/>
  <c r="AT66" i="3" s="1"/>
  <c r="AW66" i="3" s="1"/>
  <c r="AZ66" i="3" s="1"/>
  <c r="BC66" i="3" s="1"/>
  <c r="BF66" i="3" s="1"/>
  <c r="BI66" i="3" s="1"/>
  <c r="BL66" i="3" s="1"/>
  <c r="AN67" i="3"/>
  <c r="AN68" i="3"/>
  <c r="AQ68" i="3" s="1"/>
  <c r="AT68" i="3" s="1"/>
  <c r="AW68" i="3" s="1"/>
  <c r="AZ68" i="3" s="1"/>
  <c r="BC68" i="3" s="1"/>
  <c r="BF68" i="3" s="1"/>
  <c r="BI68" i="3" s="1"/>
  <c r="BL68" i="3" s="1"/>
  <c r="AN69" i="3"/>
  <c r="AQ69" i="3" s="1"/>
  <c r="AT69" i="3" s="1"/>
  <c r="AW69" i="3" s="1"/>
  <c r="AZ69" i="3" s="1"/>
  <c r="BC69" i="3" s="1"/>
  <c r="BF69" i="3" s="1"/>
  <c r="BI69" i="3" s="1"/>
  <c r="BL69" i="3" s="1"/>
  <c r="AN70" i="3"/>
  <c r="AQ70" i="3" s="1"/>
  <c r="AT70" i="3" s="1"/>
  <c r="AW70" i="3" s="1"/>
  <c r="AZ70" i="3" s="1"/>
  <c r="BC70" i="3" s="1"/>
  <c r="BF70" i="3" s="1"/>
  <c r="BI70" i="3" s="1"/>
  <c r="BL70" i="3" s="1"/>
  <c r="AN71" i="3"/>
  <c r="AQ71" i="3" s="1"/>
  <c r="AT71" i="3" s="1"/>
  <c r="AW71" i="3" s="1"/>
  <c r="AZ71" i="3" s="1"/>
  <c r="BC71" i="3" s="1"/>
  <c r="BF71" i="3" s="1"/>
  <c r="BI71" i="3" s="1"/>
  <c r="BL71" i="3" s="1"/>
  <c r="AN72" i="3"/>
  <c r="AQ72" i="3" s="1"/>
  <c r="AT72" i="3" s="1"/>
  <c r="AW72" i="3" s="1"/>
  <c r="AZ72" i="3" s="1"/>
  <c r="BC72" i="3" s="1"/>
  <c r="BF72" i="3" s="1"/>
  <c r="BI72" i="3" s="1"/>
  <c r="BL72" i="3" s="1"/>
  <c r="AN73" i="3"/>
  <c r="AQ73" i="3" s="1"/>
  <c r="AT73" i="3" s="1"/>
  <c r="AN74" i="3"/>
  <c r="AQ74" i="3" s="1"/>
  <c r="AT74" i="3" s="1"/>
  <c r="AW74" i="3" s="1"/>
  <c r="AZ74" i="3" s="1"/>
  <c r="BC74" i="3" s="1"/>
  <c r="BF74" i="3" s="1"/>
  <c r="BI74" i="3" s="1"/>
  <c r="BL74" i="3" s="1"/>
  <c r="AN75" i="3"/>
  <c r="AN76" i="3"/>
  <c r="AQ76" i="3" s="1"/>
  <c r="AT76" i="3" s="1"/>
  <c r="AW76" i="3" s="1"/>
  <c r="AZ76" i="3" s="1"/>
  <c r="BC76" i="3" s="1"/>
  <c r="BF76" i="3" s="1"/>
  <c r="BI76" i="3" s="1"/>
  <c r="BL76" i="3" s="1"/>
  <c r="AN77" i="3"/>
  <c r="AQ77" i="3" s="1"/>
  <c r="AT77" i="3" s="1"/>
  <c r="AW77" i="3" s="1"/>
  <c r="AZ77" i="3" s="1"/>
  <c r="BC77" i="3" s="1"/>
  <c r="BF77" i="3" s="1"/>
  <c r="BI77" i="3" s="1"/>
  <c r="BL77" i="3" s="1"/>
  <c r="AN78" i="3"/>
  <c r="AQ78" i="3" s="1"/>
  <c r="AT78" i="3" s="1"/>
  <c r="AW78" i="3" s="1"/>
  <c r="AZ78" i="3" s="1"/>
  <c r="BC78" i="3" s="1"/>
  <c r="BF78" i="3" s="1"/>
  <c r="BI78" i="3" s="1"/>
  <c r="BL78" i="3" s="1"/>
  <c r="AN83" i="3"/>
  <c r="AQ83" i="3" s="1"/>
  <c r="AT83" i="3" s="1"/>
  <c r="AW83" i="3" s="1"/>
  <c r="AZ83" i="3" s="1"/>
  <c r="BC83" i="3" s="1"/>
  <c r="BF83" i="3" s="1"/>
  <c r="BI83" i="3" s="1"/>
  <c r="BL83" i="3" s="1"/>
  <c r="AN87" i="3"/>
  <c r="AQ87" i="3" s="1"/>
  <c r="AT87" i="3" s="1"/>
  <c r="AW87" i="3" s="1"/>
  <c r="AZ87" i="3" s="1"/>
  <c r="BC87" i="3" s="1"/>
  <c r="BF87" i="3" s="1"/>
  <c r="BI87" i="3" s="1"/>
  <c r="BL87" i="3" s="1"/>
  <c r="AQ59" i="3"/>
  <c r="AT59" i="3" s="1"/>
  <c r="AW59" i="3" s="1"/>
  <c r="AZ59" i="3" s="1"/>
  <c r="BC59" i="3" s="1"/>
  <c r="BF59" i="3" s="1"/>
  <c r="BI59" i="3" s="1"/>
  <c r="BL59" i="3" s="1"/>
  <c r="AQ63" i="3"/>
  <c r="AT63" i="3" s="1"/>
  <c r="AW63" i="3" s="1"/>
  <c r="AZ63" i="3" s="1"/>
  <c r="BC63" i="3" s="1"/>
  <c r="BF63" i="3" s="1"/>
  <c r="BI63" i="3" s="1"/>
  <c r="BL63" i="3" s="1"/>
  <c r="AQ67" i="3"/>
  <c r="AT67" i="3" s="1"/>
  <c r="AW67" i="3" s="1"/>
  <c r="AZ67" i="3" s="1"/>
  <c r="BC67" i="3" s="1"/>
  <c r="BF67" i="3" s="1"/>
  <c r="BI67" i="3" s="1"/>
  <c r="BL67" i="3" s="1"/>
  <c r="AQ75" i="3"/>
  <c r="AT75" i="3" s="1"/>
  <c r="AW75" i="3" s="1"/>
  <c r="AZ75" i="3" s="1"/>
  <c r="BC75" i="3" s="1"/>
  <c r="BF75" i="3" s="1"/>
  <c r="BI75" i="3" s="1"/>
  <c r="BL75" i="3" s="1"/>
  <c r="AT81" i="3"/>
  <c r="AW81" i="3" s="1"/>
  <c r="AZ81" i="3" s="1"/>
  <c r="BC81" i="3" s="1"/>
  <c r="BF81" i="3" s="1"/>
  <c r="BI81" i="3" s="1"/>
  <c r="BL81" i="3" s="1"/>
  <c r="AT85" i="3"/>
  <c r="AW85" i="3" s="1"/>
  <c r="AZ85" i="3" s="1"/>
  <c r="BC85" i="3" s="1"/>
  <c r="BF85" i="3" s="1"/>
  <c r="BI85" i="3" s="1"/>
  <c r="BL85" i="3" s="1"/>
  <c r="AW61" i="3"/>
  <c r="AZ61" i="3" s="1"/>
  <c r="BC61" i="3" s="1"/>
  <c r="BF61" i="3" s="1"/>
  <c r="BI61" i="3" s="1"/>
  <c r="BL61" i="3" s="1"/>
  <c r="AW65" i="3"/>
  <c r="AZ65" i="3" s="1"/>
  <c r="BC65" i="3" s="1"/>
  <c r="BF65" i="3" s="1"/>
  <c r="BI65" i="3" s="1"/>
  <c r="BL65" i="3" s="1"/>
  <c r="AW73" i="3"/>
  <c r="AZ73" i="3"/>
  <c r="BC73" i="3" s="1"/>
  <c r="BF73" i="3" s="1"/>
  <c r="BI73" i="3" s="1"/>
  <c r="BL73" i="3" s="1"/>
  <c r="BK92" i="3"/>
  <c r="BH92" i="3"/>
  <c r="BE92" i="3"/>
  <c r="BB92" i="3"/>
  <c r="AY92" i="3"/>
  <c r="AV92" i="3"/>
  <c r="AS92" i="3"/>
  <c r="AP92" i="3"/>
  <c r="AM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AK55" i="3"/>
  <c r="AK145" i="3" l="1"/>
  <c r="AN108" i="3"/>
  <c r="AP70" i="6"/>
  <c r="AM84" i="6"/>
  <c r="AJ84" i="6"/>
  <c r="AP41" i="6"/>
  <c r="AM55" i="6"/>
  <c r="AJ55" i="6"/>
  <c r="AK92" i="3"/>
  <c r="AN55" i="3"/>
  <c r="AN145" i="3" l="1"/>
  <c r="AQ108" i="3"/>
  <c r="AP84" i="6"/>
  <c r="AS70" i="6"/>
  <c r="AV70" i="6" s="1"/>
  <c r="AY70" i="6" s="1"/>
  <c r="AP55" i="6"/>
  <c r="AS41" i="6"/>
  <c r="AV41" i="6" s="1"/>
  <c r="AY41" i="6" s="1"/>
  <c r="AQ55" i="3"/>
  <c r="AN92" i="3"/>
  <c r="AQ145" i="3" l="1"/>
  <c r="AT108" i="3"/>
  <c r="AQ92" i="3"/>
  <c r="AT55" i="3"/>
  <c r="AT145" i="3" l="1"/>
  <c r="AW108" i="3"/>
  <c r="AT92" i="3"/>
  <c r="AW55" i="3"/>
  <c r="AW145" i="3" l="1"/>
  <c r="AZ108" i="3"/>
  <c r="AW92" i="3"/>
  <c r="AZ55" i="3"/>
  <c r="AZ145" i="3" l="1"/>
  <c r="BC108" i="3"/>
  <c r="BC55" i="3"/>
  <c r="AZ92" i="3"/>
  <c r="BC145" i="3" l="1"/>
  <c r="BF108" i="3"/>
  <c r="BC92" i="3"/>
  <c r="BF55" i="3"/>
  <c r="BF145" i="3" l="1"/>
  <c r="BI108" i="3"/>
  <c r="BF92" i="3"/>
  <c r="BI55" i="3"/>
  <c r="BI145" i="3" l="1"/>
  <c r="BL108" i="3"/>
  <c r="BL145" i="3" s="1"/>
  <c r="BI92" i="3"/>
  <c r="BL55" i="3"/>
  <c r="BL92" i="3" s="1"/>
  <c r="K34" i="7" l="1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E39" i="7"/>
  <c r="E40" i="7"/>
  <c r="E41" i="7"/>
  <c r="E42" i="7"/>
  <c r="E43" i="7"/>
  <c r="E44" i="7"/>
  <c r="E45" i="7"/>
  <c r="E46" i="7"/>
  <c r="E47" i="7"/>
  <c r="E48" i="7"/>
  <c r="E49" i="7"/>
  <c r="J50" i="7" l="1"/>
  <c r="I50" i="7"/>
  <c r="D50" i="7"/>
  <c r="C50" i="7"/>
  <c r="K33" i="7"/>
  <c r="K50" i="7"/>
  <c r="K32" i="7"/>
  <c r="E33" i="7"/>
  <c r="E34" i="7"/>
  <c r="E35" i="7"/>
  <c r="E36" i="7"/>
  <c r="E37" i="7"/>
  <c r="E38" i="7"/>
  <c r="E50" i="7"/>
  <c r="E32" i="7"/>
  <c r="BB38" i="3" l="1"/>
  <c r="BE38" i="3"/>
  <c r="BH38" i="3"/>
  <c r="BK38" i="3"/>
  <c r="C56" i="5" l="1"/>
  <c r="C41" i="4"/>
  <c r="C40" i="5"/>
  <c r="AJ18" i="6"/>
  <c r="AM18" i="6" s="1"/>
  <c r="AP18" i="6" s="1"/>
  <c r="AS18" i="6" s="1"/>
  <c r="AJ19" i="6"/>
  <c r="AM19" i="6" s="1"/>
  <c r="AP19" i="6" s="1"/>
  <c r="AS19" i="6" s="1"/>
  <c r="AJ20" i="6"/>
  <c r="AM20" i="6" s="1"/>
  <c r="AP20" i="6" s="1"/>
  <c r="AS20" i="6" s="1"/>
  <c r="AJ21" i="6"/>
  <c r="AM21" i="6" s="1"/>
  <c r="AP21" i="6" s="1"/>
  <c r="AS21" i="6" s="1"/>
  <c r="AJ22" i="6"/>
  <c r="AM22" i="6" s="1"/>
  <c r="AP22" i="6" s="1"/>
  <c r="AS22" i="6" s="1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N28" i="3" s="1"/>
  <c r="AK29" i="3"/>
  <c r="AN29" i="3" s="1"/>
  <c r="AK30" i="3"/>
  <c r="AK31" i="3"/>
  <c r="AK32" i="3"/>
  <c r="AK33" i="3"/>
  <c r="AK35" i="3"/>
  <c r="AJ9" i="6"/>
  <c r="AM9" i="6" s="1"/>
  <c r="AP9" i="6" s="1"/>
  <c r="AS9" i="6" s="1"/>
  <c r="AJ10" i="6"/>
  <c r="AM10" i="6" s="1"/>
  <c r="AP10" i="6" s="1"/>
  <c r="AS10" i="6" s="1"/>
  <c r="AJ12" i="6"/>
  <c r="AM12" i="6" s="1"/>
  <c r="AP12" i="6" s="1"/>
  <c r="AS12" i="6" s="1"/>
  <c r="AJ13" i="6"/>
  <c r="AM13" i="6" s="1"/>
  <c r="AP13" i="6" s="1"/>
  <c r="AS13" i="6" s="1"/>
  <c r="AJ14" i="6"/>
  <c r="AM14" i="6" s="1"/>
  <c r="AP14" i="6" s="1"/>
  <c r="AS14" i="6" s="1"/>
  <c r="AJ15" i="6"/>
  <c r="AM15" i="6" s="1"/>
  <c r="AP15" i="6" s="1"/>
  <c r="AS15" i="6" s="1"/>
  <c r="AJ16" i="6"/>
  <c r="AM16" i="6" s="1"/>
  <c r="AP16" i="6" s="1"/>
  <c r="AS16" i="6" s="1"/>
  <c r="AJ17" i="6"/>
  <c r="AM17" i="6" s="1"/>
  <c r="AP17" i="6" s="1"/>
  <c r="AS17" i="6" s="1"/>
  <c r="P64" i="4"/>
  <c r="C21" i="7" l="1"/>
  <c r="AY38" i="3"/>
  <c r="AM38" i="3"/>
  <c r="AP38" i="3"/>
  <c r="AS38" i="3"/>
  <c r="AV38" i="3"/>
  <c r="AK8" i="3" l="1"/>
  <c r="AK38" i="3" s="1"/>
  <c r="O42" i="4" l="1"/>
  <c r="P42" i="4" s="1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D23" i="6"/>
  <c r="C24" i="5"/>
  <c r="AV19" i="6"/>
  <c r="AY19" i="6" s="1"/>
  <c r="AJ8" i="6"/>
  <c r="AM8" i="6" s="1"/>
  <c r="AJ23" i="6" l="1"/>
  <c r="AV14" i="6"/>
  <c r="AY14" i="6" s="1"/>
  <c r="AP8" i="6"/>
  <c r="AS8" i="6" s="1"/>
  <c r="AV8" i="6" s="1"/>
  <c r="AY8" i="6" s="1"/>
  <c r="AV17" i="6"/>
  <c r="AY17" i="6" s="1"/>
  <c r="AV13" i="6"/>
  <c r="AY13" i="6" s="1"/>
  <c r="AV22" i="6"/>
  <c r="AY22" i="6" s="1"/>
  <c r="AV15" i="6"/>
  <c r="AY15" i="6" s="1"/>
  <c r="AV9" i="6"/>
  <c r="AY9" i="6" s="1"/>
  <c r="AV12" i="6"/>
  <c r="AY12" i="6" s="1"/>
  <c r="AV16" i="6"/>
  <c r="AY16" i="6" s="1"/>
  <c r="C17" i="4"/>
  <c r="O18" i="4"/>
  <c r="P18" i="4" s="1"/>
  <c r="AM23" i="6" l="1"/>
  <c r="AP23" i="6"/>
  <c r="AN9" i="3" l="1"/>
  <c r="AQ9" i="3" s="1"/>
  <c r="AT9" i="3" s="1"/>
  <c r="AW9" i="3" s="1"/>
  <c r="AZ9" i="3" s="1"/>
  <c r="BC9" i="3" s="1"/>
  <c r="BF9" i="3" s="1"/>
  <c r="BI9" i="3" s="1"/>
  <c r="BL9" i="3" s="1"/>
  <c r="AN10" i="3"/>
  <c r="AQ10" i="3" s="1"/>
  <c r="AT10" i="3" s="1"/>
  <c r="AW10" i="3" s="1"/>
  <c r="AZ10" i="3" s="1"/>
  <c r="BC10" i="3" s="1"/>
  <c r="BF10" i="3" s="1"/>
  <c r="BI10" i="3" s="1"/>
  <c r="BL10" i="3" s="1"/>
  <c r="AN11" i="3"/>
  <c r="AQ11" i="3" s="1"/>
  <c r="AT11" i="3" s="1"/>
  <c r="AW11" i="3" s="1"/>
  <c r="AZ11" i="3" s="1"/>
  <c r="BC11" i="3" s="1"/>
  <c r="BF11" i="3" s="1"/>
  <c r="BI11" i="3" s="1"/>
  <c r="BL11" i="3" s="1"/>
  <c r="AN12" i="3"/>
  <c r="AQ12" i="3" s="1"/>
  <c r="AT12" i="3" s="1"/>
  <c r="AW12" i="3" s="1"/>
  <c r="AZ12" i="3" s="1"/>
  <c r="BC12" i="3" s="1"/>
  <c r="BF12" i="3" s="1"/>
  <c r="BI12" i="3" s="1"/>
  <c r="BL12" i="3" s="1"/>
  <c r="AN13" i="3"/>
  <c r="AQ13" i="3" s="1"/>
  <c r="AT13" i="3" s="1"/>
  <c r="AW13" i="3" s="1"/>
  <c r="AZ13" i="3" s="1"/>
  <c r="BC13" i="3" s="1"/>
  <c r="BF13" i="3" s="1"/>
  <c r="BI13" i="3" s="1"/>
  <c r="BL13" i="3" s="1"/>
  <c r="AN14" i="3"/>
  <c r="AQ14" i="3" s="1"/>
  <c r="AT14" i="3" s="1"/>
  <c r="AW14" i="3" s="1"/>
  <c r="AZ14" i="3" s="1"/>
  <c r="BC14" i="3" s="1"/>
  <c r="BF14" i="3" s="1"/>
  <c r="BI14" i="3" s="1"/>
  <c r="BL14" i="3" s="1"/>
  <c r="AN15" i="3"/>
  <c r="AQ15" i="3" s="1"/>
  <c r="AT15" i="3" s="1"/>
  <c r="AW15" i="3" s="1"/>
  <c r="AZ15" i="3" s="1"/>
  <c r="BC15" i="3" s="1"/>
  <c r="BF15" i="3" s="1"/>
  <c r="BI15" i="3" s="1"/>
  <c r="BL15" i="3" s="1"/>
  <c r="AN16" i="3"/>
  <c r="AQ16" i="3" s="1"/>
  <c r="AT16" i="3" s="1"/>
  <c r="AW16" i="3" s="1"/>
  <c r="AZ16" i="3" s="1"/>
  <c r="BC16" i="3" s="1"/>
  <c r="BF16" i="3" s="1"/>
  <c r="BI16" i="3" s="1"/>
  <c r="BL16" i="3" s="1"/>
  <c r="AN17" i="3"/>
  <c r="AQ17" i="3" s="1"/>
  <c r="AT17" i="3" s="1"/>
  <c r="AW17" i="3" s="1"/>
  <c r="AZ17" i="3" s="1"/>
  <c r="BC17" i="3" s="1"/>
  <c r="BF17" i="3" s="1"/>
  <c r="BI17" i="3" s="1"/>
  <c r="BL17" i="3" s="1"/>
  <c r="AN18" i="3"/>
  <c r="AQ18" i="3" s="1"/>
  <c r="AT18" i="3" s="1"/>
  <c r="AW18" i="3" s="1"/>
  <c r="AZ18" i="3" s="1"/>
  <c r="BC18" i="3" s="1"/>
  <c r="BF18" i="3" s="1"/>
  <c r="BI18" i="3" s="1"/>
  <c r="BL18" i="3" s="1"/>
  <c r="AN19" i="3"/>
  <c r="AQ19" i="3" s="1"/>
  <c r="AT19" i="3" s="1"/>
  <c r="AW19" i="3" s="1"/>
  <c r="AZ19" i="3" s="1"/>
  <c r="BC19" i="3" s="1"/>
  <c r="BF19" i="3" s="1"/>
  <c r="BI19" i="3" s="1"/>
  <c r="BL19" i="3" s="1"/>
  <c r="AN20" i="3"/>
  <c r="AQ20" i="3" s="1"/>
  <c r="AN21" i="3"/>
  <c r="AQ21" i="3" s="1"/>
  <c r="AT21" i="3" s="1"/>
  <c r="AW21" i="3" s="1"/>
  <c r="AZ21" i="3" s="1"/>
  <c r="BC21" i="3" s="1"/>
  <c r="BF21" i="3" s="1"/>
  <c r="BI21" i="3" s="1"/>
  <c r="BL21" i="3" s="1"/>
  <c r="AN22" i="3"/>
  <c r="AQ22" i="3" s="1"/>
  <c r="AT22" i="3" s="1"/>
  <c r="AW22" i="3" s="1"/>
  <c r="AZ22" i="3" s="1"/>
  <c r="BC22" i="3" s="1"/>
  <c r="BF22" i="3" s="1"/>
  <c r="BI22" i="3" s="1"/>
  <c r="BL22" i="3" s="1"/>
  <c r="AN23" i="3"/>
  <c r="AQ23" i="3" s="1"/>
  <c r="AT23" i="3" s="1"/>
  <c r="AW23" i="3" s="1"/>
  <c r="AZ23" i="3" s="1"/>
  <c r="BC23" i="3" s="1"/>
  <c r="BF23" i="3" s="1"/>
  <c r="BI23" i="3" s="1"/>
  <c r="BL23" i="3" s="1"/>
  <c r="AN24" i="3"/>
  <c r="AQ24" i="3" s="1"/>
  <c r="AT24" i="3" s="1"/>
  <c r="AW24" i="3" s="1"/>
  <c r="AZ24" i="3" s="1"/>
  <c r="BC24" i="3" s="1"/>
  <c r="BF24" i="3" s="1"/>
  <c r="BI24" i="3" s="1"/>
  <c r="BL24" i="3" s="1"/>
  <c r="AN25" i="3"/>
  <c r="AQ25" i="3" s="1"/>
  <c r="AT25" i="3" s="1"/>
  <c r="AW25" i="3" s="1"/>
  <c r="AZ25" i="3" s="1"/>
  <c r="BC25" i="3" s="1"/>
  <c r="BF25" i="3" s="1"/>
  <c r="BI25" i="3" s="1"/>
  <c r="BL25" i="3" s="1"/>
  <c r="AN26" i="3"/>
  <c r="AQ26" i="3" s="1"/>
  <c r="AT26" i="3" s="1"/>
  <c r="AW26" i="3" s="1"/>
  <c r="AZ26" i="3" s="1"/>
  <c r="BC26" i="3" s="1"/>
  <c r="BF26" i="3" s="1"/>
  <c r="BI26" i="3" s="1"/>
  <c r="BL26" i="3" s="1"/>
  <c r="AN27" i="3"/>
  <c r="AQ27" i="3" s="1"/>
  <c r="AT27" i="3" s="1"/>
  <c r="AW27" i="3" s="1"/>
  <c r="AZ27" i="3" s="1"/>
  <c r="BC27" i="3" s="1"/>
  <c r="BF27" i="3" s="1"/>
  <c r="BI27" i="3" s="1"/>
  <c r="BL27" i="3" s="1"/>
  <c r="AN30" i="3"/>
  <c r="AN31" i="3"/>
  <c r="AN32" i="3"/>
  <c r="AQ32" i="3" s="1"/>
  <c r="AT32" i="3" s="1"/>
  <c r="AW32" i="3" s="1"/>
  <c r="AZ32" i="3" s="1"/>
  <c r="BC32" i="3" s="1"/>
  <c r="BF32" i="3" s="1"/>
  <c r="BI32" i="3" s="1"/>
  <c r="BL32" i="3" s="1"/>
  <c r="AN33" i="3"/>
  <c r="AQ33" i="3" s="1"/>
  <c r="AT33" i="3" s="1"/>
  <c r="AW33" i="3" s="1"/>
  <c r="AZ33" i="3" s="1"/>
  <c r="BC33" i="3" s="1"/>
  <c r="BF33" i="3" s="1"/>
  <c r="BI33" i="3" s="1"/>
  <c r="BL33" i="3" s="1"/>
  <c r="AN8" i="3"/>
  <c r="AQ8" i="3" s="1"/>
  <c r="AT8" i="3" s="1"/>
  <c r="AW8" i="3" s="1"/>
  <c r="AZ8" i="3" s="1"/>
  <c r="BC8" i="3" s="1"/>
  <c r="BF8" i="3" s="1"/>
  <c r="BI8" i="3" s="1"/>
  <c r="BL8" i="3" s="1"/>
  <c r="AQ31" i="3" l="1"/>
  <c r="AT31" i="3" s="1"/>
  <c r="AW31" i="3" s="1"/>
  <c r="AZ31" i="3" s="1"/>
  <c r="BC31" i="3" s="1"/>
  <c r="AQ30" i="3"/>
  <c r="AT30" i="3" s="1"/>
  <c r="AW30" i="3" s="1"/>
  <c r="AZ30" i="3" s="1"/>
  <c r="BC30" i="3" s="1"/>
  <c r="BF30" i="3" s="1"/>
  <c r="BI30" i="3" s="1"/>
  <c r="BL30" i="3" s="1"/>
  <c r="AT20" i="3"/>
  <c r="AN35" i="3"/>
  <c r="AQ35" i="3" s="1"/>
  <c r="AT35" i="3" l="1"/>
  <c r="AW35" i="3" s="1"/>
  <c r="AZ35" i="3" s="1"/>
  <c r="BC35" i="3" s="1"/>
  <c r="BF35" i="3" s="1"/>
  <c r="BI35" i="3" s="1"/>
  <c r="BL35" i="3" s="1"/>
  <c r="AN38" i="3"/>
  <c r="BF31" i="3"/>
  <c r="AQ38" i="3"/>
  <c r="AT38" i="3"/>
  <c r="AW20" i="3"/>
  <c r="BI31" i="3" l="1"/>
  <c r="AW38" i="3"/>
  <c r="AZ20" i="3"/>
  <c r="BL31" i="3" l="1"/>
  <c r="AZ38" i="3"/>
  <c r="BC20" i="3"/>
  <c r="BF20" i="3" l="1"/>
  <c r="BC38" i="3"/>
  <c r="BI20" i="3" l="1"/>
  <c r="BF38" i="3"/>
  <c r="BL20" i="3" l="1"/>
  <c r="BL38" i="3" s="1"/>
  <c r="BI38" i="3"/>
</calcChain>
</file>

<file path=xl/sharedStrings.xml><?xml version="1.0" encoding="utf-8"?>
<sst xmlns="http://schemas.openxmlformats.org/spreadsheetml/2006/main" count="916" uniqueCount="220">
  <si>
    <t>S.No</t>
  </si>
  <si>
    <t>Total Expense</t>
  </si>
  <si>
    <t>Sree Agency</t>
  </si>
  <si>
    <t>Rahuman Agency</t>
  </si>
  <si>
    <t xml:space="preserve">Purchase </t>
  </si>
  <si>
    <t>Bun</t>
  </si>
  <si>
    <t>Gajapathi oil</t>
  </si>
  <si>
    <t>Pepsi</t>
  </si>
  <si>
    <t>02.03.2024</t>
  </si>
  <si>
    <t>Mutton</t>
  </si>
  <si>
    <t>Heritage Milk</t>
  </si>
  <si>
    <t>Anandha (Egg)</t>
  </si>
  <si>
    <t>Anandha (Coffee)</t>
  </si>
  <si>
    <t>Classic Ice cream</t>
  </si>
  <si>
    <t>Bakkiya</t>
  </si>
  <si>
    <t>Pearl Agency</t>
  </si>
  <si>
    <t>Mahiban</t>
  </si>
  <si>
    <t>Brouine</t>
  </si>
  <si>
    <t>Eagle Gas</t>
  </si>
  <si>
    <t>G.V.Veg</t>
  </si>
  <si>
    <t>Napkin</t>
  </si>
  <si>
    <t>Syed Essence</t>
  </si>
  <si>
    <t>Mahalakshmi</t>
  </si>
  <si>
    <t>MGM oil</t>
  </si>
  <si>
    <t>Neallai Chicken</t>
  </si>
  <si>
    <t>Date of purchage</t>
  </si>
  <si>
    <t>Kumar Mutton</t>
  </si>
  <si>
    <t>Jazco Chemicals</t>
  </si>
  <si>
    <t xml:space="preserve">Last Month pending </t>
  </si>
  <si>
    <t>Bending Amount - 1</t>
  </si>
  <si>
    <t>Paid Date - 1</t>
  </si>
  <si>
    <t>Paid Amount - 1</t>
  </si>
  <si>
    <t>Paid Date - 2</t>
  </si>
  <si>
    <t>Paid Amount - 2</t>
  </si>
  <si>
    <t>Bending Amount - 2</t>
  </si>
  <si>
    <t>Paid Date - 3</t>
  </si>
  <si>
    <t>Paid Amount - 3</t>
  </si>
  <si>
    <t>Bending Amount - 3</t>
  </si>
  <si>
    <t>Paid Date - 4</t>
  </si>
  <si>
    <t>Paid Amount - 4</t>
  </si>
  <si>
    <t>Bending Amount - 4</t>
  </si>
  <si>
    <t>Paid Date - 5</t>
  </si>
  <si>
    <t>Paid Amount - 5</t>
  </si>
  <si>
    <t>Bending Amount - 5</t>
  </si>
  <si>
    <t>EK Foods</t>
  </si>
  <si>
    <t>04.03.24</t>
  </si>
  <si>
    <t>Go Gas</t>
  </si>
  <si>
    <t>Mechnellais</t>
  </si>
  <si>
    <t>EK Food</t>
  </si>
  <si>
    <t>28.02.24 - 05.03.24 Payment  Bill</t>
  </si>
  <si>
    <t>28.02.24 - 05.03.24 salary</t>
  </si>
  <si>
    <t>S.N</t>
  </si>
  <si>
    <t>Vendar</t>
  </si>
  <si>
    <t>Cash</t>
  </si>
  <si>
    <t>Name</t>
  </si>
  <si>
    <t>One day</t>
  </si>
  <si>
    <t>working</t>
  </si>
  <si>
    <t>Leave</t>
  </si>
  <si>
    <t>Half</t>
  </si>
  <si>
    <t>Total</t>
  </si>
  <si>
    <t>Extra</t>
  </si>
  <si>
    <t>1</t>
  </si>
  <si>
    <t>Nellai Chicken (21-27.2.24)</t>
  </si>
  <si>
    <t>Saravanan</t>
  </si>
  <si>
    <t>2</t>
  </si>
  <si>
    <t>Go Gas (6 nos)</t>
  </si>
  <si>
    <t>Maris</t>
  </si>
  <si>
    <t>3</t>
  </si>
  <si>
    <t>Heritage Milk (21-27.2.24)</t>
  </si>
  <si>
    <t>Linga</t>
  </si>
  <si>
    <t>4</t>
  </si>
  <si>
    <t>Salary</t>
  </si>
  <si>
    <t>Uma</t>
  </si>
  <si>
    <t>5</t>
  </si>
  <si>
    <t>MGM Oil</t>
  </si>
  <si>
    <t>Manoji</t>
  </si>
  <si>
    <t>Egg</t>
  </si>
  <si>
    <t>Sekar</t>
  </si>
  <si>
    <t>6</t>
  </si>
  <si>
    <t>Super Gas (6 nos)</t>
  </si>
  <si>
    <t>Ponni valavan</t>
  </si>
  <si>
    <t>Raja Jana</t>
  </si>
  <si>
    <t>Anil Mondal</t>
  </si>
  <si>
    <t>G.V.Veg.</t>
  </si>
  <si>
    <t>7</t>
  </si>
  <si>
    <t>8</t>
  </si>
  <si>
    <t>Maharani</t>
  </si>
  <si>
    <t>Arockia Milk</t>
  </si>
  <si>
    <t>Maitha</t>
  </si>
  <si>
    <t>Vetha Milk</t>
  </si>
  <si>
    <t>05.03.24</t>
  </si>
  <si>
    <t>Ananatha Egg</t>
  </si>
  <si>
    <t xml:space="preserve">28.02.24 - 05.03.24 Payment </t>
  </si>
  <si>
    <t>Nellai Chicken (21 - 27.2.24)</t>
  </si>
  <si>
    <t>Mutton (6 bill)</t>
  </si>
  <si>
    <t>Arockis Milk (26-5.3.24)</t>
  </si>
  <si>
    <t>Eagle Gas (9 nos)</t>
  </si>
  <si>
    <t>Egg (2 bill)</t>
  </si>
  <si>
    <t>Maida</t>
  </si>
  <si>
    <t>9</t>
  </si>
  <si>
    <t>06.03.24</t>
  </si>
  <si>
    <t xml:space="preserve">06.03.24 - 12.03.24 Payment </t>
  </si>
  <si>
    <t>Nellai Chicken (28 - 05.03.24)</t>
  </si>
  <si>
    <t>06.03.24 - 12.03.24 Payment  Bill</t>
  </si>
  <si>
    <t>Nellai Chicken (28-05.03.24)</t>
  </si>
  <si>
    <t>MGM Edible Oils (4 bill)</t>
  </si>
  <si>
    <t>G.V.Veg.(2bill)</t>
  </si>
  <si>
    <t>G.V.Veg (4 bill)</t>
  </si>
  <si>
    <t>07.03.24</t>
  </si>
  <si>
    <t>Heritage Milk (28-05.03.24)</t>
  </si>
  <si>
    <t>08.03.24</t>
  </si>
  <si>
    <t>Pending Amount - 1</t>
  </si>
  <si>
    <t>Pending Amount - 2</t>
  </si>
  <si>
    <t>Arockis Milk (06-12.3.24)</t>
  </si>
  <si>
    <t>09.03.24</t>
  </si>
  <si>
    <t>Date of purchace</t>
  </si>
  <si>
    <t>11.03.24</t>
  </si>
  <si>
    <t>Kadai</t>
  </si>
  <si>
    <t>13.03.24 - 19.03.24 Payment  Bill</t>
  </si>
  <si>
    <t>Nellai Chicken (06-12.03.24)</t>
  </si>
  <si>
    <t>Heritage Milk (06-12.03.24)</t>
  </si>
  <si>
    <t>06.03.24 - 12.03.24 salary</t>
  </si>
  <si>
    <t>13.03.24 - 19.03.24 salary</t>
  </si>
  <si>
    <t>Prawns</t>
  </si>
  <si>
    <t>Butter</t>
  </si>
  <si>
    <t>Panner</t>
  </si>
  <si>
    <t>10</t>
  </si>
  <si>
    <t>11</t>
  </si>
  <si>
    <t>12</t>
  </si>
  <si>
    <t>13</t>
  </si>
  <si>
    <t>12.03.24</t>
  </si>
  <si>
    <t>11..03.24</t>
  </si>
  <si>
    <t>Star Traders</t>
  </si>
  <si>
    <t>10.03.24</t>
  </si>
  <si>
    <t>Mutton (2 bill)</t>
  </si>
  <si>
    <t>MGM Edible Oils (5 bill)</t>
  </si>
  <si>
    <t>G.V.Veg (1 bill)</t>
  </si>
  <si>
    <t>Egg (1 bill)</t>
  </si>
  <si>
    <t>14</t>
  </si>
  <si>
    <t>MGM Oil (3 bill)</t>
  </si>
  <si>
    <t>Super Gas (7 nos)</t>
  </si>
  <si>
    <t>G.V.Veg.(3 bill)</t>
  </si>
  <si>
    <t xml:space="preserve">13.03.24 - 19.03.24 Payment </t>
  </si>
  <si>
    <t>13.03.24</t>
  </si>
  <si>
    <t>Nellai Chicken (06 - 12.03.24)</t>
  </si>
  <si>
    <t>14.03.24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</si>
  <si>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</si>
  <si>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</si>
  <si>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</si>
  <si>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</si>
  <si>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</si>
  <si>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</si>
  <si>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</si>
  <si>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</si>
  <si>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</si>
  <si>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</si>
  <si>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</si>
  <si>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</si>
  <si>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</si>
  <si>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Month</t>
  </si>
  <si>
    <t>MMR</t>
  </si>
  <si>
    <t>EK</t>
  </si>
  <si>
    <t>Sep.</t>
  </si>
  <si>
    <t>Oct</t>
  </si>
  <si>
    <t>Nov</t>
  </si>
  <si>
    <t>Dec.</t>
  </si>
  <si>
    <t>Feb.</t>
  </si>
  <si>
    <t>March</t>
  </si>
  <si>
    <t>Nellai Chicken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</si>
  <si>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</si>
  <si>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</si>
  <si>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</si>
  <si>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</si>
  <si>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</si>
  <si>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</si>
  <si>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</si>
  <si>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</si>
  <si>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</si>
  <si>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Jan. - 24</t>
  </si>
  <si>
    <t>Aug. - 23</t>
  </si>
  <si>
    <t>Jan. 24</t>
  </si>
  <si>
    <t>February</t>
  </si>
  <si>
    <t>15.03.24</t>
  </si>
  <si>
    <t>16.03.24</t>
  </si>
  <si>
    <t>Nellai System</t>
  </si>
  <si>
    <t>Super Gas (4 nos)</t>
  </si>
  <si>
    <t>Mutton (3 bill)</t>
  </si>
  <si>
    <t>Sri Chakra Enterprises</t>
  </si>
  <si>
    <t>18.03.24</t>
  </si>
  <si>
    <t>16.04.24</t>
  </si>
  <si>
    <t>Water can</t>
  </si>
  <si>
    <t>19.03.24</t>
  </si>
  <si>
    <t>Arun</t>
  </si>
  <si>
    <t>20.03.24 - 26.03.24 Payment  Bill</t>
  </si>
  <si>
    <t>20.03.24 - 26.03.24 salary</t>
  </si>
  <si>
    <t>14 to 20.03.24</t>
  </si>
  <si>
    <t xml:space="preserve">20.03.24 - 26.03.24 Payment </t>
  </si>
  <si>
    <t>G.V.Veg (2 bill)</t>
  </si>
  <si>
    <t>Maitha (1 bill)</t>
  </si>
  <si>
    <t>Profit / Loss</t>
  </si>
  <si>
    <t>Income</t>
  </si>
  <si>
    <t>Exb</t>
  </si>
  <si>
    <t>12.03.24 to 18.03.24</t>
  </si>
  <si>
    <t>Relaince bill</t>
  </si>
  <si>
    <t>Eagle gas</t>
  </si>
  <si>
    <t>Coffee</t>
  </si>
  <si>
    <t>Elaneer, Nungu</t>
  </si>
  <si>
    <t>Dosai Mavu, Sappathi</t>
  </si>
  <si>
    <t>Nellai Systems</t>
  </si>
  <si>
    <t>Gajabathi oil</t>
  </si>
  <si>
    <t>Share</t>
  </si>
  <si>
    <t>Rent/HAVC</t>
  </si>
  <si>
    <t>B/F</t>
  </si>
  <si>
    <t>Over All</t>
  </si>
  <si>
    <t>EXP</t>
  </si>
  <si>
    <t>Loss</t>
  </si>
  <si>
    <t>01.03.24 to 15.03.24</t>
  </si>
  <si>
    <t>20.03.24</t>
  </si>
  <si>
    <t>Maresh</t>
  </si>
  <si>
    <t>Nellai Chicken (13 - 19.03.24)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</si>
</sst>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textRotation="90"/>
    </xf>
    <xf numFmtId="0" fontId="0" fillId="0" borderId="1" xfId="0" applyBorder="1" applyAlignment="1">
      <alignment horizontal="center" vertical="center" textRotation="90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textRotation="90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0" fontId="0" fillId="0" borderId="11" xfId="0" applyBorder="1"/>
    <xf numFmtId="0" fontId="4" fillId="0" borderId="11" xfId="0" applyFont="1" applyBorder="1"/>
    <xf numFmtId="0" fontId="7" fillId="0" borderId="1" xfId="0" applyFont="1" applyBorder="1"/>
    <xf numFmtId="0" fontId="7" fillId="0" borderId="0" xfId="0" applyFont="1"/>
    <xf numFmtId="49" fontId="0" fillId="0" borderId="1" xfId="0" applyNumberFormat="1" applyBorder="1" applyAlignment="1">
      <alignment horizontal="left" vertical="center"/>
    </xf>
    <xf numFmtId="49" fontId="1" fillId="0" borderId="1" xfId="0" applyNumberFormat="1" applyFont="1" applyBorder="1"/>
    <xf numFmtId="17" fontId="1" fillId="0" borderId="1" xfId="0" applyNumberFormat="1" applyFont="1" applyBorder="1"/>
    <xf numFmtId="0" fontId="5" fillId="0" borderId="1" xfId="0" applyFont="1" applyBorder="1"/>
    <xf numFmtId="17" fontId="0" fillId="0" borderId="0" xfId="0" applyNumberFormat="1"/>
    <xf numFmtId="49" fontId="0" fillId="0" borderId="0" xfId="0" applyNumberFormat="1" applyAlignment="1">
      <alignment horizontal="left" vertical="center"/>
    </xf>
    <xf numFmtId="0" fontId="5" fillId="0" borderId="0" xfId="0" applyFont="1" applyAlignment="1">
      <alignment horizontal="right"/>
    </xf>
    <xf numFmtId="0" fontId="1" fillId="0" borderId="16" xfId="0" applyFont="1" applyBorder="1"/>
    <xf numFmtId="0" fontId="1" fillId="0" borderId="14" xfId="0" applyFont="1" applyBorder="1"/>
    <xf numFmtId="0" fontId="0" fillId="0" borderId="16" xfId="0" applyBorder="1"/>
    <xf numFmtId="0" fontId="0" fillId="0" borderId="14" xfId="0" applyBorder="1"/>
    <xf numFmtId="0" fontId="0" fillId="0" borderId="3" xfId="0" applyBorder="1"/>
    <xf numFmtId="0" fontId="0" fillId="0" borderId="17" xfId="0" applyBorder="1"/>
    <xf numFmtId="0" fontId="0" fillId="0" borderId="4" xfId="0" applyBorder="1"/>
    <xf numFmtId="0" fontId="1" fillId="0" borderId="11" xfId="0" applyFont="1" applyBorder="1"/>
    <xf numFmtId="0" fontId="0" fillId="0" borderId="15" xfId="0" applyBorder="1"/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2" xfId="0" applyFont="1" applyBorder="1"/>
    <xf numFmtId="0" fontId="1" fillId="0" borderId="18" xfId="0" applyFont="1" applyBorder="1"/>
    <xf numFmtId="0" fontId="1" fillId="0" borderId="13" xfId="0" applyFont="1" applyBorder="1"/>
    <xf numFmtId="0" fontId="0" fillId="2" borderId="1" xfId="0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nya Ravichandran" refreshedDate="45572.763775810185" createdVersion="8" refreshedVersion="8" minRefreshableVersion="3" recordCount="34" xr:uid="{ECCE1520-7013-4E3E-A17D-378C184BA0C7}">
  <cacheSource type="worksheet">
    <worksheetSource ref="B4:B38" sheet="March - 24"/>
  </cacheSource>
  <cacheFields count="1">
    <cacheField name="EK Food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m/>
  </r>
  <r>
    <m/>
  </r>
  <r>
    <s v="S.No"/>
  </r>
  <r>
    <s v="1"/>
  </r>
  <r>
    <s v="2"/>
  </r>
  <r>
    <s v="3"/>
  </r>
  <r>
    <s v="4"/>
  </r>
  <r>
    <s v="5"/>
  </r>
  <r>
    <s v="6"/>
  </r>
  <r>
    <s v="7"/>
  </r>
  <r>
    <s v="8"/>
  </r>
  <r>
    <s v="9"/>
  </r>
  <r>
    <s v="10"/>
  </r>
  <r>
    <s v="11"/>
  </r>
  <r>
    <s v="12"/>
  </r>
  <r>
    <s v="13"/>
  </r>
  <r>
    <s v="14"/>
  </r>
  <r>
    <s v="15"/>
  </r>
  <r>
    <s v="16"/>
  </r>
  <r>
    <s v="17"/>
  </r>
  <r>
    <s v="18"/>
  </r>
  <r>
    <s v="19"/>
  </r>
  <r>
    <s v="20"/>
  </r>
  <r>
    <s v="21"/>
  </r>
  <r>
    <s v="22"/>
  </r>
  <r>
    <s v="23"/>
  </r>
  <r>
    <s v="24"/>
  </r>
  <r>
    <s v="25"/>
  </r>
  <r>
    <s v="26"/>
  </r>
  <r>
    <s v="27"/>
  </r>
  <r>
    <s v="27"/>
  </r>
  <r>
    <m/>
  </r>
  <r>
    <m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6C2FA-40DD-47AD-8AAB-314EB620F4D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2334-8CE8-4026-9AA3-DA8F5852DBBA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68"/>
      <c r="B3" s="69"/>
      <c r="C3" s="70"/>
    </row>
    <row r="4" spans="1:3" x14ac:dyDescent="0.3">
      <c r="A4" s="71"/>
      <c r="B4" s="72"/>
      <c r="C4" s="73"/>
    </row>
    <row r="5" spans="1:3" x14ac:dyDescent="0.3">
      <c r="A5" s="71"/>
      <c r="B5" s="72"/>
      <c r="C5" s="73"/>
    </row>
    <row r="6" spans="1:3" x14ac:dyDescent="0.3">
      <c r="A6" s="71"/>
      <c r="B6" s="72"/>
      <c r="C6" s="73"/>
    </row>
    <row r="7" spans="1:3" x14ac:dyDescent="0.3">
      <c r="A7" s="71"/>
      <c r="B7" s="72"/>
      <c r="C7" s="73"/>
    </row>
    <row r="8" spans="1:3" x14ac:dyDescent="0.3">
      <c r="A8" s="71"/>
      <c r="B8" s="72"/>
      <c r="C8" s="73"/>
    </row>
    <row r="9" spans="1:3" x14ac:dyDescent="0.3">
      <c r="A9" s="71"/>
      <c r="B9" s="72"/>
      <c r="C9" s="73"/>
    </row>
    <row r="10" spans="1:3" x14ac:dyDescent="0.3">
      <c r="A10" s="71"/>
      <c r="B10" s="72"/>
      <c r="C10" s="73"/>
    </row>
    <row r="11" spans="1:3" x14ac:dyDescent="0.3">
      <c r="A11" s="71"/>
      <c r="B11" s="72"/>
      <c r="C11" s="73"/>
    </row>
    <row r="12" spans="1:3" x14ac:dyDescent="0.3">
      <c r="A12" s="71"/>
      <c r="B12" s="72"/>
      <c r="C12" s="73"/>
    </row>
    <row r="13" spans="1:3" x14ac:dyDescent="0.3">
      <c r="A13" s="71"/>
      <c r="B13" s="72"/>
      <c r="C13" s="73"/>
    </row>
    <row r="14" spans="1:3" x14ac:dyDescent="0.3">
      <c r="A14" s="71"/>
      <c r="B14" s="72"/>
      <c r="C14" s="73"/>
    </row>
    <row r="15" spans="1:3" x14ac:dyDescent="0.3">
      <c r="A15" s="71"/>
      <c r="B15" s="72"/>
      <c r="C15" s="73"/>
    </row>
    <row r="16" spans="1:3" x14ac:dyDescent="0.3">
      <c r="A16" s="71"/>
      <c r="B16" s="72"/>
      <c r="C16" s="73"/>
    </row>
    <row r="17" spans="1:3" x14ac:dyDescent="0.3">
      <c r="A17" s="71"/>
      <c r="B17" s="72"/>
      <c r="C17" s="73"/>
    </row>
    <row r="18" spans="1:3" x14ac:dyDescent="0.3">
      <c r="A18" s="71"/>
      <c r="B18" s="72"/>
      <c r="C18" s="73"/>
    </row>
    <row r="19" spans="1:3" x14ac:dyDescent="0.3">
      <c r="A19" s="71"/>
      <c r="B19" s="72"/>
      <c r="C19" s="73"/>
    </row>
    <row r="20" spans="1:3" x14ac:dyDescent="0.3">
      <c r="A20" s="74"/>
      <c r="B20" s="75"/>
      <c r="C20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0284-E5FF-4F60-8406-7B66E715E6EF}">
  <dimension ref="B2:BR145"/>
  <sheetViews>
    <sheetView tabSelected="1" topLeftCell="A4" zoomScale="70" zoomScaleNormal="70" workbookViewId="0">
      <selection activeCell="C13" sqref="C13"/>
    </sheetView>
  </sheetViews>
  <sheetFormatPr defaultRowHeight="14.4" x14ac:dyDescent="0.3"/>
  <cols>
    <col min="2" max="2" width="5.109375" bestFit="1" customWidth="1"/>
    <col min="3" max="3" width="20.44140625" customWidth="1"/>
    <col min="4" max="4" width="10.5546875" bestFit="1" customWidth="1"/>
    <col min="5" max="5" width="6.44140625" bestFit="1" customWidth="1"/>
    <col min="6" max="6" width="6.44140625" customWidth="1"/>
    <col min="7" max="7" width="7.44140625" bestFit="1" customWidth="1"/>
    <col min="8" max="12" width="6.44140625" customWidth="1"/>
    <col min="13" max="13" width="8.109375" bestFit="1" customWidth="1"/>
    <col min="14" max="19" width="6.44140625" customWidth="1"/>
    <col min="20" max="20" width="7.44140625" bestFit="1" customWidth="1"/>
    <col min="21" max="21" width="6.44140625" customWidth="1"/>
    <col min="22" max="22" width="7.44140625" bestFit="1" customWidth="1"/>
    <col min="23" max="36" width="6.44140625" customWidth="1"/>
    <col min="37" max="38" width="10.33203125" bestFit="1" customWidth="1"/>
    <col min="39" max="39" width="7.44140625" bestFit="1" customWidth="1"/>
    <col min="40" max="41" width="10.33203125" bestFit="1" customWidth="1"/>
    <col min="43" max="43" width="10.33203125" bestFit="1" customWidth="1"/>
    <col min="46" max="46" width="10.33203125" bestFit="1" customWidth="1"/>
    <col min="49" max="49" width="10.33203125" bestFit="1" customWidth="1"/>
    <col min="52" max="52" width="10.33203125" bestFit="1" customWidth="1"/>
  </cols>
  <sheetData>
    <row r="2" spans="2:64" x14ac:dyDescent="0.3">
      <c r="T2" s="54">
        <v>45352</v>
      </c>
      <c r="U2" s="55"/>
    </row>
    <row r="3" spans="2:64" ht="15" thickBot="1" x14ac:dyDescent="0.35"/>
    <row r="4" spans="2:64" ht="15" customHeight="1" x14ac:dyDescent="0.3">
      <c r="B4" s="56" t="s">
        <v>44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8"/>
    </row>
    <row r="5" spans="2:64" ht="15" customHeight="1" thickBot="1" x14ac:dyDescent="0.3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1"/>
    </row>
    <row r="6" spans="2:64" ht="25.8" x14ac:dyDescent="0.5">
      <c r="B6" s="10"/>
      <c r="C6" s="62" t="s">
        <v>115</v>
      </c>
      <c r="D6" s="63"/>
      <c r="E6" s="10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10">
        <v>10</v>
      </c>
      <c r="O6" s="10">
        <v>11</v>
      </c>
      <c r="P6" s="10">
        <v>12</v>
      </c>
      <c r="Q6" s="10">
        <v>13</v>
      </c>
      <c r="R6" s="10">
        <v>14</v>
      </c>
      <c r="S6" s="10">
        <v>15</v>
      </c>
      <c r="T6" s="10">
        <v>16</v>
      </c>
      <c r="U6" s="10">
        <v>17</v>
      </c>
      <c r="V6" s="10">
        <v>18</v>
      </c>
      <c r="W6" s="10">
        <v>19</v>
      </c>
      <c r="X6" s="10">
        <v>20</v>
      </c>
      <c r="Y6" s="10">
        <v>21</v>
      </c>
      <c r="Z6" s="10">
        <v>22</v>
      </c>
      <c r="AA6" s="10">
        <v>23</v>
      </c>
      <c r="AB6" s="10">
        <v>24</v>
      </c>
      <c r="AC6" s="10">
        <v>25</v>
      </c>
      <c r="AD6" s="10">
        <v>26</v>
      </c>
      <c r="AE6" s="10">
        <v>27</v>
      </c>
      <c r="AF6" s="10">
        <v>28</v>
      </c>
      <c r="AG6" s="10">
        <v>29</v>
      </c>
      <c r="AH6" s="10">
        <v>30</v>
      </c>
      <c r="AI6" s="10">
        <v>31</v>
      </c>
      <c r="AJ6" s="10"/>
      <c r="AK6" s="10"/>
      <c r="AL6" s="11"/>
      <c r="AM6" s="11"/>
      <c r="AN6" s="11"/>
      <c r="AO6" s="11"/>
      <c r="AP6" s="11"/>
      <c r="AQ6" s="11"/>
    </row>
    <row r="7" spans="2:64" s="3" customFormat="1" ht="64.5" customHeight="1" x14ac:dyDescent="0.3">
      <c r="B7" s="6" t="s">
        <v>0</v>
      </c>
      <c r="C7" s="4" t="s">
        <v>4</v>
      </c>
      <c r="D7" s="4" t="s">
        <v>28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1</v>
      </c>
      <c r="AL7" s="8" t="s">
        <v>30</v>
      </c>
      <c r="AM7" s="9" t="s">
        <v>31</v>
      </c>
      <c r="AN7" s="9" t="s">
        <v>111</v>
      </c>
      <c r="AO7" s="8" t="s">
        <v>32</v>
      </c>
      <c r="AP7" s="9" t="s">
        <v>33</v>
      </c>
      <c r="AQ7" s="9" t="s">
        <v>112</v>
      </c>
      <c r="AR7" s="8" t="s">
        <v>35</v>
      </c>
      <c r="AS7" s="9" t="s">
        <v>36</v>
      </c>
      <c r="AT7" s="9" t="s">
        <v>37</v>
      </c>
      <c r="AU7" s="8" t="s">
        <v>38</v>
      </c>
      <c r="AV7" s="9" t="s">
        <v>39</v>
      </c>
      <c r="AW7" s="9" t="s">
        <v>40</v>
      </c>
      <c r="AX7" s="8" t="s">
        <v>41</v>
      </c>
      <c r="AY7" s="9" t="s">
        <v>42</v>
      </c>
      <c r="AZ7" s="9" t="s">
        <v>43</v>
      </c>
      <c r="BA7" s="8" t="s">
        <v>41</v>
      </c>
      <c r="BB7" s="9" t="s">
        <v>42</v>
      </c>
      <c r="BC7" s="9" t="s">
        <v>43</v>
      </c>
      <c r="BD7" s="8" t="s">
        <v>41</v>
      </c>
      <c r="BE7" s="9" t="s">
        <v>42</v>
      </c>
      <c r="BF7" s="9" t="s">
        <v>43</v>
      </c>
      <c r="BG7" s="8" t="s">
        <v>41</v>
      </c>
      <c r="BH7" s="9" t="s">
        <v>42</v>
      </c>
      <c r="BI7" s="9" t="s">
        <v>43</v>
      </c>
      <c r="BJ7" s="8" t="s">
        <v>41</v>
      </c>
      <c r="BK7" s="9" t="s">
        <v>42</v>
      </c>
      <c r="BL7" s="9" t="s">
        <v>43</v>
      </c>
    </row>
    <row r="8" spans="2:64" ht="15.6" x14ac:dyDescent="0.3">
      <c r="B8" s="30" t="s">
        <v>61</v>
      </c>
      <c r="C8" s="2" t="s">
        <v>10</v>
      </c>
      <c r="D8" s="2">
        <v>5195</v>
      </c>
      <c r="E8" s="2">
        <v>490</v>
      </c>
      <c r="F8" s="2">
        <v>1040</v>
      </c>
      <c r="G8" s="2">
        <v>830</v>
      </c>
      <c r="H8" s="2">
        <v>345</v>
      </c>
      <c r="I8" s="2">
        <v>555</v>
      </c>
      <c r="J8" s="2">
        <v>555</v>
      </c>
      <c r="K8" s="2">
        <v>485</v>
      </c>
      <c r="L8" s="2">
        <v>485</v>
      </c>
      <c r="M8" s="2">
        <v>975</v>
      </c>
      <c r="N8" s="2">
        <v>995</v>
      </c>
      <c r="O8" s="2">
        <v>275</v>
      </c>
      <c r="P8" s="2">
        <v>45</v>
      </c>
      <c r="Q8" s="2">
        <v>625</v>
      </c>
      <c r="R8" s="2">
        <v>555</v>
      </c>
      <c r="S8" s="2">
        <v>555</v>
      </c>
      <c r="T8" s="2">
        <v>1040</v>
      </c>
      <c r="U8" s="2">
        <v>835</v>
      </c>
      <c r="V8" s="2">
        <v>205</v>
      </c>
      <c r="W8" s="2">
        <v>485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5">
        <f>SUM(E8:AI8)</f>
        <v>11375</v>
      </c>
      <c r="AL8" s="1" t="s">
        <v>100</v>
      </c>
      <c r="AM8" s="1">
        <v>4365</v>
      </c>
      <c r="AN8" s="28">
        <f>SUM(D8+AK8-AM8)</f>
        <v>12205</v>
      </c>
      <c r="AO8" s="1" t="s">
        <v>143</v>
      </c>
      <c r="AP8" s="1">
        <v>4090</v>
      </c>
      <c r="AQ8" s="28">
        <f>SUM(AN8-AP8)</f>
        <v>8115</v>
      </c>
      <c r="AR8" s="1" t="s">
        <v>145</v>
      </c>
      <c r="AS8" s="1">
        <v>625</v>
      </c>
      <c r="AT8" s="28">
        <f>SUM(AQ8-AS8)</f>
        <v>7490</v>
      </c>
      <c r="AU8" s="1" t="s">
        <v>145</v>
      </c>
      <c r="AV8" s="1">
        <v>555</v>
      </c>
      <c r="AW8" s="28">
        <f>SUM(AT8-AV8)</f>
        <v>6935</v>
      </c>
      <c r="AX8" s="1" t="s">
        <v>182</v>
      </c>
      <c r="AY8" s="1">
        <v>555</v>
      </c>
      <c r="AZ8" s="28">
        <f>SUM(AW8-AY8)</f>
        <v>6380</v>
      </c>
      <c r="BA8" s="1" t="s">
        <v>189</v>
      </c>
      <c r="BB8" s="1">
        <v>1040</v>
      </c>
      <c r="BC8" s="28">
        <f>SUM(AZ8-BB8)</f>
        <v>5340</v>
      </c>
      <c r="BD8" s="1" t="s">
        <v>188</v>
      </c>
      <c r="BE8" s="1">
        <v>835</v>
      </c>
      <c r="BF8" s="28">
        <f>SUM(BC8-BE8)</f>
        <v>4505</v>
      </c>
      <c r="BG8" s="1" t="s">
        <v>191</v>
      </c>
      <c r="BH8" s="1">
        <v>205</v>
      </c>
      <c r="BI8" s="28">
        <f>SUM(BF8-BH8)</f>
        <v>4300</v>
      </c>
      <c r="BJ8" s="1" t="s">
        <v>217</v>
      </c>
      <c r="BK8" s="1">
        <v>485</v>
      </c>
      <c r="BL8" s="28">
        <f>SUM(BI8-BK8)</f>
        <v>3815</v>
      </c>
    </row>
    <row r="9" spans="2:64" ht="15.6" x14ac:dyDescent="0.3">
      <c r="B9" s="30" t="s">
        <v>64</v>
      </c>
      <c r="C9" s="2" t="s">
        <v>2</v>
      </c>
      <c r="D9" s="2">
        <v>4577</v>
      </c>
      <c r="E9" s="2"/>
      <c r="F9" s="2"/>
      <c r="G9" s="2"/>
      <c r="H9" s="2">
        <v>2320</v>
      </c>
      <c r="I9" s="2"/>
      <c r="J9" s="2"/>
      <c r="K9" s="2">
        <v>1014</v>
      </c>
      <c r="L9" s="2"/>
      <c r="M9" s="2"/>
      <c r="N9" s="2"/>
      <c r="O9" s="2">
        <v>2389</v>
      </c>
      <c r="P9" s="2"/>
      <c r="Q9" s="2"/>
      <c r="R9" s="2">
        <v>1285</v>
      </c>
      <c r="S9" s="2"/>
      <c r="T9" s="2">
        <v>2347</v>
      </c>
      <c r="U9" s="2"/>
      <c r="V9" s="2">
        <v>1079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5">
        <f t="shared" ref="AK9:AK37" si="0">SUM(E9:AI9)</f>
        <v>10434</v>
      </c>
      <c r="AL9" s="1" t="s">
        <v>45</v>
      </c>
      <c r="AM9" s="1">
        <v>2126</v>
      </c>
      <c r="AN9" s="28">
        <f t="shared" ref="AN9:AN19" si="1">SUM(D9+AK9-AM9)</f>
        <v>12885</v>
      </c>
      <c r="AO9" s="1" t="s">
        <v>108</v>
      </c>
      <c r="AP9" s="1">
        <v>1396</v>
      </c>
      <c r="AQ9" s="28">
        <f t="shared" ref="AQ9:AQ35" si="2">SUM(AN9-AP9)</f>
        <v>11489</v>
      </c>
      <c r="AR9" s="1" t="s">
        <v>116</v>
      </c>
      <c r="AS9" s="1">
        <v>3375</v>
      </c>
      <c r="AT9" s="28">
        <f t="shared" ref="AT9:AT34" si="3">SUM(AQ9-AS9)</f>
        <v>8114</v>
      </c>
      <c r="AU9" s="1" t="s">
        <v>145</v>
      </c>
      <c r="AV9" s="1">
        <v>1014</v>
      </c>
      <c r="AW9" s="28">
        <f t="shared" ref="AW9:AW35" si="4">SUM(AT9-AV9)</f>
        <v>7100</v>
      </c>
      <c r="AX9" s="1" t="s">
        <v>183</v>
      </c>
      <c r="AY9" s="1">
        <v>1285</v>
      </c>
      <c r="AZ9" s="28">
        <f t="shared" ref="AZ9:AZ35" si="5">SUM(AW9-AY9)</f>
        <v>5815</v>
      </c>
      <c r="BA9" s="1" t="s">
        <v>188</v>
      </c>
      <c r="BB9" s="1">
        <v>2389</v>
      </c>
      <c r="BC9" s="28">
        <f t="shared" ref="BC9:BC27" si="6">SUM(AZ9-BB9)</f>
        <v>3426</v>
      </c>
      <c r="BD9" s="1"/>
      <c r="BE9" s="1"/>
      <c r="BF9" s="28">
        <f t="shared" ref="BF9:BF27" si="7">SUM(BC9-BE9)</f>
        <v>3426</v>
      </c>
      <c r="BG9" s="1"/>
      <c r="BH9" s="1"/>
      <c r="BI9" s="28">
        <f t="shared" ref="BI9:BI27" si="8">SUM(BF9-BH9)</f>
        <v>3426</v>
      </c>
      <c r="BJ9" s="1"/>
      <c r="BK9" s="1"/>
      <c r="BL9" s="28">
        <f t="shared" ref="BL9:BL27" si="9">SUM(BI9-BK9)</f>
        <v>3426</v>
      </c>
    </row>
    <row r="10" spans="2:64" ht="15.6" x14ac:dyDescent="0.3">
      <c r="B10" s="30" t="s">
        <v>67</v>
      </c>
      <c r="C10" s="2" t="s">
        <v>3</v>
      </c>
      <c r="D10" s="2"/>
      <c r="E10" s="2"/>
      <c r="F10" s="2"/>
      <c r="G10" s="2"/>
      <c r="H10" s="2"/>
      <c r="I10" s="2">
        <v>2625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5">
        <f t="shared" si="0"/>
        <v>2625</v>
      </c>
      <c r="AL10" s="1" t="s">
        <v>108</v>
      </c>
      <c r="AM10" s="1">
        <v>2625</v>
      </c>
      <c r="AN10" s="28">
        <f t="shared" si="1"/>
        <v>0</v>
      </c>
      <c r="AO10" s="1"/>
      <c r="AP10" s="1"/>
      <c r="AQ10" s="28">
        <f t="shared" si="2"/>
        <v>0</v>
      </c>
      <c r="AR10" s="1"/>
      <c r="AS10" s="1"/>
      <c r="AT10" s="28">
        <f t="shared" si="3"/>
        <v>0</v>
      </c>
      <c r="AU10" s="1"/>
      <c r="AV10" s="1"/>
      <c r="AW10" s="28">
        <f t="shared" si="4"/>
        <v>0</v>
      </c>
      <c r="AX10" s="1"/>
      <c r="AY10" s="1"/>
      <c r="AZ10" s="28">
        <f t="shared" si="5"/>
        <v>0</v>
      </c>
      <c r="BA10" s="1"/>
      <c r="BB10" s="1"/>
      <c r="BC10" s="28">
        <f t="shared" si="6"/>
        <v>0</v>
      </c>
      <c r="BD10" s="1"/>
      <c r="BE10" s="1"/>
      <c r="BF10" s="28">
        <f t="shared" si="7"/>
        <v>0</v>
      </c>
      <c r="BG10" s="1"/>
      <c r="BH10" s="1"/>
      <c r="BI10" s="28">
        <f t="shared" si="8"/>
        <v>0</v>
      </c>
      <c r="BJ10" s="1"/>
      <c r="BK10" s="1"/>
      <c r="BL10" s="28">
        <f t="shared" si="9"/>
        <v>0</v>
      </c>
    </row>
    <row r="11" spans="2:64" ht="15.6" x14ac:dyDescent="0.3">
      <c r="B11" s="30" t="s">
        <v>70</v>
      </c>
      <c r="C11" s="2" t="s">
        <v>11</v>
      </c>
      <c r="D11" s="2">
        <v>1890</v>
      </c>
      <c r="E11" s="2"/>
      <c r="F11" s="2">
        <v>1680</v>
      </c>
      <c r="G11" s="2"/>
      <c r="H11" s="2"/>
      <c r="I11" s="2"/>
      <c r="J11" s="2"/>
      <c r="K11" s="2"/>
      <c r="L11" s="2"/>
      <c r="M11" s="2">
        <v>1680</v>
      </c>
      <c r="N11" s="2"/>
      <c r="O11" s="2"/>
      <c r="P11" s="2"/>
      <c r="Q11" s="2"/>
      <c r="R11" s="2"/>
      <c r="S11" s="2">
        <v>1500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5">
        <f t="shared" si="0"/>
        <v>4860</v>
      </c>
      <c r="AL11" s="1" t="s">
        <v>8</v>
      </c>
      <c r="AM11" s="1">
        <v>1890</v>
      </c>
      <c r="AN11" s="28">
        <f t="shared" si="1"/>
        <v>4860</v>
      </c>
      <c r="AO11" s="1" t="s">
        <v>100</v>
      </c>
      <c r="AP11" s="1">
        <v>1680</v>
      </c>
      <c r="AQ11" s="28">
        <f t="shared" si="2"/>
        <v>3180</v>
      </c>
      <c r="AR11" s="1" t="s">
        <v>116</v>
      </c>
      <c r="AS11" s="1">
        <v>1680</v>
      </c>
      <c r="AT11" s="28">
        <f t="shared" si="3"/>
        <v>1500</v>
      </c>
      <c r="AU11" s="1" t="s">
        <v>191</v>
      </c>
      <c r="AV11" s="1">
        <v>1500</v>
      </c>
      <c r="AW11" s="28">
        <f t="shared" si="4"/>
        <v>0</v>
      </c>
      <c r="AX11" s="1"/>
      <c r="AY11" s="1"/>
      <c r="AZ11" s="28">
        <f t="shared" si="5"/>
        <v>0</v>
      </c>
      <c r="BA11" s="1"/>
      <c r="BB11" s="1"/>
      <c r="BC11" s="28">
        <f t="shared" si="6"/>
        <v>0</v>
      </c>
      <c r="BD11" s="1"/>
      <c r="BE11" s="1"/>
      <c r="BF11" s="28">
        <f t="shared" si="7"/>
        <v>0</v>
      </c>
      <c r="BG11" s="1"/>
      <c r="BH11" s="1"/>
      <c r="BI11" s="28">
        <f t="shared" si="8"/>
        <v>0</v>
      </c>
      <c r="BJ11" s="1"/>
      <c r="BK11" s="1"/>
      <c r="BL11" s="28">
        <f t="shared" si="9"/>
        <v>0</v>
      </c>
    </row>
    <row r="12" spans="2:64" ht="15" customHeight="1" x14ac:dyDescent="0.3">
      <c r="B12" s="30" t="s">
        <v>73</v>
      </c>
      <c r="C12" s="7" t="s">
        <v>5</v>
      </c>
      <c r="D12" s="7">
        <v>1706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1706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5">
        <f t="shared" si="0"/>
        <v>1706</v>
      </c>
      <c r="AL12" s="1"/>
      <c r="AM12" s="1"/>
      <c r="AN12" s="28">
        <f t="shared" si="1"/>
        <v>3412</v>
      </c>
      <c r="AO12" s="1"/>
      <c r="AP12" s="1"/>
      <c r="AQ12" s="28">
        <f t="shared" si="2"/>
        <v>3412</v>
      </c>
      <c r="AR12" s="1"/>
      <c r="AS12" s="1"/>
      <c r="AT12" s="28">
        <f t="shared" si="3"/>
        <v>3412</v>
      </c>
      <c r="AU12" s="1"/>
      <c r="AV12" s="1"/>
      <c r="AW12" s="28">
        <f t="shared" si="4"/>
        <v>3412</v>
      </c>
      <c r="AX12" s="1"/>
      <c r="AY12" s="1"/>
      <c r="AZ12" s="28">
        <f t="shared" si="5"/>
        <v>3412</v>
      </c>
      <c r="BA12" s="1"/>
      <c r="BB12" s="1"/>
      <c r="BC12" s="28">
        <f t="shared" si="6"/>
        <v>3412</v>
      </c>
      <c r="BD12" s="1"/>
      <c r="BE12" s="1"/>
      <c r="BF12" s="28">
        <f t="shared" si="7"/>
        <v>3412</v>
      </c>
      <c r="BG12" s="1"/>
      <c r="BH12" s="1"/>
      <c r="BI12" s="28">
        <f t="shared" si="8"/>
        <v>3412</v>
      </c>
      <c r="BJ12" s="1"/>
      <c r="BK12" s="1"/>
      <c r="BL12" s="28">
        <f t="shared" si="9"/>
        <v>3412</v>
      </c>
    </row>
    <row r="13" spans="2:64" ht="15" customHeight="1" x14ac:dyDescent="0.3">
      <c r="B13" s="30" t="s">
        <v>78</v>
      </c>
      <c r="C13" s="7" t="s">
        <v>6</v>
      </c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5">
        <f t="shared" si="0"/>
        <v>0</v>
      </c>
      <c r="AL13" s="1"/>
      <c r="AM13" s="1"/>
      <c r="AN13" s="28">
        <f t="shared" si="1"/>
        <v>0</v>
      </c>
      <c r="AO13" s="1"/>
      <c r="AP13" s="1"/>
      <c r="AQ13" s="28">
        <f t="shared" si="2"/>
        <v>0</v>
      </c>
      <c r="AR13" s="1"/>
      <c r="AS13" s="1"/>
      <c r="AT13" s="28">
        <f t="shared" si="3"/>
        <v>0</v>
      </c>
      <c r="AU13" s="1"/>
      <c r="AV13" s="1"/>
      <c r="AW13" s="28">
        <f t="shared" si="4"/>
        <v>0</v>
      </c>
      <c r="AX13" s="1"/>
      <c r="AY13" s="1"/>
      <c r="AZ13" s="28">
        <f t="shared" si="5"/>
        <v>0</v>
      </c>
      <c r="BA13" s="1"/>
      <c r="BB13" s="1"/>
      <c r="BC13" s="28">
        <f t="shared" si="6"/>
        <v>0</v>
      </c>
      <c r="BD13" s="1"/>
      <c r="BE13" s="1"/>
      <c r="BF13" s="28">
        <f t="shared" si="7"/>
        <v>0</v>
      </c>
      <c r="BG13" s="1"/>
      <c r="BH13" s="1"/>
      <c r="BI13" s="28">
        <f t="shared" si="8"/>
        <v>0</v>
      </c>
      <c r="BJ13" s="1"/>
      <c r="BK13" s="1"/>
      <c r="BL13" s="28">
        <f t="shared" si="9"/>
        <v>0</v>
      </c>
    </row>
    <row r="14" spans="2:64" ht="15" customHeight="1" x14ac:dyDescent="0.3">
      <c r="B14" s="30" t="s">
        <v>84</v>
      </c>
      <c r="C14" s="2" t="s">
        <v>12</v>
      </c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621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5">
        <f t="shared" si="0"/>
        <v>621</v>
      </c>
      <c r="AL14" s="1" t="s">
        <v>143</v>
      </c>
      <c r="AM14" s="1">
        <v>621</v>
      </c>
      <c r="AN14" s="28">
        <f t="shared" si="1"/>
        <v>0</v>
      </c>
      <c r="AO14" s="1"/>
      <c r="AP14" s="1"/>
      <c r="AQ14" s="28">
        <f t="shared" si="2"/>
        <v>0</v>
      </c>
      <c r="AR14" s="1"/>
      <c r="AS14" s="1"/>
      <c r="AT14" s="28">
        <f t="shared" si="3"/>
        <v>0</v>
      </c>
      <c r="AU14" s="1"/>
      <c r="AV14" s="1"/>
      <c r="AW14" s="28">
        <f t="shared" si="4"/>
        <v>0</v>
      </c>
      <c r="AX14" s="1"/>
      <c r="AY14" s="1"/>
      <c r="AZ14" s="28">
        <f t="shared" si="5"/>
        <v>0</v>
      </c>
      <c r="BA14" s="1"/>
      <c r="BB14" s="1"/>
      <c r="BC14" s="28">
        <f t="shared" si="6"/>
        <v>0</v>
      </c>
      <c r="BD14" s="1"/>
      <c r="BE14" s="1"/>
      <c r="BF14" s="28">
        <f t="shared" si="7"/>
        <v>0</v>
      </c>
      <c r="BG14" s="1"/>
      <c r="BH14" s="1"/>
      <c r="BI14" s="28">
        <f t="shared" si="8"/>
        <v>0</v>
      </c>
      <c r="BJ14" s="1"/>
      <c r="BK14" s="1"/>
      <c r="BL14" s="28">
        <f t="shared" si="9"/>
        <v>0</v>
      </c>
    </row>
    <row r="15" spans="2:64" ht="15" customHeight="1" x14ac:dyDescent="0.3">
      <c r="B15" s="30" t="s">
        <v>85</v>
      </c>
      <c r="C15" s="7" t="s">
        <v>13</v>
      </c>
      <c r="D15" s="7">
        <v>8680</v>
      </c>
      <c r="E15" s="1"/>
      <c r="F15" s="1"/>
      <c r="G15" s="1"/>
      <c r="H15" s="1"/>
      <c r="I15" s="1"/>
      <c r="J15" s="1"/>
      <c r="K15" s="1"/>
      <c r="L15" s="1"/>
      <c r="M15" s="1">
        <v>6216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5">
        <f t="shared" si="0"/>
        <v>6216</v>
      </c>
      <c r="AL15" s="1" t="s">
        <v>114</v>
      </c>
      <c r="AM15" s="1">
        <v>3980</v>
      </c>
      <c r="AN15" s="28">
        <f t="shared" si="1"/>
        <v>10916</v>
      </c>
      <c r="AO15" s="1" t="s">
        <v>116</v>
      </c>
      <c r="AP15" s="1">
        <v>4700</v>
      </c>
      <c r="AQ15" s="28">
        <f t="shared" si="2"/>
        <v>6216</v>
      </c>
      <c r="AR15" s="1"/>
      <c r="AS15" s="1"/>
      <c r="AT15" s="28">
        <f t="shared" si="3"/>
        <v>6216</v>
      </c>
      <c r="AU15" s="1"/>
      <c r="AV15" s="1"/>
      <c r="AW15" s="28">
        <f t="shared" si="4"/>
        <v>6216</v>
      </c>
      <c r="AX15" s="1"/>
      <c r="AY15" s="1"/>
      <c r="AZ15" s="28">
        <f t="shared" si="5"/>
        <v>6216</v>
      </c>
      <c r="BA15" s="1"/>
      <c r="BB15" s="1"/>
      <c r="BC15" s="28">
        <f t="shared" si="6"/>
        <v>6216</v>
      </c>
      <c r="BD15" s="1"/>
      <c r="BE15" s="1"/>
      <c r="BF15" s="28">
        <f t="shared" si="7"/>
        <v>6216</v>
      </c>
      <c r="BG15" s="1"/>
      <c r="BH15" s="1"/>
      <c r="BI15" s="28">
        <f t="shared" si="8"/>
        <v>6216</v>
      </c>
      <c r="BJ15" s="1"/>
      <c r="BK15" s="1"/>
      <c r="BL15" s="28">
        <f t="shared" si="9"/>
        <v>6216</v>
      </c>
    </row>
    <row r="16" spans="2:64" ht="15.6" x14ac:dyDescent="0.3">
      <c r="B16" s="30" t="s">
        <v>99</v>
      </c>
      <c r="C16" s="7" t="s">
        <v>14</v>
      </c>
      <c r="D16" s="7">
        <v>10334</v>
      </c>
      <c r="E16" s="1"/>
      <c r="F16" s="1">
        <v>4156</v>
      </c>
      <c r="G16" s="1"/>
      <c r="H16" s="1"/>
      <c r="I16" s="1"/>
      <c r="J16" s="1">
        <v>3722</v>
      </c>
      <c r="K16" s="1"/>
      <c r="L16" s="1">
        <v>2913</v>
      </c>
      <c r="M16" s="1"/>
      <c r="N16" s="1"/>
      <c r="O16" s="1"/>
      <c r="P16" s="1"/>
      <c r="Q16" s="1"/>
      <c r="R16" s="1"/>
      <c r="S16" s="1"/>
      <c r="T16" s="1">
        <v>5397</v>
      </c>
      <c r="U16" s="1"/>
      <c r="V16" s="1"/>
      <c r="W16" s="1">
        <v>2940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5">
        <f t="shared" si="0"/>
        <v>19128</v>
      </c>
      <c r="AL16" s="1" t="s">
        <v>45</v>
      </c>
      <c r="AM16" s="1">
        <v>8871</v>
      </c>
      <c r="AN16" s="28">
        <f t="shared" si="1"/>
        <v>20591</v>
      </c>
      <c r="AO16" s="1" t="s">
        <v>116</v>
      </c>
      <c r="AP16" s="1">
        <v>4376</v>
      </c>
      <c r="AQ16" s="28">
        <f t="shared" si="2"/>
        <v>16215</v>
      </c>
      <c r="AR16" s="1" t="s">
        <v>183</v>
      </c>
      <c r="AS16" s="1">
        <v>4156</v>
      </c>
      <c r="AT16" s="28">
        <f t="shared" si="3"/>
        <v>12059</v>
      </c>
      <c r="AU16" s="1" t="s">
        <v>191</v>
      </c>
      <c r="AV16" s="1">
        <v>3722</v>
      </c>
      <c r="AW16" s="28">
        <f t="shared" si="4"/>
        <v>8337</v>
      </c>
      <c r="AX16" s="1"/>
      <c r="AY16" s="1"/>
      <c r="AZ16" s="28">
        <f t="shared" si="5"/>
        <v>8337</v>
      </c>
      <c r="BA16" s="1"/>
      <c r="BB16" s="1"/>
      <c r="BC16" s="28">
        <f t="shared" si="6"/>
        <v>8337</v>
      </c>
      <c r="BD16" s="1"/>
      <c r="BE16" s="1"/>
      <c r="BF16" s="28">
        <f t="shared" si="7"/>
        <v>8337</v>
      </c>
      <c r="BG16" s="1"/>
      <c r="BH16" s="1"/>
      <c r="BI16" s="28">
        <f t="shared" si="8"/>
        <v>8337</v>
      </c>
      <c r="BJ16" s="1"/>
      <c r="BK16" s="1"/>
      <c r="BL16" s="28">
        <f t="shared" si="9"/>
        <v>8337</v>
      </c>
    </row>
    <row r="17" spans="2:64" ht="15.6" x14ac:dyDescent="0.3">
      <c r="B17" s="30" t="s">
        <v>126</v>
      </c>
      <c r="C17" s="7" t="s">
        <v>15</v>
      </c>
      <c r="D17" s="7"/>
      <c r="E17" s="1"/>
      <c r="F17" s="1"/>
      <c r="G17" s="1"/>
      <c r="H17" s="1"/>
      <c r="I17" s="1"/>
      <c r="J17" s="1"/>
      <c r="K17" s="1"/>
      <c r="L17" s="1"/>
      <c r="M17" s="1">
        <v>3485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5">
        <f t="shared" si="0"/>
        <v>3485</v>
      </c>
      <c r="AL17" s="1" t="s">
        <v>116</v>
      </c>
      <c r="AM17" s="1">
        <v>3485</v>
      </c>
      <c r="AN17" s="28">
        <f t="shared" si="1"/>
        <v>0</v>
      </c>
      <c r="AO17" s="1"/>
      <c r="AP17" s="1"/>
      <c r="AQ17" s="28">
        <f t="shared" si="2"/>
        <v>0</v>
      </c>
      <c r="AR17" s="1"/>
      <c r="AS17" s="1"/>
      <c r="AT17" s="28">
        <f t="shared" si="3"/>
        <v>0</v>
      </c>
      <c r="AU17" s="1"/>
      <c r="AV17" s="1"/>
      <c r="AW17" s="28">
        <f t="shared" si="4"/>
        <v>0</v>
      </c>
      <c r="AX17" s="1"/>
      <c r="AY17" s="1"/>
      <c r="AZ17" s="28">
        <f t="shared" si="5"/>
        <v>0</v>
      </c>
      <c r="BA17" s="1"/>
      <c r="BB17" s="1"/>
      <c r="BC17" s="28">
        <f t="shared" si="6"/>
        <v>0</v>
      </c>
      <c r="BD17" s="1"/>
      <c r="BE17" s="1"/>
      <c r="BF17" s="28">
        <f t="shared" si="7"/>
        <v>0</v>
      </c>
      <c r="BG17" s="1"/>
      <c r="BH17" s="1"/>
      <c r="BI17" s="28">
        <f t="shared" si="8"/>
        <v>0</v>
      </c>
      <c r="BJ17" s="1"/>
      <c r="BK17" s="1"/>
      <c r="BL17" s="28">
        <f t="shared" si="9"/>
        <v>0</v>
      </c>
    </row>
    <row r="18" spans="2:64" ht="15" customHeight="1" x14ac:dyDescent="0.3">
      <c r="B18" s="30" t="s">
        <v>127</v>
      </c>
      <c r="C18" s="7" t="s">
        <v>16</v>
      </c>
      <c r="D18" s="7">
        <v>27551</v>
      </c>
      <c r="E18" s="1"/>
      <c r="F18" s="1"/>
      <c r="G18" s="1">
        <v>10543</v>
      </c>
      <c r="H18" s="1"/>
      <c r="I18" s="1"/>
      <c r="J18" s="1"/>
      <c r="K18" s="1"/>
      <c r="L18" s="1"/>
      <c r="M18" s="1">
        <v>11120.76</v>
      </c>
      <c r="N18" s="1"/>
      <c r="O18" s="1"/>
      <c r="P18" s="1"/>
      <c r="Q18" s="1"/>
      <c r="R18" s="1"/>
      <c r="S18" s="1"/>
      <c r="T18" s="1">
        <v>4883</v>
      </c>
      <c r="U18" s="1"/>
      <c r="V18" s="1">
        <v>3201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5">
        <f t="shared" si="0"/>
        <v>29747.760000000002</v>
      </c>
      <c r="AL18" s="1" t="s">
        <v>45</v>
      </c>
      <c r="AM18" s="1">
        <v>7332</v>
      </c>
      <c r="AN18" s="28">
        <f t="shared" si="1"/>
        <v>49966.76</v>
      </c>
      <c r="AO18" s="1" t="s">
        <v>116</v>
      </c>
      <c r="AP18" s="1">
        <v>6836</v>
      </c>
      <c r="AQ18" s="28">
        <f t="shared" si="2"/>
        <v>43130.76</v>
      </c>
      <c r="AR18" s="1" t="s">
        <v>188</v>
      </c>
      <c r="AS18" s="1">
        <v>9340</v>
      </c>
      <c r="AT18" s="28">
        <f t="shared" si="3"/>
        <v>33790.76</v>
      </c>
      <c r="AU18" s="1"/>
      <c r="AV18" s="1"/>
      <c r="AW18" s="28">
        <f t="shared" si="4"/>
        <v>33790.76</v>
      </c>
      <c r="AX18" s="1"/>
      <c r="AY18" s="1"/>
      <c r="AZ18" s="28">
        <f t="shared" si="5"/>
        <v>33790.76</v>
      </c>
      <c r="BA18" s="1"/>
      <c r="BB18" s="1"/>
      <c r="BC18" s="28">
        <f t="shared" si="6"/>
        <v>33790.76</v>
      </c>
      <c r="BD18" s="1"/>
      <c r="BE18" s="1"/>
      <c r="BF18" s="28">
        <f t="shared" si="7"/>
        <v>33790.76</v>
      </c>
      <c r="BG18" s="1"/>
      <c r="BH18" s="1"/>
      <c r="BI18" s="28">
        <f t="shared" si="8"/>
        <v>33790.76</v>
      </c>
      <c r="BJ18" s="1"/>
      <c r="BK18" s="1"/>
      <c r="BL18" s="28">
        <f t="shared" si="9"/>
        <v>33790.76</v>
      </c>
    </row>
    <row r="19" spans="2:64" ht="15" customHeight="1" x14ac:dyDescent="0.3">
      <c r="B19" s="30" t="s">
        <v>128</v>
      </c>
      <c r="C19" s="7" t="s">
        <v>17</v>
      </c>
      <c r="D19" s="7">
        <v>1350</v>
      </c>
      <c r="E19" s="1"/>
      <c r="F19" s="1"/>
      <c r="G19" s="1"/>
      <c r="H19" s="1"/>
      <c r="I19" s="1"/>
      <c r="J19" s="1"/>
      <c r="K19" s="1">
        <v>945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5">
        <f t="shared" si="0"/>
        <v>945</v>
      </c>
      <c r="AL19" s="1" t="s">
        <v>108</v>
      </c>
      <c r="AM19" s="1">
        <v>720</v>
      </c>
      <c r="AN19" s="28">
        <f t="shared" si="1"/>
        <v>1575</v>
      </c>
      <c r="AO19" s="1" t="s">
        <v>188</v>
      </c>
      <c r="AP19" s="1">
        <v>630</v>
      </c>
      <c r="AQ19" s="28">
        <f t="shared" si="2"/>
        <v>945</v>
      </c>
      <c r="AR19" s="1"/>
      <c r="AS19" s="1"/>
      <c r="AT19" s="28">
        <f t="shared" si="3"/>
        <v>945</v>
      </c>
      <c r="AU19" s="1"/>
      <c r="AV19" s="1"/>
      <c r="AW19" s="28">
        <f t="shared" si="4"/>
        <v>945</v>
      </c>
      <c r="AX19" s="1"/>
      <c r="AY19" s="1"/>
      <c r="AZ19" s="28">
        <f t="shared" si="5"/>
        <v>945</v>
      </c>
      <c r="BA19" s="1"/>
      <c r="BB19" s="1"/>
      <c r="BC19" s="28">
        <f t="shared" si="6"/>
        <v>945</v>
      </c>
      <c r="BD19" s="1"/>
      <c r="BE19" s="1"/>
      <c r="BF19" s="28">
        <f t="shared" si="7"/>
        <v>945</v>
      </c>
      <c r="BG19" s="1"/>
      <c r="BH19" s="1"/>
      <c r="BI19" s="28">
        <f t="shared" si="8"/>
        <v>945</v>
      </c>
      <c r="BJ19" s="1"/>
      <c r="BK19" s="1"/>
      <c r="BL19" s="28">
        <f t="shared" si="9"/>
        <v>945</v>
      </c>
    </row>
    <row r="20" spans="2:64" ht="15" customHeight="1" x14ac:dyDescent="0.3">
      <c r="B20" s="30" t="s">
        <v>129</v>
      </c>
      <c r="C20" s="7" t="s">
        <v>18</v>
      </c>
      <c r="D20" s="7">
        <v>10140</v>
      </c>
      <c r="E20" s="1"/>
      <c r="F20" s="1">
        <v>5070</v>
      </c>
      <c r="G20" s="1"/>
      <c r="H20" s="1"/>
      <c r="I20" s="1"/>
      <c r="J20" s="1"/>
      <c r="K20" s="1"/>
      <c r="L20" s="1">
        <v>3422</v>
      </c>
      <c r="M20" s="1"/>
      <c r="N20" s="1"/>
      <c r="O20" s="1"/>
      <c r="P20" s="1">
        <v>3422</v>
      </c>
      <c r="Q20" s="1"/>
      <c r="R20" s="1"/>
      <c r="S20" s="1">
        <v>3422</v>
      </c>
      <c r="T20" s="1"/>
      <c r="U20" s="1"/>
      <c r="V20" s="1">
        <v>3422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>
        <f t="shared" si="0"/>
        <v>18758</v>
      </c>
      <c r="AL20" s="1" t="s">
        <v>8</v>
      </c>
      <c r="AM20" s="1">
        <v>5070</v>
      </c>
      <c r="AN20" s="28">
        <f>SUM(D20+AK20-AM20)</f>
        <v>23828</v>
      </c>
      <c r="AO20" s="1" t="s">
        <v>110</v>
      </c>
      <c r="AP20" s="1">
        <v>5070</v>
      </c>
      <c r="AQ20" s="28">
        <f t="shared" si="2"/>
        <v>18758</v>
      </c>
      <c r="AR20" s="1" t="s">
        <v>130</v>
      </c>
      <c r="AS20" s="1">
        <v>5070</v>
      </c>
      <c r="AT20" s="28">
        <f t="shared" si="3"/>
        <v>13688</v>
      </c>
      <c r="AU20" s="1" t="s">
        <v>182</v>
      </c>
      <c r="AV20" s="1">
        <v>3422</v>
      </c>
      <c r="AW20" s="28">
        <f t="shared" si="4"/>
        <v>10266</v>
      </c>
      <c r="AX20" s="1" t="s">
        <v>188</v>
      </c>
      <c r="AY20" s="1">
        <v>3422</v>
      </c>
      <c r="AZ20" s="28">
        <f t="shared" si="5"/>
        <v>6844</v>
      </c>
      <c r="BA20" s="1"/>
      <c r="BB20" s="1"/>
      <c r="BC20" s="28">
        <f t="shared" si="6"/>
        <v>6844</v>
      </c>
      <c r="BD20" s="1"/>
      <c r="BE20" s="1"/>
      <c r="BF20" s="28">
        <f t="shared" si="7"/>
        <v>6844</v>
      </c>
      <c r="BG20" s="1"/>
      <c r="BH20" s="1"/>
      <c r="BI20" s="28">
        <f t="shared" si="8"/>
        <v>6844</v>
      </c>
      <c r="BJ20" s="1"/>
      <c r="BK20" s="1"/>
      <c r="BL20" s="28">
        <f t="shared" si="9"/>
        <v>6844</v>
      </c>
    </row>
    <row r="21" spans="2:64" ht="15" customHeight="1" x14ac:dyDescent="0.3">
      <c r="B21" s="30" t="s">
        <v>138</v>
      </c>
      <c r="C21" s="7" t="s">
        <v>9</v>
      </c>
      <c r="D21" s="7"/>
      <c r="E21" s="1"/>
      <c r="F21" s="1">
        <v>750</v>
      </c>
      <c r="G21" s="1"/>
      <c r="H21" s="1"/>
      <c r="I21" s="1"/>
      <c r="J21" s="1"/>
      <c r="K21" s="1"/>
      <c r="L21" s="1"/>
      <c r="M21" s="1">
        <v>750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>
        <f t="shared" si="0"/>
        <v>1500</v>
      </c>
      <c r="AL21" s="1" t="s">
        <v>116</v>
      </c>
      <c r="AM21" s="1">
        <v>1500</v>
      </c>
      <c r="AN21" s="28">
        <f t="shared" ref="AN21:AN35" si="10">SUM(D21+AK21-AM21)</f>
        <v>0</v>
      </c>
      <c r="AO21" s="1"/>
      <c r="AP21" s="1"/>
      <c r="AQ21" s="28">
        <f t="shared" si="2"/>
        <v>0</v>
      </c>
      <c r="AR21" s="1"/>
      <c r="AS21" s="1"/>
      <c r="AT21" s="28">
        <f t="shared" si="3"/>
        <v>0</v>
      </c>
      <c r="AU21" s="1"/>
      <c r="AV21" s="1"/>
      <c r="AW21" s="28">
        <f t="shared" si="4"/>
        <v>0</v>
      </c>
      <c r="AX21" s="1"/>
      <c r="AY21" s="1"/>
      <c r="AZ21" s="28">
        <f t="shared" si="5"/>
        <v>0</v>
      </c>
      <c r="BA21" s="1"/>
      <c r="BB21" s="1"/>
      <c r="BC21" s="28">
        <f t="shared" si="6"/>
        <v>0</v>
      </c>
      <c r="BD21" s="1"/>
      <c r="BE21" s="1"/>
      <c r="BF21" s="28">
        <f t="shared" si="7"/>
        <v>0</v>
      </c>
      <c r="BG21" s="1"/>
      <c r="BH21" s="1"/>
      <c r="BI21" s="28">
        <f t="shared" si="8"/>
        <v>0</v>
      </c>
      <c r="BJ21" s="1"/>
      <c r="BK21" s="1"/>
      <c r="BL21" s="28">
        <f t="shared" si="9"/>
        <v>0</v>
      </c>
    </row>
    <row r="22" spans="2:64" ht="15" customHeight="1" x14ac:dyDescent="0.3">
      <c r="B22" s="30" t="s">
        <v>146</v>
      </c>
      <c r="C22" s="7" t="s">
        <v>19</v>
      </c>
      <c r="D22" s="7">
        <v>4149</v>
      </c>
      <c r="E22" s="1"/>
      <c r="F22" s="1"/>
      <c r="G22" s="1">
        <v>990</v>
      </c>
      <c r="H22" s="1"/>
      <c r="I22" s="1"/>
      <c r="J22" s="1"/>
      <c r="K22" s="1">
        <v>1420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>
        <f t="shared" si="0"/>
        <v>2410</v>
      </c>
      <c r="AL22" s="1" t="s">
        <v>90</v>
      </c>
      <c r="AM22" s="1">
        <v>1160</v>
      </c>
      <c r="AN22" s="28">
        <f t="shared" si="10"/>
        <v>5399</v>
      </c>
      <c r="AO22" s="1"/>
      <c r="AP22" s="1"/>
      <c r="AQ22" s="28">
        <f t="shared" si="2"/>
        <v>5399</v>
      </c>
      <c r="AR22" s="1"/>
      <c r="AS22" s="1"/>
      <c r="AT22" s="28">
        <f t="shared" si="3"/>
        <v>5399</v>
      </c>
      <c r="AU22" s="1"/>
      <c r="AV22" s="1"/>
      <c r="AW22" s="28">
        <f t="shared" si="4"/>
        <v>5399</v>
      </c>
      <c r="AX22" s="1"/>
      <c r="AY22" s="1"/>
      <c r="AZ22" s="28">
        <f t="shared" si="5"/>
        <v>5399</v>
      </c>
      <c r="BA22" s="1"/>
      <c r="BB22" s="1"/>
      <c r="BC22" s="28">
        <f t="shared" si="6"/>
        <v>5399</v>
      </c>
      <c r="BD22" s="1"/>
      <c r="BE22" s="1"/>
      <c r="BF22" s="28">
        <f t="shared" si="7"/>
        <v>5399</v>
      </c>
      <c r="BG22" s="1"/>
      <c r="BH22" s="1"/>
      <c r="BI22" s="28">
        <f t="shared" si="8"/>
        <v>5399</v>
      </c>
      <c r="BJ22" s="1"/>
      <c r="BK22" s="1"/>
      <c r="BL22" s="28">
        <f t="shared" si="9"/>
        <v>5399</v>
      </c>
    </row>
    <row r="23" spans="2:64" ht="15" customHeight="1" x14ac:dyDescent="0.3">
      <c r="B23" s="30" t="s">
        <v>147</v>
      </c>
      <c r="C23" s="7" t="s">
        <v>20</v>
      </c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>
        <f t="shared" si="0"/>
        <v>0</v>
      </c>
      <c r="AL23" s="1"/>
      <c r="AM23" s="1"/>
      <c r="AN23" s="28">
        <f t="shared" si="10"/>
        <v>0</v>
      </c>
      <c r="AO23" s="1"/>
      <c r="AP23" s="1"/>
      <c r="AQ23" s="28">
        <f t="shared" si="2"/>
        <v>0</v>
      </c>
      <c r="AR23" s="1"/>
      <c r="AS23" s="1"/>
      <c r="AT23" s="28">
        <f t="shared" si="3"/>
        <v>0</v>
      </c>
      <c r="AU23" s="1"/>
      <c r="AV23" s="1"/>
      <c r="AW23" s="28">
        <f t="shared" si="4"/>
        <v>0</v>
      </c>
      <c r="AX23" s="1"/>
      <c r="AY23" s="1"/>
      <c r="AZ23" s="28">
        <f t="shared" si="5"/>
        <v>0</v>
      </c>
      <c r="BA23" s="1"/>
      <c r="BB23" s="1"/>
      <c r="BC23" s="28">
        <f t="shared" si="6"/>
        <v>0</v>
      </c>
      <c r="BD23" s="1"/>
      <c r="BE23" s="1"/>
      <c r="BF23" s="28">
        <f t="shared" si="7"/>
        <v>0</v>
      </c>
      <c r="BG23" s="1"/>
      <c r="BH23" s="1"/>
      <c r="BI23" s="28">
        <f t="shared" si="8"/>
        <v>0</v>
      </c>
      <c r="BJ23" s="1"/>
      <c r="BK23" s="1"/>
      <c r="BL23" s="28">
        <f t="shared" si="9"/>
        <v>0</v>
      </c>
    </row>
    <row r="24" spans="2:64" ht="15" customHeight="1" x14ac:dyDescent="0.3">
      <c r="B24" s="30" t="s">
        <v>148</v>
      </c>
      <c r="C24" s="7" t="s">
        <v>21</v>
      </c>
      <c r="D24" s="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>
        <f t="shared" si="0"/>
        <v>0</v>
      </c>
      <c r="AL24" s="1"/>
      <c r="AM24" s="1"/>
      <c r="AN24" s="28">
        <f t="shared" si="10"/>
        <v>0</v>
      </c>
      <c r="AO24" s="1"/>
      <c r="AP24" s="1"/>
      <c r="AQ24" s="28">
        <f t="shared" si="2"/>
        <v>0</v>
      </c>
      <c r="AR24" s="1"/>
      <c r="AS24" s="1"/>
      <c r="AT24" s="28">
        <f t="shared" si="3"/>
        <v>0</v>
      </c>
      <c r="AU24" s="1"/>
      <c r="AV24" s="1"/>
      <c r="AW24" s="28">
        <f t="shared" si="4"/>
        <v>0</v>
      </c>
      <c r="AX24" s="1"/>
      <c r="AY24" s="1"/>
      <c r="AZ24" s="28">
        <f t="shared" si="5"/>
        <v>0</v>
      </c>
      <c r="BA24" s="1"/>
      <c r="BB24" s="1"/>
      <c r="BC24" s="28">
        <f t="shared" si="6"/>
        <v>0</v>
      </c>
      <c r="BD24" s="1"/>
      <c r="BE24" s="1"/>
      <c r="BF24" s="28">
        <f t="shared" si="7"/>
        <v>0</v>
      </c>
      <c r="BG24" s="1"/>
      <c r="BH24" s="1"/>
      <c r="BI24" s="28">
        <f t="shared" si="8"/>
        <v>0</v>
      </c>
      <c r="BJ24" s="1"/>
      <c r="BK24" s="1"/>
      <c r="BL24" s="28">
        <f t="shared" si="9"/>
        <v>0</v>
      </c>
    </row>
    <row r="25" spans="2:64" ht="15" customHeight="1" x14ac:dyDescent="0.3">
      <c r="B25" s="30" t="s">
        <v>149</v>
      </c>
      <c r="C25" s="7" t="s">
        <v>22</v>
      </c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>
        <f t="shared" si="0"/>
        <v>0</v>
      </c>
      <c r="AL25" s="1"/>
      <c r="AM25" s="1"/>
      <c r="AN25" s="28">
        <f t="shared" si="10"/>
        <v>0</v>
      </c>
      <c r="AO25" s="1"/>
      <c r="AP25" s="1"/>
      <c r="AQ25" s="28">
        <f t="shared" si="2"/>
        <v>0</v>
      </c>
      <c r="AR25" s="1"/>
      <c r="AS25" s="1"/>
      <c r="AT25" s="28">
        <f t="shared" si="3"/>
        <v>0</v>
      </c>
      <c r="AU25" s="1"/>
      <c r="AV25" s="1"/>
      <c r="AW25" s="28">
        <f t="shared" si="4"/>
        <v>0</v>
      </c>
      <c r="AX25" s="1"/>
      <c r="AY25" s="1"/>
      <c r="AZ25" s="28">
        <f t="shared" si="5"/>
        <v>0</v>
      </c>
      <c r="BA25" s="1"/>
      <c r="BB25" s="1"/>
      <c r="BC25" s="28">
        <f t="shared" si="6"/>
        <v>0</v>
      </c>
      <c r="BD25" s="1"/>
      <c r="BE25" s="1"/>
      <c r="BF25" s="28">
        <f t="shared" si="7"/>
        <v>0</v>
      </c>
      <c r="BG25" s="1"/>
      <c r="BH25" s="1"/>
      <c r="BI25" s="28">
        <f t="shared" si="8"/>
        <v>0</v>
      </c>
      <c r="BJ25" s="1"/>
      <c r="BK25" s="1"/>
      <c r="BL25" s="28">
        <f t="shared" si="9"/>
        <v>0</v>
      </c>
    </row>
    <row r="26" spans="2:64" ht="15" customHeight="1" x14ac:dyDescent="0.3">
      <c r="B26" s="30" t="s">
        <v>150</v>
      </c>
      <c r="C26" s="7" t="s">
        <v>7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3500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>
        <f t="shared" si="0"/>
        <v>3500</v>
      </c>
      <c r="AL26" s="1" t="s">
        <v>183</v>
      </c>
      <c r="AM26" s="1">
        <v>3500</v>
      </c>
      <c r="AN26" s="28">
        <f t="shared" si="10"/>
        <v>0</v>
      </c>
      <c r="AO26" s="1"/>
      <c r="AP26" s="1"/>
      <c r="AQ26" s="28">
        <f t="shared" si="2"/>
        <v>0</v>
      </c>
      <c r="AR26" s="1"/>
      <c r="AS26" s="1"/>
      <c r="AT26" s="28">
        <f t="shared" si="3"/>
        <v>0</v>
      </c>
      <c r="AU26" s="1"/>
      <c r="AV26" s="1"/>
      <c r="AW26" s="28">
        <f t="shared" si="4"/>
        <v>0</v>
      </c>
      <c r="AX26" s="1"/>
      <c r="AY26" s="1"/>
      <c r="AZ26" s="28">
        <f t="shared" si="5"/>
        <v>0</v>
      </c>
      <c r="BA26" s="1"/>
      <c r="BB26" s="1"/>
      <c r="BC26" s="28">
        <f t="shared" si="6"/>
        <v>0</v>
      </c>
      <c r="BD26" s="1"/>
      <c r="BE26" s="1"/>
      <c r="BF26" s="28">
        <f t="shared" si="7"/>
        <v>0</v>
      </c>
      <c r="BG26" s="1"/>
      <c r="BH26" s="1"/>
      <c r="BI26" s="28">
        <f t="shared" si="8"/>
        <v>0</v>
      </c>
      <c r="BJ26" s="1"/>
      <c r="BK26" s="1"/>
      <c r="BL26" s="28">
        <f t="shared" si="9"/>
        <v>0</v>
      </c>
    </row>
    <row r="27" spans="2:64" ht="15" customHeight="1" x14ac:dyDescent="0.3">
      <c r="B27" s="30" t="s">
        <v>151</v>
      </c>
      <c r="C27" s="7" t="s">
        <v>23</v>
      </c>
      <c r="D27" s="7">
        <v>3960</v>
      </c>
      <c r="E27" s="1"/>
      <c r="F27" s="1"/>
      <c r="G27" s="1"/>
      <c r="H27" s="1"/>
      <c r="I27" s="1"/>
      <c r="J27" s="1"/>
      <c r="K27" s="1"/>
      <c r="L27" s="1"/>
      <c r="M27" s="1">
        <v>2000</v>
      </c>
      <c r="N27" s="1"/>
      <c r="O27" s="1"/>
      <c r="P27" s="1"/>
      <c r="Q27" s="1"/>
      <c r="R27" s="1"/>
      <c r="S27" s="1"/>
      <c r="T27" s="1">
        <v>1000</v>
      </c>
      <c r="U27" s="1"/>
      <c r="V27" s="1"/>
      <c r="W27" s="1"/>
      <c r="X27" s="1">
        <v>2000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5">
        <f t="shared" si="0"/>
        <v>5000</v>
      </c>
      <c r="AL27" s="1" t="s">
        <v>110</v>
      </c>
      <c r="AM27" s="1">
        <v>1000</v>
      </c>
      <c r="AN27" s="28">
        <f t="shared" si="10"/>
        <v>7960</v>
      </c>
      <c r="AO27" s="1" t="s">
        <v>114</v>
      </c>
      <c r="AP27" s="1">
        <v>1000</v>
      </c>
      <c r="AQ27" s="28">
        <f t="shared" si="2"/>
        <v>6960</v>
      </c>
      <c r="AR27" s="1" t="s">
        <v>130</v>
      </c>
      <c r="AS27" s="1">
        <v>1960</v>
      </c>
      <c r="AT27" s="28">
        <f t="shared" si="3"/>
        <v>5000</v>
      </c>
      <c r="AU27" s="1" t="s">
        <v>183</v>
      </c>
      <c r="AV27" s="1">
        <v>2000</v>
      </c>
      <c r="AW27" s="28">
        <f t="shared" si="4"/>
        <v>3000</v>
      </c>
      <c r="AX27" s="1" t="s">
        <v>217</v>
      </c>
      <c r="AY27" s="1">
        <v>1000</v>
      </c>
      <c r="AZ27" s="28">
        <f t="shared" si="5"/>
        <v>2000</v>
      </c>
      <c r="BA27" s="1"/>
      <c r="BB27" s="1"/>
      <c r="BC27" s="28">
        <f t="shared" si="6"/>
        <v>2000</v>
      </c>
      <c r="BD27" s="1"/>
      <c r="BE27" s="1"/>
      <c r="BF27" s="28">
        <f t="shared" si="7"/>
        <v>2000</v>
      </c>
      <c r="BG27" s="1"/>
      <c r="BH27" s="1"/>
      <c r="BI27" s="28">
        <f t="shared" si="8"/>
        <v>2000</v>
      </c>
      <c r="BJ27" s="1"/>
      <c r="BK27" s="1"/>
      <c r="BL27" s="28">
        <f t="shared" si="9"/>
        <v>2000</v>
      </c>
    </row>
    <row r="28" spans="2:64" ht="15" customHeight="1" x14ac:dyDescent="0.3">
      <c r="B28" s="30" t="s">
        <v>152</v>
      </c>
      <c r="C28" s="7" t="s">
        <v>117</v>
      </c>
      <c r="D28" s="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>
        <v>400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5">
        <f t="shared" si="0"/>
        <v>400</v>
      </c>
      <c r="AL28" s="1" t="s">
        <v>143</v>
      </c>
      <c r="AM28" s="1">
        <v>400</v>
      </c>
      <c r="AN28" s="28">
        <f t="shared" si="10"/>
        <v>0</v>
      </c>
      <c r="AO28" s="1"/>
      <c r="AP28" s="1"/>
      <c r="AQ28" s="28"/>
      <c r="AR28" s="1"/>
      <c r="AS28" s="1"/>
      <c r="AT28" s="28"/>
      <c r="AU28" s="1"/>
      <c r="AV28" s="1"/>
      <c r="AW28" s="28"/>
      <c r="AX28" s="1"/>
      <c r="AY28" s="1"/>
      <c r="AZ28" s="28"/>
      <c r="BA28" s="1"/>
      <c r="BB28" s="1"/>
      <c r="BC28" s="28"/>
      <c r="BD28" s="1"/>
      <c r="BE28" s="1"/>
      <c r="BF28" s="28"/>
      <c r="BG28" s="1"/>
      <c r="BH28" s="1"/>
      <c r="BI28" s="28"/>
      <c r="BJ28" s="1"/>
      <c r="BK28" s="1"/>
      <c r="BL28" s="28"/>
    </row>
    <row r="29" spans="2:64" ht="15" customHeight="1" x14ac:dyDescent="0.3">
      <c r="B29" s="30" t="s">
        <v>153</v>
      </c>
      <c r="C29" s="7" t="s">
        <v>123</v>
      </c>
      <c r="D29" s="7"/>
      <c r="E29" s="1"/>
      <c r="F29" s="1"/>
      <c r="G29" s="1"/>
      <c r="H29" s="1">
        <v>1020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5">
        <f t="shared" si="0"/>
        <v>1020</v>
      </c>
      <c r="AL29" s="1" t="s">
        <v>131</v>
      </c>
      <c r="AM29" s="1">
        <v>1020</v>
      </c>
      <c r="AN29" s="28">
        <f t="shared" si="10"/>
        <v>0</v>
      </c>
      <c r="AO29" s="1"/>
      <c r="AP29" s="1"/>
      <c r="AQ29" s="28"/>
      <c r="AR29" s="1"/>
      <c r="AS29" s="1"/>
      <c r="AT29" s="28"/>
      <c r="AU29" s="1"/>
      <c r="AV29" s="1"/>
      <c r="AW29" s="28"/>
      <c r="AX29" s="1"/>
      <c r="AY29" s="1"/>
      <c r="AZ29" s="28"/>
      <c r="BA29" s="1"/>
      <c r="BB29" s="1"/>
      <c r="BC29" s="28"/>
      <c r="BD29" s="1"/>
      <c r="BE29" s="1"/>
      <c r="BF29" s="28"/>
      <c r="BG29" s="1"/>
      <c r="BH29" s="1"/>
      <c r="BI29" s="28"/>
      <c r="BJ29" s="1"/>
      <c r="BK29" s="1"/>
      <c r="BL29" s="28"/>
    </row>
    <row r="30" spans="2:64" ht="15" customHeight="1" x14ac:dyDescent="0.3">
      <c r="B30" s="30" t="s">
        <v>154</v>
      </c>
      <c r="C30" s="1" t="s">
        <v>24</v>
      </c>
      <c r="D30" s="1">
        <v>1670</v>
      </c>
      <c r="E30" s="1">
        <v>2911</v>
      </c>
      <c r="F30" s="1">
        <v>2740</v>
      </c>
      <c r="G30" s="1">
        <v>3568</v>
      </c>
      <c r="H30" s="1">
        <v>2540</v>
      </c>
      <c r="I30" s="1">
        <v>2136</v>
      </c>
      <c r="J30" s="1">
        <v>780</v>
      </c>
      <c r="K30" s="1">
        <v>1375</v>
      </c>
      <c r="L30" s="1">
        <v>1584</v>
      </c>
      <c r="M30" s="1">
        <v>1420</v>
      </c>
      <c r="N30" s="1">
        <v>2210</v>
      </c>
      <c r="O30" s="1">
        <v>2660</v>
      </c>
      <c r="P30" s="1">
        <v>810</v>
      </c>
      <c r="Q30" s="1">
        <v>3106</v>
      </c>
      <c r="R30" s="1">
        <v>0</v>
      </c>
      <c r="S30" s="1">
        <v>3221</v>
      </c>
      <c r="T30" s="1">
        <v>1587</v>
      </c>
      <c r="U30" s="1">
        <v>2385</v>
      </c>
      <c r="V30" s="1">
        <v>1838</v>
      </c>
      <c r="W30" s="1">
        <v>1972</v>
      </c>
      <c r="X30" s="1">
        <v>1028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5">
        <f t="shared" si="0"/>
        <v>39871</v>
      </c>
      <c r="AL30" s="1" t="s">
        <v>145</v>
      </c>
      <c r="AM30" s="1">
        <v>15565</v>
      </c>
      <c r="AN30" s="28">
        <f t="shared" si="10"/>
        <v>25976</v>
      </c>
      <c r="AO30" s="1" t="s">
        <v>145</v>
      </c>
      <c r="AP30" s="1">
        <v>3106</v>
      </c>
      <c r="AQ30" s="28">
        <f t="shared" si="2"/>
        <v>22870</v>
      </c>
      <c r="AR30" s="1" t="s">
        <v>182</v>
      </c>
      <c r="AS30" s="1">
        <v>3221</v>
      </c>
      <c r="AT30" s="28">
        <f t="shared" si="3"/>
        <v>19649</v>
      </c>
      <c r="AU30" s="1" t="s">
        <v>183</v>
      </c>
      <c r="AV30" s="1">
        <v>1587</v>
      </c>
      <c r="AW30" s="28">
        <f t="shared" si="4"/>
        <v>18062</v>
      </c>
      <c r="AX30" s="1" t="s">
        <v>188</v>
      </c>
      <c r="AY30" s="1">
        <v>2385</v>
      </c>
      <c r="AZ30" s="28">
        <f t="shared" si="5"/>
        <v>15677</v>
      </c>
      <c r="BA30" s="1" t="s">
        <v>191</v>
      </c>
      <c r="BB30" s="1">
        <v>1838</v>
      </c>
      <c r="BC30" s="28">
        <f t="shared" ref="BC30:BC35" si="11">SUM(AZ30-BB30)</f>
        <v>13839</v>
      </c>
      <c r="BD30" s="1" t="s">
        <v>217</v>
      </c>
      <c r="BE30" s="1">
        <v>1972</v>
      </c>
      <c r="BF30" s="28">
        <f t="shared" ref="BF30:BF35" si="12">SUM(BC30-BE30)</f>
        <v>11867</v>
      </c>
      <c r="BG30" s="1"/>
      <c r="BH30" s="1"/>
      <c r="BI30" s="28">
        <f t="shared" ref="BI30:BI35" si="13">SUM(BF30-BH30)</f>
        <v>11867</v>
      </c>
      <c r="BJ30" s="1"/>
      <c r="BK30" s="1"/>
      <c r="BL30" s="28">
        <f t="shared" ref="BL30:BL35" si="14">SUM(BI30-BK30)</f>
        <v>11867</v>
      </c>
    </row>
    <row r="31" spans="2:64" ht="15" customHeight="1" x14ac:dyDescent="0.3">
      <c r="B31" s="30" t="s">
        <v>155</v>
      </c>
      <c r="C31" s="1" t="s">
        <v>26</v>
      </c>
      <c r="D31" s="1">
        <v>1200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5">
        <f t="shared" si="0"/>
        <v>0</v>
      </c>
      <c r="AL31" s="1" t="s">
        <v>145</v>
      </c>
      <c r="AM31" s="1">
        <v>1200</v>
      </c>
      <c r="AN31" s="28">
        <f t="shared" si="10"/>
        <v>0</v>
      </c>
      <c r="AO31" s="1"/>
      <c r="AP31" s="1"/>
      <c r="AQ31" s="28">
        <f t="shared" si="2"/>
        <v>0</v>
      </c>
      <c r="AR31" s="1"/>
      <c r="AS31" s="1"/>
      <c r="AT31" s="28">
        <f t="shared" si="3"/>
        <v>0</v>
      </c>
      <c r="AU31" s="1"/>
      <c r="AV31" s="1"/>
      <c r="AW31" s="28">
        <f t="shared" si="4"/>
        <v>0</v>
      </c>
      <c r="AX31" s="1"/>
      <c r="AY31" s="1"/>
      <c r="AZ31" s="28">
        <f t="shared" si="5"/>
        <v>0</v>
      </c>
      <c r="BA31" s="1"/>
      <c r="BB31" s="1"/>
      <c r="BC31" s="28">
        <f t="shared" si="11"/>
        <v>0</v>
      </c>
      <c r="BD31" s="1"/>
      <c r="BE31" s="1"/>
      <c r="BF31" s="28">
        <f t="shared" si="12"/>
        <v>0</v>
      </c>
      <c r="BG31" s="1"/>
      <c r="BH31" s="1"/>
      <c r="BI31" s="28">
        <f t="shared" si="13"/>
        <v>0</v>
      </c>
      <c r="BJ31" s="1"/>
      <c r="BK31" s="1"/>
      <c r="BL31" s="28">
        <f t="shared" si="14"/>
        <v>0</v>
      </c>
    </row>
    <row r="32" spans="2:64" ht="15" customHeight="1" x14ac:dyDescent="0.3">
      <c r="B32" s="30" t="s">
        <v>156</v>
      </c>
      <c r="C32" s="1" t="s">
        <v>27</v>
      </c>
      <c r="D32" s="1">
        <v>400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900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5">
        <f t="shared" si="0"/>
        <v>900</v>
      </c>
      <c r="AL32" s="1"/>
      <c r="AM32" s="1"/>
      <c r="AN32" s="28">
        <f t="shared" si="10"/>
        <v>1300</v>
      </c>
      <c r="AO32" s="1"/>
      <c r="AP32" s="1"/>
      <c r="AQ32" s="28">
        <f t="shared" si="2"/>
        <v>1300</v>
      </c>
      <c r="AR32" s="1"/>
      <c r="AS32" s="1"/>
      <c r="AT32" s="28">
        <f t="shared" si="3"/>
        <v>1300</v>
      </c>
      <c r="AU32" s="1"/>
      <c r="AV32" s="1"/>
      <c r="AW32" s="28">
        <f t="shared" si="4"/>
        <v>1300</v>
      </c>
      <c r="AX32" s="1"/>
      <c r="AY32" s="1"/>
      <c r="AZ32" s="28">
        <f t="shared" si="5"/>
        <v>1300</v>
      </c>
      <c r="BA32" s="1"/>
      <c r="BB32" s="1"/>
      <c r="BC32" s="28">
        <f t="shared" si="11"/>
        <v>1300</v>
      </c>
      <c r="BD32" s="1"/>
      <c r="BE32" s="1"/>
      <c r="BF32" s="28">
        <f t="shared" si="12"/>
        <v>1300</v>
      </c>
      <c r="BG32" s="1"/>
      <c r="BH32" s="1"/>
      <c r="BI32" s="28">
        <f t="shared" si="13"/>
        <v>1300</v>
      </c>
      <c r="BJ32" s="1"/>
      <c r="BK32" s="1"/>
      <c r="BL32" s="28">
        <f t="shared" si="14"/>
        <v>1300</v>
      </c>
    </row>
    <row r="33" spans="2:70" ht="15" customHeight="1" x14ac:dyDescent="0.3">
      <c r="B33" s="30" t="s">
        <v>157</v>
      </c>
      <c r="C33" s="1" t="s">
        <v>46</v>
      </c>
      <c r="D33" s="1">
        <v>10800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5">
        <f t="shared" si="0"/>
        <v>0</v>
      </c>
      <c r="AL33" s="1" t="s">
        <v>116</v>
      </c>
      <c r="AM33" s="1">
        <v>10800</v>
      </c>
      <c r="AN33" s="28">
        <f t="shared" si="10"/>
        <v>0</v>
      </c>
      <c r="AO33" s="1"/>
      <c r="AP33" s="1"/>
      <c r="AQ33" s="28">
        <f t="shared" si="2"/>
        <v>0</v>
      </c>
      <c r="AR33" s="1"/>
      <c r="AS33" s="1"/>
      <c r="AT33" s="28">
        <f t="shared" si="3"/>
        <v>0</v>
      </c>
      <c r="AU33" s="1"/>
      <c r="AV33" s="1"/>
      <c r="AW33" s="28">
        <f t="shared" si="4"/>
        <v>0</v>
      </c>
      <c r="AX33" s="1"/>
      <c r="AY33" s="1"/>
      <c r="AZ33" s="28">
        <f t="shared" si="5"/>
        <v>0</v>
      </c>
      <c r="BA33" s="1"/>
      <c r="BB33" s="1"/>
      <c r="BC33" s="28">
        <f t="shared" si="11"/>
        <v>0</v>
      </c>
      <c r="BD33" s="1"/>
      <c r="BE33" s="1"/>
      <c r="BF33" s="28">
        <f t="shared" si="12"/>
        <v>0</v>
      </c>
      <c r="BG33" s="1"/>
      <c r="BH33" s="1"/>
      <c r="BI33" s="28">
        <f t="shared" si="13"/>
        <v>0</v>
      </c>
      <c r="BJ33" s="1"/>
      <c r="BK33" s="1"/>
      <c r="BL33" s="28">
        <f t="shared" si="14"/>
        <v>0</v>
      </c>
    </row>
    <row r="34" spans="2:70" ht="15" customHeight="1" x14ac:dyDescent="0.3">
      <c r="B34" s="30" t="s">
        <v>158</v>
      </c>
      <c r="C34" s="1" t="s">
        <v>190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>
        <v>540</v>
      </c>
      <c r="O34" s="1"/>
      <c r="P34" s="1"/>
      <c r="Q34" s="1"/>
      <c r="R34" s="1"/>
      <c r="S34" s="1"/>
      <c r="T34" s="1">
        <v>630</v>
      </c>
      <c r="U34" s="1"/>
      <c r="V34" s="1"/>
      <c r="W34" s="1"/>
      <c r="X34" s="1">
        <v>720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5">
        <f t="shared" si="0"/>
        <v>1890</v>
      </c>
      <c r="AL34" s="1" t="s">
        <v>188</v>
      </c>
      <c r="AM34" s="1">
        <v>540</v>
      </c>
      <c r="AN34" s="28">
        <f t="shared" si="10"/>
        <v>1350</v>
      </c>
      <c r="AO34" s="1" t="s">
        <v>217</v>
      </c>
      <c r="AP34" s="1">
        <v>720</v>
      </c>
      <c r="AQ34" s="28">
        <f t="shared" si="2"/>
        <v>630</v>
      </c>
      <c r="AR34" s="1"/>
      <c r="AS34" s="1"/>
      <c r="AT34" s="28">
        <f t="shared" si="3"/>
        <v>630</v>
      </c>
      <c r="AU34" s="1"/>
      <c r="AV34" s="1"/>
      <c r="AW34" s="28">
        <f t="shared" si="4"/>
        <v>630</v>
      </c>
      <c r="AX34" s="1"/>
      <c r="AY34" s="1"/>
      <c r="AZ34" s="28">
        <f t="shared" si="5"/>
        <v>630</v>
      </c>
      <c r="BA34" s="1"/>
      <c r="BB34" s="1"/>
      <c r="BC34" s="28">
        <f t="shared" si="11"/>
        <v>630</v>
      </c>
      <c r="BD34" s="1"/>
      <c r="BE34" s="1"/>
      <c r="BF34" s="28"/>
      <c r="BG34" s="1"/>
      <c r="BH34" s="1"/>
      <c r="BI34" s="28"/>
      <c r="BJ34" s="1"/>
      <c r="BK34" s="1"/>
      <c r="BL34" s="28"/>
    </row>
    <row r="35" spans="2:70" ht="15" customHeight="1" x14ac:dyDescent="0.3">
      <c r="B35" s="30" t="s">
        <v>158</v>
      </c>
      <c r="C35" s="1" t="s">
        <v>47</v>
      </c>
      <c r="D35" s="1"/>
      <c r="E35" s="1">
        <v>512</v>
      </c>
      <c r="F35" s="1">
        <v>760</v>
      </c>
      <c r="G35" s="1">
        <v>682</v>
      </c>
      <c r="H35" s="1">
        <v>512</v>
      </c>
      <c r="I35" s="1">
        <v>440</v>
      </c>
      <c r="J35" s="1">
        <v>440</v>
      </c>
      <c r="K35" s="1">
        <v>440</v>
      </c>
      <c r="L35" s="1">
        <v>512</v>
      </c>
      <c r="M35" s="1">
        <v>656</v>
      </c>
      <c r="N35" s="1">
        <v>728</v>
      </c>
      <c r="O35" s="1">
        <v>512</v>
      </c>
      <c r="P35" s="1">
        <v>512</v>
      </c>
      <c r="Q35" s="1">
        <v>512</v>
      </c>
      <c r="R35" s="1">
        <v>440</v>
      </c>
      <c r="S35" s="1">
        <v>512</v>
      </c>
      <c r="T35" s="1">
        <v>882</v>
      </c>
      <c r="U35" s="1">
        <v>584</v>
      </c>
      <c r="V35" s="1">
        <v>545</v>
      </c>
      <c r="W35" s="1">
        <v>512</v>
      </c>
      <c r="X35" s="1">
        <v>512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>
        <f t="shared" si="0"/>
        <v>11205</v>
      </c>
      <c r="AL35" s="1" t="s">
        <v>90</v>
      </c>
      <c r="AM35" s="1">
        <v>512</v>
      </c>
      <c r="AN35" s="28">
        <f t="shared" si="10"/>
        <v>10693</v>
      </c>
      <c r="AO35" s="1" t="s">
        <v>108</v>
      </c>
      <c r="AP35" s="1">
        <v>1442</v>
      </c>
      <c r="AQ35" s="28">
        <f t="shared" si="2"/>
        <v>9251</v>
      </c>
      <c r="AR35" s="1" t="s">
        <v>110</v>
      </c>
      <c r="AS35" s="1">
        <v>952</v>
      </c>
      <c r="AT35" s="28">
        <f>SUM(AQ35-AS35)</f>
        <v>8299</v>
      </c>
      <c r="AU35" s="1" t="s">
        <v>114</v>
      </c>
      <c r="AV35" s="1">
        <v>880</v>
      </c>
      <c r="AW35" s="28">
        <f t="shared" si="4"/>
        <v>7419</v>
      </c>
      <c r="AX35" s="1" t="s">
        <v>116</v>
      </c>
      <c r="AY35" s="1">
        <v>512</v>
      </c>
      <c r="AZ35" s="28">
        <f t="shared" si="5"/>
        <v>6907</v>
      </c>
      <c r="BA35" s="1" t="s">
        <v>130</v>
      </c>
      <c r="BB35" s="1">
        <v>1384</v>
      </c>
      <c r="BC35" s="28">
        <f t="shared" si="11"/>
        <v>5523</v>
      </c>
      <c r="BD35" s="1" t="s">
        <v>143</v>
      </c>
      <c r="BE35" s="1">
        <v>1024</v>
      </c>
      <c r="BF35" s="28">
        <f t="shared" si="12"/>
        <v>4499</v>
      </c>
      <c r="BG35" s="1" t="s">
        <v>145</v>
      </c>
      <c r="BH35" s="1">
        <v>512</v>
      </c>
      <c r="BI35" s="28">
        <f t="shared" si="13"/>
        <v>3987</v>
      </c>
      <c r="BJ35" s="1" t="s">
        <v>182</v>
      </c>
      <c r="BK35" s="1">
        <v>440</v>
      </c>
      <c r="BL35" s="28">
        <f t="shared" si="14"/>
        <v>3547</v>
      </c>
      <c r="BM35" t="s">
        <v>188</v>
      </c>
      <c r="BN35">
        <v>1394</v>
      </c>
      <c r="BO35" t="s">
        <v>191</v>
      </c>
      <c r="BP35">
        <v>1129</v>
      </c>
      <c r="BQ35" t="s">
        <v>217</v>
      </c>
      <c r="BR35">
        <v>512</v>
      </c>
    </row>
    <row r="36" spans="2:70" ht="15" customHeight="1" x14ac:dyDescent="0.3">
      <c r="B36" s="35"/>
      <c r="C36" s="26" t="s">
        <v>187</v>
      </c>
      <c r="R36">
        <v>7865</v>
      </c>
      <c r="AK36" s="5">
        <f t="shared" si="0"/>
        <v>7865</v>
      </c>
      <c r="AN36" s="29"/>
      <c r="AQ36" s="29"/>
      <c r="AT36" s="29"/>
      <c r="AW36" s="29"/>
      <c r="AZ36" s="29"/>
      <c r="BC36" s="29"/>
      <c r="BF36" s="29"/>
      <c r="BI36" s="29"/>
      <c r="BL36" s="29"/>
    </row>
    <row r="37" spans="2:70" ht="15" customHeight="1" x14ac:dyDescent="0.3">
      <c r="B37" s="35"/>
      <c r="C37" s="26" t="s">
        <v>184</v>
      </c>
      <c r="S37">
        <v>8000</v>
      </c>
      <c r="AK37" s="5">
        <f t="shared" si="0"/>
        <v>8000</v>
      </c>
      <c r="AN37" s="29"/>
      <c r="AQ37" s="29"/>
      <c r="AT37" s="29"/>
      <c r="AW37" s="29"/>
      <c r="AZ37" s="29"/>
      <c r="BC37" s="29"/>
      <c r="BF37" s="29"/>
      <c r="BI37" s="29"/>
      <c r="BL37" s="29"/>
    </row>
    <row r="38" spans="2:70" x14ac:dyDescent="0.3">
      <c r="C38" s="26" t="s">
        <v>59</v>
      </c>
      <c r="D38">
        <f>SUM(D8:D37)</f>
        <v>93602</v>
      </c>
      <c r="E38">
        <f t="shared" ref="E38:AJ38" si="15">SUM(E8:E37)</f>
        <v>3913</v>
      </c>
      <c r="F38">
        <f t="shared" si="15"/>
        <v>16196</v>
      </c>
      <c r="G38">
        <f t="shared" si="15"/>
        <v>16613</v>
      </c>
      <c r="H38">
        <f t="shared" si="15"/>
        <v>6737</v>
      </c>
      <c r="I38">
        <f t="shared" si="15"/>
        <v>5756</v>
      </c>
      <c r="J38">
        <f t="shared" si="15"/>
        <v>5497</v>
      </c>
      <c r="K38">
        <f t="shared" si="15"/>
        <v>5679</v>
      </c>
      <c r="L38">
        <f t="shared" si="15"/>
        <v>8916</v>
      </c>
      <c r="M38">
        <f t="shared" si="15"/>
        <v>28302.760000000002</v>
      </c>
      <c r="N38">
        <f t="shared" si="15"/>
        <v>4473</v>
      </c>
      <c r="O38">
        <f t="shared" si="15"/>
        <v>6736</v>
      </c>
      <c r="P38">
        <f t="shared" si="15"/>
        <v>5189</v>
      </c>
      <c r="Q38">
        <f t="shared" si="15"/>
        <v>4864</v>
      </c>
      <c r="R38">
        <f>SUM(R8:R37)</f>
        <v>10145</v>
      </c>
      <c r="S38">
        <f t="shared" si="15"/>
        <v>17210</v>
      </c>
      <c r="T38">
        <f t="shared" si="15"/>
        <v>22972</v>
      </c>
      <c r="U38">
        <f t="shared" si="15"/>
        <v>3804</v>
      </c>
      <c r="V38">
        <f t="shared" si="15"/>
        <v>10290</v>
      </c>
      <c r="W38">
        <f t="shared" si="15"/>
        <v>5909</v>
      </c>
      <c r="X38">
        <f t="shared" si="15"/>
        <v>4260</v>
      </c>
      <c r="Y38">
        <f t="shared" si="15"/>
        <v>0</v>
      </c>
      <c r="Z38">
        <f t="shared" si="15"/>
        <v>0</v>
      </c>
      <c r="AA38">
        <f t="shared" si="15"/>
        <v>0</v>
      </c>
      <c r="AB38">
        <f t="shared" si="15"/>
        <v>0</v>
      </c>
      <c r="AC38">
        <f t="shared" si="15"/>
        <v>0</v>
      </c>
      <c r="AD38">
        <f t="shared" si="15"/>
        <v>0</v>
      </c>
      <c r="AE38">
        <f t="shared" si="15"/>
        <v>0</v>
      </c>
      <c r="AF38">
        <f t="shared" si="15"/>
        <v>0</v>
      </c>
      <c r="AG38">
        <f t="shared" si="15"/>
        <v>0</v>
      </c>
      <c r="AH38">
        <f t="shared" si="15"/>
        <v>0</v>
      </c>
      <c r="AI38">
        <f t="shared" si="15"/>
        <v>0</v>
      </c>
      <c r="AJ38">
        <f t="shared" si="15"/>
        <v>0</v>
      </c>
      <c r="AK38" s="29">
        <f>SUM(AK8:AK37)</f>
        <v>193461.76000000001</v>
      </c>
      <c r="AM38">
        <f>SUM(AM8:AM35)</f>
        <v>78282</v>
      </c>
      <c r="AN38" s="29">
        <f>SUM(AN8:AN35)</f>
        <v>192916.76</v>
      </c>
      <c r="AP38">
        <f>SUM(AP8:AP35)</f>
        <v>35046</v>
      </c>
      <c r="AQ38" s="29">
        <f>SUM(AQ8:AQ35)</f>
        <v>157870.76</v>
      </c>
      <c r="AS38">
        <f>SUM(AS8:AS35)</f>
        <v>30379</v>
      </c>
      <c r="AT38" s="29">
        <f>SUM(AT8:AT35)</f>
        <v>127491.76000000001</v>
      </c>
      <c r="AV38">
        <f>SUM(AV8:AV35)</f>
        <v>14680</v>
      </c>
      <c r="AW38" s="29">
        <f>SUM(AW8:AW35)</f>
        <v>112811.76000000001</v>
      </c>
      <c r="AX38" s="29"/>
      <c r="AY38" s="29">
        <f>SUM(AY8:AY35)</f>
        <v>9159</v>
      </c>
      <c r="AZ38" s="29">
        <f>SUM(AZ8:AZ35)</f>
        <v>103652.76000000001</v>
      </c>
      <c r="BA38" s="29"/>
      <c r="BB38" s="29">
        <f>SUM(BB8:BB35)</f>
        <v>6651</v>
      </c>
      <c r="BC38" s="29">
        <f>SUM(BC8:BC35)</f>
        <v>97001.760000000009</v>
      </c>
      <c r="BD38" s="29"/>
      <c r="BE38" s="29">
        <f>SUM(BE8:BE35)</f>
        <v>3831</v>
      </c>
      <c r="BF38" s="29">
        <f>SUM(BF8:BF35)</f>
        <v>92540.760000000009</v>
      </c>
      <c r="BG38" s="29"/>
      <c r="BH38" s="29">
        <f>SUM(BH8:BH35)</f>
        <v>717</v>
      </c>
      <c r="BI38" s="29">
        <f>SUM(BI8:BI35)</f>
        <v>91823.760000000009</v>
      </c>
      <c r="BJ38" s="29"/>
      <c r="BK38" s="29">
        <f>SUM(BK8:BK35)</f>
        <v>925</v>
      </c>
      <c r="BL38" s="29">
        <f>SUM(BL8:BL35)</f>
        <v>90898.760000000009</v>
      </c>
    </row>
    <row r="48" spans="2:70" x14ac:dyDescent="0.3">
      <c r="M48" s="34">
        <v>45383</v>
      </c>
    </row>
    <row r="50" spans="2:64" ht="15" thickBot="1" x14ac:dyDescent="0.35"/>
    <row r="51" spans="2:64" x14ac:dyDescent="0.3">
      <c r="B51" s="56" t="s">
        <v>44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8"/>
    </row>
    <row r="52" spans="2:64" ht="15" thickBot="1" x14ac:dyDescent="0.35">
      <c r="B52" s="59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1"/>
    </row>
    <row r="53" spans="2:64" ht="25.8" x14ac:dyDescent="0.5">
      <c r="B53" s="10"/>
      <c r="C53" s="62" t="s">
        <v>115</v>
      </c>
      <c r="D53" s="63"/>
      <c r="E53" s="10">
        <v>1</v>
      </c>
      <c r="F53" s="10">
        <v>2</v>
      </c>
      <c r="G53" s="10">
        <v>3</v>
      </c>
      <c r="H53" s="10">
        <v>4</v>
      </c>
      <c r="I53" s="10">
        <v>5</v>
      </c>
      <c r="J53" s="10">
        <v>6</v>
      </c>
      <c r="K53" s="10">
        <v>7</v>
      </c>
      <c r="L53" s="10">
        <v>8</v>
      </c>
      <c r="M53" s="10">
        <v>9</v>
      </c>
      <c r="N53" s="10">
        <v>10</v>
      </c>
      <c r="O53" s="10">
        <v>11</v>
      </c>
      <c r="P53" s="10">
        <v>12</v>
      </c>
      <c r="Q53" s="10">
        <v>13</v>
      </c>
      <c r="R53" s="10">
        <v>14</v>
      </c>
      <c r="S53" s="10">
        <v>15</v>
      </c>
      <c r="T53" s="10">
        <v>16</v>
      </c>
      <c r="U53" s="10">
        <v>17</v>
      </c>
      <c r="V53" s="10">
        <v>18</v>
      </c>
      <c r="W53" s="10">
        <v>19</v>
      </c>
      <c r="X53" s="10">
        <v>20</v>
      </c>
      <c r="Y53" s="10">
        <v>21</v>
      </c>
      <c r="Z53" s="10">
        <v>22</v>
      </c>
      <c r="AA53" s="10">
        <v>23</v>
      </c>
      <c r="AB53" s="10">
        <v>24</v>
      </c>
      <c r="AC53" s="10">
        <v>25</v>
      </c>
      <c r="AD53" s="10">
        <v>26</v>
      </c>
      <c r="AE53" s="10">
        <v>27</v>
      </c>
      <c r="AF53" s="10">
        <v>28</v>
      </c>
      <c r="AG53" s="10">
        <v>29</v>
      </c>
      <c r="AH53" s="10">
        <v>30</v>
      </c>
      <c r="AI53" s="10">
        <v>31</v>
      </c>
      <c r="AJ53" s="10"/>
      <c r="AK53" s="10"/>
      <c r="AL53" s="11"/>
      <c r="AM53" s="11"/>
      <c r="AN53" s="11"/>
      <c r="AO53" s="11"/>
      <c r="AP53" s="11"/>
      <c r="AQ53" s="11"/>
    </row>
    <row r="54" spans="2:64" ht="93" x14ac:dyDescent="0.3">
      <c r="B54" s="6" t="s">
        <v>0</v>
      </c>
      <c r="C54" s="4" t="s">
        <v>4</v>
      </c>
      <c r="D54" s="4" t="s">
        <v>28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 t="s">
        <v>1</v>
      </c>
      <c r="AL54" s="8" t="s">
        <v>30</v>
      </c>
      <c r="AM54" s="9" t="s">
        <v>31</v>
      </c>
      <c r="AN54" s="9" t="s">
        <v>111</v>
      </c>
      <c r="AO54" s="8" t="s">
        <v>32</v>
      </c>
      <c r="AP54" s="9" t="s">
        <v>33</v>
      </c>
      <c r="AQ54" s="9" t="s">
        <v>112</v>
      </c>
      <c r="AR54" s="8" t="s">
        <v>35</v>
      </c>
      <c r="AS54" s="9" t="s">
        <v>36</v>
      </c>
      <c r="AT54" s="9" t="s">
        <v>37</v>
      </c>
      <c r="AU54" s="8" t="s">
        <v>38</v>
      </c>
      <c r="AV54" s="9" t="s">
        <v>39</v>
      </c>
      <c r="AW54" s="9" t="s">
        <v>40</v>
      </c>
      <c r="AX54" s="8" t="s">
        <v>41</v>
      </c>
      <c r="AY54" s="9" t="s">
        <v>42</v>
      </c>
      <c r="AZ54" s="9" t="s">
        <v>43</v>
      </c>
      <c r="BA54" s="8" t="s">
        <v>41</v>
      </c>
      <c r="BB54" s="9" t="s">
        <v>42</v>
      </c>
      <c r="BC54" s="9" t="s">
        <v>43</v>
      </c>
      <c r="BD54" s="8" t="s">
        <v>41</v>
      </c>
      <c r="BE54" s="9" t="s">
        <v>42</v>
      </c>
      <c r="BF54" s="9" t="s">
        <v>43</v>
      </c>
      <c r="BG54" s="8" t="s">
        <v>41</v>
      </c>
      <c r="BH54" s="9" t="s">
        <v>42</v>
      </c>
      <c r="BI54" s="9" t="s">
        <v>43</v>
      </c>
      <c r="BJ54" s="8" t="s">
        <v>41</v>
      </c>
      <c r="BK54" s="9" t="s">
        <v>42</v>
      </c>
      <c r="BL54" s="9" t="s">
        <v>43</v>
      </c>
    </row>
    <row r="55" spans="2:64" ht="15.6" x14ac:dyDescent="0.3">
      <c r="B55" s="30" t="s">
        <v>61</v>
      </c>
      <c r="C55" s="1" t="s">
        <v>24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5">
        <f>SUM(E55:AI55)</f>
        <v>0</v>
      </c>
      <c r="AL55" s="1"/>
      <c r="AM55" s="1"/>
      <c r="AN55" s="28">
        <f>SUM(D55+AK55-AM55)</f>
        <v>0</v>
      </c>
      <c r="AO55" s="1"/>
      <c r="AP55" s="1"/>
      <c r="AQ55" s="28">
        <f>SUM(AN55-AP55)</f>
        <v>0</v>
      </c>
      <c r="AR55" s="1"/>
      <c r="AS55" s="1"/>
      <c r="AT55" s="28">
        <f>SUM(AQ55-AS55)</f>
        <v>0</v>
      </c>
      <c r="AU55" s="1"/>
      <c r="AV55" s="1"/>
      <c r="AW55" s="28">
        <f>SUM(AT55-AV55)</f>
        <v>0</v>
      </c>
      <c r="AX55" s="1"/>
      <c r="AY55" s="1"/>
      <c r="AZ55" s="28">
        <f>SUM(AW55-AY55)</f>
        <v>0</v>
      </c>
      <c r="BA55" s="1"/>
      <c r="BB55" s="1"/>
      <c r="BC55" s="28">
        <f>SUM(AZ55-BB55)</f>
        <v>0</v>
      </c>
      <c r="BD55" s="1"/>
      <c r="BE55" s="1"/>
      <c r="BF55" s="28">
        <f>SUM(BC55-BE55)</f>
        <v>0</v>
      </c>
      <c r="BG55" s="1"/>
      <c r="BH55" s="1"/>
      <c r="BI55" s="28">
        <f>SUM(BF55-BH55)</f>
        <v>0</v>
      </c>
      <c r="BJ55" s="1"/>
      <c r="BK55" s="1"/>
      <c r="BL55" s="28">
        <f>SUM(BI55-BK55)</f>
        <v>0</v>
      </c>
    </row>
    <row r="56" spans="2:64" ht="15.6" x14ac:dyDescent="0.3">
      <c r="B56" s="30" t="s">
        <v>64</v>
      </c>
      <c r="C56" s="7" t="s">
        <v>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5">
        <f t="shared" ref="AK56:AK91" si="16">SUM(E56:AI56)</f>
        <v>0</v>
      </c>
      <c r="AL56" s="1"/>
      <c r="AM56" s="1"/>
      <c r="AN56" s="28">
        <f t="shared" ref="AN56:AN91" si="17">SUM(D56+AK56-AM56)</f>
        <v>0</v>
      </c>
      <c r="AO56" s="1"/>
      <c r="AP56" s="1"/>
      <c r="AQ56" s="28">
        <f t="shared" ref="AQ56:AQ91" si="18">SUM(AN56-AP56)</f>
        <v>0</v>
      </c>
      <c r="AR56" s="1"/>
      <c r="AS56" s="1"/>
      <c r="AT56" s="28">
        <f t="shared" ref="AT56:AT91" si="19">SUM(AQ56-AS56)</f>
        <v>0</v>
      </c>
      <c r="AU56" s="1"/>
      <c r="AV56" s="1"/>
      <c r="AW56" s="28">
        <f t="shared" ref="AW56:AW91" si="20">SUM(AT56-AV56)</f>
        <v>0</v>
      </c>
      <c r="AX56" s="1"/>
      <c r="AY56" s="1"/>
      <c r="AZ56" s="28">
        <f t="shared" ref="AZ56:AZ91" si="21">SUM(AW56-AY56)</f>
        <v>0</v>
      </c>
      <c r="BA56" s="1"/>
      <c r="BB56" s="1"/>
      <c r="BC56" s="28">
        <f t="shared" ref="BC56:BC91" si="22">SUM(AZ56-BB56)</f>
        <v>0</v>
      </c>
      <c r="BD56" s="1"/>
      <c r="BE56" s="1"/>
      <c r="BF56" s="28">
        <f t="shared" ref="BF56:BF91" si="23">SUM(BC56-BE56)</f>
        <v>0</v>
      </c>
      <c r="BG56" s="1"/>
      <c r="BH56" s="1"/>
      <c r="BI56" s="28">
        <f t="shared" ref="BI56:BI91" si="24">SUM(BF56-BH56)</f>
        <v>0</v>
      </c>
      <c r="BJ56" s="1"/>
      <c r="BK56" s="1"/>
      <c r="BL56" s="28">
        <f t="shared" ref="BL56:BL91" si="25">SUM(BI56-BK56)</f>
        <v>0</v>
      </c>
    </row>
    <row r="57" spans="2:64" ht="15.6" x14ac:dyDescent="0.3">
      <c r="B57" s="30" t="s">
        <v>67</v>
      </c>
      <c r="C57" s="2" t="s">
        <v>10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">
        <f t="shared" si="16"/>
        <v>0</v>
      </c>
      <c r="AL57" s="1"/>
      <c r="AM57" s="1"/>
      <c r="AN57" s="28">
        <f t="shared" si="17"/>
        <v>0</v>
      </c>
      <c r="AO57" s="1"/>
      <c r="AP57" s="1"/>
      <c r="AQ57" s="28">
        <f t="shared" si="18"/>
        <v>0</v>
      </c>
      <c r="AR57" s="1"/>
      <c r="AS57" s="1"/>
      <c r="AT57" s="28">
        <f t="shared" si="19"/>
        <v>0</v>
      </c>
      <c r="AU57" s="1"/>
      <c r="AV57" s="1"/>
      <c r="AW57" s="28">
        <f t="shared" si="20"/>
        <v>0</v>
      </c>
      <c r="AX57" s="1"/>
      <c r="AY57" s="1"/>
      <c r="AZ57" s="28">
        <f t="shared" si="21"/>
        <v>0</v>
      </c>
      <c r="BA57" s="1"/>
      <c r="BB57" s="1"/>
      <c r="BC57" s="28">
        <f t="shared" si="22"/>
        <v>0</v>
      </c>
      <c r="BD57" s="1"/>
      <c r="BE57" s="1"/>
      <c r="BF57" s="28">
        <f t="shared" si="23"/>
        <v>0</v>
      </c>
      <c r="BG57" s="1"/>
      <c r="BH57" s="1"/>
      <c r="BI57" s="28">
        <f t="shared" si="24"/>
        <v>0</v>
      </c>
      <c r="BJ57" s="1"/>
      <c r="BK57" s="1"/>
      <c r="BL57" s="28">
        <f t="shared" si="25"/>
        <v>0</v>
      </c>
    </row>
    <row r="58" spans="2:64" ht="15.6" x14ac:dyDescent="0.3">
      <c r="B58" s="30" t="s">
        <v>70</v>
      </c>
      <c r="C58" s="1" t="s">
        <v>47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">
        <f t="shared" si="16"/>
        <v>0</v>
      </c>
      <c r="AL58" s="1"/>
      <c r="AM58" s="1"/>
      <c r="AN58" s="28">
        <f t="shared" si="17"/>
        <v>0</v>
      </c>
      <c r="AO58" s="1"/>
      <c r="AP58" s="1"/>
      <c r="AQ58" s="28">
        <f t="shared" si="18"/>
        <v>0</v>
      </c>
      <c r="AR58" s="1"/>
      <c r="AS58" s="1"/>
      <c r="AT58" s="28">
        <f t="shared" si="19"/>
        <v>0</v>
      </c>
      <c r="AU58" s="1"/>
      <c r="AV58" s="1"/>
      <c r="AW58" s="28">
        <f t="shared" si="20"/>
        <v>0</v>
      </c>
      <c r="AX58" s="1"/>
      <c r="AY58" s="1"/>
      <c r="AZ58" s="28">
        <f t="shared" si="21"/>
        <v>0</v>
      </c>
      <c r="BA58" s="1"/>
      <c r="BB58" s="1"/>
      <c r="BC58" s="28">
        <f t="shared" si="22"/>
        <v>0</v>
      </c>
      <c r="BD58" s="1"/>
      <c r="BE58" s="1"/>
      <c r="BF58" s="28">
        <f t="shared" si="23"/>
        <v>0</v>
      </c>
      <c r="BG58" s="1"/>
      <c r="BH58" s="1"/>
      <c r="BI58" s="28">
        <f t="shared" si="24"/>
        <v>0</v>
      </c>
      <c r="BJ58" s="1"/>
      <c r="BK58" s="1"/>
      <c r="BL58" s="28">
        <f t="shared" si="25"/>
        <v>0</v>
      </c>
    </row>
    <row r="59" spans="2:64" ht="15.6" x14ac:dyDescent="0.3">
      <c r="B59" s="30" t="s">
        <v>73</v>
      </c>
      <c r="C59" s="2" t="s">
        <v>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">
        <f t="shared" si="16"/>
        <v>0</v>
      </c>
      <c r="AL59" s="1"/>
      <c r="AM59" s="1"/>
      <c r="AN59" s="28">
        <f t="shared" si="17"/>
        <v>0</v>
      </c>
      <c r="AO59" s="1"/>
      <c r="AP59" s="1"/>
      <c r="AQ59" s="28">
        <f t="shared" si="18"/>
        <v>0</v>
      </c>
      <c r="AR59" s="1"/>
      <c r="AS59" s="1"/>
      <c r="AT59" s="28">
        <f t="shared" si="19"/>
        <v>0</v>
      </c>
      <c r="AU59" s="1"/>
      <c r="AV59" s="1"/>
      <c r="AW59" s="28">
        <f t="shared" si="20"/>
        <v>0</v>
      </c>
      <c r="AX59" s="1"/>
      <c r="AY59" s="1"/>
      <c r="AZ59" s="28">
        <f t="shared" si="21"/>
        <v>0</v>
      </c>
      <c r="BA59" s="1"/>
      <c r="BB59" s="1"/>
      <c r="BC59" s="28">
        <f t="shared" si="22"/>
        <v>0</v>
      </c>
      <c r="BD59" s="1"/>
      <c r="BE59" s="1"/>
      <c r="BF59" s="28">
        <f t="shared" si="23"/>
        <v>0</v>
      </c>
      <c r="BG59" s="1"/>
      <c r="BH59" s="1"/>
      <c r="BI59" s="28">
        <f t="shared" si="24"/>
        <v>0</v>
      </c>
      <c r="BJ59" s="1"/>
      <c r="BK59" s="1"/>
      <c r="BL59" s="28">
        <f t="shared" si="25"/>
        <v>0</v>
      </c>
    </row>
    <row r="60" spans="2:64" ht="15.6" x14ac:dyDescent="0.3">
      <c r="B60" s="30" t="s">
        <v>78</v>
      </c>
      <c r="C60" s="7" t="s">
        <v>14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">
        <f t="shared" si="16"/>
        <v>0</v>
      </c>
      <c r="AL60" s="1"/>
      <c r="AM60" s="1"/>
      <c r="AN60" s="28">
        <f t="shared" si="17"/>
        <v>0</v>
      </c>
      <c r="AO60" s="1"/>
      <c r="AP60" s="1"/>
      <c r="AQ60" s="28">
        <f t="shared" si="18"/>
        <v>0</v>
      </c>
      <c r="AR60" s="1"/>
      <c r="AS60" s="1"/>
      <c r="AT60" s="28">
        <f t="shared" si="19"/>
        <v>0</v>
      </c>
      <c r="AU60" s="1"/>
      <c r="AV60" s="1"/>
      <c r="AW60" s="28">
        <f t="shared" si="20"/>
        <v>0</v>
      </c>
      <c r="AX60" s="1"/>
      <c r="AY60" s="1"/>
      <c r="AZ60" s="28">
        <f t="shared" si="21"/>
        <v>0</v>
      </c>
      <c r="BA60" s="1"/>
      <c r="BB60" s="1"/>
      <c r="BC60" s="28">
        <f t="shared" si="22"/>
        <v>0</v>
      </c>
      <c r="BD60" s="1"/>
      <c r="BE60" s="1"/>
      <c r="BF60" s="28">
        <f t="shared" si="23"/>
        <v>0</v>
      </c>
      <c r="BG60" s="1"/>
      <c r="BH60" s="1"/>
      <c r="BI60" s="28">
        <f t="shared" si="24"/>
        <v>0</v>
      </c>
      <c r="BJ60" s="1"/>
      <c r="BK60" s="1"/>
      <c r="BL60" s="28">
        <f t="shared" si="25"/>
        <v>0</v>
      </c>
    </row>
    <row r="61" spans="2:64" ht="15.6" x14ac:dyDescent="0.3">
      <c r="B61" s="30" t="s">
        <v>84</v>
      </c>
      <c r="C61" s="7" t="s">
        <v>16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5">
        <f t="shared" si="16"/>
        <v>0</v>
      </c>
      <c r="AL61" s="1"/>
      <c r="AM61" s="1"/>
      <c r="AN61" s="28">
        <f t="shared" si="17"/>
        <v>0</v>
      </c>
      <c r="AO61" s="1"/>
      <c r="AP61" s="1"/>
      <c r="AQ61" s="28">
        <f t="shared" si="18"/>
        <v>0</v>
      </c>
      <c r="AR61" s="1"/>
      <c r="AS61" s="1"/>
      <c r="AT61" s="28">
        <f t="shared" si="19"/>
        <v>0</v>
      </c>
      <c r="AU61" s="1"/>
      <c r="AV61" s="1"/>
      <c r="AW61" s="28">
        <f t="shared" si="20"/>
        <v>0</v>
      </c>
      <c r="AX61" s="1"/>
      <c r="AY61" s="1"/>
      <c r="AZ61" s="28">
        <f t="shared" si="21"/>
        <v>0</v>
      </c>
      <c r="BA61" s="1"/>
      <c r="BB61" s="1"/>
      <c r="BC61" s="28">
        <f t="shared" si="22"/>
        <v>0</v>
      </c>
      <c r="BD61" s="1"/>
      <c r="BE61" s="1"/>
      <c r="BF61" s="28">
        <f t="shared" si="23"/>
        <v>0</v>
      </c>
      <c r="BG61" s="1"/>
      <c r="BH61" s="1"/>
      <c r="BI61" s="28">
        <f t="shared" si="24"/>
        <v>0</v>
      </c>
      <c r="BJ61" s="1"/>
      <c r="BK61" s="1"/>
      <c r="BL61" s="28">
        <f t="shared" si="25"/>
        <v>0</v>
      </c>
    </row>
    <row r="62" spans="2:64" ht="15.6" x14ac:dyDescent="0.3">
      <c r="B62" s="30" t="s">
        <v>85</v>
      </c>
      <c r="C62" s="7" t="s">
        <v>13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5">
        <f t="shared" si="16"/>
        <v>0</v>
      </c>
      <c r="AL62" s="1"/>
      <c r="AM62" s="1"/>
      <c r="AN62" s="28">
        <f t="shared" si="17"/>
        <v>0</v>
      </c>
      <c r="AO62" s="1"/>
      <c r="AP62" s="1"/>
      <c r="AQ62" s="28">
        <f t="shared" si="18"/>
        <v>0</v>
      </c>
      <c r="AR62" s="1"/>
      <c r="AS62" s="1"/>
      <c r="AT62" s="28">
        <f t="shared" si="19"/>
        <v>0</v>
      </c>
      <c r="AU62" s="1"/>
      <c r="AV62" s="1"/>
      <c r="AW62" s="28">
        <f t="shared" si="20"/>
        <v>0</v>
      </c>
      <c r="AX62" s="1"/>
      <c r="AY62" s="1"/>
      <c r="AZ62" s="28">
        <f t="shared" si="21"/>
        <v>0</v>
      </c>
      <c r="BA62" s="1"/>
      <c r="BB62" s="1"/>
      <c r="BC62" s="28">
        <f t="shared" si="22"/>
        <v>0</v>
      </c>
      <c r="BD62" s="1"/>
      <c r="BE62" s="1"/>
      <c r="BF62" s="28">
        <f t="shared" si="23"/>
        <v>0</v>
      </c>
      <c r="BG62" s="1"/>
      <c r="BH62" s="1"/>
      <c r="BI62" s="28">
        <f t="shared" si="24"/>
        <v>0</v>
      </c>
      <c r="BJ62" s="1"/>
      <c r="BK62" s="1"/>
      <c r="BL62" s="28">
        <f t="shared" si="25"/>
        <v>0</v>
      </c>
    </row>
    <row r="63" spans="2:64" ht="15.6" x14ac:dyDescent="0.3">
      <c r="B63" s="30" t="s">
        <v>99</v>
      </c>
      <c r="C63" s="7" t="s">
        <v>15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5">
        <f t="shared" si="16"/>
        <v>0</v>
      </c>
      <c r="AL63" s="1"/>
      <c r="AM63" s="1"/>
      <c r="AN63" s="28">
        <f t="shared" si="17"/>
        <v>0</v>
      </c>
      <c r="AO63" s="1"/>
      <c r="AP63" s="1"/>
      <c r="AQ63" s="28">
        <f t="shared" si="18"/>
        <v>0</v>
      </c>
      <c r="AR63" s="1"/>
      <c r="AS63" s="1"/>
      <c r="AT63" s="28">
        <f t="shared" si="19"/>
        <v>0</v>
      </c>
      <c r="AU63" s="1"/>
      <c r="AV63" s="1"/>
      <c r="AW63" s="28">
        <f t="shared" si="20"/>
        <v>0</v>
      </c>
      <c r="AX63" s="1"/>
      <c r="AY63" s="1"/>
      <c r="AZ63" s="28">
        <f t="shared" si="21"/>
        <v>0</v>
      </c>
      <c r="BA63" s="1"/>
      <c r="BB63" s="1"/>
      <c r="BC63" s="28">
        <f t="shared" si="22"/>
        <v>0</v>
      </c>
      <c r="BD63" s="1"/>
      <c r="BE63" s="1"/>
      <c r="BF63" s="28">
        <f t="shared" si="23"/>
        <v>0</v>
      </c>
      <c r="BG63" s="1"/>
      <c r="BH63" s="1"/>
      <c r="BI63" s="28">
        <f t="shared" si="24"/>
        <v>0</v>
      </c>
      <c r="BJ63" s="1"/>
      <c r="BK63" s="1"/>
      <c r="BL63" s="28">
        <f t="shared" si="25"/>
        <v>0</v>
      </c>
    </row>
    <row r="64" spans="2:64" ht="15.6" x14ac:dyDescent="0.3">
      <c r="B64" s="30" t="s">
        <v>126</v>
      </c>
      <c r="C64" s="2" t="s">
        <v>3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5">
        <f t="shared" si="16"/>
        <v>0</v>
      </c>
      <c r="AL64" s="1"/>
      <c r="AM64" s="1"/>
      <c r="AN64" s="28">
        <f t="shared" si="17"/>
        <v>0</v>
      </c>
      <c r="AO64" s="1"/>
      <c r="AP64" s="1"/>
      <c r="AQ64" s="28">
        <f t="shared" si="18"/>
        <v>0</v>
      </c>
      <c r="AR64" s="1"/>
      <c r="AS64" s="1"/>
      <c r="AT64" s="28">
        <f t="shared" si="19"/>
        <v>0</v>
      </c>
      <c r="AU64" s="1"/>
      <c r="AV64" s="1"/>
      <c r="AW64" s="28">
        <f t="shared" si="20"/>
        <v>0</v>
      </c>
      <c r="AX64" s="1"/>
      <c r="AY64" s="1"/>
      <c r="AZ64" s="28">
        <f t="shared" si="21"/>
        <v>0</v>
      </c>
      <c r="BA64" s="1"/>
      <c r="BB64" s="1"/>
      <c r="BC64" s="28">
        <f t="shared" si="22"/>
        <v>0</v>
      </c>
      <c r="BD64" s="1"/>
      <c r="BE64" s="1"/>
      <c r="BF64" s="28">
        <f t="shared" si="23"/>
        <v>0</v>
      </c>
      <c r="BG64" s="1"/>
      <c r="BH64" s="1"/>
      <c r="BI64" s="28">
        <f t="shared" si="24"/>
        <v>0</v>
      </c>
      <c r="BJ64" s="1"/>
      <c r="BK64" s="1"/>
      <c r="BL64" s="28">
        <f t="shared" si="25"/>
        <v>0</v>
      </c>
    </row>
    <row r="65" spans="2:64" ht="15.6" x14ac:dyDescent="0.3">
      <c r="B65" s="30" t="s">
        <v>127</v>
      </c>
      <c r="C65" s="7" t="s">
        <v>17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5">
        <f t="shared" si="16"/>
        <v>0</v>
      </c>
      <c r="AL65" s="1"/>
      <c r="AM65" s="1"/>
      <c r="AN65" s="28">
        <f t="shared" si="17"/>
        <v>0</v>
      </c>
      <c r="AO65" s="1"/>
      <c r="AP65" s="1"/>
      <c r="AQ65" s="28">
        <f t="shared" si="18"/>
        <v>0</v>
      </c>
      <c r="AR65" s="1"/>
      <c r="AS65" s="1"/>
      <c r="AT65" s="28">
        <f t="shared" si="19"/>
        <v>0</v>
      </c>
      <c r="AU65" s="1"/>
      <c r="AV65" s="1"/>
      <c r="AW65" s="28">
        <f t="shared" si="20"/>
        <v>0</v>
      </c>
      <c r="AX65" s="1"/>
      <c r="AY65" s="1"/>
      <c r="AZ65" s="28">
        <f t="shared" si="21"/>
        <v>0</v>
      </c>
      <c r="BA65" s="1"/>
      <c r="BB65" s="1"/>
      <c r="BC65" s="28">
        <f t="shared" si="22"/>
        <v>0</v>
      </c>
      <c r="BD65" s="1"/>
      <c r="BE65" s="1"/>
      <c r="BF65" s="28">
        <f t="shared" si="23"/>
        <v>0</v>
      </c>
      <c r="BG65" s="1"/>
      <c r="BH65" s="1"/>
      <c r="BI65" s="28">
        <f t="shared" si="24"/>
        <v>0</v>
      </c>
      <c r="BJ65" s="1"/>
      <c r="BK65" s="1"/>
      <c r="BL65" s="28">
        <f t="shared" si="25"/>
        <v>0</v>
      </c>
    </row>
    <row r="66" spans="2:64" ht="15.6" x14ac:dyDescent="0.3">
      <c r="B66" s="30" t="s">
        <v>128</v>
      </c>
      <c r="C66" s="7" t="s">
        <v>18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5">
        <f t="shared" si="16"/>
        <v>0</v>
      </c>
      <c r="AL66" s="1"/>
      <c r="AM66" s="1"/>
      <c r="AN66" s="28">
        <f t="shared" si="17"/>
        <v>0</v>
      </c>
      <c r="AO66" s="1"/>
      <c r="AP66" s="1"/>
      <c r="AQ66" s="28">
        <f t="shared" si="18"/>
        <v>0</v>
      </c>
      <c r="AR66" s="1"/>
      <c r="AS66" s="1"/>
      <c r="AT66" s="28">
        <f t="shared" si="19"/>
        <v>0</v>
      </c>
      <c r="AU66" s="1"/>
      <c r="AV66" s="1"/>
      <c r="AW66" s="28">
        <f t="shared" si="20"/>
        <v>0</v>
      </c>
      <c r="AX66" s="1"/>
      <c r="AY66" s="1"/>
      <c r="AZ66" s="28">
        <f t="shared" si="21"/>
        <v>0</v>
      </c>
      <c r="BA66" s="1"/>
      <c r="BB66" s="1"/>
      <c r="BC66" s="28">
        <f t="shared" si="22"/>
        <v>0</v>
      </c>
      <c r="BD66" s="1"/>
      <c r="BE66" s="1"/>
      <c r="BF66" s="28">
        <f t="shared" si="23"/>
        <v>0</v>
      </c>
      <c r="BG66" s="1"/>
      <c r="BH66" s="1"/>
      <c r="BI66" s="28">
        <f t="shared" si="24"/>
        <v>0</v>
      </c>
      <c r="BJ66" s="1"/>
      <c r="BK66" s="1"/>
      <c r="BL66" s="28">
        <f t="shared" si="25"/>
        <v>0</v>
      </c>
    </row>
    <row r="67" spans="2:64" ht="15.6" x14ac:dyDescent="0.3">
      <c r="B67" s="30" t="s">
        <v>129</v>
      </c>
      <c r="C67" s="2" t="s">
        <v>11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">
        <f t="shared" si="16"/>
        <v>0</v>
      </c>
      <c r="AL67" s="1"/>
      <c r="AM67" s="1"/>
      <c r="AN67" s="28">
        <f t="shared" si="17"/>
        <v>0</v>
      </c>
      <c r="AO67" s="1"/>
      <c r="AP67" s="1"/>
      <c r="AQ67" s="28">
        <f t="shared" si="18"/>
        <v>0</v>
      </c>
      <c r="AR67" s="1"/>
      <c r="AS67" s="1"/>
      <c r="AT67" s="28">
        <f t="shared" si="19"/>
        <v>0</v>
      </c>
      <c r="AU67" s="1"/>
      <c r="AV67" s="1"/>
      <c r="AW67" s="28">
        <f t="shared" si="20"/>
        <v>0</v>
      </c>
      <c r="AX67" s="1"/>
      <c r="AY67" s="1"/>
      <c r="AZ67" s="28">
        <f t="shared" si="21"/>
        <v>0</v>
      </c>
      <c r="BA67" s="1"/>
      <c r="BB67" s="1"/>
      <c r="BC67" s="28">
        <f t="shared" si="22"/>
        <v>0</v>
      </c>
      <c r="BD67" s="1"/>
      <c r="BE67" s="1"/>
      <c r="BF67" s="28">
        <f t="shared" si="23"/>
        <v>0</v>
      </c>
      <c r="BG67" s="1"/>
      <c r="BH67" s="1"/>
      <c r="BI67" s="28">
        <f t="shared" si="24"/>
        <v>0</v>
      </c>
      <c r="BJ67" s="1"/>
      <c r="BK67" s="1"/>
      <c r="BL67" s="28">
        <f t="shared" si="25"/>
        <v>0</v>
      </c>
    </row>
    <row r="68" spans="2:64" ht="15.6" x14ac:dyDescent="0.3">
      <c r="B68" s="30" t="s">
        <v>138</v>
      </c>
      <c r="C68" s="2" t="s">
        <v>12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">
        <f t="shared" si="16"/>
        <v>0</v>
      </c>
      <c r="AL68" s="1"/>
      <c r="AM68" s="1"/>
      <c r="AN68" s="28">
        <f t="shared" si="17"/>
        <v>0</v>
      </c>
      <c r="AO68" s="1"/>
      <c r="AP68" s="1"/>
      <c r="AQ68" s="28">
        <f t="shared" si="18"/>
        <v>0</v>
      </c>
      <c r="AR68" s="1"/>
      <c r="AS68" s="1"/>
      <c r="AT68" s="28">
        <f t="shared" si="19"/>
        <v>0</v>
      </c>
      <c r="AU68" s="1"/>
      <c r="AV68" s="1"/>
      <c r="AW68" s="28">
        <f t="shared" si="20"/>
        <v>0</v>
      </c>
      <c r="AX68" s="1"/>
      <c r="AY68" s="1"/>
      <c r="AZ68" s="28">
        <f t="shared" si="21"/>
        <v>0</v>
      </c>
      <c r="BA68" s="1"/>
      <c r="BB68" s="1"/>
      <c r="BC68" s="28">
        <f t="shared" si="22"/>
        <v>0</v>
      </c>
      <c r="BD68" s="1"/>
      <c r="BE68" s="1"/>
      <c r="BF68" s="28">
        <f t="shared" si="23"/>
        <v>0</v>
      </c>
      <c r="BG68" s="1"/>
      <c r="BH68" s="1"/>
      <c r="BI68" s="28">
        <f t="shared" si="24"/>
        <v>0</v>
      </c>
      <c r="BJ68" s="1"/>
      <c r="BK68" s="1"/>
      <c r="BL68" s="28">
        <f t="shared" si="25"/>
        <v>0</v>
      </c>
    </row>
    <row r="69" spans="2:64" ht="15.6" x14ac:dyDescent="0.3">
      <c r="B69" s="30" t="s">
        <v>146</v>
      </c>
      <c r="C69" s="7" t="s">
        <v>19</v>
      </c>
      <c r="D69" s="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5">
        <f t="shared" si="16"/>
        <v>0</v>
      </c>
      <c r="AL69" s="1"/>
      <c r="AM69" s="1"/>
      <c r="AN69" s="28">
        <f t="shared" si="17"/>
        <v>0</v>
      </c>
      <c r="AO69" s="1"/>
      <c r="AP69" s="1"/>
      <c r="AQ69" s="28">
        <f t="shared" si="18"/>
        <v>0</v>
      </c>
      <c r="AR69" s="1"/>
      <c r="AS69" s="1"/>
      <c r="AT69" s="28">
        <f t="shared" si="19"/>
        <v>0</v>
      </c>
      <c r="AU69" s="1"/>
      <c r="AV69" s="1"/>
      <c r="AW69" s="28">
        <f t="shared" si="20"/>
        <v>0</v>
      </c>
      <c r="AX69" s="1"/>
      <c r="AY69" s="1"/>
      <c r="AZ69" s="28">
        <f t="shared" si="21"/>
        <v>0</v>
      </c>
      <c r="BA69" s="1"/>
      <c r="BB69" s="1"/>
      <c r="BC69" s="28">
        <f t="shared" si="22"/>
        <v>0</v>
      </c>
      <c r="BD69" s="1"/>
      <c r="BE69" s="1"/>
      <c r="BF69" s="28">
        <f t="shared" si="23"/>
        <v>0</v>
      </c>
      <c r="BG69" s="1"/>
      <c r="BH69" s="1"/>
      <c r="BI69" s="28">
        <f t="shared" si="24"/>
        <v>0</v>
      </c>
      <c r="BJ69" s="1"/>
      <c r="BK69" s="1"/>
      <c r="BL69" s="28">
        <f t="shared" si="25"/>
        <v>0</v>
      </c>
    </row>
    <row r="70" spans="2:64" ht="15.6" x14ac:dyDescent="0.3">
      <c r="B70" s="30" t="s">
        <v>147</v>
      </c>
      <c r="C70" s="7" t="s">
        <v>20</v>
      </c>
      <c r="D70" s="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5">
        <f t="shared" si="16"/>
        <v>0</v>
      </c>
      <c r="AL70" s="1"/>
      <c r="AM70" s="1"/>
      <c r="AN70" s="28">
        <f t="shared" si="17"/>
        <v>0</v>
      </c>
      <c r="AO70" s="1"/>
      <c r="AP70" s="1"/>
      <c r="AQ70" s="28">
        <f t="shared" si="18"/>
        <v>0</v>
      </c>
      <c r="AR70" s="1"/>
      <c r="AS70" s="1"/>
      <c r="AT70" s="28">
        <f t="shared" si="19"/>
        <v>0</v>
      </c>
      <c r="AU70" s="1"/>
      <c r="AV70" s="1"/>
      <c r="AW70" s="28">
        <f t="shared" si="20"/>
        <v>0</v>
      </c>
      <c r="AX70" s="1"/>
      <c r="AY70" s="1"/>
      <c r="AZ70" s="28">
        <f t="shared" si="21"/>
        <v>0</v>
      </c>
      <c r="BA70" s="1"/>
      <c r="BB70" s="1"/>
      <c r="BC70" s="28">
        <f t="shared" si="22"/>
        <v>0</v>
      </c>
      <c r="BD70" s="1"/>
      <c r="BE70" s="1"/>
      <c r="BF70" s="28">
        <f t="shared" si="23"/>
        <v>0</v>
      </c>
      <c r="BG70" s="1"/>
      <c r="BH70" s="1"/>
      <c r="BI70" s="28">
        <f t="shared" si="24"/>
        <v>0</v>
      </c>
      <c r="BJ70" s="1"/>
      <c r="BK70" s="1"/>
      <c r="BL70" s="28">
        <f t="shared" si="25"/>
        <v>0</v>
      </c>
    </row>
    <row r="71" spans="2:64" ht="15.6" x14ac:dyDescent="0.3">
      <c r="B71" s="30" t="s">
        <v>148</v>
      </c>
      <c r="C71" s="7" t="s">
        <v>7</v>
      </c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5">
        <f t="shared" si="16"/>
        <v>0</v>
      </c>
      <c r="AL71" s="1"/>
      <c r="AM71" s="1"/>
      <c r="AN71" s="28">
        <f t="shared" si="17"/>
        <v>0</v>
      </c>
      <c r="AO71" s="1"/>
      <c r="AP71" s="1"/>
      <c r="AQ71" s="28">
        <f t="shared" si="18"/>
        <v>0</v>
      </c>
      <c r="AR71" s="1"/>
      <c r="AS71" s="1"/>
      <c r="AT71" s="28">
        <f t="shared" si="19"/>
        <v>0</v>
      </c>
      <c r="AU71" s="1"/>
      <c r="AV71" s="1"/>
      <c r="AW71" s="28">
        <f t="shared" si="20"/>
        <v>0</v>
      </c>
      <c r="AX71" s="1"/>
      <c r="AY71" s="1"/>
      <c r="AZ71" s="28">
        <f t="shared" si="21"/>
        <v>0</v>
      </c>
      <c r="BA71" s="1"/>
      <c r="BB71" s="1"/>
      <c r="BC71" s="28">
        <f t="shared" si="22"/>
        <v>0</v>
      </c>
      <c r="BD71" s="1"/>
      <c r="BE71" s="1"/>
      <c r="BF71" s="28">
        <f t="shared" si="23"/>
        <v>0</v>
      </c>
      <c r="BG71" s="1"/>
      <c r="BH71" s="1"/>
      <c r="BI71" s="28">
        <f t="shared" si="24"/>
        <v>0</v>
      </c>
      <c r="BJ71" s="1"/>
      <c r="BK71" s="1"/>
      <c r="BL71" s="28">
        <f t="shared" si="25"/>
        <v>0</v>
      </c>
    </row>
    <row r="72" spans="2:64" ht="15.6" x14ac:dyDescent="0.3">
      <c r="B72" s="30" t="s">
        <v>149</v>
      </c>
      <c r="C72" s="7" t="s">
        <v>23</v>
      </c>
      <c r="D72" s="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5">
        <f t="shared" si="16"/>
        <v>0</v>
      </c>
      <c r="AL72" s="1"/>
      <c r="AM72" s="1"/>
      <c r="AN72" s="28">
        <f t="shared" si="17"/>
        <v>0</v>
      </c>
      <c r="AO72" s="1"/>
      <c r="AP72" s="1"/>
      <c r="AQ72" s="28">
        <f t="shared" si="18"/>
        <v>0</v>
      </c>
      <c r="AR72" s="1"/>
      <c r="AS72" s="1"/>
      <c r="AT72" s="28">
        <f t="shared" si="19"/>
        <v>0</v>
      </c>
      <c r="AU72" s="1"/>
      <c r="AV72" s="1"/>
      <c r="AW72" s="28">
        <f t="shared" si="20"/>
        <v>0</v>
      </c>
      <c r="AX72" s="1"/>
      <c r="AY72" s="1"/>
      <c r="AZ72" s="28">
        <f t="shared" si="21"/>
        <v>0</v>
      </c>
      <c r="BA72" s="1"/>
      <c r="BB72" s="1"/>
      <c r="BC72" s="28">
        <f t="shared" si="22"/>
        <v>0</v>
      </c>
      <c r="BD72" s="1"/>
      <c r="BE72" s="1"/>
      <c r="BF72" s="28">
        <f t="shared" si="23"/>
        <v>0</v>
      </c>
      <c r="BG72" s="1"/>
      <c r="BH72" s="1"/>
      <c r="BI72" s="28">
        <f t="shared" si="24"/>
        <v>0</v>
      </c>
      <c r="BJ72" s="1"/>
      <c r="BK72" s="1"/>
      <c r="BL72" s="28">
        <f t="shared" si="25"/>
        <v>0</v>
      </c>
    </row>
    <row r="73" spans="2:64" ht="15.6" x14ac:dyDescent="0.3">
      <c r="B73" s="30" t="s">
        <v>150</v>
      </c>
      <c r="C73" s="7" t="s">
        <v>117</v>
      </c>
      <c r="D73" s="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5">
        <f t="shared" si="16"/>
        <v>0</v>
      </c>
      <c r="AL73" s="1"/>
      <c r="AM73" s="1"/>
      <c r="AN73" s="28">
        <f t="shared" si="17"/>
        <v>0</v>
      </c>
      <c r="AO73" s="1"/>
      <c r="AP73" s="1"/>
      <c r="AQ73" s="28">
        <f t="shared" si="18"/>
        <v>0</v>
      </c>
      <c r="AR73" s="1"/>
      <c r="AS73" s="1"/>
      <c r="AT73" s="28">
        <f t="shared" si="19"/>
        <v>0</v>
      </c>
      <c r="AU73" s="1"/>
      <c r="AV73" s="1"/>
      <c r="AW73" s="28">
        <f t="shared" si="20"/>
        <v>0</v>
      </c>
      <c r="AX73" s="1"/>
      <c r="AY73" s="1"/>
      <c r="AZ73" s="28">
        <f t="shared" si="21"/>
        <v>0</v>
      </c>
      <c r="BA73" s="1"/>
      <c r="BB73" s="1"/>
      <c r="BC73" s="28">
        <f t="shared" si="22"/>
        <v>0</v>
      </c>
      <c r="BD73" s="1"/>
      <c r="BE73" s="1"/>
      <c r="BF73" s="28">
        <f t="shared" si="23"/>
        <v>0</v>
      </c>
      <c r="BG73" s="1"/>
      <c r="BH73" s="1"/>
      <c r="BI73" s="28">
        <f t="shared" si="24"/>
        <v>0</v>
      </c>
      <c r="BJ73" s="1"/>
      <c r="BK73" s="1"/>
      <c r="BL73" s="28">
        <f t="shared" si="25"/>
        <v>0</v>
      </c>
    </row>
    <row r="74" spans="2:64" ht="15.6" x14ac:dyDescent="0.3">
      <c r="B74" s="30" t="s">
        <v>151</v>
      </c>
      <c r="C74" s="7" t="s">
        <v>123</v>
      </c>
      <c r="D74" s="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5">
        <f t="shared" si="16"/>
        <v>0</v>
      </c>
      <c r="AL74" s="1"/>
      <c r="AM74" s="1"/>
      <c r="AN74" s="28">
        <f t="shared" si="17"/>
        <v>0</v>
      </c>
      <c r="AO74" s="1"/>
      <c r="AP74" s="1"/>
      <c r="AQ74" s="28">
        <f t="shared" si="18"/>
        <v>0</v>
      </c>
      <c r="AR74" s="1"/>
      <c r="AS74" s="1"/>
      <c r="AT74" s="28">
        <f t="shared" si="19"/>
        <v>0</v>
      </c>
      <c r="AU74" s="1"/>
      <c r="AV74" s="1"/>
      <c r="AW74" s="28">
        <f t="shared" si="20"/>
        <v>0</v>
      </c>
      <c r="AX74" s="1"/>
      <c r="AY74" s="1"/>
      <c r="AZ74" s="28">
        <f t="shared" si="21"/>
        <v>0</v>
      </c>
      <c r="BA74" s="1"/>
      <c r="BB74" s="1"/>
      <c r="BC74" s="28">
        <f t="shared" si="22"/>
        <v>0</v>
      </c>
      <c r="BD74" s="1"/>
      <c r="BE74" s="1"/>
      <c r="BF74" s="28">
        <f t="shared" si="23"/>
        <v>0</v>
      </c>
      <c r="BG74" s="1"/>
      <c r="BH74" s="1"/>
      <c r="BI74" s="28">
        <f t="shared" si="24"/>
        <v>0</v>
      </c>
      <c r="BJ74" s="1"/>
      <c r="BK74" s="1"/>
      <c r="BL74" s="28">
        <f t="shared" si="25"/>
        <v>0</v>
      </c>
    </row>
    <row r="75" spans="2:64" ht="15.6" x14ac:dyDescent="0.3">
      <c r="B75" s="30" t="s">
        <v>152</v>
      </c>
      <c r="C75" s="1" t="s">
        <v>27</v>
      </c>
      <c r="D75" s="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5">
        <f t="shared" si="16"/>
        <v>0</v>
      </c>
      <c r="AL75" s="1"/>
      <c r="AM75" s="1"/>
      <c r="AN75" s="28">
        <f t="shared" si="17"/>
        <v>0</v>
      </c>
      <c r="AO75" s="1"/>
      <c r="AP75" s="1"/>
      <c r="AQ75" s="28">
        <f t="shared" si="18"/>
        <v>0</v>
      </c>
      <c r="AR75" s="1"/>
      <c r="AS75" s="1"/>
      <c r="AT75" s="28">
        <f t="shared" si="19"/>
        <v>0</v>
      </c>
      <c r="AU75" s="1"/>
      <c r="AV75" s="1"/>
      <c r="AW75" s="28">
        <f t="shared" si="20"/>
        <v>0</v>
      </c>
      <c r="AX75" s="1"/>
      <c r="AY75" s="1"/>
      <c r="AZ75" s="28">
        <f t="shared" si="21"/>
        <v>0</v>
      </c>
      <c r="BA75" s="1"/>
      <c r="BB75" s="1"/>
      <c r="BC75" s="28">
        <f t="shared" si="22"/>
        <v>0</v>
      </c>
      <c r="BD75" s="1"/>
      <c r="BE75" s="1"/>
      <c r="BF75" s="28">
        <f t="shared" si="23"/>
        <v>0</v>
      </c>
      <c r="BG75" s="1"/>
      <c r="BH75" s="1"/>
      <c r="BI75" s="28">
        <f t="shared" si="24"/>
        <v>0</v>
      </c>
      <c r="BJ75" s="1"/>
      <c r="BK75" s="1"/>
      <c r="BL75" s="28">
        <f t="shared" si="25"/>
        <v>0</v>
      </c>
    </row>
    <row r="76" spans="2:64" ht="15.6" x14ac:dyDescent="0.3">
      <c r="B76" s="30" t="s">
        <v>153</v>
      </c>
      <c r="C76" s="7" t="s">
        <v>5</v>
      </c>
      <c r="D76" s="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5">
        <f t="shared" si="16"/>
        <v>0</v>
      </c>
      <c r="AL76" s="1"/>
      <c r="AM76" s="1"/>
      <c r="AN76" s="28">
        <f t="shared" si="17"/>
        <v>0</v>
      </c>
      <c r="AO76" s="1"/>
      <c r="AP76" s="1"/>
      <c r="AQ76" s="28">
        <f t="shared" si="18"/>
        <v>0</v>
      </c>
      <c r="AR76" s="1"/>
      <c r="AS76" s="1"/>
      <c r="AT76" s="28">
        <f t="shared" si="19"/>
        <v>0</v>
      </c>
      <c r="AU76" s="1"/>
      <c r="AV76" s="1"/>
      <c r="AW76" s="28">
        <f t="shared" si="20"/>
        <v>0</v>
      </c>
      <c r="AX76" s="1"/>
      <c r="AY76" s="1"/>
      <c r="AZ76" s="28">
        <f t="shared" si="21"/>
        <v>0</v>
      </c>
      <c r="BA76" s="1"/>
      <c r="BB76" s="1"/>
      <c r="BC76" s="28">
        <f t="shared" si="22"/>
        <v>0</v>
      </c>
      <c r="BD76" s="1"/>
      <c r="BE76" s="1"/>
      <c r="BF76" s="28">
        <f t="shared" si="23"/>
        <v>0</v>
      </c>
      <c r="BG76" s="1"/>
      <c r="BH76" s="1"/>
      <c r="BI76" s="28">
        <f t="shared" si="24"/>
        <v>0</v>
      </c>
      <c r="BJ76" s="1"/>
      <c r="BK76" s="1"/>
      <c r="BL76" s="28">
        <f t="shared" si="25"/>
        <v>0</v>
      </c>
    </row>
    <row r="77" spans="2:64" ht="15.6" x14ac:dyDescent="0.3">
      <c r="B77" s="30" t="s">
        <v>154</v>
      </c>
      <c r="C77" s="7" t="s">
        <v>6</v>
      </c>
      <c r="D77" s="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5">
        <f t="shared" si="16"/>
        <v>0</v>
      </c>
      <c r="AL77" s="1"/>
      <c r="AM77" s="1"/>
      <c r="AN77" s="28">
        <f t="shared" si="17"/>
        <v>0</v>
      </c>
      <c r="AO77" s="1"/>
      <c r="AP77" s="1"/>
      <c r="AQ77" s="28">
        <f t="shared" si="18"/>
        <v>0</v>
      </c>
      <c r="AR77" s="1"/>
      <c r="AS77" s="1"/>
      <c r="AT77" s="28">
        <f t="shared" si="19"/>
        <v>0</v>
      </c>
      <c r="AU77" s="1"/>
      <c r="AV77" s="1"/>
      <c r="AW77" s="28">
        <f t="shared" si="20"/>
        <v>0</v>
      </c>
      <c r="AX77" s="1"/>
      <c r="AY77" s="1"/>
      <c r="AZ77" s="28">
        <f t="shared" si="21"/>
        <v>0</v>
      </c>
      <c r="BA77" s="1"/>
      <c r="BB77" s="1"/>
      <c r="BC77" s="28">
        <f t="shared" si="22"/>
        <v>0</v>
      </c>
      <c r="BD77" s="1"/>
      <c r="BE77" s="1"/>
      <c r="BF77" s="28">
        <f t="shared" si="23"/>
        <v>0</v>
      </c>
      <c r="BG77" s="1"/>
      <c r="BH77" s="1"/>
      <c r="BI77" s="28">
        <f t="shared" si="24"/>
        <v>0</v>
      </c>
      <c r="BJ77" s="1"/>
      <c r="BK77" s="1"/>
      <c r="BL77" s="28">
        <f t="shared" si="25"/>
        <v>0</v>
      </c>
    </row>
    <row r="78" spans="2:64" ht="15.6" x14ac:dyDescent="0.3">
      <c r="B78" s="30" t="s">
        <v>155</v>
      </c>
      <c r="C78" s="7" t="s">
        <v>21</v>
      </c>
      <c r="D78" s="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5">
        <f t="shared" si="16"/>
        <v>0</v>
      </c>
      <c r="AL78" s="1"/>
      <c r="AM78" s="1"/>
      <c r="AN78" s="28">
        <f t="shared" si="17"/>
        <v>0</v>
      </c>
      <c r="AO78" s="1"/>
      <c r="AP78" s="1"/>
      <c r="AQ78" s="28">
        <f t="shared" si="18"/>
        <v>0</v>
      </c>
      <c r="AR78" s="1"/>
      <c r="AS78" s="1"/>
      <c r="AT78" s="28">
        <f t="shared" si="19"/>
        <v>0</v>
      </c>
      <c r="AU78" s="1"/>
      <c r="AV78" s="1"/>
      <c r="AW78" s="28">
        <f t="shared" si="20"/>
        <v>0</v>
      </c>
      <c r="AX78" s="1"/>
      <c r="AY78" s="1"/>
      <c r="AZ78" s="28">
        <f t="shared" si="21"/>
        <v>0</v>
      </c>
      <c r="BA78" s="1"/>
      <c r="BB78" s="1"/>
      <c r="BC78" s="28">
        <f t="shared" si="22"/>
        <v>0</v>
      </c>
      <c r="BD78" s="1"/>
      <c r="BE78" s="1"/>
      <c r="BF78" s="28">
        <f t="shared" si="23"/>
        <v>0</v>
      </c>
      <c r="BG78" s="1"/>
      <c r="BH78" s="1"/>
      <c r="BI78" s="28">
        <f t="shared" si="24"/>
        <v>0</v>
      </c>
      <c r="BJ78" s="1"/>
      <c r="BK78" s="1"/>
      <c r="BL78" s="28">
        <f t="shared" si="25"/>
        <v>0</v>
      </c>
    </row>
    <row r="79" spans="2:64" ht="15.6" x14ac:dyDescent="0.3">
      <c r="B79" s="30" t="s">
        <v>156</v>
      </c>
      <c r="C79" s="7" t="s">
        <v>22</v>
      </c>
      <c r="D79" s="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5">
        <f t="shared" si="16"/>
        <v>0</v>
      </c>
      <c r="AL79" s="1"/>
      <c r="AM79" s="1"/>
      <c r="AN79" s="28">
        <f t="shared" si="17"/>
        <v>0</v>
      </c>
      <c r="AO79" s="1"/>
      <c r="AP79" s="1"/>
      <c r="AQ79" s="28">
        <f t="shared" si="18"/>
        <v>0</v>
      </c>
      <c r="AR79" s="1"/>
      <c r="AS79" s="1"/>
      <c r="AT79" s="28">
        <f t="shared" si="19"/>
        <v>0</v>
      </c>
      <c r="AU79" s="1"/>
      <c r="AV79" s="1"/>
      <c r="AW79" s="28">
        <f t="shared" si="20"/>
        <v>0</v>
      </c>
      <c r="AX79" s="1"/>
      <c r="AY79" s="1"/>
      <c r="AZ79" s="28">
        <f t="shared" si="21"/>
        <v>0</v>
      </c>
      <c r="BA79" s="1"/>
      <c r="BB79" s="1"/>
      <c r="BC79" s="28">
        <f t="shared" si="22"/>
        <v>0</v>
      </c>
      <c r="BD79" s="1"/>
      <c r="BE79" s="1"/>
      <c r="BF79" s="28">
        <f t="shared" si="23"/>
        <v>0</v>
      </c>
      <c r="BG79" s="1"/>
      <c r="BH79" s="1"/>
      <c r="BI79" s="28">
        <f t="shared" si="24"/>
        <v>0</v>
      </c>
      <c r="BJ79" s="1"/>
      <c r="BK79" s="1"/>
      <c r="BL79" s="28">
        <f t="shared" si="25"/>
        <v>0</v>
      </c>
    </row>
    <row r="80" spans="2:64" ht="15.6" x14ac:dyDescent="0.3">
      <c r="B80" s="30" t="s">
        <v>147</v>
      </c>
      <c r="D80" s="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5">
        <f t="shared" si="16"/>
        <v>0</v>
      </c>
      <c r="AL80" s="1"/>
      <c r="AM80" s="1"/>
      <c r="AN80" s="28">
        <f t="shared" si="17"/>
        <v>0</v>
      </c>
      <c r="AO80" s="1"/>
      <c r="AP80" s="1"/>
      <c r="AQ80" s="28">
        <f t="shared" si="18"/>
        <v>0</v>
      </c>
      <c r="AR80" s="1"/>
      <c r="AS80" s="1"/>
      <c r="AT80" s="28">
        <f t="shared" si="19"/>
        <v>0</v>
      </c>
      <c r="AU80" s="1"/>
      <c r="AV80" s="1"/>
      <c r="AW80" s="28">
        <f t="shared" si="20"/>
        <v>0</v>
      </c>
      <c r="AX80" s="1"/>
      <c r="AY80" s="1"/>
      <c r="AZ80" s="28">
        <f t="shared" si="21"/>
        <v>0</v>
      </c>
      <c r="BA80" s="1"/>
      <c r="BB80" s="1"/>
      <c r="BC80" s="28">
        <f t="shared" si="22"/>
        <v>0</v>
      </c>
      <c r="BD80" s="1"/>
      <c r="BE80" s="1"/>
      <c r="BF80" s="28">
        <f t="shared" si="23"/>
        <v>0</v>
      </c>
      <c r="BG80" s="1"/>
      <c r="BH80" s="1"/>
      <c r="BI80" s="28">
        <f t="shared" si="24"/>
        <v>0</v>
      </c>
      <c r="BJ80" s="1"/>
      <c r="BK80" s="1"/>
      <c r="BL80" s="28">
        <f t="shared" si="25"/>
        <v>0</v>
      </c>
    </row>
    <row r="81" spans="2:64" ht="15.6" x14ac:dyDescent="0.3">
      <c r="B81" s="30" t="s">
        <v>148</v>
      </c>
      <c r="D81" s="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5">
        <f t="shared" si="16"/>
        <v>0</v>
      </c>
      <c r="AL81" s="1"/>
      <c r="AM81" s="1"/>
      <c r="AN81" s="28">
        <f t="shared" si="17"/>
        <v>0</v>
      </c>
      <c r="AO81" s="1"/>
      <c r="AP81" s="1"/>
      <c r="AQ81" s="28">
        <f t="shared" si="18"/>
        <v>0</v>
      </c>
      <c r="AR81" s="1"/>
      <c r="AS81" s="1"/>
      <c r="AT81" s="28">
        <f t="shared" si="19"/>
        <v>0</v>
      </c>
      <c r="AU81" s="1"/>
      <c r="AV81" s="1"/>
      <c r="AW81" s="28">
        <f t="shared" si="20"/>
        <v>0</v>
      </c>
      <c r="AX81" s="1"/>
      <c r="AY81" s="1"/>
      <c r="AZ81" s="28">
        <f t="shared" si="21"/>
        <v>0</v>
      </c>
      <c r="BA81" s="1"/>
      <c r="BB81" s="1"/>
      <c r="BC81" s="28">
        <f t="shared" si="22"/>
        <v>0</v>
      </c>
      <c r="BD81" s="1"/>
      <c r="BE81" s="1"/>
      <c r="BF81" s="28">
        <f t="shared" si="23"/>
        <v>0</v>
      </c>
      <c r="BG81" s="1"/>
      <c r="BH81" s="1"/>
      <c r="BI81" s="28">
        <f t="shared" si="24"/>
        <v>0</v>
      </c>
      <c r="BJ81" s="1"/>
      <c r="BK81" s="1"/>
      <c r="BL81" s="28">
        <f t="shared" si="25"/>
        <v>0</v>
      </c>
    </row>
    <row r="82" spans="2:64" ht="15.6" x14ac:dyDescent="0.3">
      <c r="B82" s="30" t="s">
        <v>149</v>
      </c>
      <c r="D82" s="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5">
        <f t="shared" si="16"/>
        <v>0</v>
      </c>
      <c r="AL82" s="1"/>
      <c r="AM82" s="1"/>
      <c r="AN82" s="28">
        <f t="shared" si="17"/>
        <v>0</v>
      </c>
      <c r="AO82" s="1"/>
      <c r="AP82" s="1"/>
      <c r="AQ82" s="28">
        <f t="shared" si="18"/>
        <v>0</v>
      </c>
      <c r="AR82" s="1"/>
      <c r="AS82" s="1"/>
      <c r="AT82" s="28">
        <f t="shared" si="19"/>
        <v>0</v>
      </c>
      <c r="AU82" s="1"/>
      <c r="AV82" s="1"/>
      <c r="AW82" s="28">
        <f t="shared" si="20"/>
        <v>0</v>
      </c>
      <c r="AX82" s="1"/>
      <c r="AY82" s="1"/>
      <c r="AZ82" s="28">
        <f t="shared" si="21"/>
        <v>0</v>
      </c>
      <c r="BA82" s="1"/>
      <c r="BB82" s="1"/>
      <c r="BC82" s="28">
        <f t="shared" si="22"/>
        <v>0</v>
      </c>
      <c r="BD82" s="1"/>
      <c r="BE82" s="1"/>
      <c r="BF82" s="28">
        <f t="shared" si="23"/>
        <v>0</v>
      </c>
      <c r="BG82" s="1"/>
      <c r="BH82" s="1"/>
      <c r="BI82" s="28">
        <f t="shared" si="24"/>
        <v>0</v>
      </c>
      <c r="BJ82" s="1"/>
      <c r="BK82" s="1"/>
      <c r="BL82" s="28">
        <f t="shared" si="25"/>
        <v>0</v>
      </c>
    </row>
    <row r="83" spans="2:64" ht="15.6" x14ac:dyDescent="0.3">
      <c r="B83" s="30" t="s">
        <v>150</v>
      </c>
      <c r="D83" s="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5">
        <f t="shared" si="16"/>
        <v>0</v>
      </c>
      <c r="AL83" s="1"/>
      <c r="AM83" s="1"/>
      <c r="AN83" s="28">
        <f t="shared" si="17"/>
        <v>0</v>
      </c>
      <c r="AO83" s="1"/>
      <c r="AP83" s="1"/>
      <c r="AQ83" s="28">
        <f t="shared" si="18"/>
        <v>0</v>
      </c>
      <c r="AR83" s="1"/>
      <c r="AS83" s="1"/>
      <c r="AT83" s="28">
        <f t="shared" si="19"/>
        <v>0</v>
      </c>
      <c r="AU83" s="1"/>
      <c r="AV83" s="1"/>
      <c r="AW83" s="28">
        <f t="shared" si="20"/>
        <v>0</v>
      </c>
      <c r="AX83" s="1"/>
      <c r="AY83" s="1"/>
      <c r="AZ83" s="28">
        <f t="shared" si="21"/>
        <v>0</v>
      </c>
      <c r="BA83" s="1"/>
      <c r="BB83" s="1"/>
      <c r="BC83" s="28">
        <f t="shared" si="22"/>
        <v>0</v>
      </c>
      <c r="BD83" s="1"/>
      <c r="BE83" s="1"/>
      <c r="BF83" s="28">
        <f t="shared" si="23"/>
        <v>0</v>
      </c>
      <c r="BG83" s="1"/>
      <c r="BH83" s="1"/>
      <c r="BI83" s="28">
        <f t="shared" si="24"/>
        <v>0</v>
      </c>
      <c r="BJ83" s="1"/>
      <c r="BK83" s="1"/>
      <c r="BL83" s="28">
        <f t="shared" si="25"/>
        <v>0</v>
      </c>
    </row>
    <row r="84" spans="2:64" ht="15.6" x14ac:dyDescent="0.3">
      <c r="B84" s="30" t="s">
        <v>151</v>
      </c>
      <c r="D84" s="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5">
        <f t="shared" si="16"/>
        <v>0</v>
      </c>
      <c r="AL84" s="1"/>
      <c r="AM84" s="1"/>
      <c r="AN84" s="28">
        <f t="shared" si="17"/>
        <v>0</v>
      </c>
      <c r="AO84" s="1"/>
      <c r="AP84" s="1"/>
      <c r="AQ84" s="28">
        <f t="shared" si="18"/>
        <v>0</v>
      </c>
      <c r="AR84" s="1"/>
      <c r="AS84" s="1"/>
      <c r="AT84" s="28">
        <f t="shared" si="19"/>
        <v>0</v>
      </c>
      <c r="AU84" s="1"/>
      <c r="AV84" s="1"/>
      <c r="AW84" s="28">
        <f t="shared" si="20"/>
        <v>0</v>
      </c>
      <c r="AX84" s="1"/>
      <c r="AY84" s="1"/>
      <c r="AZ84" s="28">
        <f t="shared" si="21"/>
        <v>0</v>
      </c>
      <c r="BA84" s="1"/>
      <c r="BB84" s="1"/>
      <c r="BC84" s="28">
        <f t="shared" si="22"/>
        <v>0</v>
      </c>
      <c r="BD84" s="1"/>
      <c r="BE84" s="1"/>
      <c r="BF84" s="28">
        <f t="shared" si="23"/>
        <v>0</v>
      </c>
      <c r="BG84" s="1"/>
      <c r="BH84" s="1"/>
      <c r="BI84" s="28">
        <f t="shared" si="24"/>
        <v>0</v>
      </c>
      <c r="BJ84" s="1"/>
      <c r="BK84" s="1"/>
      <c r="BL84" s="28">
        <f t="shared" si="25"/>
        <v>0</v>
      </c>
    </row>
    <row r="85" spans="2:64" ht="15.6" x14ac:dyDescent="0.3">
      <c r="B85" s="30" t="s">
        <v>152</v>
      </c>
      <c r="D85" s="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5">
        <f t="shared" si="16"/>
        <v>0</v>
      </c>
      <c r="AL85" s="1"/>
      <c r="AM85" s="1"/>
      <c r="AN85" s="28">
        <f t="shared" si="17"/>
        <v>0</v>
      </c>
      <c r="AO85" s="1"/>
      <c r="AP85" s="1"/>
      <c r="AQ85" s="28">
        <f t="shared" si="18"/>
        <v>0</v>
      </c>
      <c r="AR85" s="1"/>
      <c r="AS85" s="1"/>
      <c r="AT85" s="28">
        <f t="shared" si="19"/>
        <v>0</v>
      </c>
      <c r="AU85" s="1"/>
      <c r="AV85" s="1"/>
      <c r="AW85" s="28">
        <f t="shared" si="20"/>
        <v>0</v>
      </c>
      <c r="AX85" s="1"/>
      <c r="AY85" s="1"/>
      <c r="AZ85" s="28">
        <f t="shared" si="21"/>
        <v>0</v>
      </c>
      <c r="BA85" s="1"/>
      <c r="BB85" s="1"/>
      <c r="BC85" s="28">
        <f t="shared" si="22"/>
        <v>0</v>
      </c>
      <c r="BD85" s="1"/>
      <c r="BE85" s="1"/>
      <c r="BF85" s="28">
        <f t="shared" si="23"/>
        <v>0</v>
      </c>
      <c r="BG85" s="1"/>
      <c r="BH85" s="1"/>
      <c r="BI85" s="28">
        <f t="shared" si="24"/>
        <v>0</v>
      </c>
      <c r="BJ85" s="1"/>
      <c r="BK85" s="1"/>
      <c r="BL85" s="28">
        <f t="shared" si="25"/>
        <v>0</v>
      </c>
    </row>
    <row r="86" spans="2:64" ht="15.6" x14ac:dyDescent="0.3">
      <c r="B86" s="30" t="s">
        <v>153</v>
      </c>
      <c r="D86" s="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5">
        <f t="shared" si="16"/>
        <v>0</v>
      </c>
      <c r="AL86" s="1"/>
      <c r="AM86" s="1"/>
      <c r="AN86" s="28">
        <f t="shared" si="17"/>
        <v>0</v>
      </c>
      <c r="AO86" s="1"/>
      <c r="AP86" s="1"/>
      <c r="AQ86" s="28">
        <f t="shared" si="18"/>
        <v>0</v>
      </c>
      <c r="AR86" s="1"/>
      <c r="AS86" s="1"/>
      <c r="AT86" s="28">
        <f t="shared" si="19"/>
        <v>0</v>
      </c>
      <c r="AU86" s="1"/>
      <c r="AV86" s="1"/>
      <c r="AW86" s="28">
        <f t="shared" si="20"/>
        <v>0</v>
      </c>
      <c r="AX86" s="1"/>
      <c r="AY86" s="1"/>
      <c r="AZ86" s="28">
        <f t="shared" si="21"/>
        <v>0</v>
      </c>
      <c r="BA86" s="1"/>
      <c r="BB86" s="1"/>
      <c r="BC86" s="28">
        <f t="shared" si="22"/>
        <v>0</v>
      </c>
      <c r="BD86" s="1"/>
      <c r="BE86" s="1"/>
      <c r="BF86" s="28">
        <f t="shared" si="23"/>
        <v>0</v>
      </c>
      <c r="BG86" s="1"/>
      <c r="BH86" s="1"/>
      <c r="BI86" s="28">
        <f t="shared" si="24"/>
        <v>0</v>
      </c>
      <c r="BJ86" s="1"/>
      <c r="BK86" s="1"/>
      <c r="BL86" s="28">
        <f t="shared" si="25"/>
        <v>0</v>
      </c>
    </row>
    <row r="87" spans="2:64" ht="15.6" x14ac:dyDescent="0.3">
      <c r="B87" s="30" t="s">
        <v>154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5">
        <f t="shared" si="16"/>
        <v>0</v>
      </c>
      <c r="AL87" s="1"/>
      <c r="AM87" s="1"/>
      <c r="AN87" s="28">
        <f t="shared" si="17"/>
        <v>0</v>
      </c>
      <c r="AO87" s="1"/>
      <c r="AP87" s="1"/>
      <c r="AQ87" s="28">
        <f t="shared" si="18"/>
        <v>0</v>
      </c>
      <c r="AR87" s="1"/>
      <c r="AS87" s="1"/>
      <c r="AT87" s="28">
        <f t="shared" si="19"/>
        <v>0</v>
      </c>
      <c r="AU87" s="1"/>
      <c r="AV87" s="1"/>
      <c r="AW87" s="28">
        <f t="shared" si="20"/>
        <v>0</v>
      </c>
      <c r="AX87" s="1"/>
      <c r="AY87" s="1"/>
      <c r="AZ87" s="28">
        <f t="shared" si="21"/>
        <v>0</v>
      </c>
      <c r="BA87" s="1"/>
      <c r="BB87" s="1"/>
      <c r="BC87" s="28">
        <f t="shared" si="22"/>
        <v>0</v>
      </c>
      <c r="BD87" s="1"/>
      <c r="BE87" s="1"/>
      <c r="BF87" s="28">
        <f t="shared" si="23"/>
        <v>0</v>
      </c>
      <c r="BG87" s="1"/>
      <c r="BH87" s="1"/>
      <c r="BI87" s="28">
        <f t="shared" si="24"/>
        <v>0</v>
      </c>
      <c r="BJ87" s="1"/>
      <c r="BK87" s="1"/>
      <c r="BL87" s="28">
        <f t="shared" si="25"/>
        <v>0</v>
      </c>
    </row>
    <row r="88" spans="2:64" ht="15.6" x14ac:dyDescent="0.3">
      <c r="B88" s="30" t="s">
        <v>155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5">
        <f t="shared" si="16"/>
        <v>0</v>
      </c>
      <c r="AL88" s="1"/>
      <c r="AM88" s="1"/>
      <c r="AN88" s="28">
        <f t="shared" si="17"/>
        <v>0</v>
      </c>
      <c r="AO88" s="1"/>
      <c r="AP88" s="1"/>
      <c r="AQ88" s="28">
        <f t="shared" si="18"/>
        <v>0</v>
      </c>
      <c r="AR88" s="1"/>
      <c r="AS88" s="1"/>
      <c r="AT88" s="28">
        <f t="shared" si="19"/>
        <v>0</v>
      </c>
      <c r="AU88" s="1"/>
      <c r="AV88" s="1"/>
      <c r="AW88" s="28">
        <f t="shared" si="20"/>
        <v>0</v>
      </c>
      <c r="AX88" s="1"/>
      <c r="AY88" s="1"/>
      <c r="AZ88" s="28">
        <f t="shared" si="21"/>
        <v>0</v>
      </c>
      <c r="BA88" s="1"/>
      <c r="BB88" s="1"/>
      <c r="BC88" s="28">
        <f t="shared" si="22"/>
        <v>0</v>
      </c>
      <c r="BD88" s="1"/>
      <c r="BE88" s="1"/>
      <c r="BF88" s="28">
        <f t="shared" si="23"/>
        <v>0</v>
      </c>
      <c r="BG88" s="1"/>
      <c r="BH88" s="1"/>
      <c r="BI88" s="28">
        <f t="shared" si="24"/>
        <v>0</v>
      </c>
      <c r="BJ88" s="1"/>
      <c r="BK88" s="1"/>
      <c r="BL88" s="28">
        <f t="shared" si="25"/>
        <v>0</v>
      </c>
    </row>
    <row r="89" spans="2:64" ht="15.6" x14ac:dyDescent="0.3">
      <c r="B89" s="30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5">
        <f t="shared" si="16"/>
        <v>0</v>
      </c>
      <c r="AL89" s="1"/>
      <c r="AM89" s="1"/>
      <c r="AN89" s="28">
        <f t="shared" si="17"/>
        <v>0</v>
      </c>
      <c r="AO89" s="1"/>
      <c r="AP89" s="1"/>
      <c r="AQ89" s="28">
        <f t="shared" si="18"/>
        <v>0</v>
      </c>
      <c r="AR89" s="1"/>
      <c r="AS89" s="1"/>
      <c r="AT89" s="28">
        <f t="shared" si="19"/>
        <v>0</v>
      </c>
      <c r="AU89" s="1"/>
      <c r="AV89" s="1"/>
      <c r="AW89" s="28">
        <f t="shared" si="20"/>
        <v>0</v>
      </c>
      <c r="AX89" s="1"/>
      <c r="AY89" s="1"/>
      <c r="AZ89" s="28">
        <f t="shared" si="21"/>
        <v>0</v>
      </c>
      <c r="BA89" s="1"/>
      <c r="BB89" s="1"/>
      <c r="BC89" s="28">
        <f t="shared" si="22"/>
        <v>0</v>
      </c>
      <c r="BD89" s="1"/>
      <c r="BE89" s="1"/>
      <c r="BF89" s="28">
        <f t="shared" si="23"/>
        <v>0</v>
      </c>
      <c r="BG89" s="1"/>
      <c r="BH89" s="1"/>
      <c r="BI89" s="28">
        <f t="shared" si="24"/>
        <v>0</v>
      </c>
      <c r="BJ89" s="1"/>
      <c r="BK89" s="1"/>
      <c r="BL89" s="28">
        <f t="shared" si="25"/>
        <v>0</v>
      </c>
    </row>
    <row r="90" spans="2:64" ht="15.6" x14ac:dyDescent="0.3">
      <c r="B90" s="30" t="s">
        <v>157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5">
        <f t="shared" si="16"/>
        <v>0</v>
      </c>
      <c r="AL90" s="1"/>
      <c r="AM90" s="1"/>
      <c r="AN90" s="28">
        <f t="shared" si="17"/>
        <v>0</v>
      </c>
      <c r="AO90" s="1"/>
      <c r="AP90" s="1"/>
      <c r="AQ90" s="28">
        <f t="shared" si="18"/>
        <v>0</v>
      </c>
      <c r="AR90" s="1"/>
      <c r="AS90" s="1"/>
      <c r="AT90" s="28">
        <f t="shared" si="19"/>
        <v>0</v>
      </c>
      <c r="AU90" s="1"/>
      <c r="AV90" s="1"/>
      <c r="AW90" s="28">
        <f t="shared" si="20"/>
        <v>0</v>
      </c>
      <c r="AX90" s="1"/>
      <c r="AY90" s="1"/>
      <c r="AZ90" s="28">
        <f t="shared" si="21"/>
        <v>0</v>
      </c>
      <c r="BA90" s="1"/>
      <c r="BB90" s="1"/>
      <c r="BC90" s="28">
        <f t="shared" si="22"/>
        <v>0</v>
      </c>
      <c r="BD90" s="1"/>
      <c r="BE90" s="1"/>
      <c r="BF90" s="28">
        <f t="shared" si="23"/>
        <v>0</v>
      </c>
      <c r="BG90" s="1"/>
      <c r="BH90" s="1"/>
      <c r="BI90" s="28">
        <f t="shared" si="24"/>
        <v>0</v>
      </c>
      <c r="BJ90" s="1"/>
      <c r="BK90" s="1"/>
      <c r="BL90" s="28">
        <f t="shared" si="25"/>
        <v>0</v>
      </c>
    </row>
    <row r="91" spans="2:64" ht="15.6" x14ac:dyDescent="0.3">
      <c r="B91" s="30" t="s">
        <v>158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5">
        <f t="shared" si="16"/>
        <v>0</v>
      </c>
      <c r="AL91" s="1"/>
      <c r="AM91" s="1"/>
      <c r="AN91" s="28">
        <f t="shared" si="17"/>
        <v>0</v>
      </c>
      <c r="AO91" s="1"/>
      <c r="AP91" s="1"/>
      <c r="AQ91" s="28">
        <f t="shared" si="18"/>
        <v>0</v>
      </c>
      <c r="AR91" s="1"/>
      <c r="AS91" s="1"/>
      <c r="AT91" s="28">
        <f t="shared" si="19"/>
        <v>0</v>
      </c>
      <c r="AU91" s="1"/>
      <c r="AV91" s="1"/>
      <c r="AW91" s="28">
        <f t="shared" si="20"/>
        <v>0</v>
      </c>
      <c r="AX91" s="1"/>
      <c r="AY91" s="1"/>
      <c r="AZ91" s="28">
        <f t="shared" si="21"/>
        <v>0</v>
      </c>
      <c r="BA91" s="1"/>
      <c r="BB91" s="1"/>
      <c r="BC91" s="28">
        <f t="shared" si="22"/>
        <v>0</v>
      </c>
      <c r="BD91" s="1"/>
      <c r="BE91" s="1"/>
      <c r="BF91" s="28">
        <f t="shared" si="23"/>
        <v>0</v>
      </c>
      <c r="BG91" s="1"/>
      <c r="BH91" s="1"/>
      <c r="BI91" s="28">
        <f t="shared" si="24"/>
        <v>0</v>
      </c>
      <c r="BJ91" s="1"/>
      <c r="BK91" s="1"/>
      <c r="BL91" s="28">
        <f t="shared" si="25"/>
        <v>0</v>
      </c>
    </row>
    <row r="92" spans="2:64" x14ac:dyDescent="0.3">
      <c r="C92" s="26" t="s">
        <v>59</v>
      </c>
      <c r="D92">
        <f>SUM(D55:D91)</f>
        <v>0</v>
      </c>
      <c r="E92">
        <f t="shared" ref="E92:AK92" si="26">SUM(E55:E91)</f>
        <v>0</v>
      </c>
      <c r="F92">
        <f t="shared" si="26"/>
        <v>0</v>
      </c>
      <c r="G92">
        <f t="shared" si="26"/>
        <v>0</v>
      </c>
      <c r="H92">
        <f t="shared" si="26"/>
        <v>0</v>
      </c>
      <c r="I92">
        <f t="shared" si="26"/>
        <v>0</v>
      </c>
      <c r="J92">
        <f t="shared" si="26"/>
        <v>0</v>
      </c>
      <c r="K92">
        <f t="shared" si="26"/>
        <v>0</v>
      </c>
      <c r="L92">
        <f t="shared" si="26"/>
        <v>0</v>
      </c>
      <c r="M92">
        <f t="shared" si="26"/>
        <v>0</v>
      </c>
      <c r="N92">
        <f t="shared" si="26"/>
        <v>0</v>
      </c>
      <c r="O92">
        <f t="shared" si="26"/>
        <v>0</v>
      </c>
      <c r="P92">
        <f t="shared" si="26"/>
        <v>0</v>
      </c>
      <c r="Q92">
        <f t="shared" si="26"/>
        <v>0</v>
      </c>
      <c r="R92">
        <f t="shared" si="26"/>
        <v>0</v>
      </c>
      <c r="S92">
        <f t="shared" si="26"/>
        <v>0</v>
      </c>
      <c r="T92">
        <f t="shared" si="26"/>
        <v>0</v>
      </c>
      <c r="U92">
        <f t="shared" si="26"/>
        <v>0</v>
      </c>
      <c r="V92">
        <f t="shared" si="26"/>
        <v>0</v>
      </c>
      <c r="W92">
        <f t="shared" si="26"/>
        <v>0</v>
      </c>
      <c r="X92">
        <f t="shared" si="26"/>
        <v>0</v>
      </c>
      <c r="Y92">
        <f t="shared" si="26"/>
        <v>0</v>
      </c>
      <c r="Z92">
        <f t="shared" si="26"/>
        <v>0</v>
      </c>
      <c r="AA92">
        <f t="shared" si="26"/>
        <v>0</v>
      </c>
      <c r="AB92">
        <f t="shared" si="26"/>
        <v>0</v>
      </c>
      <c r="AC92">
        <f t="shared" si="26"/>
        <v>0</v>
      </c>
      <c r="AD92">
        <f t="shared" si="26"/>
        <v>0</v>
      </c>
      <c r="AE92">
        <f t="shared" si="26"/>
        <v>0</v>
      </c>
      <c r="AF92">
        <f t="shared" si="26"/>
        <v>0</v>
      </c>
      <c r="AG92">
        <f t="shared" si="26"/>
        <v>0</v>
      </c>
      <c r="AH92">
        <f t="shared" si="26"/>
        <v>0</v>
      </c>
      <c r="AI92">
        <f t="shared" si="26"/>
        <v>0</v>
      </c>
      <c r="AJ92">
        <f t="shared" si="26"/>
        <v>0</v>
      </c>
      <c r="AK92" s="29">
        <f t="shared" si="26"/>
        <v>0</v>
      </c>
      <c r="AM92">
        <f t="shared" ref="AM92" si="27">SUM(AM55:AM91)</f>
        <v>0</v>
      </c>
      <c r="AN92" s="29">
        <f>SUM(AN55:AN91)</f>
        <v>0</v>
      </c>
      <c r="AP92">
        <f t="shared" ref="AP92:AQ92" si="28">SUM(AP55:AP91)</f>
        <v>0</v>
      </c>
      <c r="AQ92" s="29">
        <f t="shared" si="28"/>
        <v>0</v>
      </c>
      <c r="AS92">
        <f t="shared" ref="AS92:AT92" si="29">SUM(AS55:AS91)</f>
        <v>0</v>
      </c>
      <c r="AT92" s="29">
        <f t="shared" si="29"/>
        <v>0</v>
      </c>
      <c r="AV92">
        <f t="shared" ref="AV92:AW92" si="30">SUM(AV55:AV91)</f>
        <v>0</v>
      </c>
      <c r="AW92" s="29">
        <f t="shared" si="30"/>
        <v>0</v>
      </c>
      <c r="AX92" s="29"/>
      <c r="AY92" s="29">
        <f t="shared" ref="AY92:AZ92" si="31">SUM(AY55:AY91)</f>
        <v>0</v>
      </c>
      <c r="AZ92" s="29">
        <f t="shared" si="31"/>
        <v>0</v>
      </c>
      <c r="BA92" s="29"/>
      <c r="BB92" s="29">
        <f t="shared" ref="BB92:BC92" si="32">SUM(BB55:BB91)</f>
        <v>0</v>
      </c>
      <c r="BC92" s="29">
        <f t="shared" si="32"/>
        <v>0</v>
      </c>
      <c r="BD92" s="29"/>
      <c r="BE92" s="29">
        <f t="shared" ref="BE92:BF92" si="33">SUM(BE55:BE91)</f>
        <v>0</v>
      </c>
      <c r="BF92" s="29">
        <f t="shared" si="33"/>
        <v>0</v>
      </c>
      <c r="BG92" s="29"/>
      <c r="BH92" s="29">
        <f t="shared" ref="BH92:BI92" si="34">SUM(BH55:BH91)</f>
        <v>0</v>
      </c>
      <c r="BI92" s="29">
        <f t="shared" si="34"/>
        <v>0</v>
      </c>
      <c r="BJ92" s="29"/>
      <c r="BK92" s="29">
        <f t="shared" ref="BK92:BL92" si="35">SUM(BK55:BK91)</f>
        <v>0</v>
      </c>
      <c r="BL92" s="29">
        <f t="shared" si="35"/>
        <v>0</v>
      </c>
    </row>
    <row r="103" spans="2:64" ht="15" thickBot="1" x14ac:dyDescent="0.35"/>
    <row r="104" spans="2:64" x14ac:dyDescent="0.3">
      <c r="B104" s="56" t="s">
        <v>44</v>
      </c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8"/>
    </row>
    <row r="105" spans="2:64" ht="15" thickBot="1" x14ac:dyDescent="0.35">
      <c r="B105" s="59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</row>
    <row r="106" spans="2:64" ht="25.8" x14ac:dyDescent="0.5">
      <c r="B106" s="10"/>
      <c r="C106" s="62" t="s">
        <v>115</v>
      </c>
      <c r="D106" s="63"/>
      <c r="E106" s="10">
        <v>1</v>
      </c>
      <c r="F106" s="10">
        <v>2</v>
      </c>
      <c r="G106" s="10">
        <v>3</v>
      </c>
      <c r="H106" s="10">
        <v>4</v>
      </c>
      <c r="I106" s="10">
        <v>5</v>
      </c>
      <c r="J106" s="10">
        <v>6</v>
      </c>
      <c r="K106" s="10">
        <v>7</v>
      </c>
      <c r="L106" s="10">
        <v>8</v>
      </c>
      <c r="M106" s="10">
        <v>9</v>
      </c>
      <c r="N106" s="10">
        <v>10</v>
      </c>
      <c r="O106" s="10">
        <v>11</v>
      </c>
      <c r="P106" s="10">
        <v>12</v>
      </c>
      <c r="Q106" s="10">
        <v>13</v>
      </c>
      <c r="R106" s="10">
        <v>14</v>
      </c>
      <c r="S106" s="10">
        <v>15</v>
      </c>
      <c r="T106" s="10">
        <v>16</v>
      </c>
      <c r="U106" s="10">
        <v>17</v>
      </c>
      <c r="V106" s="10">
        <v>18</v>
      </c>
      <c r="W106" s="10">
        <v>19</v>
      </c>
      <c r="X106" s="10">
        <v>20</v>
      </c>
      <c r="Y106" s="10">
        <v>21</v>
      </c>
      <c r="Z106" s="10">
        <v>22</v>
      </c>
      <c r="AA106" s="10">
        <v>23</v>
      </c>
      <c r="AB106" s="10">
        <v>24</v>
      </c>
      <c r="AC106" s="10">
        <v>25</v>
      </c>
      <c r="AD106" s="10">
        <v>26</v>
      </c>
      <c r="AE106" s="10">
        <v>27</v>
      </c>
      <c r="AF106" s="10">
        <v>28</v>
      </c>
      <c r="AG106" s="10">
        <v>29</v>
      </c>
      <c r="AH106" s="10">
        <v>30</v>
      </c>
      <c r="AI106" s="10">
        <v>31</v>
      </c>
      <c r="AJ106" s="10"/>
      <c r="AK106" s="10"/>
      <c r="AL106" s="11"/>
      <c r="AM106" s="11"/>
      <c r="AN106" s="11"/>
      <c r="AO106" s="11"/>
      <c r="AP106" s="11"/>
      <c r="AQ106" s="11"/>
    </row>
    <row r="107" spans="2:64" ht="93" x14ac:dyDescent="0.3">
      <c r="B107" s="6" t="s">
        <v>0</v>
      </c>
      <c r="C107" s="4" t="s">
        <v>4</v>
      </c>
      <c r="D107" s="4" t="s">
        <v>28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</v>
      </c>
      <c r="AL107" s="8" t="s">
        <v>30</v>
      </c>
      <c r="AM107" s="9" t="s">
        <v>31</v>
      </c>
      <c r="AN107" s="9" t="s">
        <v>111</v>
      </c>
      <c r="AO107" s="8" t="s">
        <v>32</v>
      </c>
      <c r="AP107" s="9" t="s">
        <v>33</v>
      </c>
      <c r="AQ107" s="9" t="s">
        <v>112</v>
      </c>
      <c r="AR107" s="8" t="s">
        <v>35</v>
      </c>
      <c r="AS107" s="9" t="s">
        <v>36</v>
      </c>
      <c r="AT107" s="9" t="s">
        <v>37</v>
      </c>
      <c r="AU107" s="8" t="s">
        <v>38</v>
      </c>
      <c r="AV107" s="9" t="s">
        <v>39</v>
      </c>
      <c r="AW107" s="9" t="s">
        <v>40</v>
      </c>
      <c r="AX107" s="8" t="s">
        <v>41</v>
      </c>
      <c r="AY107" s="9" t="s">
        <v>42</v>
      </c>
      <c r="AZ107" s="9" t="s">
        <v>43</v>
      </c>
      <c r="BA107" s="8" t="s">
        <v>41</v>
      </c>
      <c r="BB107" s="9" t="s">
        <v>42</v>
      </c>
      <c r="BC107" s="9" t="s">
        <v>43</v>
      </c>
      <c r="BD107" s="8" t="s">
        <v>41</v>
      </c>
      <c r="BE107" s="9" t="s">
        <v>42</v>
      </c>
      <c r="BF107" s="9" t="s">
        <v>43</v>
      </c>
      <c r="BG107" s="8" t="s">
        <v>41</v>
      </c>
      <c r="BH107" s="9" t="s">
        <v>42</v>
      </c>
      <c r="BI107" s="9" t="s">
        <v>43</v>
      </c>
      <c r="BJ107" s="8" t="s">
        <v>41</v>
      </c>
      <c r="BK107" s="9" t="s">
        <v>42</v>
      </c>
      <c r="BL107" s="9" t="s">
        <v>43</v>
      </c>
    </row>
    <row r="108" spans="2:64" ht="15.6" x14ac:dyDescent="0.3">
      <c r="B108" s="30" t="s">
        <v>61</v>
      </c>
      <c r="C108" s="1" t="s">
        <v>24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5">
        <f>SUM(E108:AI108)</f>
        <v>0</v>
      </c>
      <c r="AL108" s="1"/>
      <c r="AM108" s="1"/>
      <c r="AN108" s="28">
        <f>SUM(D108+AK108-AM108)</f>
        <v>0</v>
      </c>
      <c r="AO108" s="1"/>
      <c r="AP108" s="1"/>
      <c r="AQ108" s="28">
        <f>SUM(AN108-AP108)</f>
        <v>0</v>
      </c>
      <c r="AR108" s="1"/>
      <c r="AS108" s="1"/>
      <c r="AT108" s="28">
        <f>SUM(AQ108-AS108)</f>
        <v>0</v>
      </c>
      <c r="AU108" s="1"/>
      <c r="AV108" s="1"/>
      <c r="AW108" s="28">
        <f>SUM(AT108-AV108)</f>
        <v>0</v>
      </c>
      <c r="AX108" s="1"/>
      <c r="AY108" s="1"/>
      <c r="AZ108" s="28">
        <f>SUM(AW108-AY108)</f>
        <v>0</v>
      </c>
      <c r="BA108" s="1"/>
      <c r="BB108" s="1"/>
      <c r="BC108" s="28">
        <f>SUM(AZ108-BB108)</f>
        <v>0</v>
      </c>
      <c r="BD108" s="1"/>
      <c r="BE108" s="1"/>
      <c r="BF108" s="28">
        <f>SUM(BC108-BE108)</f>
        <v>0</v>
      </c>
      <c r="BG108" s="1"/>
      <c r="BH108" s="1"/>
      <c r="BI108" s="28">
        <f>SUM(BF108-BH108)</f>
        <v>0</v>
      </c>
      <c r="BJ108" s="1"/>
      <c r="BK108" s="1"/>
      <c r="BL108" s="28">
        <f>SUM(BI108-BK108)</f>
        <v>0</v>
      </c>
    </row>
    <row r="109" spans="2:64" ht="15.6" x14ac:dyDescent="0.3">
      <c r="B109" s="30" t="s">
        <v>64</v>
      </c>
      <c r="C109" s="7" t="s">
        <v>9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5">
        <f t="shared" ref="AK109:AK144" si="36">SUM(E109:AI109)</f>
        <v>0</v>
      </c>
      <c r="AL109" s="1"/>
      <c r="AM109" s="1"/>
      <c r="AN109" s="28">
        <f t="shared" ref="AN109:AN144" si="37">SUM(D109+AK109-AM109)</f>
        <v>0</v>
      </c>
      <c r="AO109" s="1"/>
      <c r="AP109" s="1"/>
      <c r="AQ109" s="28">
        <f t="shared" ref="AQ109:AQ144" si="38">SUM(AN109-AP109)</f>
        <v>0</v>
      </c>
      <c r="AR109" s="1"/>
      <c r="AS109" s="1"/>
      <c r="AT109" s="28">
        <f t="shared" ref="AT109:AT144" si="39">SUM(AQ109-AS109)</f>
        <v>0</v>
      </c>
      <c r="AU109" s="1"/>
      <c r="AV109" s="1"/>
      <c r="AW109" s="28">
        <f t="shared" ref="AW109:AW144" si="40">SUM(AT109-AV109)</f>
        <v>0</v>
      </c>
      <c r="AX109" s="1"/>
      <c r="AY109" s="1"/>
      <c r="AZ109" s="28">
        <f t="shared" ref="AZ109:AZ144" si="41">SUM(AW109-AY109)</f>
        <v>0</v>
      </c>
      <c r="BA109" s="1"/>
      <c r="BB109" s="1"/>
      <c r="BC109" s="28">
        <f t="shared" ref="BC109:BC144" si="42">SUM(AZ109-BB109)</f>
        <v>0</v>
      </c>
      <c r="BD109" s="1"/>
      <c r="BE109" s="1"/>
      <c r="BF109" s="28">
        <f t="shared" ref="BF109:BF144" si="43">SUM(BC109-BE109)</f>
        <v>0</v>
      </c>
      <c r="BG109" s="1"/>
      <c r="BH109" s="1"/>
      <c r="BI109" s="28">
        <f t="shared" ref="BI109:BI144" si="44">SUM(BF109-BH109)</f>
        <v>0</v>
      </c>
      <c r="BJ109" s="1"/>
      <c r="BK109" s="1"/>
      <c r="BL109" s="28">
        <f t="shared" ref="BL109:BL144" si="45">SUM(BI109-BK109)</f>
        <v>0</v>
      </c>
    </row>
    <row r="110" spans="2:64" ht="15.6" x14ac:dyDescent="0.3">
      <c r="B110" s="30" t="s">
        <v>67</v>
      </c>
      <c r="C110" s="2" t="s">
        <v>10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5">
        <f t="shared" si="36"/>
        <v>0</v>
      </c>
      <c r="AL110" s="1"/>
      <c r="AM110" s="1"/>
      <c r="AN110" s="28">
        <f t="shared" si="37"/>
        <v>0</v>
      </c>
      <c r="AO110" s="1"/>
      <c r="AP110" s="1"/>
      <c r="AQ110" s="28">
        <f t="shared" si="38"/>
        <v>0</v>
      </c>
      <c r="AR110" s="1"/>
      <c r="AS110" s="1"/>
      <c r="AT110" s="28">
        <f t="shared" si="39"/>
        <v>0</v>
      </c>
      <c r="AU110" s="1"/>
      <c r="AV110" s="1"/>
      <c r="AW110" s="28">
        <f t="shared" si="40"/>
        <v>0</v>
      </c>
      <c r="AX110" s="1"/>
      <c r="AY110" s="1"/>
      <c r="AZ110" s="28">
        <f t="shared" si="41"/>
        <v>0</v>
      </c>
      <c r="BA110" s="1"/>
      <c r="BB110" s="1"/>
      <c r="BC110" s="28">
        <f t="shared" si="42"/>
        <v>0</v>
      </c>
      <c r="BD110" s="1"/>
      <c r="BE110" s="1"/>
      <c r="BF110" s="28">
        <f t="shared" si="43"/>
        <v>0</v>
      </c>
      <c r="BG110" s="1"/>
      <c r="BH110" s="1"/>
      <c r="BI110" s="28">
        <f t="shared" si="44"/>
        <v>0</v>
      </c>
      <c r="BJ110" s="1"/>
      <c r="BK110" s="1"/>
      <c r="BL110" s="28">
        <f t="shared" si="45"/>
        <v>0</v>
      </c>
    </row>
    <row r="111" spans="2:64" ht="15.6" x14ac:dyDescent="0.3">
      <c r="B111" s="30" t="s">
        <v>70</v>
      </c>
      <c r="C111" s="1" t="s">
        <v>47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5">
        <f t="shared" si="36"/>
        <v>0</v>
      </c>
      <c r="AL111" s="1"/>
      <c r="AM111" s="1"/>
      <c r="AN111" s="28">
        <f t="shared" si="37"/>
        <v>0</v>
      </c>
      <c r="AO111" s="1"/>
      <c r="AP111" s="1"/>
      <c r="AQ111" s="28">
        <f t="shared" si="38"/>
        <v>0</v>
      </c>
      <c r="AR111" s="1"/>
      <c r="AS111" s="1"/>
      <c r="AT111" s="28">
        <f t="shared" si="39"/>
        <v>0</v>
      </c>
      <c r="AU111" s="1"/>
      <c r="AV111" s="1"/>
      <c r="AW111" s="28">
        <f t="shared" si="40"/>
        <v>0</v>
      </c>
      <c r="AX111" s="1"/>
      <c r="AY111" s="1"/>
      <c r="AZ111" s="28">
        <f t="shared" si="41"/>
        <v>0</v>
      </c>
      <c r="BA111" s="1"/>
      <c r="BB111" s="1"/>
      <c r="BC111" s="28">
        <f t="shared" si="42"/>
        <v>0</v>
      </c>
      <c r="BD111" s="1"/>
      <c r="BE111" s="1"/>
      <c r="BF111" s="28">
        <f t="shared" si="43"/>
        <v>0</v>
      </c>
      <c r="BG111" s="1"/>
      <c r="BH111" s="1"/>
      <c r="BI111" s="28">
        <f t="shared" si="44"/>
        <v>0</v>
      </c>
      <c r="BJ111" s="1"/>
      <c r="BK111" s="1"/>
      <c r="BL111" s="28">
        <f t="shared" si="45"/>
        <v>0</v>
      </c>
    </row>
    <row r="112" spans="2:64" ht="15.6" x14ac:dyDescent="0.3">
      <c r="B112" s="30" t="s">
        <v>73</v>
      </c>
      <c r="C112" s="2" t="s">
        <v>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5">
        <f t="shared" si="36"/>
        <v>0</v>
      </c>
      <c r="AL112" s="1"/>
      <c r="AM112" s="1"/>
      <c r="AN112" s="28">
        <f t="shared" si="37"/>
        <v>0</v>
      </c>
      <c r="AO112" s="1"/>
      <c r="AP112" s="1"/>
      <c r="AQ112" s="28">
        <f t="shared" si="38"/>
        <v>0</v>
      </c>
      <c r="AR112" s="1"/>
      <c r="AS112" s="1"/>
      <c r="AT112" s="28">
        <f t="shared" si="39"/>
        <v>0</v>
      </c>
      <c r="AU112" s="1"/>
      <c r="AV112" s="1"/>
      <c r="AW112" s="28">
        <f t="shared" si="40"/>
        <v>0</v>
      </c>
      <c r="AX112" s="1"/>
      <c r="AY112" s="1"/>
      <c r="AZ112" s="28">
        <f t="shared" si="41"/>
        <v>0</v>
      </c>
      <c r="BA112" s="1"/>
      <c r="BB112" s="1"/>
      <c r="BC112" s="28">
        <f t="shared" si="42"/>
        <v>0</v>
      </c>
      <c r="BD112" s="1"/>
      <c r="BE112" s="1"/>
      <c r="BF112" s="28">
        <f t="shared" si="43"/>
        <v>0</v>
      </c>
      <c r="BG112" s="1"/>
      <c r="BH112" s="1"/>
      <c r="BI112" s="28">
        <f t="shared" si="44"/>
        <v>0</v>
      </c>
      <c r="BJ112" s="1"/>
      <c r="BK112" s="1"/>
      <c r="BL112" s="28">
        <f t="shared" si="45"/>
        <v>0</v>
      </c>
    </row>
    <row r="113" spans="2:64" ht="15.6" x14ac:dyDescent="0.3">
      <c r="B113" s="30" t="s">
        <v>78</v>
      </c>
      <c r="C113" s="7" t="s">
        <v>14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5">
        <f t="shared" si="36"/>
        <v>0</v>
      </c>
      <c r="AL113" s="1"/>
      <c r="AM113" s="1"/>
      <c r="AN113" s="28">
        <f t="shared" si="37"/>
        <v>0</v>
      </c>
      <c r="AO113" s="1"/>
      <c r="AP113" s="1"/>
      <c r="AQ113" s="28">
        <f t="shared" si="38"/>
        <v>0</v>
      </c>
      <c r="AR113" s="1"/>
      <c r="AS113" s="1"/>
      <c r="AT113" s="28">
        <f t="shared" si="39"/>
        <v>0</v>
      </c>
      <c r="AU113" s="1"/>
      <c r="AV113" s="1"/>
      <c r="AW113" s="28">
        <f t="shared" si="40"/>
        <v>0</v>
      </c>
      <c r="AX113" s="1"/>
      <c r="AY113" s="1"/>
      <c r="AZ113" s="28">
        <f t="shared" si="41"/>
        <v>0</v>
      </c>
      <c r="BA113" s="1"/>
      <c r="BB113" s="1"/>
      <c r="BC113" s="28">
        <f t="shared" si="42"/>
        <v>0</v>
      </c>
      <c r="BD113" s="1"/>
      <c r="BE113" s="1"/>
      <c r="BF113" s="28">
        <f t="shared" si="43"/>
        <v>0</v>
      </c>
      <c r="BG113" s="1"/>
      <c r="BH113" s="1"/>
      <c r="BI113" s="28">
        <f t="shared" si="44"/>
        <v>0</v>
      </c>
      <c r="BJ113" s="1"/>
      <c r="BK113" s="1"/>
      <c r="BL113" s="28">
        <f t="shared" si="45"/>
        <v>0</v>
      </c>
    </row>
    <row r="114" spans="2:64" ht="15.6" x14ac:dyDescent="0.3">
      <c r="B114" s="30" t="s">
        <v>84</v>
      </c>
      <c r="C114" s="7" t="s">
        <v>16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5">
        <f t="shared" si="36"/>
        <v>0</v>
      </c>
      <c r="AL114" s="1"/>
      <c r="AM114" s="1"/>
      <c r="AN114" s="28">
        <f t="shared" si="37"/>
        <v>0</v>
      </c>
      <c r="AO114" s="1"/>
      <c r="AP114" s="1"/>
      <c r="AQ114" s="28">
        <f t="shared" si="38"/>
        <v>0</v>
      </c>
      <c r="AR114" s="1"/>
      <c r="AS114" s="1"/>
      <c r="AT114" s="28">
        <f t="shared" si="39"/>
        <v>0</v>
      </c>
      <c r="AU114" s="1"/>
      <c r="AV114" s="1"/>
      <c r="AW114" s="28">
        <f t="shared" si="40"/>
        <v>0</v>
      </c>
      <c r="AX114" s="1"/>
      <c r="AY114" s="1"/>
      <c r="AZ114" s="28">
        <f t="shared" si="41"/>
        <v>0</v>
      </c>
      <c r="BA114" s="1"/>
      <c r="BB114" s="1"/>
      <c r="BC114" s="28">
        <f t="shared" si="42"/>
        <v>0</v>
      </c>
      <c r="BD114" s="1"/>
      <c r="BE114" s="1"/>
      <c r="BF114" s="28">
        <f t="shared" si="43"/>
        <v>0</v>
      </c>
      <c r="BG114" s="1"/>
      <c r="BH114" s="1"/>
      <c r="BI114" s="28">
        <f t="shared" si="44"/>
        <v>0</v>
      </c>
      <c r="BJ114" s="1"/>
      <c r="BK114" s="1"/>
      <c r="BL114" s="28">
        <f t="shared" si="45"/>
        <v>0</v>
      </c>
    </row>
    <row r="115" spans="2:64" ht="15.6" x14ac:dyDescent="0.3">
      <c r="B115" s="30" t="s">
        <v>85</v>
      </c>
      <c r="C115" s="7" t="s">
        <v>13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5">
        <f t="shared" si="36"/>
        <v>0</v>
      </c>
      <c r="AL115" s="1"/>
      <c r="AM115" s="1"/>
      <c r="AN115" s="28">
        <f t="shared" si="37"/>
        <v>0</v>
      </c>
      <c r="AO115" s="1"/>
      <c r="AP115" s="1"/>
      <c r="AQ115" s="28">
        <f t="shared" si="38"/>
        <v>0</v>
      </c>
      <c r="AR115" s="1"/>
      <c r="AS115" s="1"/>
      <c r="AT115" s="28">
        <f t="shared" si="39"/>
        <v>0</v>
      </c>
      <c r="AU115" s="1"/>
      <c r="AV115" s="1"/>
      <c r="AW115" s="28">
        <f t="shared" si="40"/>
        <v>0</v>
      </c>
      <c r="AX115" s="1"/>
      <c r="AY115" s="1"/>
      <c r="AZ115" s="28">
        <f t="shared" si="41"/>
        <v>0</v>
      </c>
      <c r="BA115" s="1"/>
      <c r="BB115" s="1"/>
      <c r="BC115" s="28">
        <f t="shared" si="42"/>
        <v>0</v>
      </c>
      <c r="BD115" s="1"/>
      <c r="BE115" s="1"/>
      <c r="BF115" s="28">
        <f t="shared" si="43"/>
        <v>0</v>
      </c>
      <c r="BG115" s="1"/>
      <c r="BH115" s="1"/>
      <c r="BI115" s="28">
        <f t="shared" si="44"/>
        <v>0</v>
      </c>
      <c r="BJ115" s="1"/>
      <c r="BK115" s="1"/>
      <c r="BL115" s="28">
        <f t="shared" si="45"/>
        <v>0</v>
      </c>
    </row>
    <row r="116" spans="2:64" ht="15.6" x14ac:dyDescent="0.3">
      <c r="B116" s="30" t="s">
        <v>99</v>
      </c>
      <c r="C116" s="7" t="s">
        <v>15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5">
        <f t="shared" si="36"/>
        <v>0</v>
      </c>
      <c r="AL116" s="1"/>
      <c r="AM116" s="1"/>
      <c r="AN116" s="28">
        <f t="shared" si="37"/>
        <v>0</v>
      </c>
      <c r="AO116" s="1"/>
      <c r="AP116" s="1"/>
      <c r="AQ116" s="28">
        <f t="shared" si="38"/>
        <v>0</v>
      </c>
      <c r="AR116" s="1"/>
      <c r="AS116" s="1"/>
      <c r="AT116" s="28">
        <f t="shared" si="39"/>
        <v>0</v>
      </c>
      <c r="AU116" s="1"/>
      <c r="AV116" s="1"/>
      <c r="AW116" s="28">
        <f t="shared" si="40"/>
        <v>0</v>
      </c>
      <c r="AX116" s="1"/>
      <c r="AY116" s="1"/>
      <c r="AZ116" s="28">
        <f t="shared" si="41"/>
        <v>0</v>
      </c>
      <c r="BA116" s="1"/>
      <c r="BB116" s="1"/>
      <c r="BC116" s="28">
        <f t="shared" si="42"/>
        <v>0</v>
      </c>
      <c r="BD116" s="1"/>
      <c r="BE116" s="1"/>
      <c r="BF116" s="28">
        <f t="shared" si="43"/>
        <v>0</v>
      </c>
      <c r="BG116" s="1"/>
      <c r="BH116" s="1"/>
      <c r="BI116" s="28">
        <f t="shared" si="44"/>
        <v>0</v>
      </c>
      <c r="BJ116" s="1"/>
      <c r="BK116" s="1"/>
      <c r="BL116" s="28">
        <f t="shared" si="45"/>
        <v>0</v>
      </c>
    </row>
    <row r="117" spans="2:64" ht="15.6" x14ac:dyDescent="0.3">
      <c r="B117" s="30" t="s">
        <v>126</v>
      </c>
      <c r="C117" s="2" t="s">
        <v>3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5">
        <f t="shared" si="36"/>
        <v>0</v>
      </c>
      <c r="AL117" s="1"/>
      <c r="AM117" s="1"/>
      <c r="AN117" s="28">
        <f t="shared" si="37"/>
        <v>0</v>
      </c>
      <c r="AO117" s="1"/>
      <c r="AP117" s="1"/>
      <c r="AQ117" s="28">
        <f t="shared" si="38"/>
        <v>0</v>
      </c>
      <c r="AR117" s="1"/>
      <c r="AS117" s="1"/>
      <c r="AT117" s="28">
        <f t="shared" si="39"/>
        <v>0</v>
      </c>
      <c r="AU117" s="1"/>
      <c r="AV117" s="1"/>
      <c r="AW117" s="28">
        <f t="shared" si="40"/>
        <v>0</v>
      </c>
      <c r="AX117" s="1"/>
      <c r="AY117" s="1"/>
      <c r="AZ117" s="28">
        <f t="shared" si="41"/>
        <v>0</v>
      </c>
      <c r="BA117" s="1"/>
      <c r="BB117" s="1"/>
      <c r="BC117" s="28">
        <f t="shared" si="42"/>
        <v>0</v>
      </c>
      <c r="BD117" s="1"/>
      <c r="BE117" s="1"/>
      <c r="BF117" s="28">
        <f t="shared" si="43"/>
        <v>0</v>
      </c>
      <c r="BG117" s="1"/>
      <c r="BH117" s="1"/>
      <c r="BI117" s="28">
        <f t="shared" si="44"/>
        <v>0</v>
      </c>
      <c r="BJ117" s="1"/>
      <c r="BK117" s="1"/>
      <c r="BL117" s="28">
        <f t="shared" si="45"/>
        <v>0</v>
      </c>
    </row>
    <row r="118" spans="2:64" ht="15.6" x14ac:dyDescent="0.3">
      <c r="B118" s="30" t="s">
        <v>127</v>
      </c>
      <c r="C118" s="7" t="s">
        <v>17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5">
        <f t="shared" si="36"/>
        <v>0</v>
      </c>
      <c r="AL118" s="1"/>
      <c r="AM118" s="1"/>
      <c r="AN118" s="28">
        <f t="shared" si="37"/>
        <v>0</v>
      </c>
      <c r="AO118" s="1"/>
      <c r="AP118" s="1"/>
      <c r="AQ118" s="28">
        <f t="shared" si="38"/>
        <v>0</v>
      </c>
      <c r="AR118" s="1"/>
      <c r="AS118" s="1"/>
      <c r="AT118" s="28">
        <f t="shared" si="39"/>
        <v>0</v>
      </c>
      <c r="AU118" s="1"/>
      <c r="AV118" s="1"/>
      <c r="AW118" s="28">
        <f t="shared" si="40"/>
        <v>0</v>
      </c>
      <c r="AX118" s="1"/>
      <c r="AY118" s="1"/>
      <c r="AZ118" s="28">
        <f t="shared" si="41"/>
        <v>0</v>
      </c>
      <c r="BA118" s="1"/>
      <c r="BB118" s="1"/>
      <c r="BC118" s="28">
        <f t="shared" si="42"/>
        <v>0</v>
      </c>
      <c r="BD118" s="1"/>
      <c r="BE118" s="1"/>
      <c r="BF118" s="28">
        <f t="shared" si="43"/>
        <v>0</v>
      </c>
      <c r="BG118" s="1"/>
      <c r="BH118" s="1"/>
      <c r="BI118" s="28">
        <f t="shared" si="44"/>
        <v>0</v>
      </c>
      <c r="BJ118" s="1"/>
      <c r="BK118" s="1"/>
      <c r="BL118" s="28">
        <f t="shared" si="45"/>
        <v>0</v>
      </c>
    </row>
    <row r="119" spans="2:64" ht="15.6" x14ac:dyDescent="0.3">
      <c r="B119" s="30" t="s">
        <v>128</v>
      </c>
      <c r="C119" s="7" t="s">
        <v>18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5">
        <f t="shared" si="36"/>
        <v>0</v>
      </c>
      <c r="AL119" s="1"/>
      <c r="AM119" s="1"/>
      <c r="AN119" s="28">
        <f t="shared" si="37"/>
        <v>0</v>
      </c>
      <c r="AO119" s="1"/>
      <c r="AP119" s="1"/>
      <c r="AQ119" s="28">
        <f t="shared" si="38"/>
        <v>0</v>
      </c>
      <c r="AR119" s="1"/>
      <c r="AS119" s="1"/>
      <c r="AT119" s="28">
        <f t="shared" si="39"/>
        <v>0</v>
      </c>
      <c r="AU119" s="1"/>
      <c r="AV119" s="1"/>
      <c r="AW119" s="28">
        <f t="shared" si="40"/>
        <v>0</v>
      </c>
      <c r="AX119" s="1"/>
      <c r="AY119" s="1"/>
      <c r="AZ119" s="28">
        <f t="shared" si="41"/>
        <v>0</v>
      </c>
      <c r="BA119" s="1"/>
      <c r="BB119" s="1"/>
      <c r="BC119" s="28">
        <f t="shared" si="42"/>
        <v>0</v>
      </c>
      <c r="BD119" s="1"/>
      <c r="BE119" s="1"/>
      <c r="BF119" s="28">
        <f t="shared" si="43"/>
        <v>0</v>
      </c>
      <c r="BG119" s="1"/>
      <c r="BH119" s="1"/>
      <c r="BI119" s="28">
        <f t="shared" si="44"/>
        <v>0</v>
      </c>
      <c r="BJ119" s="1"/>
      <c r="BK119" s="1"/>
      <c r="BL119" s="28">
        <f t="shared" si="45"/>
        <v>0</v>
      </c>
    </row>
    <row r="120" spans="2:64" ht="15.6" x14ac:dyDescent="0.3">
      <c r="B120" s="30" t="s">
        <v>129</v>
      </c>
      <c r="C120" s="2" t="s">
        <v>11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5">
        <f t="shared" si="36"/>
        <v>0</v>
      </c>
      <c r="AL120" s="1"/>
      <c r="AM120" s="1"/>
      <c r="AN120" s="28">
        <f t="shared" si="37"/>
        <v>0</v>
      </c>
      <c r="AO120" s="1"/>
      <c r="AP120" s="1"/>
      <c r="AQ120" s="28">
        <f t="shared" si="38"/>
        <v>0</v>
      </c>
      <c r="AR120" s="1"/>
      <c r="AS120" s="1"/>
      <c r="AT120" s="28">
        <f t="shared" si="39"/>
        <v>0</v>
      </c>
      <c r="AU120" s="1"/>
      <c r="AV120" s="1"/>
      <c r="AW120" s="28">
        <f t="shared" si="40"/>
        <v>0</v>
      </c>
      <c r="AX120" s="1"/>
      <c r="AY120" s="1"/>
      <c r="AZ120" s="28">
        <f t="shared" si="41"/>
        <v>0</v>
      </c>
      <c r="BA120" s="1"/>
      <c r="BB120" s="1"/>
      <c r="BC120" s="28">
        <f t="shared" si="42"/>
        <v>0</v>
      </c>
      <c r="BD120" s="1"/>
      <c r="BE120" s="1"/>
      <c r="BF120" s="28">
        <f t="shared" si="43"/>
        <v>0</v>
      </c>
      <c r="BG120" s="1"/>
      <c r="BH120" s="1"/>
      <c r="BI120" s="28">
        <f t="shared" si="44"/>
        <v>0</v>
      </c>
      <c r="BJ120" s="1"/>
      <c r="BK120" s="1"/>
      <c r="BL120" s="28">
        <f t="shared" si="45"/>
        <v>0</v>
      </c>
    </row>
    <row r="121" spans="2:64" ht="15.6" x14ac:dyDescent="0.3">
      <c r="B121" s="30" t="s">
        <v>138</v>
      </c>
      <c r="C121" s="2" t="s">
        <v>12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5">
        <f t="shared" si="36"/>
        <v>0</v>
      </c>
      <c r="AL121" s="1"/>
      <c r="AM121" s="1"/>
      <c r="AN121" s="28">
        <f t="shared" si="37"/>
        <v>0</v>
      </c>
      <c r="AO121" s="1"/>
      <c r="AP121" s="1"/>
      <c r="AQ121" s="28">
        <f t="shared" si="38"/>
        <v>0</v>
      </c>
      <c r="AR121" s="1"/>
      <c r="AS121" s="1"/>
      <c r="AT121" s="28">
        <f t="shared" si="39"/>
        <v>0</v>
      </c>
      <c r="AU121" s="1"/>
      <c r="AV121" s="1"/>
      <c r="AW121" s="28">
        <f t="shared" si="40"/>
        <v>0</v>
      </c>
      <c r="AX121" s="1"/>
      <c r="AY121" s="1"/>
      <c r="AZ121" s="28">
        <f t="shared" si="41"/>
        <v>0</v>
      </c>
      <c r="BA121" s="1"/>
      <c r="BB121" s="1"/>
      <c r="BC121" s="28">
        <f t="shared" si="42"/>
        <v>0</v>
      </c>
      <c r="BD121" s="1"/>
      <c r="BE121" s="1"/>
      <c r="BF121" s="28">
        <f t="shared" si="43"/>
        <v>0</v>
      </c>
      <c r="BG121" s="1"/>
      <c r="BH121" s="1"/>
      <c r="BI121" s="28">
        <f t="shared" si="44"/>
        <v>0</v>
      </c>
      <c r="BJ121" s="1"/>
      <c r="BK121" s="1"/>
      <c r="BL121" s="28">
        <f t="shared" si="45"/>
        <v>0</v>
      </c>
    </row>
    <row r="122" spans="2:64" ht="15.6" x14ac:dyDescent="0.3">
      <c r="B122" s="30" t="s">
        <v>146</v>
      </c>
      <c r="C122" s="7" t="s">
        <v>19</v>
      </c>
      <c r="D122" s="7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5">
        <f t="shared" si="36"/>
        <v>0</v>
      </c>
      <c r="AL122" s="1"/>
      <c r="AM122" s="1"/>
      <c r="AN122" s="28">
        <f t="shared" si="37"/>
        <v>0</v>
      </c>
      <c r="AO122" s="1"/>
      <c r="AP122" s="1"/>
      <c r="AQ122" s="28">
        <f t="shared" si="38"/>
        <v>0</v>
      </c>
      <c r="AR122" s="1"/>
      <c r="AS122" s="1"/>
      <c r="AT122" s="28">
        <f t="shared" si="39"/>
        <v>0</v>
      </c>
      <c r="AU122" s="1"/>
      <c r="AV122" s="1"/>
      <c r="AW122" s="28">
        <f t="shared" si="40"/>
        <v>0</v>
      </c>
      <c r="AX122" s="1"/>
      <c r="AY122" s="1"/>
      <c r="AZ122" s="28">
        <f t="shared" si="41"/>
        <v>0</v>
      </c>
      <c r="BA122" s="1"/>
      <c r="BB122" s="1"/>
      <c r="BC122" s="28">
        <f t="shared" si="42"/>
        <v>0</v>
      </c>
      <c r="BD122" s="1"/>
      <c r="BE122" s="1"/>
      <c r="BF122" s="28">
        <f t="shared" si="43"/>
        <v>0</v>
      </c>
      <c r="BG122" s="1"/>
      <c r="BH122" s="1"/>
      <c r="BI122" s="28">
        <f t="shared" si="44"/>
        <v>0</v>
      </c>
      <c r="BJ122" s="1"/>
      <c r="BK122" s="1"/>
      <c r="BL122" s="28">
        <f t="shared" si="45"/>
        <v>0</v>
      </c>
    </row>
    <row r="123" spans="2:64" ht="15.6" x14ac:dyDescent="0.3">
      <c r="B123" s="30" t="s">
        <v>147</v>
      </c>
      <c r="C123" s="7" t="s">
        <v>20</v>
      </c>
      <c r="D123" s="7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5">
        <f t="shared" si="36"/>
        <v>0</v>
      </c>
      <c r="AL123" s="1"/>
      <c r="AM123" s="1"/>
      <c r="AN123" s="28">
        <f t="shared" si="37"/>
        <v>0</v>
      </c>
      <c r="AO123" s="1"/>
      <c r="AP123" s="1"/>
      <c r="AQ123" s="28">
        <f t="shared" si="38"/>
        <v>0</v>
      </c>
      <c r="AR123" s="1"/>
      <c r="AS123" s="1"/>
      <c r="AT123" s="28">
        <f t="shared" si="39"/>
        <v>0</v>
      </c>
      <c r="AU123" s="1"/>
      <c r="AV123" s="1"/>
      <c r="AW123" s="28">
        <f t="shared" si="40"/>
        <v>0</v>
      </c>
      <c r="AX123" s="1"/>
      <c r="AY123" s="1"/>
      <c r="AZ123" s="28">
        <f t="shared" si="41"/>
        <v>0</v>
      </c>
      <c r="BA123" s="1"/>
      <c r="BB123" s="1"/>
      <c r="BC123" s="28">
        <f t="shared" si="42"/>
        <v>0</v>
      </c>
      <c r="BD123" s="1"/>
      <c r="BE123" s="1"/>
      <c r="BF123" s="28">
        <f t="shared" si="43"/>
        <v>0</v>
      </c>
      <c r="BG123" s="1"/>
      <c r="BH123" s="1"/>
      <c r="BI123" s="28">
        <f t="shared" si="44"/>
        <v>0</v>
      </c>
      <c r="BJ123" s="1"/>
      <c r="BK123" s="1"/>
      <c r="BL123" s="28">
        <f t="shared" si="45"/>
        <v>0</v>
      </c>
    </row>
    <row r="124" spans="2:64" ht="15.6" x14ac:dyDescent="0.3">
      <c r="B124" s="30" t="s">
        <v>148</v>
      </c>
      <c r="C124" s="7" t="s">
        <v>7</v>
      </c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5">
        <f t="shared" si="36"/>
        <v>0</v>
      </c>
      <c r="AL124" s="1"/>
      <c r="AM124" s="1"/>
      <c r="AN124" s="28">
        <f t="shared" si="37"/>
        <v>0</v>
      </c>
      <c r="AO124" s="1"/>
      <c r="AP124" s="1"/>
      <c r="AQ124" s="28">
        <f t="shared" si="38"/>
        <v>0</v>
      </c>
      <c r="AR124" s="1"/>
      <c r="AS124" s="1"/>
      <c r="AT124" s="28">
        <f t="shared" si="39"/>
        <v>0</v>
      </c>
      <c r="AU124" s="1"/>
      <c r="AV124" s="1"/>
      <c r="AW124" s="28">
        <f t="shared" si="40"/>
        <v>0</v>
      </c>
      <c r="AX124" s="1"/>
      <c r="AY124" s="1"/>
      <c r="AZ124" s="28">
        <f t="shared" si="41"/>
        <v>0</v>
      </c>
      <c r="BA124" s="1"/>
      <c r="BB124" s="1"/>
      <c r="BC124" s="28">
        <f t="shared" si="42"/>
        <v>0</v>
      </c>
      <c r="BD124" s="1"/>
      <c r="BE124" s="1"/>
      <c r="BF124" s="28">
        <f t="shared" si="43"/>
        <v>0</v>
      </c>
      <c r="BG124" s="1"/>
      <c r="BH124" s="1"/>
      <c r="BI124" s="28">
        <f t="shared" si="44"/>
        <v>0</v>
      </c>
      <c r="BJ124" s="1"/>
      <c r="BK124" s="1"/>
      <c r="BL124" s="28">
        <f t="shared" si="45"/>
        <v>0</v>
      </c>
    </row>
    <row r="125" spans="2:64" ht="15.6" x14ac:dyDescent="0.3">
      <c r="B125" s="30" t="s">
        <v>149</v>
      </c>
      <c r="C125" s="7" t="s">
        <v>23</v>
      </c>
      <c r="D125" s="7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5">
        <f t="shared" si="36"/>
        <v>0</v>
      </c>
      <c r="AL125" s="1"/>
      <c r="AM125" s="1"/>
      <c r="AN125" s="28">
        <f t="shared" si="37"/>
        <v>0</v>
      </c>
      <c r="AO125" s="1"/>
      <c r="AP125" s="1"/>
      <c r="AQ125" s="28">
        <f t="shared" si="38"/>
        <v>0</v>
      </c>
      <c r="AR125" s="1"/>
      <c r="AS125" s="1"/>
      <c r="AT125" s="28">
        <f t="shared" si="39"/>
        <v>0</v>
      </c>
      <c r="AU125" s="1"/>
      <c r="AV125" s="1"/>
      <c r="AW125" s="28">
        <f t="shared" si="40"/>
        <v>0</v>
      </c>
      <c r="AX125" s="1"/>
      <c r="AY125" s="1"/>
      <c r="AZ125" s="28">
        <f t="shared" si="41"/>
        <v>0</v>
      </c>
      <c r="BA125" s="1"/>
      <c r="BB125" s="1"/>
      <c r="BC125" s="28">
        <f t="shared" si="42"/>
        <v>0</v>
      </c>
      <c r="BD125" s="1"/>
      <c r="BE125" s="1"/>
      <c r="BF125" s="28">
        <f t="shared" si="43"/>
        <v>0</v>
      </c>
      <c r="BG125" s="1"/>
      <c r="BH125" s="1"/>
      <c r="BI125" s="28">
        <f t="shared" si="44"/>
        <v>0</v>
      </c>
      <c r="BJ125" s="1"/>
      <c r="BK125" s="1"/>
      <c r="BL125" s="28">
        <f t="shared" si="45"/>
        <v>0</v>
      </c>
    </row>
    <row r="126" spans="2:64" ht="15.6" x14ac:dyDescent="0.3">
      <c r="B126" s="30" t="s">
        <v>150</v>
      </c>
      <c r="C126" s="7" t="s">
        <v>117</v>
      </c>
      <c r="D126" s="7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5">
        <f t="shared" si="36"/>
        <v>0</v>
      </c>
      <c r="AL126" s="1"/>
      <c r="AM126" s="1"/>
      <c r="AN126" s="28">
        <f t="shared" si="37"/>
        <v>0</v>
      </c>
      <c r="AO126" s="1"/>
      <c r="AP126" s="1"/>
      <c r="AQ126" s="28">
        <f t="shared" si="38"/>
        <v>0</v>
      </c>
      <c r="AR126" s="1"/>
      <c r="AS126" s="1"/>
      <c r="AT126" s="28">
        <f t="shared" si="39"/>
        <v>0</v>
      </c>
      <c r="AU126" s="1"/>
      <c r="AV126" s="1"/>
      <c r="AW126" s="28">
        <f t="shared" si="40"/>
        <v>0</v>
      </c>
      <c r="AX126" s="1"/>
      <c r="AY126" s="1"/>
      <c r="AZ126" s="28">
        <f t="shared" si="41"/>
        <v>0</v>
      </c>
      <c r="BA126" s="1"/>
      <c r="BB126" s="1"/>
      <c r="BC126" s="28">
        <f t="shared" si="42"/>
        <v>0</v>
      </c>
      <c r="BD126" s="1"/>
      <c r="BE126" s="1"/>
      <c r="BF126" s="28">
        <f t="shared" si="43"/>
        <v>0</v>
      </c>
      <c r="BG126" s="1"/>
      <c r="BH126" s="1"/>
      <c r="BI126" s="28">
        <f t="shared" si="44"/>
        <v>0</v>
      </c>
      <c r="BJ126" s="1"/>
      <c r="BK126" s="1"/>
      <c r="BL126" s="28">
        <f t="shared" si="45"/>
        <v>0</v>
      </c>
    </row>
    <row r="127" spans="2:64" ht="15.6" x14ac:dyDescent="0.3">
      <c r="B127" s="30" t="s">
        <v>151</v>
      </c>
      <c r="C127" s="7" t="s">
        <v>123</v>
      </c>
      <c r="D127" s="7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5">
        <f t="shared" si="36"/>
        <v>0</v>
      </c>
      <c r="AL127" s="1"/>
      <c r="AM127" s="1"/>
      <c r="AN127" s="28">
        <f t="shared" si="37"/>
        <v>0</v>
      </c>
      <c r="AO127" s="1"/>
      <c r="AP127" s="1"/>
      <c r="AQ127" s="28">
        <f t="shared" si="38"/>
        <v>0</v>
      </c>
      <c r="AR127" s="1"/>
      <c r="AS127" s="1"/>
      <c r="AT127" s="28">
        <f t="shared" si="39"/>
        <v>0</v>
      </c>
      <c r="AU127" s="1"/>
      <c r="AV127" s="1"/>
      <c r="AW127" s="28">
        <f t="shared" si="40"/>
        <v>0</v>
      </c>
      <c r="AX127" s="1"/>
      <c r="AY127" s="1"/>
      <c r="AZ127" s="28">
        <f t="shared" si="41"/>
        <v>0</v>
      </c>
      <c r="BA127" s="1"/>
      <c r="BB127" s="1"/>
      <c r="BC127" s="28">
        <f t="shared" si="42"/>
        <v>0</v>
      </c>
      <c r="BD127" s="1"/>
      <c r="BE127" s="1"/>
      <c r="BF127" s="28">
        <f t="shared" si="43"/>
        <v>0</v>
      </c>
      <c r="BG127" s="1"/>
      <c r="BH127" s="1"/>
      <c r="BI127" s="28">
        <f t="shared" si="44"/>
        <v>0</v>
      </c>
      <c r="BJ127" s="1"/>
      <c r="BK127" s="1"/>
      <c r="BL127" s="28">
        <f t="shared" si="45"/>
        <v>0</v>
      </c>
    </row>
    <row r="128" spans="2:64" ht="15.6" x14ac:dyDescent="0.3">
      <c r="B128" s="30" t="s">
        <v>152</v>
      </c>
      <c r="C128" s="1" t="s">
        <v>27</v>
      </c>
      <c r="D128" s="7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5">
        <f t="shared" si="36"/>
        <v>0</v>
      </c>
      <c r="AL128" s="1"/>
      <c r="AM128" s="1"/>
      <c r="AN128" s="28">
        <f t="shared" si="37"/>
        <v>0</v>
      </c>
      <c r="AO128" s="1"/>
      <c r="AP128" s="1"/>
      <c r="AQ128" s="28">
        <f t="shared" si="38"/>
        <v>0</v>
      </c>
      <c r="AR128" s="1"/>
      <c r="AS128" s="1"/>
      <c r="AT128" s="28">
        <f t="shared" si="39"/>
        <v>0</v>
      </c>
      <c r="AU128" s="1"/>
      <c r="AV128" s="1"/>
      <c r="AW128" s="28">
        <f t="shared" si="40"/>
        <v>0</v>
      </c>
      <c r="AX128" s="1"/>
      <c r="AY128" s="1"/>
      <c r="AZ128" s="28">
        <f t="shared" si="41"/>
        <v>0</v>
      </c>
      <c r="BA128" s="1"/>
      <c r="BB128" s="1"/>
      <c r="BC128" s="28">
        <f t="shared" si="42"/>
        <v>0</v>
      </c>
      <c r="BD128" s="1"/>
      <c r="BE128" s="1"/>
      <c r="BF128" s="28">
        <f t="shared" si="43"/>
        <v>0</v>
      </c>
      <c r="BG128" s="1"/>
      <c r="BH128" s="1"/>
      <c r="BI128" s="28">
        <f t="shared" si="44"/>
        <v>0</v>
      </c>
      <c r="BJ128" s="1"/>
      <c r="BK128" s="1"/>
      <c r="BL128" s="28">
        <f t="shared" si="45"/>
        <v>0</v>
      </c>
    </row>
    <row r="129" spans="2:64" ht="15.6" x14ac:dyDescent="0.3">
      <c r="B129" s="30" t="s">
        <v>153</v>
      </c>
      <c r="C129" s="7" t="s">
        <v>5</v>
      </c>
      <c r="D129" s="7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5">
        <f t="shared" si="36"/>
        <v>0</v>
      </c>
      <c r="AL129" s="1"/>
      <c r="AM129" s="1"/>
      <c r="AN129" s="28">
        <f t="shared" si="37"/>
        <v>0</v>
      </c>
      <c r="AO129" s="1"/>
      <c r="AP129" s="1"/>
      <c r="AQ129" s="28">
        <f t="shared" si="38"/>
        <v>0</v>
      </c>
      <c r="AR129" s="1"/>
      <c r="AS129" s="1"/>
      <c r="AT129" s="28">
        <f t="shared" si="39"/>
        <v>0</v>
      </c>
      <c r="AU129" s="1"/>
      <c r="AV129" s="1"/>
      <c r="AW129" s="28">
        <f t="shared" si="40"/>
        <v>0</v>
      </c>
      <c r="AX129" s="1"/>
      <c r="AY129" s="1"/>
      <c r="AZ129" s="28">
        <f t="shared" si="41"/>
        <v>0</v>
      </c>
      <c r="BA129" s="1"/>
      <c r="BB129" s="1"/>
      <c r="BC129" s="28">
        <f t="shared" si="42"/>
        <v>0</v>
      </c>
      <c r="BD129" s="1"/>
      <c r="BE129" s="1"/>
      <c r="BF129" s="28">
        <f t="shared" si="43"/>
        <v>0</v>
      </c>
      <c r="BG129" s="1"/>
      <c r="BH129" s="1"/>
      <c r="BI129" s="28">
        <f t="shared" si="44"/>
        <v>0</v>
      </c>
      <c r="BJ129" s="1"/>
      <c r="BK129" s="1"/>
      <c r="BL129" s="28">
        <f t="shared" si="45"/>
        <v>0</v>
      </c>
    </row>
    <row r="130" spans="2:64" ht="15.6" x14ac:dyDescent="0.3">
      <c r="B130" s="30" t="s">
        <v>154</v>
      </c>
      <c r="C130" s="7" t="s">
        <v>6</v>
      </c>
      <c r="D130" s="7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5">
        <f t="shared" si="36"/>
        <v>0</v>
      </c>
      <c r="AL130" s="1"/>
      <c r="AM130" s="1"/>
      <c r="AN130" s="28">
        <f t="shared" si="37"/>
        <v>0</v>
      </c>
      <c r="AO130" s="1"/>
      <c r="AP130" s="1"/>
      <c r="AQ130" s="28">
        <f t="shared" si="38"/>
        <v>0</v>
      </c>
      <c r="AR130" s="1"/>
      <c r="AS130" s="1"/>
      <c r="AT130" s="28">
        <f t="shared" si="39"/>
        <v>0</v>
      </c>
      <c r="AU130" s="1"/>
      <c r="AV130" s="1"/>
      <c r="AW130" s="28">
        <f t="shared" si="40"/>
        <v>0</v>
      </c>
      <c r="AX130" s="1"/>
      <c r="AY130" s="1"/>
      <c r="AZ130" s="28">
        <f t="shared" si="41"/>
        <v>0</v>
      </c>
      <c r="BA130" s="1"/>
      <c r="BB130" s="1"/>
      <c r="BC130" s="28">
        <f t="shared" si="42"/>
        <v>0</v>
      </c>
      <c r="BD130" s="1"/>
      <c r="BE130" s="1"/>
      <c r="BF130" s="28">
        <f t="shared" si="43"/>
        <v>0</v>
      </c>
      <c r="BG130" s="1"/>
      <c r="BH130" s="1"/>
      <c r="BI130" s="28">
        <f t="shared" si="44"/>
        <v>0</v>
      </c>
      <c r="BJ130" s="1"/>
      <c r="BK130" s="1"/>
      <c r="BL130" s="28">
        <f t="shared" si="45"/>
        <v>0</v>
      </c>
    </row>
    <row r="131" spans="2:64" ht="15.6" x14ac:dyDescent="0.3">
      <c r="B131" s="30" t="s">
        <v>155</v>
      </c>
      <c r="C131" s="7" t="s">
        <v>21</v>
      </c>
      <c r="D131" s="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5">
        <f t="shared" si="36"/>
        <v>0</v>
      </c>
      <c r="AL131" s="1"/>
      <c r="AM131" s="1"/>
      <c r="AN131" s="28">
        <f t="shared" si="37"/>
        <v>0</v>
      </c>
      <c r="AO131" s="1"/>
      <c r="AP131" s="1"/>
      <c r="AQ131" s="28">
        <f t="shared" si="38"/>
        <v>0</v>
      </c>
      <c r="AR131" s="1"/>
      <c r="AS131" s="1"/>
      <c r="AT131" s="28">
        <f t="shared" si="39"/>
        <v>0</v>
      </c>
      <c r="AU131" s="1"/>
      <c r="AV131" s="1"/>
      <c r="AW131" s="28">
        <f t="shared" si="40"/>
        <v>0</v>
      </c>
      <c r="AX131" s="1"/>
      <c r="AY131" s="1"/>
      <c r="AZ131" s="28">
        <f t="shared" si="41"/>
        <v>0</v>
      </c>
      <c r="BA131" s="1"/>
      <c r="BB131" s="1"/>
      <c r="BC131" s="28">
        <f t="shared" si="42"/>
        <v>0</v>
      </c>
      <c r="BD131" s="1"/>
      <c r="BE131" s="1"/>
      <c r="BF131" s="28">
        <f t="shared" si="43"/>
        <v>0</v>
      </c>
      <c r="BG131" s="1"/>
      <c r="BH131" s="1"/>
      <c r="BI131" s="28">
        <f t="shared" si="44"/>
        <v>0</v>
      </c>
      <c r="BJ131" s="1"/>
      <c r="BK131" s="1"/>
      <c r="BL131" s="28">
        <f t="shared" si="45"/>
        <v>0</v>
      </c>
    </row>
    <row r="132" spans="2:64" ht="15.6" x14ac:dyDescent="0.3">
      <c r="B132" s="30" t="s">
        <v>156</v>
      </c>
      <c r="C132" s="7" t="s">
        <v>22</v>
      </c>
      <c r="D132" s="7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5">
        <f t="shared" si="36"/>
        <v>0</v>
      </c>
      <c r="AL132" s="1"/>
      <c r="AM132" s="1"/>
      <c r="AN132" s="28">
        <f t="shared" si="37"/>
        <v>0</v>
      </c>
      <c r="AO132" s="1"/>
      <c r="AP132" s="1"/>
      <c r="AQ132" s="28">
        <f t="shared" si="38"/>
        <v>0</v>
      </c>
      <c r="AR132" s="1"/>
      <c r="AS132" s="1"/>
      <c r="AT132" s="28">
        <f t="shared" si="39"/>
        <v>0</v>
      </c>
      <c r="AU132" s="1"/>
      <c r="AV132" s="1"/>
      <c r="AW132" s="28">
        <f t="shared" si="40"/>
        <v>0</v>
      </c>
      <c r="AX132" s="1"/>
      <c r="AY132" s="1"/>
      <c r="AZ132" s="28">
        <f t="shared" si="41"/>
        <v>0</v>
      </c>
      <c r="BA132" s="1"/>
      <c r="BB132" s="1"/>
      <c r="BC132" s="28">
        <f t="shared" si="42"/>
        <v>0</v>
      </c>
      <c r="BD132" s="1"/>
      <c r="BE132" s="1"/>
      <c r="BF132" s="28">
        <f t="shared" si="43"/>
        <v>0</v>
      </c>
      <c r="BG132" s="1"/>
      <c r="BH132" s="1"/>
      <c r="BI132" s="28">
        <f t="shared" si="44"/>
        <v>0</v>
      </c>
      <c r="BJ132" s="1"/>
      <c r="BK132" s="1"/>
      <c r="BL132" s="28">
        <f t="shared" si="45"/>
        <v>0</v>
      </c>
    </row>
    <row r="133" spans="2:64" ht="15.6" x14ac:dyDescent="0.3">
      <c r="B133" s="30" t="s">
        <v>147</v>
      </c>
      <c r="D133" s="7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5">
        <f t="shared" si="36"/>
        <v>0</v>
      </c>
      <c r="AL133" s="1"/>
      <c r="AM133" s="1"/>
      <c r="AN133" s="28">
        <f t="shared" si="37"/>
        <v>0</v>
      </c>
      <c r="AO133" s="1"/>
      <c r="AP133" s="1"/>
      <c r="AQ133" s="28">
        <f t="shared" si="38"/>
        <v>0</v>
      </c>
      <c r="AR133" s="1"/>
      <c r="AS133" s="1"/>
      <c r="AT133" s="28">
        <f t="shared" si="39"/>
        <v>0</v>
      </c>
      <c r="AU133" s="1"/>
      <c r="AV133" s="1"/>
      <c r="AW133" s="28">
        <f t="shared" si="40"/>
        <v>0</v>
      </c>
      <c r="AX133" s="1"/>
      <c r="AY133" s="1"/>
      <c r="AZ133" s="28">
        <f t="shared" si="41"/>
        <v>0</v>
      </c>
      <c r="BA133" s="1"/>
      <c r="BB133" s="1"/>
      <c r="BC133" s="28">
        <f t="shared" si="42"/>
        <v>0</v>
      </c>
      <c r="BD133" s="1"/>
      <c r="BE133" s="1"/>
      <c r="BF133" s="28">
        <f t="shared" si="43"/>
        <v>0</v>
      </c>
      <c r="BG133" s="1"/>
      <c r="BH133" s="1"/>
      <c r="BI133" s="28">
        <f t="shared" si="44"/>
        <v>0</v>
      </c>
      <c r="BJ133" s="1"/>
      <c r="BK133" s="1"/>
      <c r="BL133" s="28">
        <f t="shared" si="45"/>
        <v>0</v>
      </c>
    </row>
    <row r="134" spans="2:64" ht="15.6" x14ac:dyDescent="0.3">
      <c r="B134" s="30" t="s">
        <v>148</v>
      </c>
      <c r="D134" s="7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5">
        <f t="shared" si="36"/>
        <v>0</v>
      </c>
      <c r="AL134" s="1"/>
      <c r="AM134" s="1"/>
      <c r="AN134" s="28">
        <f t="shared" si="37"/>
        <v>0</v>
      </c>
      <c r="AO134" s="1"/>
      <c r="AP134" s="1"/>
      <c r="AQ134" s="28">
        <f t="shared" si="38"/>
        <v>0</v>
      </c>
      <c r="AR134" s="1"/>
      <c r="AS134" s="1"/>
      <c r="AT134" s="28">
        <f t="shared" si="39"/>
        <v>0</v>
      </c>
      <c r="AU134" s="1"/>
      <c r="AV134" s="1"/>
      <c r="AW134" s="28">
        <f t="shared" si="40"/>
        <v>0</v>
      </c>
      <c r="AX134" s="1"/>
      <c r="AY134" s="1"/>
      <c r="AZ134" s="28">
        <f t="shared" si="41"/>
        <v>0</v>
      </c>
      <c r="BA134" s="1"/>
      <c r="BB134" s="1"/>
      <c r="BC134" s="28">
        <f t="shared" si="42"/>
        <v>0</v>
      </c>
      <c r="BD134" s="1"/>
      <c r="BE134" s="1"/>
      <c r="BF134" s="28">
        <f t="shared" si="43"/>
        <v>0</v>
      </c>
      <c r="BG134" s="1"/>
      <c r="BH134" s="1"/>
      <c r="BI134" s="28">
        <f t="shared" si="44"/>
        <v>0</v>
      </c>
      <c r="BJ134" s="1"/>
      <c r="BK134" s="1"/>
      <c r="BL134" s="28">
        <f t="shared" si="45"/>
        <v>0</v>
      </c>
    </row>
    <row r="135" spans="2:64" ht="15.6" x14ac:dyDescent="0.3">
      <c r="B135" s="30" t="s">
        <v>149</v>
      </c>
      <c r="D135" s="7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5">
        <f t="shared" si="36"/>
        <v>0</v>
      </c>
      <c r="AL135" s="1"/>
      <c r="AM135" s="1"/>
      <c r="AN135" s="28">
        <f t="shared" si="37"/>
        <v>0</v>
      </c>
      <c r="AO135" s="1"/>
      <c r="AP135" s="1"/>
      <c r="AQ135" s="28">
        <f t="shared" si="38"/>
        <v>0</v>
      </c>
      <c r="AR135" s="1"/>
      <c r="AS135" s="1"/>
      <c r="AT135" s="28">
        <f t="shared" si="39"/>
        <v>0</v>
      </c>
      <c r="AU135" s="1"/>
      <c r="AV135" s="1"/>
      <c r="AW135" s="28">
        <f t="shared" si="40"/>
        <v>0</v>
      </c>
      <c r="AX135" s="1"/>
      <c r="AY135" s="1"/>
      <c r="AZ135" s="28">
        <f t="shared" si="41"/>
        <v>0</v>
      </c>
      <c r="BA135" s="1"/>
      <c r="BB135" s="1"/>
      <c r="BC135" s="28">
        <f t="shared" si="42"/>
        <v>0</v>
      </c>
      <c r="BD135" s="1"/>
      <c r="BE135" s="1"/>
      <c r="BF135" s="28">
        <f t="shared" si="43"/>
        <v>0</v>
      </c>
      <c r="BG135" s="1"/>
      <c r="BH135" s="1"/>
      <c r="BI135" s="28">
        <f t="shared" si="44"/>
        <v>0</v>
      </c>
      <c r="BJ135" s="1"/>
      <c r="BK135" s="1"/>
      <c r="BL135" s="28">
        <f t="shared" si="45"/>
        <v>0</v>
      </c>
    </row>
    <row r="136" spans="2:64" ht="15.6" x14ac:dyDescent="0.3">
      <c r="B136" s="30" t="s">
        <v>150</v>
      </c>
      <c r="D136" s="7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5">
        <f t="shared" si="36"/>
        <v>0</v>
      </c>
      <c r="AL136" s="1"/>
      <c r="AM136" s="1"/>
      <c r="AN136" s="28">
        <f t="shared" si="37"/>
        <v>0</v>
      </c>
      <c r="AO136" s="1"/>
      <c r="AP136" s="1"/>
      <c r="AQ136" s="28">
        <f t="shared" si="38"/>
        <v>0</v>
      </c>
      <c r="AR136" s="1"/>
      <c r="AS136" s="1"/>
      <c r="AT136" s="28">
        <f t="shared" si="39"/>
        <v>0</v>
      </c>
      <c r="AU136" s="1"/>
      <c r="AV136" s="1"/>
      <c r="AW136" s="28">
        <f t="shared" si="40"/>
        <v>0</v>
      </c>
      <c r="AX136" s="1"/>
      <c r="AY136" s="1"/>
      <c r="AZ136" s="28">
        <f t="shared" si="41"/>
        <v>0</v>
      </c>
      <c r="BA136" s="1"/>
      <c r="BB136" s="1"/>
      <c r="BC136" s="28">
        <f t="shared" si="42"/>
        <v>0</v>
      </c>
      <c r="BD136" s="1"/>
      <c r="BE136" s="1"/>
      <c r="BF136" s="28">
        <f t="shared" si="43"/>
        <v>0</v>
      </c>
      <c r="BG136" s="1"/>
      <c r="BH136" s="1"/>
      <c r="BI136" s="28">
        <f t="shared" si="44"/>
        <v>0</v>
      </c>
      <c r="BJ136" s="1"/>
      <c r="BK136" s="1"/>
      <c r="BL136" s="28">
        <f t="shared" si="45"/>
        <v>0</v>
      </c>
    </row>
    <row r="137" spans="2:64" ht="15.6" x14ac:dyDescent="0.3">
      <c r="B137" s="30" t="s">
        <v>151</v>
      </c>
      <c r="D137" s="7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5">
        <f t="shared" si="36"/>
        <v>0</v>
      </c>
      <c r="AL137" s="1"/>
      <c r="AM137" s="1"/>
      <c r="AN137" s="28">
        <f t="shared" si="37"/>
        <v>0</v>
      </c>
      <c r="AO137" s="1"/>
      <c r="AP137" s="1"/>
      <c r="AQ137" s="28">
        <f t="shared" si="38"/>
        <v>0</v>
      </c>
      <c r="AR137" s="1"/>
      <c r="AS137" s="1"/>
      <c r="AT137" s="28">
        <f t="shared" si="39"/>
        <v>0</v>
      </c>
      <c r="AU137" s="1"/>
      <c r="AV137" s="1"/>
      <c r="AW137" s="28">
        <f t="shared" si="40"/>
        <v>0</v>
      </c>
      <c r="AX137" s="1"/>
      <c r="AY137" s="1"/>
      <c r="AZ137" s="28">
        <f t="shared" si="41"/>
        <v>0</v>
      </c>
      <c r="BA137" s="1"/>
      <c r="BB137" s="1"/>
      <c r="BC137" s="28">
        <f t="shared" si="42"/>
        <v>0</v>
      </c>
      <c r="BD137" s="1"/>
      <c r="BE137" s="1"/>
      <c r="BF137" s="28">
        <f t="shared" si="43"/>
        <v>0</v>
      </c>
      <c r="BG137" s="1"/>
      <c r="BH137" s="1"/>
      <c r="BI137" s="28">
        <f t="shared" si="44"/>
        <v>0</v>
      </c>
      <c r="BJ137" s="1"/>
      <c r="BK137" s="1"/>
      <c r="BL137" s="28">
        <f t="shared" si="45"/>
        <v>0</v>
      </c>
    </row>
    <row r="138" spans="2:64" ht="15.6" x14ac:dyDescent="0.3">
      <c r="B138" s="30" t="s">
        <v>152</v>
      </c>
      <c r="D138" s="7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5">
        <f t="shared" si="36"/>
        <v>0</v>
      </c>
      <c r="AL138" s="1"/>
      <c r="AM138" s="1"/>
      <c r="AN138" s="28">
        <f t="shared" si="37"/>
        <v>0</v>
      </c>
      <c r="AO138" s="1"/>
      <c r="AP138" s="1"/>
      <c r="AQ138" s="28">
        <f t="shared" si="38"/>
        <v>0</v>
      </c>
      <c r="AR138" s="1"/>
      <c r="AS138" s="1"/>
      <c r="AT138" s="28">
        <f t="shared" si="39"/>
        <v>0</v>
      </c>
      <c r="AU138" s="1"/>
      <c r="AV138" s="1"/>
      <c r="AW138" s="28">
        <f t="shared" si="40"/>
        <v>0</v>
      </c>
      <c r="AX138" s="1"/>
      <c r="AY138" s="1"/>
      <c r="AZ138" s="28">
        <f t="shared" si="41"/>
        <v>0</v>
      </c>
      <c r="BA138" s="1"/>
      <c r="BB138" s="1"/>
      <c r="BC138" s="28">
        <f t="shared" si="42"/>
        <v>0</v>
      </c>
      <c r="BD138" s="1"/>
      <c r="BE138" s="1"/>
      <c r="BF138" s="28">
        <f t="shared" si="43"/>
        <v>0</v>
      </c>
      <c r="BG138" s="1"/>
      <c r="BH138" s="1"/>
      <c r="BI138" s="28">
        <f t="shared" si="44"/>
        <v>0</v>
      </c>
      <c r="BJ138" s="1"/>
      <c r="BK138" s="1"/>
      <c r="BL138" s="28">
        <f t="shared" si="45"/>
        <v>0</v>
      </c>
    </row>
    <row r="139" spans="2:64" ht="15.6" x14ac:dyDescent="0.3">
      <c r="B139" s="30" t="s">
        <v>153</v>
      </c>
      <c r="D139" s="7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5">
        <f t="shared" si="36"/>
        <v>0</v>
      </c>
      <c r="AL139" s="1"/>
      <c r="AM139" s="1"/>
      <c r="AN139" s="28">
        <f t="shared" si="37"/>
        <v>0</v>
      </c>
      <c r="AO139" s="1"/>
      <c r="AP139" s="1"/>
      <c r="AQ139" s="28">
        <f t="shared" si="38"/>
        <v>0</v>
      </c>
      <c r="AR139" s="1"/>
      <c r="AS139" s="1"/>
      <c r="AT139" s="28">
        <f t="shared" si="39"/>
        <v>0</v>
      </c>
      <c r="AU139" s="1"/>
      <c r="AV139" s="1"/>
      <c r="AW139" s="28">
        <f t="shared" si="40"/>
        <v>0</v>
      </c>
      <c r="AX139" s="1"/>
      <c r="AY139" s="1"/>
      <c r="AZ139" s="28">
        <f t="shared" si="41"/>
        <v>0</v>
      </c>
      <c r="BA139" s="1"/>
      <c r="BB139" s="1"/>
      <c r="BC139" s="28">
        <f t="shared" si="42"/>
        <v>0</v>
      </c>
      <c r="BD139" s="1"/>
      <c r="BE139" s="1"/>
      <c r="BF139" s="28">
        <f t="shared" si="43"/>
        <v>0</v>
      </c>
      <c r="BG139" s="1"/>
      <c r="BH139" s="1"/>
      <c r="BI139" s="28">
        <f t="shared" si="44"/>
        <v>0</v>
      </c>
      <c r="BJ139" s="1"/>
      <c r="BK139" s="1"/>
      <c r="BL139" s="28">
        <f t="shared" si="45"/>
        <v>0</v>
      </c>
    </row>
    <row r="140" spans="2:64" ht="15.6" x14ac:dyDescent="0.3">
      <c r="B140" s="30" t="s">
        <v>154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5">
        <f t="shared" si="36"/>
        <v>0</v>
      </c>
      <c r="AL140" s="1"/>
      <c r="AM140" s="1"/>
      <c r="AN140" s="28">
        <f t="shared" si="37"/>
        <v>0</v>
      </c>
      <c r="AO140" s="1"/>
      <c r="AP140" s="1"/>
      <c r="AQ140" s="28">
        <f t="shared" si="38"/>
        <v>0</v>
      </c>
      <c r="AR140" s="1"/>
      <c r="AS140" s="1"/>
      <c r="AT140" s="28">
        <f t="shared" si="39"/>
        <v>0</v>
      </c>
      <c r="AU140" s="1"/>
      <c r="AV140" s="1"/>
      <c r="AW140" s="28">
        <f t="shared" si="40"/>
        <v>0</v>
      </c>
      <c r="AX140" s="1"/>
      <c r="AY140" s="1"/>
      <c r="AZ140" s="28">
        <f t="shared" si="41"/>
        <v>0</v>
      </c>
      <c r="BA140" s="1"/>
      <c r="BB140" s="1"/>
      <c r="BC140" s="28">
        <f t="shared" si="42"/>
        <v>0</v>
      </c>
      <c r="BD140" s="1"/>
      <c r="BE140" s="1"/>
      <c r="BF140" s="28">
        <f t="shared" si="43"/>
        <v>0</v>
      </c>
      <c r="BG140" s="1"/>
      <c r="BH140" s="1"/>
      <c r="BI140" s="28">
        <f t="shared" si="44"/>
        <v>0</v>
      </c>
      <c r="BJ140" s="1"/>
      <c r="BK140" s="1"/>
      <c r="BL140" s="28">
        <f t="shared" si="45"/>
        <v>0</v>
      </c>
    </row>
    <row r="141" spans="2:64" ht="15.6" x14ac:dyDescent="0.3">
      <c r="B141" s="30" t="s">
        <v>155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5">
        <f t="shared" si="36"/>
        <v>0</v>
      </c>
      <c r="AL141" s="1"/>
      <c r="AM141" s="1"/>
      <c r="AN141" s="28">
        <f t="shared" si="37"/>
        <v>0</v>
      </c>
      <c r="AO141" s="1"/>
      <c r="AP141" s="1"/>
      <c r="AQ141" s="28">
        <f t="shared" si="38"/>
        <v>0</v>
      </c>
      <c r="AR141" s="1"/>
      <c r="AS141" s="1"/>
      <c r="AT141" s="28">
        <f t="shared" si="39"/>
        <v>0</v>
      </c>
      <c r="AU141" s="1"/>
      <c r="AV141" s="1"/>
      <c r="AW141" s="28">
        <f t="shared" si="40"/>
        <v>0</v>
      </c>
      <c r="AX141" s="1"/>
      <c r="AY141" s="1"/>
      <c r="AZ141" s="28">
        <f t="shared" si="41"/>
        <v>0</v>
      </c>
      <c r="BA141" s="1"/>
      <c r="BB141" s="1"/>
      <c r="BC141" s="28">
        <f t="shared" si="42"/>
        <v>0</v>
      </c>
      <c r="BD141" s="1"/>
      <c r="BE141" s="1"/>
      <c r="BF141" s="28">
        <f t="shared" si="43"/>
        <v>0</v>
      </c>
      <c r="BG141" s="1"/>
      <c r="BH141" s="1"/>
      <c r="BI141" s="28">
        <f t="shared" si="44"/>
        <v>0</v>
      </c>
      <c r="BJ141" s="1"/>
      <c r="BK141" s="1"/>
      <c r="BL141" s="28">
        <f t="shared" si="45"/>
        <v>0</v>
      </c>
    </row>
    <row r="142" spans="2:64" ht="15.6" x14ac:dyDescent="0.3">
      <c r="B142" s="30" t="s">
        <v>156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5">
        <f t="shared" si="36"/>
        <v>0</v>
      </c>
      <c r="AL142" s="1"/>
      <c r="AM142" s="1"/>
      <c r="AN142" s="28">
        <f t="shared" si="37"/>
        <v>0</v>
      </c>
      <c r="AO142" s="1"/>
      <c r="AP142" s="1"/>
      <c r="AQ142" s="28">
        <f t="shared" si="38"/>
        <v>0</v>
      </c>
      <c r="AR142" s="1"/>
      <c r="AS142" s="1"/>
      <c r="AT142" s="28">
        <f t="shared" si="39"/>
        <v>0</v>
      </c>
      <c r="AU142" s="1"/>
      <c r="AV142" s="1"/>
      <c r="AW142" s="28">
        <f t="shared" si="40"/>
        <v>0</v>
      </c>
      <c r="AX142" s="1"/>
      <c r="AY142" s="1"/>
      <c r="AZ142" s="28">
        <f t="shared" si="41"/>
        <v>0</v>
      </c>
      <c r="BA142" s="1"/>
      <c r="BB142" s="1"/>
      <c r="BC142" s="28">
        <f t="shared" si="42"/>
        <v>0</v>
      </c>
      <c r="BD142" s="1"/>
      <c r="BE142" s="1"/>
      <c r="BF142" s="28">
        <f t="shared" si="43"/>
        <v>0</v>
      </c>
      <c r="BG142" s="1"/>
      <c r="BH142" s="1"/>
      <c r="BI142" s="28">
        <f t="shared" si="44"/>
        <v>0</v>
      </c>
      <c r="BJ142" s="1"/>
      <c r="BK142" s="1"/>
      <c r="BL142" s="28">
        <f t="shared" si="45"/>
        <v>0</v>
      </c>
    </row>
    <row r="143" spans="2:64" ht="15.6" x14ac:dyDescent="0.3">
      <c r="B143" s="30" t="s">
        <v>157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5">
        <f t="shared" si="36"/>
        <v>0</v>
      </c>
      <c r="AL143" s="1"/>
      <c r="AM143" s="1"/>
      <c r="AN143" s="28">
        <f t="shared" si="37"/>
        <v>0</v>
      </c>
      <c r="AO143" s="1"/>
      <c r="AP143" s="1"/>
      <c r="AQ143" s="28">
        <f t="shared" si="38"/>
        <v>0</v>
      </c>
      <c r="AR143" s="1"/>
      <c r="AS143" s="1"/>
      <c r="AT143" s="28">
        <f t="shared" si="39"/>
        <v>0</v>
      </c>
      <c r="AU143" s="1"/>
      <c r="AV143" s="1"/>
      <c r="AW143" s="28">
        <f t="shared" si="40"/>
        <v>0</v>
      </c>
      <c r="AX143" s="1"/>
      <c r="AY143" s="1"/>
      <c r="AZ143" s="28">
        <f t="shared" si="41"/>
        <v>0</v>
      </c>
      <c r="BA143" s="1"/>
      <c r="BB143" s="1"/>
      <c r="BC143" s="28">
        <f t="shared" si="42"/>
        <v>0</v>
      </c>
      <c r="BD143" s="1"/>
      <c r="BE143" s="1"/>
      <c r="BF143" s="28">
        <f t="shared" si="43"/>
        <v>0</v>
      </c>
      <c r="BG143" s="1"/>
      <c r="BH143" s="1"/>
      <c r="BI143" s="28">
        <f t="shared" si="44"/>
        <v>0</v>
      </c>
      <c r="BJ143" s="1"/>
      <c r="BK143" s="1"/>
      <c r="BL143" s="28">
        <f t="shared" si="45"/>
        <v>0</v>
      </c>
    </row>
    <row r="144" spans="2:64" ht="15.6" x14ac:dyDescent="0.3">
      <c r="B144" s="30" t="s">
        <v>158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5">
        <f t="shared" si="36"/>
        <v>0</v>
      </c>
      <c r="AL144" s="1"/>
      <c r="AM144" s="1"/>
      <c r="AN144" s="28">
        <f t="shared" si="37"/>
        <v>0</v>
      </c>
      <c r="AO144" s="1"/>
      <c r="AP144" s="1"/>
      <c r="AQ144" s="28">
        <f t="shared" si="38"/>
        <v>0</v>
      </c>
      <c r="AR144" s="1"/>
      <c r="AS144" s="1"/>
      <c r="AT144" s="28">
        <f t="shared" si="39"/>
        <v>0</v>
      </c>
      <c r="AU144" s="1"/>
      <c r="AV144" s="1"/>
      <c r="AW144" s="28">
        <f t="shared" si="40"/>
        <v>0</v>
      </c>
      <c r="AX144" s="1"/>
      <c r="AY144" s="1"/>
      <c r="AZ144" s="28">
        <f t="shared" si="41"/>
        <v>0</v>
      </c>
      <c r="BA144" s="1"/>
      <c r="BB144" s="1"/>
      <c r="BC144" s="28">
        <f t="shared" si="42"/>
        <v>0</v>
      </c>
      <c r="BD144" s="1"/>
      <c r="BE144" s="1"/>
      <c r="BF144" s="28">
        <f t="shared" si="43"/>
        <v>0</v>
      </c>
      <c r="BG144" s="1"/>
      <c r="BH144" s="1"/>
      <c r="BI144" s="28">
        <f t="shared" si="44"/>
        <v>0</v>
      </c>
      <c r="BJ144" s="1"/>
      <c r="BK144" s="1"/>
      <c r="BL144" s="28">
        <f t="shared" si="45"/>
        <v>0</v>
      </c>
    </row>
    <row r="145" spans="3:64" x14ac:dyDescent="0.3">
      <c r="C145" s="26" t="s">
        <v>59</v>
      </c>
      <c r="D145">
        <f>SUM(D108:D144)</f>
        <v>0</v>
      </c>
      <c r="E145">
        <f t="shared" ref="E145:AK145" si="46">SUM(E108:E144)</f>
        <v>0</v>
      </c>
      <c r="F145">
        <f t="shared" si="46"/>
        <v>0</v>
      </c>
      <c r="G145">
        <f t="shared" si="46"/>
        <v>0</v>
      </c>
      <c r="H145">
        <f t="shared" si="46"/>
        <v>0</v>
      </c>
      <c r="I145">
        <f t="shared" si="46"/>
        <v>0</v>
      </c>
      <c r="J145">
        <f t="shared" si="46"/>
        <v>0</v>
      </c>
      <c r="K145">
        <f t="shared" si="46"/>
        <v>0</v>
      </c>
      <c r="L145">
        <f t="shared" si="46"/>
        <v>0</v>
      </c>
      <c r="M145">
        <f t="shared" si="46"/>
        <v>0</v>
      </c>
      <c r="N145">
        <f t="shared" si="46"/>
        <v>0</v>
      </c>
      <c r="O145">
        <f t="shared" si="46"/>
        <v>0</v>
      </c>
      <c r="P145">
        <f t="shared" si="46"/>
        <v>0</v>
      </c>
      <c r="Q145">
        <f t="shared" si="46"/>
        <v>0</v>
      </c>
      <c r="R145">
        <f t="shared" si="46"/>
        <v>0</v>
      </c>
      <c r="S145">
        <f t="shared" si="46"/>
        <v>0</v>
      </c>
      <c r="T145">
        <f t="shared" si="46"/>
        <v>0</v>
      </c>
      <c r="U145">
        <f t="shared" si="46"/>
        <v>0</v>
      </c>
      <c r="V145">
        <f t="shared" si="46"/>
        <v>0</v>
      </c>
      <c r="W145">
        <f t="shared" si="46"/>
        <v>0</v>
      </c>
      <c r="X145">
        <f t="shared" si="46"/>
        <v>0</v>
      </c>
      <c r="Y145">
        <f t="shared" si="46"/>
        <v>0</v>
      </c>
      <c r="Z145">
        <f t="shared" si="46"/>
        <v>0</v>
      </c>
      <c r="AA145">
        <f t="shared" si="46"/>
        <v>0</v>
      </c>
      <c r="AB145">
        <f t="shared" si="46"/>
        <v>0</v>
      </c>
      <c r="AC145">
        <f t="shared" si="46"/>
        <v>0</v>
      </c>
      <c r="AD145">
        <f t="shared" si="46"/>
        <v>0</v>
      </c>
      <c r="AE145">
        <f t="shared" si="46"/>
        <v>0</v>
      </c>
      <c r="AF145">
        <f t="shared" si="46"/>
        <v>0</v>
      </c>
      <c r="AG145">
        <f t="shared" si="46"/>
        <v>0</v>
      </c>
      <c r="AH145">
        <f t="shared" si="46"/>
        <v>0</v>
      </c>
      <c r="AI145">
        <f t="shared" si="46"/>
        <v>0</v>
      </c>
      <c r="AJ145">
        <f t="shared" si="46"/>
        <v>0</v>
      </c>
      <c r="AK145" s="29">
        <f t="shared" si="46"/>
        <v>0</v>
      </c>
      <c r="AM145">
        <f t="shared" ref="AM145" si="47">SUM(AM108:AM144)</f>
        <v>0</v>
      </c>
      <c r="AN145" s="29">
        <f>SUM(AN108:AN144)</f>
        <v>0</v>
      </c>
      <c r="AP145">
        <f t="shared" ref="AP145:AQ145" si="48">SUM(AP108:AP144)</f>
        <v>0</v>
      </c>
      <c r="AQ145" s="29">
        <f t="shared" si="48"/>
        <v>0</v>
      </c>
      <c r="AS145">
        <f t="shared" ref="AS145:AT145" si="49">SUM(AS108:AS144)</f>
        <v>0</v>
      </c>
      <c r="AT145" s="29">
        <f t="shared" si="49"/>
        <v>0</v>
      </c>
      <c r="AV145">
        <f t="shared" ref="AV145:AW145" si="50">SUM(AV108:AV144)</f>
        <v>0</v>
      </c>
      <c r="AW145" s="29">
        <f t="shared" si="50"/>
        <v>0</v>
      </c>
      <c r="AX145" s="29"/>
      <c r="AY145" s="29">
        <f t="shared" ref="AY145:AZ145" si="51">SUM(AY108:AY144)</f>
        <v>0</v>
      </c>
      <c r="AZ145" s="29">
        <f t="shared" si="51"/>
        <v>0</v>
      </c>
      <c r="BA145" s="29"/>
      <c r="BB145" s="29">
        <f t="shared" ref="BB145:BC145" si="52">SUM(BB108:BB144)</f>
        <v>0</v>
      </c>
      <c r="BC145" s="29">
        <f t="shared" si="52"/>
        <v>0</v>
      </c>
      <c r="BD145" s="29"/>
      <c r="BE145" s="29">
        <f t="shared" ref="BE145:BF145" si="53">SUM(BE108:BE144)</f>
        <v>0</v>
      </c>
      <c r="BF145" s="29">
        <f t="shared" si="53"/>
        <v>0</v>
      </c>
      <c r="BG145" s="29"/>
      <c r="BH145" s="29">
        <f t="shared" ref="BH145:BI145" si="54">SUM(BH108:BH144)</f>
        <v>0</v>
      </c>
      <c r="BI145" s="29">
        <f t="shared" si="54"/>
        <v>0</v>
      </c>
      <c r="BJ145" s="29"/>
      <c r="BK145" s="29">
        <f t="shared" ref="BK145:BL145" si="55">SUM(BK108:BK144)</f>
        <v>0</v>
      </c>
      <c r="BL145" s="29">
        <f t="shared" si="55"/>
        <v>0</v>
      </c>
    </row>
  </sheetData>
  <mergeCells count="7">
    <mergeCell ref="T2:U2"/>
    <mergeCell ref="B104:AZ105"/>
    <mergeCell ref="C106:D106"/>
    <mergeCell ref="C6:D6"/>
    <mergeCell ref="B4:AZ5"/>
    <mergeCell ref="B51:AZ52"/>
    <mergeCell ref="C53:D53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164A-7330-4AB4-8432-E5421C7C2893}">
  <dimension ref="A6:AD52"/>
  <sheetViews>
    <sheetView topLeftCell="A25" workbookViewId="0">
      <selection activeCell="K54" sqref="K54"/>
    </sheetView>
  </sheetViews>
  <sheetFormatPr defaultRowHeight="14.4" x14ac:dyDescent="0.3"/>
  <cols>
    <col min="1" max="1" width="4" bestFit="1" customWidth="1"/>
    <col min="2" max="2" width="17.6640625" bestFit="1" customWidth="1"/>
    <col min="3" max="3" width="9" bestFit="1" customWidth="1"/>
    <col min="4" max="4" width="7.6640625" bestFit="1" customWidth="1"/>
    <col min="5" max="5" width="9" bestFit="1" customWidth="1"/>
    <col min="7" max="7" width="4" bestFit="1" customWidth="1"/>
    <col min="8" max="8" width="12.44140625" bestFit="1" customWidth="1"/>
    <col min="9" max="11" width="9" bestFit="1" customWidth="1"/>
    <col min="15" max="15" width="18.33203125" bestFit="1" customWidth="1"/>
    <col min="17" max="17" width="15.88671875" customWidth="1"/>
    <col min="19" max="19" width="22" customWidth="1"/>
    <col min="21" max="21" width="7.5546875" customWidth="1"/>
    <col min="23" max="23" width="7" customWidth="1"/>
    <col min="25" max="25" width="12.88671875" bestFit="1" customWidth="1"/>
  </cols>
  <sheetData>
    <row r="6" spans="2:3" ht="15.6" x14ac:dyDescent="0.3">
      <c r="B6" s="2" t="s">
        <v>10</v>
      </c>
      <c r="C6" s="28">
        <v>5485</v>
      </c>
    </row>
    <row r="7" spans="2:3" ht="15.6" x14ac:dyDescent="0.3">
      <c r="B7" s="2" t="s">
        <v>2</v>
      </c>
      <c r="C7" s="28">
        <v>4389</v>
      </c>
    </row>
    <row r="8" spans="2:3" ht="15.6" x14ac:dyDescent="0.3">
      <c r="B8" s="7" t="s">
        <v>13</v>
      </c>
      <c r="C8" s="28">
        <v>8680</v>
      </c>
    </row>
    <row r="9" spans="2:3" ht="15.6" x14ac:dyDescent="0.3">
      <c r="B9" s="7" t="s">
        <v>14</v>
      </c>
      <c r="C9" s="28">
        <v>12254</v>
      </c>
    </row>
    <row r="10" spans="2:3" ht="15.6" x14ac:dyDescent="0.3">
      <c r="B10" s="7" t="s">
        <v>16</v>
      </c>
      <c r="C10" s="28">
        <v>30762</v>
      </c>
    </row>
    <row r="11" spans="2:3" ht="15.6" x14ac:dyDescent="0.3">
      <c r="B11" s="7" t="s">
        <v>17</v>
      </c>
      <c r="C11" s="28">
        <v>1575</v>
      </c>
    </row>
    <row r="12" spans="2:3" ht="15.6" x14ac:dyDescent="0.3">
      <c r="B12" s="7" t="s">
        <v>18</v>
      </c>
      <c r="C12" s="28">
        <v>10140</v>
      </c>
    </row>
    <row r="13" spans="2:3" ht="15.6" x14ac:dyDescent="0.3">
      <c r="B13" s="7" t="s">
        <v>9</v>
      </c>
      <c r="C13" s="28">
        <v>750</v>
      </c>
    </row>
    <row r="14" spans="2:3" ht="15.6" x14ac:dyDescent="0.3">
      <c r="B14" s="7" t="s">
        <v>19</v>
      </c>
      <c r="C14" s="28">
        <v>3979</v>
      </c>
    </row>
    <row r="15" spans="2:3" ht="15.6" x14ac:dyDescent="0.3">
      <c r="B15" s="7" t="s">
        <v>23</v>
      </c>
      <c r="C15" s="28">
        <v>2960</v>
      </c>
    </row>
    <row r="16" spans="2:3" x14ac:dyDescent="0.3">
      <c r="B16" s="1" t="s">
        <v>24</v>
      </c>
      <c r="C16" s="28">
        <v>19304</v>
      </c>
    </row>
    <row r="17" spans="1:20" x14ac:dyDescent="0.3">
      <c r="B17" s="1" t="s">
        <v>26</v>
      </c>
      <c r="C17" s="28">
        <v>1200</v>
      </c>
    </row>
    <row r="18" spans="1:20" x14ac:dyDescent="0.3">
      <c r="B18" s="1" t="s">
        <v>27</v>
      </c>
      <c r="C18" s="28">
        <v>400</v>
      </c>
    </row>
    <row r="19" spans="1:20" x14ac:dyDescent="0.3">
      <c r="B19" s="1" t="s">
        <v>46</v>
      </c>
      <c r="C19" s="28">
        <v>10800</v>
      </c>
    </row>
    <row r="20" spans="1:20" x14ac:dyDescent="0.3">
      <c r="B20" s="1" t="s">
        <v>47</v>
      </c>
      <c r="C20" s="28">
        <v>1432</v>
      </c>
    </row>
    <row r="21" spans="1:20" x14ac:dyDescent="0.3">
      <c r="C21">
        <f>SUM(C6:C20)</f>
        <v>114110</v>
      </c>
    </row>
    <row r="23" spans="1:20" x14ac:dyDescent="0.3">
      <c r="S23" t="s">
        <v>216</v>
      </c>
    </row>
    <row r="25" spans="1:20" x14ac:dyDescent="0.3">
      <c r="R25" s="6" t="s">
        <v>200</v>
      </c>
      <c r="S25" s="6" t="s">
        <v>201</v>
      </c>
      <c r="T25" s="6" t="s">
        <v>215</v>
      </c>
    </row>
    <row r="26" spans="1:20" x14ac:dyDescent="0.3">
      <c r="R26" s="6">
        <v>355343</v>
      </c>
      <c r="S26" s="6">
        <v>472793</v>
      </c>
      <c r="T26" s="53">
        <f>SUM(R26-S26)</f>
        <v>-117450</v>
      </c>
    </row>
    <row r="29" spans="1:20" ht="17.399999999999999" x14ac:dyDescent="0.3">
      <c r="A29" s="64" t="s">
        <v>18</v>
      </c>
      <c r="B29" s="64"/>
      <c r="C29" s="64"/>
      <c r="D29" s="64"/>
      <c r="E29" s="64"/>
      <c r="H29" s="64" t="s">
        <v>168</v>
      </c>
      <c r="I29" s="64"/>
      <c r="J29" s="64"/>
      <c r="K29" s="64"/>
    </row>
    <row r="31" spans="1:20" ht="15.6" x14ac:dyDescent="0.3">
      <c r="A31" s="2" t="s">
        <v>51</v>
      </c>
      <c r="B31" s="2" t="s">
        <v>159</v>
      </c>
      <c r="C31" s="2" t="s">
        <v>160</v>
      </c>
      <c r="D31" s="2" t="s">
        <v>161</v>
      </c>
      <c r="E31" s="2" t="s">
        <v>59</v>
      </c>
      <c r="G31" s="2" t="s">
        <v>51</v>
      </c>
      <c r="H31" s="2" t="s">
        <v>159</v>
      </c>
      <c r="I31" s="2" t="s">
        <v>160</v>
      </c>
      <c r="J31" s="2" t="s">
        <v>161</v>
      </c>
      <c r="K31" s="2" t="s">
        <v>59</v>
      </c>
    </row>
    <row r="32" spans="1:20" ht="15.6" x14ac:dyDescent="0.3">
      <c r="A32" s="31" t="s">
        <v>61</v>
      </c>
      <c r="B32" s="2" t="s">
        <v>179</v>
      </c>
      <c r="C32" s="16">
        <v>25088</v>
      </c>
      <c r="D32" s="16"/>
      <c r="E32" s="16">
        <f>SUM(C32:D32)</f>
        <v>25088</v>
      </c>
      <c r="G32" s="31" t="s">
        <v>61</v>
      </c>
      <c r="H32" s="2" t="s">
        <v>180</v>
      </c>
      <c r="I32" s="16">
        <v>41322</v>
      </c>
      <c r="J32" s="16">
        <v>51990</v>
      </c>
      <c r="K32" s="16">
        <f>SUM(I32:J32)</f>
        <v>93312</v>
      </c>
    </row>
    <row r="33" spans="1:30" ht="15.6" x14ac:dyDescent="0.3">
      <c r="A33" s="31" t="s">
        <v>64</v>
      </c>
      <c r="B33" s="2" t="s">
        <v>162</v>
      </c>
      <c r="C33" s="16">
        <v>33136</v>
      </c>
      <c r="D33" s="16"/>
      <c r="E33" s="16">
        <f t="shared" ref="E33:E49" si="0">SUM(C33:D33)</f>
        <v>33136</v>
      </c>
      <c r="G33" s="31" t="s">
        <v>64</v>
      </c>
      <c r="H33" s="2" t="s">
        <v>166</v>
      </c>
      <c r="I33" s="16">
        <v>57498</v>
      </c>
      <c r="J33" s="16">
        <v>54812</v>
      </c>
      <c r="K33" s="16">
        <f t="shared" ref="K33:K49" si="1">SUM(I33:J33)</f>
        <v>112310</v>
      </c>
    </row>
    <row r="34" spans="1:30" ht="15.6" x14ac:dyDescent="0.3">
      <c r="A34" s="31" t="s">
        <v>67</v>
      </c>
      <c r="B34" s="2" t="s">
        <v>163</v>
      </c>
      <c r="C34" s="16">
        <v>28645</v>
      </c>
      <c r="D34" s="16"/>
      <c r="E34" s="16">
        <f t="shared" si="0"/>
        <v>28645</v>
      </c>
      <c r="G34" s="31" t="s">
        <v>67</v>
      </c>
      <c r="H34" s="2" t="s">
        <v>167</v>
      </c>
      <c r="I34" s="16"/>
      <c r="J34" s="16"/>
      <c r="K34" s="16">
        <f t="shared" si="1"/>
        <v>0</v>
      </c>
      <c r="S34" t="s">
        <v>199</v>
      </c>
    </row>
    <row r="35" spans="1:30" ht="15.6" x14ac:dyDescent="0.3">
      <c r="A35" s="31" t="s">
        <v>70</v>
      </c>
      <c r="B35" s="2" t="s">
        <v>164</v>
      </c>
      <c r="C35" s="16">
        <v>40236</v>
      </c>
      <c r="D35" s="16"/>
      <c r="E35" s="16">
        <f t="shared" si="0"/>
        <v>40236</v>
      </c>
      <c r="G35" s="31" t="s">
        <v>70</v>
      </c>
      <c r="H35" s="2" t="s">
        <v>169</v>
      </c>
      <c r="I35" s="16"/>
      <c r="J35" s="16"/>
      <c r="K35" s="16">
        <f t="shared" si="1"/>
        <v>0</v>
      </c>
    </row>
    <row r="36" spans="1:30" ht="15.6" x14ac:dyDescent="0.3">
      <c r="A36" s="31" t="s">
        <v>73</v>
      </c>
      <c r="B36" s="2" t="s">
        <v>165</v>
      </c>
      <c r="C36" s="16">
        <v>40236</v>
      </c>
      <c r="D36" s="16"/>
      <c r="E36" s="16">
        <f t="shared" si="0"/>
        <v>40236</v>
      </c>
      <c r="G36" s="31" t="s">
        <v>73</v>
      </c>
      <c r="H36" s="2" t="s">
        <v>170</v>
      </c>
      <c r="I36" s="16"/>
      <c r="J36" s="16"/>
      <c r="K36" s="16">
        <f t="shared" si="1"/>
        <v>0</v>
      </c>
      <c r="P36" t="s">
        <v>200</v>
      </c>
      <c r="Q36" s="65" t="s">
        <v>214</v>
      </c>
      <c r="R36" s="65"/>
      <c r="S36" s="65"/>
      <c r="T36" s="65"/>
      <c r="U36" s="65"/>
      <c r="V36" s="65"/>
      <c r="W36" s="65"/>
      <c r="X36" s="65"/>
      <c r="Y36" s="65"/>
      <c r="Z36" s="65"/>
    </row>
    <row r="37" spans="1:30" ht="15.6" x14ac:dyDescent="0.3">
      <c r="A37" s="31" t="s">
        <v>78</v>
      </c>
      <c r="B37" s="2" t="s">
        <v>178</v>
      </c>
      <c r="C37" s="16">
        <v>28560</v>
      </c>
      <c r="D37" s="16"/>
      <c r="E37" s="16">
        <f t="shared" si="0"/>
        <v>28560</v>
      </c>
      <c r="G37" s="31" t="s">
        <v>78</v>
      </c>
      <c r="H37" s="2" t="s">
        <v>171</v>
      </c>
      <c r="I37" s="16"/>
      <c r="J37" s="16"/>
      <c r="K37" s="16">
        <f t="shared" si="1"/>
        <v>0</v>
      </c>
      <c r="O37" s="66" t="s">
        <v>202</v>
      </c>
      <c r="P37" s="66">
        <v>173825</v>
      </c>
      <c r="Q37" s="2" t="s">
        <v>168</v>
      </c>
      <c r="R37" s="2">
        <f>SUM(810+3106+3221+1578+2385+1838)</f>
        <v>12938</v>
      </c>
      <c r="S37" s="1" t="s">
        <v>212</v>
      </c>
      <c r="T37" s="1">
        <v>49788</v>
      </c>
      <c r="U37" s="50" t="s">
        <v>71</v>
      </c>
      <c r="V37" s="2">
        <v>37338</v>
      </c>
      <c r="W37" s="51" t="s">
        <v>210</v>
      </c>
      <c r="X37" s="2">
        <v>70016.800000000003</v>
      </c>
      <c r="Y37" s="51" t="s">
        <v>211</v>
      </c>
      <c r="Z37" s="2">
        <v>31731</v>
      </c>
      <c r="AA37" s="51"/>
      <c r="AB37" s="52"/>
      <c r="AC37" s="14"/>
      <c r="AD37" s="14"/>
    </row>
    <row r="38" spans="1:30" ht="15.6" x14ac:dyDescent="0.3">
      <c r="A38" s="31" t="s">
        <v>84</v>
      </c>
      <c r="B38" s="2" t="s">
        <v>166</v>
      </c>
      <c r="C38" s="16">
        <v>20280</v>
      </c>
      <c r="D38" s="16">
        <v>11810</v>
      </c>
      <c r="E38" s="16">
        <f t="shared" si="0"/>
        <v>32090</v>
      </c>
      <c r="G38" s="31" t="s">
        <v>84</v>
      </c>
      <c r="H38" s="2" t="s">
        <v>172</v>
      </c>
      <c r="I38" s="16"/>
      <c r="J38" s="16"/>
      <c r="K38" s="16">
        <f t="shared" si="1"/>
        <v>0</v>
      </c>
      <c r="O38" s="66"/>
      <c r="P38" s="66"/>
      <c r="Q38" s="2" t="s">
        <v>47</v>
      </c>
      <c r="R38" s="2">
        <f>SUM(512+512+440+512+882+584+545)</f>
        <v>3987</v>
      </c>
      <c r="S38" s="1" t="s">
        <v>2</v>
      </c>
      <c r="T38" s="1">
        <f>SUM(1285+2347+1079)</f>
        <v>4711</v>
      </c>
      <c r="U38" s="37"/>
      <c r="V38" s="44"/>
      <c r="W38" s="14"/>
      <c r="X38" s="44"/>
      <c r="Y38" s="14"/>
      <c r="Z38" s="44"/>
      <c r="AA38" s="14"/>
      <c r="AB38" s="38"/>
      <c r="AC38" s="14"/>
      <c r="AD38" s="14"/>
    </row>
    <row r="39" spans="1:30" ht="15.6" x14ac:dyDescent="0.3">
      <c r="A39" s="31" t="s">
        <v>85</v>
      </c>
      <c r="B39" s="2" t="s">
        <v>167</v>
      </c>
      <c r="C39" s="16"/>
      <c r="D39" s="16"/>
      <c r="E39" s="16">
        <f t="shared" si="0"/>
        <v>0</v>
      </c>
      <c r="G39" s="31" t="s">
        <v>85</v>
      </c>
      <c r="H39" s="2" t="s">
        <v>173</v>
      </c>
      <c r="I39" s="16"/>
      <c r="J39" s="16"/>
      <c r="K39" s="16">
        <f t="shared" si="1"/>
        <v>0</v>
      </c>
      <c r="O39" s="66"/>
      <c r="P39" s="66"/>
      <c r="Q39" s="2" t="s">
        <v>203</v>
      </c>
      <c r="R39" s="2">
        <f>SUM(806+1934+1463+2116+2457+2610)</f>
        <v>11386</v>
      </c>
      <c r="S39" s="1" t="s">
        <v>187</v>
      </c>
      <c r="T39" s="1">
        <v>7865</v>
      </c>
      <c r="U39" s="37"/>
      <c r="V39" s="44"/>
      <c r="W39" s="14"/>
      <c r="X39" s="44"/>
      <c r="Y39" s="14"/>
      <c r="Z39" s="44"/>
      <c r="AA39" s="14"/>
      <c r="AB39" s="38"/>
      <c r="AC39" s="14"/>
      <c r="AD39" s="14"/>
    </row>
    <row r="40" spans="1:30" ht="15.6" x14ac:dyDescent="0.3">
      <c r="A40" s="31" t="s">
        <v>99</v>
      </c>
      <c r="B40" s="2" t="s">
        <v>169</v>
      </c>
      <c r="C40" s="16"/>
      <c r="D40" s="16"/>
      <c r="E40" s="16">
        <f t="shared" si="0"/>
        <v>0</v>
      </c>
      <c r="G40" s="31" t="s">
        <v>99</v>
      </c>
      <c r="H40" s="2" t="s">
        <v>174</v>
      </c>
      <c r="I40" s="16"/>
      <c r="J40" s="16"/>
      <c r="K40" s="16">
        <f t="shared" si="1"/>
        <v>0</v>
      </c>
      <c r="O40" s="66"/>
      <c r="P40" s="66"/>
      <c r="Q40" s="2" t="s">
        <v>10</v>
      </c>
      <c r="R40" s="2">
        <f>SUM(345+625+555+555+1040+835+205)</f>
        <v>4160</v>
      </c>
      <c r="S40" s="1" t="s">
        <v>207</v>
      </c>
      <c r="T40" s="1">
        <v>450</v>
      </c>
      <c r="U40" s="37"/>
      <c r="V40" s="44"/>
      <c r="W40" s="14"/>
      <c r="X40" s="44"/>
      <c r="Y40" s="14"/>
      <c r="Z40" s="44"/>
      <c r="AA40" s="14"/>
      <c r="AB40" s="38"/>
      <c r="AC40" s="14"/>
      <c r="AD40" s="14"/>
    </row>
    <row r="41" spans="1:30" ht="15.6" x14ac:dyDescent="0.3">
      <c r="A41" s="31" t="s">
        <v>126</v>
      </c>
      <c r="B41" s="2" t="s">
        <v>170</v>
      </c>
      <c r="C41" s="16"/>
      <c r="D41" s="16"/>
      <c r="E41" s="16">
        <f t="shared" si="0"/>
        <v>0</v>
      </c>
      <c r="G41" s="31" t="s">
        <v>126</v>
      </c>
      <c r="H41" s="2" t="s">
        <v>175</v>
      </c>
      <c r="I41" s="16"/>
      <c r="J41" s="16"/>
      <c r="K41" s="16">
        <f t="shared" si="1"/>
        <v>0</v>
      </c>
      <c r="O41" s="66"/>
      <c r="P41" s="66"/>
      <c r="Q41" s="1" t="s">
        <v>117</v>
      </c>
      <c r="R41" s="1">
        <v>400</v>
      </c>
      <c r="S41" s="1" t="s">
        <v>208</v>
      </c>
      <c r="T41" s="1">
        <v>8000</v>
      </c>
      <c r="U41" s="39"/>
      <c r="V41" s="26"/>
      <c r="X41" s="26"/>
      <c r="Z41" s="26"/>
      <c r="AB41" s="40"/>
    </row>
    <row r="42" spans="1:30" ht="15.6" x14ac:dyDescent="0.3">
      <c r="A42" s="31" t="s">
        <v>127</v>
      </c>
      <c r="B42" s="2" t="s">
        <v>171</v>
      </c>
      <c r="C42" s="16"/>
      <c r="D42" s="16"/>
      <c r="E42" s="16">
        <f t="shared" si="0"/>
        <v>0</v>
      </c>
      <c r="G42" s="31" t="s">
        <v>127</v>
      </c>
      <c r="H42" s="2" t="s">
        <v>176</v>
      </c>
      <c r="I42" s="16"/>
      <c r="J42" s="16"/>
      <c r="K42" s="16">
        <f t="shared" si="1"/>
        <v>0</v>
      </c>
      <c r="O42" s="66"/>
      <c r="P42" s="66"/>
      <c r="Q42" s="1" t="s">
        <v>204</v>
      </c>
      <c r="R42" s="1">
        <f>SUM(3422+3422+3422)</f>
        <v>10266</v>
      </c>
      <c r="S42" s="1" t="s">
        <v>14</v>
      </c>
      <c r="T42" s="1">
        <v>5397</v>
      </c>
      <c r="U42" s="39"/>
      <c r="V42" s="26"/>
      <c r="X42" s="26"/>
      <c r="Z42" s="26"/>
      <c r="AB42" s="40"/>
    </row>
    <row r="43" spans="1:30" ht="15.6" x14ac:dyDescent="0.3">
      <c r="A43" s="31" t="s">
        <v>128</v>
      </c>
      <c r="B43" s="2" t="s">
        <v>172</v>
      </c>
      <c r="C43" s="16"/>
      <c r="D43" s="16"/>
      <c r="E43" s="16">
        <f t="shared" si="0"/>
        <v>0</v>
      </c>
      <c r="G43" s="31" t="s">
        <v>128</v>
      </c>
      <c r="H43" s="2" t="s">
        <v>177</v>
      </c>
      <c r="I43" s="16"/>
      <c r="J43" s="16"/>
      <c r="K43" s="16">
        <f t="shared" si="1"/>
        <v>0</v>
      </c>
      <c r="O43" s="66"/>
      <c r="P43" s="66"/>
      <c r="Q43" s="1" t="s">
        <v>205</v>
      </c>
      <c r="R43" s="1">
        <v>621</v>
      </c>
      <c r="S43" s="1" t="s">
        <v>7</v>
      </c>
      <c r="T43" s="1">
        <v>3500</v>
      </c>
      <c r="U43" s="39"/>
      <c r="V43" s="26"/>
      <c r="X43" s="26"/>
      <c r="Z43" s="26"/>
      <c r="AB43" s="40"/>
    </row>
    <row r="44" spans="1:30" ht="15.6" x14ac:dyDescent="0.3">
      <c r="A44" s="31" t="s">
        <v>129</v>
      </c>
      <c r="B44" s="2" t="s">
        <v>173</v>
      </c>
      <c r="C44" s="16"/>
      <c r="D44" s="16"/>
      <c r="E44" s="16">
        <f t="shared" si="0"/>
        <v>0</v>
      </c>
      <c r="G44" s="31" t="s">
        <v>129</v>
      </c>
      <c r="H44" s="32">
        <v>45658</v>
      </c>
      <c r="I44" s="16"/>
      <c r="J44" s="16"/>
      <c r="K44" s="16">
        <f t="shared" si="1"/>
        <v>0</v>
      </c>
      <c r="O44" s="66"/>
      <c r="P44" s="66"/>
      <c r="Q44" s="1" t="s">
        <v>206</v>
      </c>
      <c r="R44" s="1">
        <v>400</v>
      </c>
      <c r="S44" s="1" t="s">
        <v>16</v>
      </c>
      <c r="T44" s="1">
        <f>SUM(4882+3201)</f>
        <v>8083</v>
      </c>
      <c r="U44" s="39"/>
      <c r="V44" s="26"/>
      <c r="X44" s="26"/>
      <c r="Z44" s="26"/>
      <c r="AB44" s="40"/>
    </row>
    <row r="45" spans="1:30" ht="15.6" x14ac:dyDescent="0.3">
      <c r="A45" s="31" t="s">
        <v>138</v>
      </c>
      <c r="B45" s="2" t="s">
        <v>174</v>
      </c>
      <c r="C45" s="16"/>
      <c r="D45" s="16"/>
      <c r="E45" s="16">
        <f t="shared" si="0"/>
        <v>0</v>
      </c>
      <c r="G45" s="31" t="s">
        <v>138</v>
      </c>
      <c r="H45" s="2" t="s">
        <v>181</v>
      </c>
      <c r="I45" s="16"/>
      <c r="J45" s="16"/>
      <c r="K45" s="16">
        <f t="shared" si="1"/>
        <v>0</v>
      </c>
      <c r="O45" s="66"/>
      <c r="P45" s="66"/>
      <c r="Q45" s="1" t="s">
        <v>21</v>
      </c>
      <c r="R45" s="1">
        <f>SUM(450+380+1160)</f>
        <v>1990</v>
      </c>
      <c r="S45" s="1" t="s">
        <v>74</v>
      </c>
      <c r="T45" s="1">
        <v>1000</v>
      </c>
      <c r="U45" s="39"/>
      <c r="V45" s="26"/>
      <c r="X45" s="26"/>
      <c r="Z45" s="26"/>
      <c r="AB45" s="40"/>
    </row>
    <row r="46" spans="1:30" ht="15.6" x14ac:dyDescent="0.3">
      <c r="A46" s="31" t="s">
        <v>146</v>
      </c>
      <c r="B46" s="2" t="s">
        <v>175</v>
      </c>
      <c r="C46" s="16"/>
      <c r="D46" s="16"/>
      <c r="E46" s="16">
        <f t="shared" si="0"/>
        <v>0</v>
      </c>
      <c r="G46" s="31" t="s">
        <v>146</v>
      </c>
      <c r="H46" s="2" t="s">
        <v>167</v>
      </c>
      <c r="I46" s="16"/>
      <c r="J46" s="16"/>
      <c r="K46" s="16">
        <f t="shared" si="1"/>
        <v>0</v>
      </c>
      <c r="O46" s="66"/>
      <c r="P46" s="66"/>
      <c r="Q46" s="1" t="s">
        <v>190</v>
      </c>
      <c r="R46" s="1">
        <v>540</v>
      </c>
      <c r="S46" s="1" t="s">
        <v>22</v>
      </c>
      <c r="T46" s="1">
        <v>658</v>
      </c>
      <c r="U46" s="39"/>
      <c r="V46" s="26"/>
      <c r="X46" s="26"/>
      <c r="Z46" s="26"/>
      <c r="AB46" s="40"/>
    </row>
    <row r="47" spans="1:30" ht="15.6" x14ac:dyDescent="0.3">
      <c r="A47" s="31" t="s">
        <v>147</v>
      </c>
      <c r="B47" s="2" t="s">
        <v>176</v>
      </c>
      <c r="C47" s="16"/>
      <c r="D47" s="16"/>
      <c r="E47" s="16">
        <f t="shared" si="0"/>
        <v>0</v>
      </c>
      <c r="G47" s="31" t="s">
        <v>147</v>
      </c>
      <c r="H47" s="2" t="s">
        <v>169</v>
      </c>
      <c r="I47" s="16"/>
      <c r="J47" s="16"/>
      <c r="K47" s="16">
        <f t="shared" si="1"/>
        <v>0</v>
      </c>
      <c r="O47" s="66"/>
      <c r="P47" s="66"/>
      <c r="Q47" s="1" t="s">
        <v>209</v>
      </c>
      <c r="R47" s="1">
        <v>3100</v>
      </c>
      <c r="S47" s="1" t="s">
        <v>5</v>
      </c>
      <c r="T47" s="1">
        <v>1706</v>
      </c>
      <c r="U47" s="41"/>
      <c r="V47" s="11"/>
      <c r="W47" s="42"/>
      <c r="X47" s="11"/>
      <c r="Y47" s="42"/>
      <c r="Z47" s="11"/>
      <c r="AA47" s="42"/>
      <c r="AB47" s="43"/>
    </row>
    <row r="48" spans="1:30" ht="15.6" x14ac:dyDescent="0.3">
      <c r="A48" s="31" t="s">
        <v>148</v>
      </c>
      <c r="B48" s="2" t="s">
        <v>177</v>
      </c>
      <c r="C48" s="16"/>
      <c r="D48" s="16"/>
      <c r="E48" s="16">
        <f t="shared" si="0"/>
        <v>0</v>
      </c>
      <c r="G48" s="31" t="s">
        <v>148</v>
      </c>
      <c r="H48" s="2" t="s">
        <v>170</v>
      </c>
      <c r="I48" s="16"/>
      <c r="J48" s="16"/>
      <c r="K48" s="16">
        <f t="shared" si="1"/>
        <v>0</v>
      </c>
      <c r="O48" s="1"/>
      <c r="P48" s="46">
        <v>173825</v>
      </c>
      <c r="Q48" s="1" t="s">
        <v>59</v>
      </c>
      <c r="R48" s="6">
        <f>SUM(R37:R47)</f>
        <v>49788</v>
      </c>
      <c r="S48" s="6"/>
      <c r="T48" s="46">
        <f>SUM(T37:T47)</f>
        <v>91158</v>
      </c>
      <c r="U48" s="47"/>
      <c r="V48" s="48">
        <f t="shared" ref="V48:Z48" si="2">SUM(V37:V47)</f>
        <v>37338</v>
      </c>
      <c r="W48" s="49"/>
      <c r="X48" s="48">
        <f t="shared" si="2"/>
        <v>70016.800000000003</v>
      </c>
      <c r="Y48" s="49"/>
      <c r="Z48" s="48">
        <f t="shared" si="2"/>
        <v>31731</v>
      </c>
      <c r="AA48" s="49" t="s">
        <v>213</v>
      </c>
      <c r="AB48" s="46">
        <f>SUM(T48+V48+X48+Z48)</f>
        <v>230243.8</v>
      </c>
    </row>
    <row r="49" spans="1:28" ht="15.6" x14ac:dyDescent="0.3">
      <c r="A49" s="31" t="s">
        <v>149</v>
      </c>
      <c r="B49" s="32">
        <v>45658</v>
      </c>
      <c r="C49" s="16"/>
      <c r="D49" s="16"/>
      <c r="E49" s="16">
        <f t="shared" si="0"/>
        <v>0</v>
      </c>
      <c r="G49" s="31" t="s">
        <v>149</v>
      </c>
      <c r="H49" s="2" t="s">
        <v>171</v>
      </c>
      <c r="I49" s="16"/>
      <c r="J49" s="16"/>
      <c r="K49" s="16">
        <f t="shared" si="1"/>
        <v>0</v>
      </c>
      <c r="AB49" s="45"/>
    </row>
    <row r="50" spans="1:28" ht="15.6" x14ac:dyDescent="0.3">
      <c r="A50" s="2"/>
      <c r="B50" s="33" t="s">
        <v>59</v>
      </c>
      <c r="C50" s="23">
        <f>SUM(C32:C49)</f>
        <v>216181</v>
      </c>
      <c r="D50" s="23">
        <f t="shared" ref="D50:E50" si="3">SUM(D32:D49)</f>
        <v>11810</v>
      </c>
      <c r="E50" s="23">
        <f t="shared" si="3"/>
        <v>227991</v>
      </c>
      <c r="G50" s="2"/>
      <c r="H50" s="33" t="s">
        <v>59</v>
      </c>
      <c r="I50" s="23">
        <f>SUM(I32:I49)</f>
        <v>98820</v>
      </c>
      <c r="J50" s="23">
        <f t="shared" ref="J50:K50" si="4">SUM(J32:J49)</f>
        <v>106802</v>
      </c>
      <c r="K50" s="23">
        <f t="shared" si="4"/>
        <v>205622</v>
      </c>
    </row>
    <row r="51" spans="1:28" x14ac:dyDescent="0.3">
      <c r="R51" s="6" t="s">
        <v>200</v>
      </c>
      <c r="S51" s="6" t="s">
        <v>201</v>
      </c>
      <c r="T51" s="6" t="s">
        <v>215</v>
      </c>
    </row>
    <row r="52" spans="1:28" x14ac:dyDescent="0.3">
      <c r="R52" s="6">
        <v>173825</v>
      </c>
      <c r="S52" s="6">
        <v>230244</v>
      </c>
      <c r="T52" s="53">
        <f>SUM(R52-S52)</f>
        <v>-56419</v>
      </c>
    </row>
  </sheetData>
  <mergeCells count="5">
    <mergeCell ref="A29:E29"/>
    <mergeCell ref="H29:K29"/>
    <mergeCell ref="Q36:Z36"/>
    <mergeCell ref="O37:O47"/>
    <mergeCell ref="P37:P47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7474-0A05-499A-959C-7D06F3A4F6F0}">
  <dimension ref="B2:AY84"/>
  <sheetViews>
    <sheetView topLeftCell="J2" zoomScale="72" zoomScaleNormal="72" workbookViewId="0">
      <selection activeCell="AO9" sqref="AO9"/>
    </sheetView>
  </sheetViews>
  <sheetFormatPr defaultRowHeight="14.4" x14ac:dyDescent="0.3"/>
  <cols>
    <col min="2" max="2" width="6.33203125" bestFit="1" customWidth="1"/>
    <col min="3" max="3" width="18.88671875" bestFit="1" customWidth="1"/>
    <col min="4" max="4" width="8.33203125" bestFit="1" customWidth="1"/>
    <col min="5" max="5" width="6.88671875" customWidth="1"/>
    <col min="6" max="6" width="7.33203125" bestFit="1" customWidth="1"/>
    <col min="7" max="9" width="6.88671875" customWidth="1"/>
    <col min="10" max="10" width="6.88671875" bestFit="1" customWidth="1"/>
    <col min="11" max="11" width="6.109375" bestFit="1" customWidth="1"/>
    <col min="12" max="13" width="6.88671875" bestFit="1" customWidth="1"/>
    <col min="14" max="14" width="7.33203125" bestFit="1" customWidth="1"/>
    <col min="15" max="17" width="6.88671875" bestFit="1" customWidth="1"/>
    <col min="18" max="18" width="5.6640625" bestFit="1" customWidth="1"/>
    <col min="19" max="19" width="8.33203125" bestFit="1" customWidth="1"/>
    <col min="20" max="20" width="8.44140625" bestFit="1" customWidth="1"/>
    <col min="21" max="21" width="6.88671875" bestFit="1" customWidth="1"/>
    <col min="22" max="22" width="5.6640625" bestFit="1" customWidth="1"/>
    <col min="23" max="23" width="6.88671875" bestFit="1" customWidth="1"/>
    <col min="24" max="35" width="5.6640625" bestFit="1" customWidth="1"/>
    <col min="36" max="36" width="7.33203125" bestFit="1" customWidth="1"/>
    <col min="37" max="37" width="9.6640625" bestFit="1" customWidth="1"/>
    <col min="38" max="38" width="7.33203125" bestFit="1" customWidth="1"/>
    <col min="39" max="39" width="8.44140625" bestFit="1" customWidth="1"/>
    <col min="40" max="40" width="9.6640625" bestFit="1" customWidth="1"/>
    <col min="41" max="41" width="6.109375" bestFit="1" customWidth="1"/>
    <col min="42" max="42" width="8.44140625" bestFit="1" customWidth="1"/>
    <col min="43" max="43" width="8.88671875" bestFit="1" customWidth="1"/>
    <col min="44" max="44" width="6.109375" bestFit="1" customWidth="1"/>
    <col min="45" max="45" width="7.33203125" bestFit="1" customWidth="1"/>
    <col min="46" max="46" width="9.33203125" bestFit="1" customWidth="1"/>
    <col min="47" max="47" width="6.109375" bestFit="1" customWidth="1"/>
  </cols>
  <sheetData>
    <row r="2" spans="2:51" x14ac:dyDescent="0.3">
      <c r="T2" s="34">
        <v>45352</v>
      </c>
    </row>
    <row r="3" spans="2:51" ht="15" thickBot="1" x14ac:dyDescent="0.35"/>
    <row r="4" spans="2:51" x14ac:dyDescent="0.3">
      <c r="B4" s="56" t="s">
        <v>86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8"/>
    </row>
    <row r="5" spans="2:51" ht="15" thickBot="1" x14ac:dyDescent="0.3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1"/>
    </row>
    <row r="6" spans="2:51" ht="25.8" x14ac:dyDescent="0.5">
      <c r="B6" s="10"/>
      <c r="C6" s="62" t="s">
        <v>25</v>
      </c>
      <c r="D6" s="63"/>
      <c r="E6" s="10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10">
        <v>10</v>
      </c>
      <c r="O6" s="10">
        <v>11</v>
      </c>
      <c r="P6" s="10">
        <v>12</v>
      </c>
      <c r="Q6" s="10">
        <v>13</v>
      </c>
      <c r="R6" s="10">
        <v>14</v>
      </c>
      <c r="S6" s="10">
        <v>15</v>
      </c>
      <c r="T6" s="10">
        <v>16</v>
      </c>
      <c r="U6" s="10">
        <v>17</v>
      </c>
      <c r="V6" s="10">
        <v>18</v>
      </c>
      <c r="W6" s="10">
        <v>19</v>
      </c>
      <c r="X6" s="10">
        <v>20</v>
      </c>
      <c r="Y6" s="10">
        <v>21</v>
      </c>
      <c r="Z6" s="10">
        <v>22</v>
      </c>
      <c r="AA6" s="10">
        <v>23</v>
      </c>
      <c r="AB6" s="10">
        <v>24</v>
      </c>
      <c r="AC6" s="10">
        <v>25</v>
      </c>
      <c r="AD6" s="10">
        <v>26</v>
      </c>
      <c r="AE6" s="10">
        <v>27</v>
      </c>
      <c r="AF6" s="10">
        <v>28</v>
      </c>
      <c r="AG6" s="10">
        <v>29</v>
      </c>
      <c r="AH6" s="10">
        <v>30</v>
      </c>
      <c r="AI6" s="10">
        <v>31</v>
      </c>
      <c r="AJ6" s="10"/>
      <c r="AK6" s="11"/>
      <c r="AL6" s="11"/>
      <c r="AM6" s="11"/>
      <c r="AN6" s="11"/>
      <c r="AO6" s="11"/>
      <c r="AP6" s="11"/>
    </row>
    <row r="7" spans="2:51" ht="45" customHeight="1" x14ac:dyDescent="0.3">
      <c r="B7" s="6" t="s">
        <v>0</v>
      </c>
      <c r="C7" s="4" t="s">
        <v>4</v>
      </c>
      <c r="D7" s="4" t="s">
        <v>28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1</v>
      </c>
      <c r="AK7" s="8" t="s">
        <v>30</v>
      </c>
      <c r="AL7" s="9" t="s">
        <v>31</v>
      </c>
      <c r="AM7" s="9" t="s">
        <v>29</v>
      </c>
      <c r="AN7" s="8" t="s">
        <v>32</v>
      </c>
      <c r="AO7" s="9" t="s">
        <v>33</v>
      </c>
      <c r="AP7" s="9" t="s">
        <v>34</v>
      </c>
      <c r="AQ7" s="8" t="s">
        <v>35</v>
      </c>
      <c r="AR7" s="9" t="s">
        <v>36</v>
      </c>
      <c r="AS7" s="9" t="s">
        <v>37</v>
      </c>
      <c r="AT7" s="8" t="s">
        <v>38</v>
      </c>
      <c r="AU7" s="9" t="s">
        <v>39</v>
      </c>
      <c r="AV7" s="9" t="s">
        <v>40</v>
      </c>
      <c r="AW7" s="8" t="s">
        <v>41</v>
      </c>
      <c r="AX7" s="9" t="s">
        <v>42</v>
      </c>
      <c r="AY7" s="9" t="s">
        <v>43</v>
      </c>
    </row>
    <row r="8" spans="2:51" ht="15.6" x14ac:dyDescent="0.3">
      <c r="B8" s="30" t="s">
        <v>61</v>
      </c>
      <c r="C8" s="2" t="s">
        <v>24</v>
      </c>
      <c r="D8" s="2">
        <v>4341</v>
      </c>
      <c r="E8" s="2">
        <v>2671</v>
      </c>
      <c r="F8" s="2">
        <v>2609</v>
      </c>
      <c r="G8" s="2">
        <v>1542</v>
      </c>
      <c r="H8" s="2">
        <v>1260</v>
      </c>
      <c r="I8" s="2">
        <v>1573</v>
      </c>
      <c r="J8" s="2">
        <v>1105</v>
      </c>
      <c r="K8" s="2">
        <v>971</v>
      </c>
      <c r="L8" s="2">
        <v>2144</v>
      </c>
      <c r="M8" s="2">
        <v>1802</v>
      </c>
      <c r="N8" s="2">
        <v>3377</v>
      </c>
      <c r="O8" s="2">
        <v>1112</v>
      </c>
      <c r="P8" s="2">
        <v>1132</v>
      </c>
      <c r="Q8" s="2">
        <v>2074</v>
      </c>
      <c r="R8" s="2">
        <v>935</v>
      </c>
      <c r="S8" s="2">
        <v>930</v>
      </c>
      <c r="T8" s="2">
        <v>2341</v>
      </c>
      <c r="U8" s="2">
        <v>1724</v>
      </c>
      <c r="V8" s="2">
        <v>904</v>
      </c>
      <c r="W8" s="2">
        <v>1007</v>
      </c>
      <c r="X8" s="2">
        <v>820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5">
        <f>SUM(E8:AI8)</f>
        <v>32033</v>
      </c>
      <c r="AK8" s="1" t="s">
        <v>143</v>
      </c>
      <c r="AL8" s="1">
        <v>13996</v>
      </c>
      <c r="AM8" s="1">
        <f t="shared" ref="AM8:AM22" si="0">SUM(D8+AJ8-AL8)</f>
        <v>22378</v>
      </c>
      <c r="AN8" s="1" t="s">
        <v>217</v>
      </c>
      <c r="AO8" s="1">
        <v>11643</v>
      </c>
      <c r="AP8" s="1">
        <f>SUM(AM8-AO8)</f>
        <v>10735</v>
      </c>
      <c r="AQ8" s="1"/>
      <c r="AR8" s="1"/>
      <c r="AS8" s="1">
        <f>SUM(AP8-AR8)</f>
        <v>10735</v>
      </c>
      <c r="AT8" s="1"/>
      <c r="AU8" s="1"/>
      <c r="AV8" s="1">
        <f>SUM(AS8-AU8)</f>
        <v>10735</v>
      </c>
      <c r="AW8" s="1"/>
      <c r="AX8" s="1"/>
      <c r="AY8" s="1">
        <f>SUM(AV8-AX8)</f>
        <v>10735</v>
      </c>
    </row>
    <row r="9" spans="2:51" ht="15.6" x14ac:dyDescent="0.3">
      <c r="B9" s="30" t="s">
        <v>64</v>
      </c>
      <c r="C9" s="2" t="s">
        <v>9</v>
      </c>
      <c r="D9" s="2">
        <v>3000</v>
      </c>
      <c r="E9" s="2"/>
      <c r="F9" s="2">
        <v>750</v>
      </c>
      <c r="G9" s="2"/>
      <c r="H9" s="2"/>
      <c r="I9" s="2"/>
      <c r="J9" s="2"/>
      <c r="K9" s="2"/>
      <c r="L9" s="2"/>
      <c r="M9" s="2"/>
      <c r="N9" s="2">
        <v>750</v>
      </c>
      <c r="O9" s="2"/>
      <c r="P9" s="2"/>
      <c r="Q9" s="2"/>
      <c r="R9" s="2"/>
      <c r="S9" s="2"/>
      <c r="T9" s="2">
        <v>750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5">
        <f t="shared" ref="AJ9:AJ22" si="1">SUM(E9:AI9)</f>
        <v>2250</v>
      </c>
      <c r="AK9" s="1" t="s">
        <v>116</v>
      </c>
      <c r="AL9" s="1">
        <v>3000</v>
      </c>
      <c r="AM9" s="1">
        <f t="shared" si="0"/>
        <v>2250</v>
      </c>
      <c r="AN9" s="1"/>
      <c r="AO9" s="1"/>
      <c r="AP9" s="1">
        <f t="shared" ref="AP9:AP22" si="2">SUM(AM9-AO9)</f>
        <v>2250</v>
      </c>
      <c r="AQ9" s="1"/>
      <c r="AR9" s="1"/>
      <c r="AS9" s="1">
        <f t="shared" ref="AS9:AS22" si="3">SUM(AP9-AR9)</f>
        <v>2250</v>
      </c>
      <c r="AT9" s="1"/>
      <c r="AU9" s="1"/>
      <c r="AV9" s="1">
        <f t="shared" ref="AV9:AV22" si="4">SUM(AS9-AU9)</f>
        <v>2250</v>
      </c>
      <c r="AW9" s="1"/>
      <c r="AX9" s="1"/>
      <c r="AY9" s="1">
        <f t="shared" ref="AY9:AY22" si="5">SUM(AV9-AX9)</f>
        <v>2250</v>
      </c>
    </row>
    <row r="10" spans="2:51" ht="15.6" x14ac:dyDescent="0.3">
      <c r="B10" s="30" t="s">
        <v>67</v>
      </c>
      <c r="C10" s="2" t="s">
        <v>123</v>
      </c>
      <c r="D10" s="2"/>
      <c r="E10" s="2"/>
      <c r="F10" s="2"/>
      <c r="G10" s="2"/>
      <c r="H10" s="2">
        <v>1800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5">
        <f t="shared" si="1"/>
        <v>1800</v>
      </c>
      <c r="AK10" s="1" t="s">
        <v>130</v>
      </c>
      <c r="AL10" s="1">
        <v>1800</v>
      </c>
      <c r="AM10" s="1">
        <f t="shared" si="0"/>
        <v>0</v>
      </c>
      <c r="AN10" s="1"/>
      <c r="AO10" s="1"/>
      <c r="AP10" s="1">
        <f t="shared" si="2"/>
        <v>0</v>
      </c>
      <c r="AQ10" s="1"/>
      <c r="AR10" s="1"/>
      <c r="AS10" s="1">
        <f t="shared" si="3"/>
        <v>0</v>
      </c>
      <c r="AT10" s="1"/>
      <c r="AU10" s="1"/>
      <c r="AV10" s="1"/>
      <c r="AW10" s="1"/>
      <c r="AX10" s="1"/>
      <c r="AY10" s="1"/>
    </row>
    <row r="11" spans="2:51" ht="15.6" x14ac:dyDescent="0.3">
      <c r="B11" s="30"/>
      <c r="C11" s="2" t="s">
        <v>117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400</v>
      </c>
      <c r="O11" s="2"/>
      <c r="P11" s="2"/>
      <c r="Q11" s="2"/>
      <c r="R11" s="2"/>
      <c r="S11" s="2"/>
      <c r="T11" s="2">
        <v>400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5">
        <f t="shared" si="1"/>
        <v>800</v>
      </c>
      <c r="AK11" s="1" t="s">
        <v>116</v>
      </c>
      <c r="AL11" s="1">
        <v>400</v>
      </c>
      <c r="AM11" s="1">
        <f t="shared" si="0"/>
        <v>400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ht="15.6" x14ac:dyDescent="0.3">
      <c r="B12" s="30" t="s">
        <v>70</v>
      </c>
      <c r="C12" s="2" t="s">
        <v>87</v>
      </c>
      <c r="D12" s="2">
        <v>4500</v>
      </c>
      <c r="E12" s="2">
        <v>260</v>
      </c>
      <c r="F12" s="2">
        <v>700</v>
      </c>
      <c r="G12" s="2">
        <v>760</v>
      </c>
      <c r="H12" s="2">
        <v>700</v>
      </c>
      <c r="I12" s="2">
        <v>1050</v>
      </c>
      <c r="J12" s="2">
        <v>1050</v>
      </c>
      <c r="K12" s="2">
        <v>700</v>
      </c>
      <c r="L12" s="2">
        <v>700</v>
      </c>
      <c r="M12" s="2">
        <v>700</v>
      </c>
      <c r="N12" s="2">
        <v>700</v>
      </c>
      <c r="O12" s="2">
        <v>700</v>
      </c>
      <c r="P12" s="2">
        <v>700</v>
      </c>
      <c r="Q12" s="2">
        <v>700</v>
      </c>
      <c r="R12" s="2">
        <v>280</v>
      </c>
      <c r="S12" s="2">
        <v>700</v>
      </c>
      <c r="T12" s="2">
        <v>700</v>
      </c>
      <c r="U12" s="2">
        <v>420</v>
      </c>
      <c r="V12" s="2">
        <v>700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">
        <f t="shared" si="1"/>
        <v>12220</v>
      </c>
      <c r="AK12" s="1" t="s">
        <v>116</v>
      </c>
      <c r="AL12" s="1">
        <v>6970</v>
      </c>
      <c r="AM12" s="1">
        <f t="shared" si="0"/>
        <v>9750</v>
      </c>
      <c r="AN12" s="1" t="s">
        <v>143</v>
      </c>
      <c r="AO12" s="1">
        <v>6250</v>
      </c>
      <c r="AP12" s="1">
        <f t="shared" si="2"/>
        <v>3500</v>
      </c>
      <c r="AQ12" s="1" t="s">
        <v>143</v>
      </c>
      <c r="AR12" s="1">
        <v>700</v>
      </c>
      <c r="AS12" s="1">
        <f t="shared" si="3"/>
        <v>2800</v>
      </c>
      <c r="AT12" s="1"/>
      <c r="AU12" s="1"/>
      <c r="AV12" s="1">
        <f t="shared" si="4"/>
        <v>2800</v>
      </c>
      <c r="AW12" s="1"/>
      <c r="AX12" s="1"/>
      <c r="AY12" s="1">
        <f t="shared" si="5"/>
        <v>2800</v>
      </c>
    </row>
    <row r="13" spans="2:51" ht="15.6" x14ac:dyDescent="0.3">
      <c r="B13" s="30" t="s">
        <v>73</v>
      </c>
      <c r="C13" s="2" t="s">
        <v>18</v>
      </c>
      <c r="D13" s="2">
        <v>20280</v>
      </c>
      <c r="E13" s="2"/>
      <c r="F13" s="2">
        <v>5070</v>
      </c>
      <c r="G13" s="2"/>
      <c r="H13" s="2"/>
      <c r="I13" s="2"/>
      <c r="J13" s="2">
        <v>5133</v>
      </c>
      <c r="K13" s="2"/>
      <c r="L13" s="2"/>
      <c r="M13" s="2"/>
      <c r="N13" s="2"/>
      <c r="O13" s="2">
        <v>5133</v>
      </c>
      <c r="P13" s="2"/>
      <c r="Q13" s="2"/>
      <c r="R13" s="2"/>
      <c r="S13" s="2">
        <v>5133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">
        <f t="shared" si="1"/>
        <v>20469</v>
      </c>
      <c r="AK13" s="1" t="s">
        <v>110</v>
      </c>
      <c r="AL13" s="1">
        <v>5070</v>
      </c>
      <c r="AM13" s="1">
        <f t="shared" si="0"/>
        <v>35679</v>
      </c>
      <c r="AN13" s="1" t="s">
        <v>130</v>
      </c>
      <c r="AO13" s="1">
        <v>5070</v>
      </c>
      <c r="AP13" s="1">
        <f t="shared" si="2"/>
        <v>30609</v>
      </c>
      <c r="AQ13" s="1" t="s">
        <v>182</v>
      </c>
      <c r="AR13" s="1">
        <v>5133</v>
      </c>
      <c r="AS13" s="1">
        <f t="shared" si="3"/>
        <v>25476</v>
      </c>
      <c r="AT13" s="1" t="s">
        <v>188</v>
      </c>
      <c r="AU13" s="1">
        <v>5133</v>
      </c>
      <c r="AV13" s="1">
        <f t="shared" si="4"/>
        <v>20343</v>
      </c>
      <c r="AW13" s="1"/>
      <c r="AX13" s="1"/>
      <c r="AY13" s="1">
        <f t="shared" si="5"/>
        <v>20343</v>
      </c>
    </row>
    <row r="14" spans="2:51" ht="15.6" x14ac:dyDescent="0.3">
      <c r="B14" s="30" t="s">
        <v>78</v>
      </c>
      <c r="C14" s="7" t="s">
        <v>23</v>
      </c>
      <c r="D14" s="7">
        <v>6345</v>
      </c>
      <c r="E14" s="1"/>
      <c r="F14" s="1">
        <v>1825</v>
      </c>
      <c r="G14" s="1"/>
      <c r="H14" s="1">
        <v>1760</v>
      </c>
      <c r="I14" s="1"/>
      <c r="J14" s="1"/>
      <c r="K14" s="1"/>
      <c r="L14" s="1"/>
      <c r="M14" s="1"/>
      <c r="N14" s="1"/>
      <c r="O14" s="1"/>
      <c r="P14" s="1">
        <v>1840</v>
      </c>
      <c r="Q14" s="1"/>
      <c r="R14" s="1"/>
      <c r="S14" s="1"/>
      <c r="T14" s="1"/>
      <c r="U14" s="1"/>
      <c r="V14" s="1">
        <v>1920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5">
        <f t="shared" si="1"/>
        <v>7345</v>
      </c>
      <c r="AK14" s="1" t="s">
        <v>116</v>
      </c>
      <c r="AL14" s="1">
        <v>1825</v>
      </c>
      <c r="AM14" s="1">
        <f t="shared" si="0"/>
        <v>11865</v>
      </c>
      <c r="AN14" s="1" t="s">
        <v>130</v>
      </c>
      <c r="AO14" s="1">
        <v>1875</v>
      </c>
      <c r="AP14" s="1">
        <f t="shared" si="2"/>
        <v>9990</v>
      </c>
      <c r="AQ14" s="1" t="s">
        <v>183</v>
      </c>
      <c r="AR14" s="1">
        <v>1825</v>
      </c>
      <c r="AS14" s="1">
        <f t="shared" si="3"/>
        <v>8165</v>
      </c>
      <c r="AT14" s="1" t="s">
        <v>183</v>
      </c>
      <c r="AU14" s="1">
        <v>1825</v>
      </c>
      <c r="AV14" s="1">
        <f t="shared" si="4"/>
        <v>6340</v>
      </c>
      <c r="AW14" s="1" t="s">
        <v>217</v>
      </c>
      <c r="AX14" s="1">
        <v>1760</v>
      </c>
      <c r="AY14" s="1">
        <f t="shared" si="5"/>
        <v>4580</v>
      </c>
    </row>
    <row r="15" spans="2:51" ht="15.6" x14ac:dyDescent="0.3">
      <c r="B15" s="30" t="s">
        <v>84</v>
      </c>
      <c r="C15" s="7" t="s">
        <v>19</v>
      </c>
      <c r="D15" s="7">
        <v>10479</v>
      </c>
      <c r="E15" s="1"/>
      <c r="F15" s="1"/>
      <c r="G15" s="1"/>
      <c r="H15" s="1">
        <v>2994</v>
      </c>
      <c r="I15" s="1"/>
      <c r="J15" s="1"/>
      <c r="K15" s="1"/>
      <c r="L15" s="1"/>
      <c r="M15" s="1"/>
      <c r="N15" s="1">
        <v>3998</v>
      </c>
      <c r="O15" s="1"/>
      <c r="P15" s="1"/>
      <c r="Q15" s="1"/>
      <c r="R15" s="1"/>
      <c r="S15" s="1"/>
      <c r="T15" s="1">
        <v>2960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5">
        <f t="shared" si="1"/>
        <v>9952</v>
      </c>
      <c r="AK15" s="1" t="s">
        <v>90</v>
      </c>
      <c r="AL15" s="1">
        <v>3190</v>
      </c>
      <c r="AM15" s="1">
        <f t="shared" si="0"/>
        <v>17241</v>
      </c>
      <c r="AN15" s="1" t="s">
        <v>114</v>
      </c>
      <c r="AO15" s="1">
        <v>6585</v>
      </c>
      <c r="AP15" s="1">
        <f t="shared" si="2"/>
        <v>10656</v>
      </c>
      <c r="AQ15" s="1"/>
      <c r="AR15" s="1"/>
      <c r="AS15" s="1">
        <f t="shared" si="3"/>
        <v>10656</v>
      </c>
      <c r="AT15" s="1"/>
      <c r="AU15" s="1"/>
      <c r="AV15" s="1">
        <f t="shared" si="4"/>
        <v>10656</v>
      </c>
      <c r="AW15" s="1"/>
      <c r="AX15" s="1"/>
      <c r="AY15" s="1">
        <f t="shared" si="5"/>
        <v>10656</v>
      </c>
    </row>
    <row r="16" spans="2:51" ht="15.6" x14ac:dyDescent="0.3">
      <c r="B16" s="30" t="s">
        <v>85</v>
      </c>
      <c r="C16" s="2" t="s">
        <v>91</v>
      </c>
      <c r="D16" s="2">
        <v>1740</v>
      </c>
      <c r="E16" s="1"/>
      <c r="F16" s="1"/>
      <c r="G16" s="1">
        <v>1680</v>
      </c>
      <c r="H16" s="1"/>
      <c r="I16" s="1"/>
      <c r="J16" s="1">
        <v>1680</v>
      </c>
      <c r="K16" s="1"/>
      <c r="L16" s="1"/>
      <c r="M16" s="1"/>
      <c r="N16" s="1">
        <v>1680</v>
      </c>
      <c r="O16" s="1"/>
      <c r="P16" s="1"/>
      <c r="Q16" s="1"/>
      <c r="R16" s="1"/>
      <c r="S16" s="1">
        <v>1500</v>
      </c>
      <c r="T16" s="1"/>
      <c r="U16" s="1"/>
      <c r="V16" s="1"/>
      <c r="W16" s="1">
        <v>1680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5">
        <f t="shared" si="1"/>
        <v>8220</v>
      </c>
      <c r="AK16" s="1" t="s">
        <v>100</v>
      </c>
      <c r="AL16" s="1">
        <v>1740</v>
      </c>
      <c r="AM16" s="1">
        <f t="shared" si="0"/>
        <v>8220</v>
      </c>
      <c r="AN16" s="1" t="s">
        <v>114</v>
      </c>
      <c r="AO16" s="1">
        <v>1680</v>
      </c>
      <c r="AP16" s="1">
        <f t="shared" si="2"/>
        <v>6540</v>
      </c>
      <c r="AQ16" s="1" t="s">
        <v>116</v>
      </c>
      <c r="AR16" s="1">
        <v>1680</v>
      </c>
      <c r="AS16" s="1">
        <f t="shared" si="3"/>
        <v>4860</v>
      </c>
      <c r="AT16" s="1" t="s">
        <v>191</v>
      </c>
      <c r="AU16" s="1">
        <v>1680</v>
      </c>
      <c r="AV16" s="1">
        <f t="shared" si="4"/>
        <v>3180</v>
      </c>
      <c r="AW16" s="1"/>
      <c r="AX16" s="1"/>
      <c r="AY16" s="1">
        <f t="shared" si="5"/>
        <v>3180</v>
      </c>
    </row>
    <row r="17" spans="2:51" ht="15.6" x14ac:dyDescent="0.3">
      <c r="B17" s="30" t="s">
        <v>99</v>
      </c>
      <c r="C17" s="7" t="s">
        <v>88</v>
      </c>
      <c r="D17" s="7">
        <v>7450</v>
      </c>
      <c r="E17" s="1"/>
      <c r="F17" s="1"/>
      <c r="G17" s="1">
        <v>2475</v>
      </c>
      <c r="H17" s="1"/>
      <c r="I17" s="1"/>
      <c r="J17" s="1"/>
      <c r="K17" s="1"/>
      <c r="L17" s="1"/>
      <c r="M17" s="1">
        <v>2475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5">
        <f t="shared" si="1"/>
        <v>4950</v>
      </c>
      <c r="AK17" s="1" t="s">
        <v>114</v>
      </c>
      <c r="AL17" s="1">
        <v>4950</v>
      </c>
      <c r="AM17" s="1">
        <f t="shared" si="0"/>
        <v>7450</v>
      </c>
      <c r="AN17" s="1"/>
      <c r="AO17" s="1"/>
      <c r="AP17" s="1">
        <f t="shared" si="2"/>
        <v>7450</v>
      </c>
      <c r="AQ17" s="1"/>
      <c r="AR17" s="1"/>
      <c r="AS17" s="1">
        <f t="shared" si="3"/>
        <v>7450</v>
      </c>
      <c r="AT17" s="1"/>
      <c r="AU17" s="1"/>
      <c r="AV17" s="1">
        <f t="shared" si="4"/>
        <v>7450</v>
      </c>
      <c r="AW17" s="1"/>
      <c r="AX17" s="1"/>
      <c r="AY17" s="1">
        <f t="shared" si="5"/>
        <v>7450</v>
      </c>
    </row>
    <row r="18" spans="2:51" ht="15.6" x14ac:dyDescent="0.3">
      <c r="B18" s="30" t="s">
        <v>126</v>
      </c>
      <c r="C18" s="7" t="s">
        <v>132</v>
      </c>
      <c r="D18" s="7"/>
      <c r="E18" s="1"/>
      <c r="F18" s="1"/>
      <c r="G18" s="1"/>
      <c r="H18" s="1"/>
      <c r="I18" s="1"/>
      <c r="J18" s="1"/>
      <c r="K18" s="1"/>
      <c r="L18" s="1"/>
      <c r="M18" s="1"/>
      <c r="N18" s="1">
        <v>1910</v>
      </c>
      <c r="O18" s="1">
        <v>1560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5">
        <f t="shared" si="1"/>
        <v>3470</v>
      </c>
      <c r="AK18" s="1" t="s">
        <v>133</v>
      </c>
      <c r="AL18" s="1">
        <v>1000</v>
      </c>
      <c r="AM18" s="1">
        <f t="shared" si="0"/>
        <v>2470</v>
      </c>
      <c r="AN18" s="1" t="s">
        <v>116</v>
      </c>
      <c r="AO18" s="1">
        <v>1560</v>
      </c>
      <c r="AP18" s="1">
        <f t="shared" si="2"/>
        <v>910</v>
      </c>
      <c r="AQ18" s="1"/>
      <c r="AR18" s="1">
        <v>910</v>
      </c>
      <c r="AS18" s="1">
        <f t="shared" si="3"/>
        <v>0</v>
      </c>
      <c r="AT18" s="1"/>
      <c r="AU18" s="1"/>
      <c r="AV18" s="1"/>
      <c r="AW18" s="1"/>
      <c r="AX18" s="1"/>
      <c r="AY18" s="1"/>
    </row>
    <row r="19" spans="2:51" ht="15.6" x14ac:dyDescent="0.3">
      <c r="B19" s="30" t="s">
        <v>127</v>
      </c>
      <c r="C19" s="7" t="s">
        <v>89</v>
      </c>
      <c r="D19" s="7">
        <v>4615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>
        <f t="shared" si="1"/>
        <v>0</v>
      </c>
      <c r="AK19" s="1"/>
      <c r="AL19" s="1"/>
      <c r="AM19" s="1">
        <f t="shared" si="0"/>
        <v>4615</v>
      </c>
      <c r="AN19" s="1"/>
      <c r="AO19" s="1"/>
      <c r="AP19" s="1">
        <f t="shared" si="2"/>
        <v>4615</v>
      </c>
      <c r="AQ19" s="1"/>
      <c r="AR19" s="1"/>
      <c r="AS19" s="1">
        <f t="shared" si="3"/>
        <v>4615</v>
      </c>
      <c r="AT19" s="1"/>
      <c r="AU19" s="1"/>
      <c r="AV19" s="1">
        <f t="shared" si="4"/>
        <v>4615</v>
      </c>
      <c r="AW19" s="1"/>
      <c r="AX19" s="1"/>
      <c r="AY19" s="1">
        <f t="shared" si="5"/>
        <v>4615</v>
      </c>
    </row>
    <row r="20" spans="2:51" ht="15.6" x14ac:dyDescent="0.3">
      <c r="B20" s="30" t="s">
        <v>128</v>
      </c>
      <c r="C20" s="7" t="s">
        <v>124</v>
      </c>
      <c r="D20" s="7"/>
      <c r="E20" s="1"/>
      <c r="F20" s="1"/>
      <c r="G20" s="1"/>
      <c r="H20" s="1"/>
      <c r="I20" s="1"/>
      <c r="J20" s="1"/>
      <c r="K20" s="1"/>
      <c r="L20" s="1"/>
      <c r="M20" s="1">
        <v>220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>
        <f t="shared" si="1"/>
        <v>220</v>
      </c>
      <c r="AK20" s="1" t="s">
        <v>130</v>
      </c>
      <c r="AL20" s="1">
        <v>220</v>
      </c>
      <c r="AM20" s="1">
        <f t="shared" si="0"/>
        <v>0</v>
      </c>
      <c r="AN20" s="1"/>
      <c r="AO20" s="1"/>
      <c r="AP20" s="1">
        <f t="shared" si="2"/>
        <v>0</v>
      </c>
      <c r="AQ20" s="1"/>
      <c r="AR20" s="1"/>
      <c r="AS20" s="1">
        <f t="shared" si="3"/>
        <v>0</v>
      </c>
      <c r="AT20" s="1"/>
      <c r="AU20" s="1"/>
      <c r="AV20" s="1"/>
      <c r="AW20" s="1"/>
      <c r="AX20" s="1"/>
      <c r="AY20" s="1"/>
    </row>
    <row r="21" spans="2:51" ht="15.6" x14ac:dyDescent="0.3">
      <c r="B21" s="30" t="s">
        <v>129</v>
      </c>
      <c r="C21" s="7" t="s">
        <v>125</v>
      </c>
      <c r="D21" s="7"/>
      <c r="E21" s="1"/>
      <c r="F21" s="1"/>
      <c r="G21" s="1"/>
      <c r="H21" s="1"/>
      <c r="I21" s="1"/>
      <c r="J21" s="1"/>
      <c r="K21" s="1"/>
      <c r="L21" s="1"/>
      <c r="M21" s="1">
        <v>290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>
        <f t="shared" si="1"/>
        <v>290</v>
      </c>
      <c r="AK21" s="1" t="s">
        <v>130</v>
      </c>
      <c r="AL21" s="1">
        <v>290</v>
      </c>
      <c r="AM21" s="1">
        <f t="shared" si="0"/>
        <v>0</v>
      </c>
      <c r="AN21" s="1"/>
      <c r="AO21" s="1"/>
      <c r="AP21" s="1">
        <f t="shared" si="2"/>
        <v>0</v>
      </c>
      <c r="AQ21" s="1"/>
      <c r="AR21" s="1"/>
      <c r="AS21" s="1">
        <f t="shared" si="3"/>
        <v>0</v>
      </c>
      <c r="AT21" s="1"/>
      <c r="AU21" s="1"/>
      <c r="AV21" s="1"/>
      <c r="AW21" s="1"/>
      <c r="AX21" s="1"/>
      <c r="AY21" s="1"/>
    </row>
    <row r="22" spans="2:51" ht="15.6" x14ac:dyDescent="0.3">
      <c r="B22" s="30" t="s">
        <v>138</v>
      </c>
      <c r="C22" s="7" t="s">
        <v>46</v>
      </c>
      <c r="D22" s="7">
        <v>3600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>
        <f t="shared" si="1"/>
        <v>0</v>
      </c>
      <c r="AK22" s="1" t="s">
        <v>116</v>
      </c>
      <c r="AL22" s="1">
        <v>3600</v>
      </c>
      <c r="AM22" s="1">
        <f t="shared" si="0"/>
        <v>0</v>
      </c>
      <c r="AN22" s="1"/>
      <c r="AO22" s="1"/>
      <c r="AP22" s="1">
        <f t="shared" si="2"/>
        <v>0</v>
      </c>
      <c r="AQ22" s="1"/>
      <c r="AR22" s="1"/>
      <c r="AS22" s="1">
        <f t="shared" si="3"/>
        <v>0</v>
      </c>
      <c r="AT22" s="1"/>
      <c r="AU22" s="1"/>
      <c r="AV22" s="1">
        <f t="shared" si="4"/>
        <v>0</v>
      </c>
      <c r="AW22" s="1"/>
      <c r="AX22" s="1"/>
      <c r="AY22" s="1">
        <f t="shared" si="5"/>
        <v>0</v>
      </c>
    </row>
    <row r="23" spans="2:51" ht="15.6" x14ac:dyDescent="0.3">
      <c r="C23" s="27" t="s">
        <v>59</v>
      </c>
      <c r="D23">
        <f>SUM(D8:D22)</f>
        <v>66350</v>
      </c>
      <c r="E23">
        <f t="shared" ref="E23:AP23" si="6">SUM(E8:E22)</f>
        <v>2931</v>
      </c>
      <c r="F23">
        <f t="shared" si="6"/>
        <v>10954</v>
      </c>
      <c r="G23">
        <f t="shared" si="6"/>
        <v>6457</v>
      </c>
      <c r="H23">
        <f t="shared" si="6"/>
        <v>8514</v>
      </c>
      <c r="I23">
        <f t="shared" si="6"/>
        <v>2623</v>
      </c>
      <c r="J23">
        <f t="shared" si="6"/>
        <v>8968</v>
      </c>
      <c r="K23">
        <f t="shared" si="6"/>
        <v>1671</v>
      </c>
      <c r="L23">
        <f t="shared" si="6"/>
        <v>2844</v>
      </c>
      <c r="M23">
        <f t="shared" si="6"/>
        <v>5487</v>
      </c>
      <c r="N23">
        <f t="shared" si="6"/>
        <v>12815</v>
      </c>
      <c r="O23">
        <f t="shared" si="6"/>
        <v>8505</v>
      </c>
      <c r="P23">
        <f t="shared" si="6"/>
        <v>3672</v>
      </c>
      <c r="Q23">
        <f t="shared" si="6"/>
        <v>2774</v>
      </c>
      <c r="R23">
        <f t="shared" si="6"/>
        <v>1215</v>
      </c>
      <c r="S23">
        <f t="shared" si="6"/>
        <v>8263</v>
      </c>
      <c r="T23">
        <f t="shared" si="6"/>
        <v>7151</v>
      </c>
      <c r="U23">
        <f t="shared" si="6"/>
        <v>2144</v>
      </c>
      <c r="V23">
        <f t="shared" si="6"/>
        <v>3524</v>
      </c>
      <c r="W23">
        <f t="shared" si="6"/>
        <v>2687</v>
      </c>
      <c r="X23">
        <f t="shared" si="6"/>
        <v>820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6"/>
        <v>0</v>
      </c>
      <c r="AI23">
        <f t="shared" si="6"/>
        <v>0</v>
      </c>
      <c r="AJ23">
        <f t="shared" si="6"/>
        <v>104019</v>
      </c>
      <c r="AM23">
        <f t="shared" si="6"/>
        <v>122318</v>
      </c>
      <c r="AP23">
        <f t="shared" si="6"/>
        <v>87255</v>
      </c>
    </row>
    <row r="33" spans="2:51" x14ac:dyDescent="0.3">
      <c r="S33" s="34">
        <v>45383</v>
      </c>
    </row>
    <row r="36" spans="2:51" ht="15" thickBot="1" x14ac:dyDescent="0.35"/>
    <row r="37" spans="2:51" x14ac:dyDescent="0.3">
      <c r="B37" s="56" t="s">
        <v>86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8"/>
    </row>
    <row r="38" spans="2:51" ht="15" thickBot="1" x14ac:dyDescent="0.35"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1"/>
    </row>
    <row r="39" spans="2:51" ht="25.8" x14ac:dyDescent="0.5">
      <c r="B39" s="10"/>
      <c r="C39" s="62" t="s">
        <v>25</v>
      </c>
      <c r="D39" s="63"/>
      <c r="E39" s="10">
        <v>1</v>
      </c>
      <c r="F39" s="10">
        <v>2</v>
      </c>
      <c r="G39" s="10">
        <v>3</v>
      </c>
      <c r="H39" s="10">
        <v>4</v>
      </c>
      <c r="I39" s="10">
        <v>5</v>
      </c>
      <c r="J39" s="10">
        <v>6</v>
      </c>
      <c r="K39" s="10">
        <v>7</v>
      </c>
      <c r="L39" s="10">
        <v>8</v>
      </c>
      <c r="M39" s="10">
        <v>9</v>
      </c>
      <c r="N39" s="10">
        <v>10</v>
      </c>
      <c r="O39" s="10">
        <v>11</v>
      </c>
      <c r="P39" s="10">
        <v>12</v>
      </c>
      <c r="Q39" s="10">
        <v>13</v>
      </c>
      <c r="R39" s="10">
        <v>14</v>
      </c>
      <c r="S39" s="10">
        <v>15</v>
      </c>
      <c r="T39" s="10">
        <v>16</v>
      </c>
      <c r="U39" s="10">
        <v>17</v>
      </c>
      <c r="V39" s="10">
        <v>18</v>
      </c>
      <c r="W39" s="10">
        <v>19</v>
      </c>
      <c r="X39" s="10">
        <v>20</v>
      </c>
      <c r="Y39" s="10">
        <v>21</v>
      </c>
      <c r="Z39" s="10">
        <v>22</v>
      </c>
      <c r="AA39" s="10">
        <v>23</v>
      </c>
      <c r="AB39" s="10">
        <v>24</v>
      </c>
      <c r="AC39" s="10">
        <v>25</v>
      </c>
      <c r="AD39" s="10">
        <v>26</v>
      </c>
      <c r="AE39" s="10">
        <v>27</v>
      </c>
      <c r="AF39" s="10">
        <v>28</v>
      </c>
      <c r="AG39" s="10">
        <v>29</v>
      </c>
      <c r="AH39" s="10">
        <v>30</v>
      </c>
      <c r="AI39" s="10">
        <v>31</v>
      </c>
      <c r="AJ39" s="10"/>
      <c r="AK39" s="11"/>
      <c r="AL39" s="11"/>
      <c r="AM39" s="11"/>
      <c r="AN39" s="11"/>
      <c r="AO39" s="11"/>
      <c r="AP39" s="11"/>
    </row>
    <row r="40" spans="2:51" ht="93" x14ac:dyDescent="0.3">
      <c r="B40" s="6" t="s">
        <v>0</v>
      </c>
      <c r="C40" s="4" t="s">
        <v>4</v>
      </c>
      <c r="D40" s="4" t="s">
        <v>28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 t="s">
        <v>1</v>
      </c>
      <c r="AK40" s="8" t="s">
        <v>30</v>
      </c>
      <c r="AL40" s="9" t="s">
        <v>31</v>
      </c>
      <c r="AM40" s="9" t="s">
        <v>29</v>
      </c>
      <c r="AN40" s="8" t="s">
        <v>32</v>
      </c>
      <c r="AO40" s="9" t="s">
        <v>33</v>
      </c>
      <c r="AP40" s="9" t="s">
        <v>34</v>
      </c>
      <c r="AQ40" s="8" t="s">
        <v>35</v>
      </c>
      <c r="AR40" s="9" t="s">
        <v>36</v>
      </c>
      <c r="AS40" s="9" t="s">
        <v>37</v>
      </c>
      <c r="AT40" s="8" t="s">
        <v>38</v>
      </c>
      <c r="AU40" s="9" t="s">
        <v>39</v>
      </c>
      <c r="AV40" s="9" t="s">
        <v>40</v>
      </c>
      <c r="AW40" s="8" t="s">
        <v>41</v>
      </c>
      <c r="AX40" s="9" t="s">
        <v>42</v>
      </c>
      <c r="AY40" s="9" t="s">
        <v>43</v>
      </c>
    </row>
    <row r="41" spans="2:51" ht="15.6" x14ac:dyDescent="0.3">
      <c r="B41" s="30" t="s">
        <v>61</v>
      </c>
      <c r="C41" s="2" t="s">
        <v>24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">
        <f>SUM(E41:AI41)</f>
        <v>0</v>
      </c>
      <c r="AK41" s="1">
        <v>0</v>
      </c>
      <c r="AL41" s="1">
        <v>0</v>
      </c>
      <c r="AM41" s="1">
        <f t="shared" ref="AM41:AM54" si="7">SUM(D41+AJ41-AL41)</f>
        <v>0</v>
      </c>
      <c r="AN41" s="1"/>
      <c r="AO41" s="1"/>
      <c r="AP41" s="1">
        <f>SUM(AM41-AO41)</f>
        <v>0</v>
      </c>
      <c r="AQ41" s="1"/>
      <c r="AR41" s="1"/>
      <c r="AS41" s="1">
        <f>SUM(AP41-AR41)</f>
        <v>0</v>
      </c>
      <c r="AT41" s="1"/>
      <c r="AU41" s="1"/>
      <c r="AV41" s="1">
        <f>SUM(AS41-AU41)</f>
        <v>0</v>
      </c>
      <c r="AW41" s="1"/>
      <c r="AX41" s="1"/>
      <c r="AY41" s="1">
        <f>SUM(AV41-AX41)</f>
        <v>0</v>
      </c>
    </row>
    <row r="42" spans="2:51" ht="15.6" x14ac:dyDescent="0.3">
      <c r="B42" s="30" t="s">
        <v>64</v>
      </c>
      <c r="C42" s="2" t="s">
        <v>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">
        <f t="shared" ref="AJ42:AJ54" si="8">SUM(E42:AI42)</f>
        <v>0</v>
      </c>
      <c r="AK42" s="1"/>
      <c r="AL42" s="1"/>
      <c r="AM42" s="1">
        <f t="shared" si="7"/>
        <v>0</v>
      </c>
      <c r="AN42" s="1"/>
      <c r="AO42" s="1"/>
      <c r="AP42" s="1">
        <f t="shared" ref="AP42:AP54" si="9">SUM(AM42-AO42)</f>
        <v>0</v>
      </c>
      <c r="AQ42" s="1"/>
      <c r="AR42" s="1"/>
      <c r="AS42" s="1">
        <f t="shared" ref="AS42:AS54" si="10">SUM(AP42-AR42)</f>
        <v>0</v>
      </c>
      <c r="AT42" s="1"/>
      <c r="AU42" s="1"/>
      <c r="AV42" s="1">
        <f t="shared" ref="AV42" si="11">SUM(AS42-AU42)</f>
        <v>0</v>
      </c>
      <c r="AW42" s="1"/>
      <c r="AX42" s="1"/>
      <c r="AY42" s="1">
        <f t="shared" ref="AY42" si="12">SUM(AV42-AX42)</f>
        <v>0</v>
      </c>
    </row>
    <row r="43" spans="2:51" ht="15.6" x14ac:dyDescent="0.3">
      <c r="B43" s="30" t="s">
        <v>67</v>
      </c>
      <c r="C43" s="2" t="s">
        <v>123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">
        <f t="shared" si="8"/>
        <v>0</v>
      </c>
      <c r="AK43" s="1"/>
      <c r="AL43" s="1"/>
      <c r="AM43" s="1">
        <f t="shared" si="7"/>
        <v>0</v>
      </c>
      <c r="AN43" s="1"/>
      <c r="AO43" s="1"/>
      <c r="AP43" s="1">
        <f t="shared" si="9"/>
        <v>0</v>
      </c>
      <c r="AQ43" s="1"/>
      <c r="AR43" s="1"/>
      <c r="AS43" s="1">
        <f t="shared" si="10"/>
        <v>0</v>
      </c>
      <c r="AT43" s="1"/>
      <c r="AU43" s="1"/>
      <c r="AV43" s="1"/>
      <c r="AW43" s="1"/>
      <c r="AX43" s="1"/>
      <c r="AY43" s="1"/>
    </row>
    <row r="44" spans="2:51" ht="15.6" x14ac:dyDescent="0.3">
      <c r="B44" s="30" t="s">
        <v>70</v>
      </c>
      <c r="C44" s="2" t="s">
        <v>87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">
        <f t="shared" si="8"/>
        <v>0</v>
      </c>
      <c r="AK44" s="1"/>
      <c r="AL44" s="1"/>
      <c r="AM44" s="1">
        <f t="shared" si="7"/>
        <v>0</v>
      </c>
      <c r="AN44" s="1"/>
      <c r="AO44" s="1"/>
      <c r="AP44" s="1">
        <f t="shared" si="9"/>
        <v>0</v>
      </c>
      <c r="AQ44" s="1"/>
      <c r="AR44" s="1"/>
      <c r="AS44" s="1">
        <f t="shared" si="10"/>
        <v>0</v>
      </c>
      <c r="AT44" s="1"/>
      <c r="AU44" s="1"/>
      <c r="AV44" s="1">
        <f t="shared" ref="AV44:AV49" si="13">SUM(AS44-AU44)</f>
        <v>0</v>
      </c>
      <c r="AW44" s="1"/>
      <c r="AX44" s="1"/>
      <c r="AY44" s="1">
        <f t="shared" ref="AY44:AY49" si="14">SUM(AV44-AX44)</f>
        <v>0</v>
      </c>
    </row>
    <row r="45" spans="2:51" ht="15.6" x14ac:dyDescent="0.3">
      <c r="B45" s="30" t="s">
        <v>73</v>
      </c>
      <c r="C45" s="2" t="s">
        <v>18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">
        <f t="shared" si="8"/>
        <v>0</v>
      </c>
      <c r="AK45" s="1"/>
      <c r="AL45" s="1"/>
      <c r="AM45" s="1">
        <f t="shared" si="7"/>
        <v>0</v>
      </c>
      <c r="AN45" s="1"/>
      <c r="AO45" s="1"/>
      <c r="AP45" s="1">
        <f t="shared" si="9"/>
        <v>0</v>
      </c>
      <c r="AQ45" s="1"/>
      <c r="AR45" s="1"/>
      <c r="AS45" s="1">
        <f t="shared" si="10"/>
        <v>0</v>
      </c>
      <c r="AT45" s="1"/>
      <c r="AU45" s="1"/>
      <c r="AV45" s="1">
        <f t="shared" si="13"/>
        <v>0</v>
      </c>
      <c r="AW45" s="1"/>
      <c r="AX45" s="1"/>
      <c r="AY45" s="1">
        <f t="shared" si="14"/>
        <v>0</v>
      </c>
    </row>
    <row r="46" spans="2:51" ht="15.6" x14ac:dyDescent="0.3">
      <c r="B46" s="30" t="s">
        <v>78</v>
      </c>
      <c r="C46" s="7" t="s">
        <v>23</v>
      </c>
      <c r="D46" s="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5">
        <f t="shared" si="8"/>
        <v>0</v>
      </c>
      <c r="AK46" s="1"/>
      <c r="AL46" s="1"/>
      <c r="AM46" s="1">
        <f t="shared" si="7"/>
        <v>0</v>
      </c>
      <c r="AN46" s="1"/>
      <c r="AO46" s="1"/>
      <c r="AP46" s="1">
        <f t="shared" si="9"/>
        <v>0</v>
      </c>
      <c r="AQ46" s="1"/>
      <c r="AR46" s="1"/>
      <c r="AS46" s="1">
        <f t="shared" si="10"/>
        <v>0</v>
      </c>
      <c r="AT46" s="1"/>
      <c r="AU46" s="1"/>
      <c r="AV46" s="1">
        <f t="shared" si="13"/>
        <v>0</v>
      </c>
      <c r="AW46" s="1"/>
      <c r="AX46" s="1"/>
      <c r="AY46" s="1">
        <f t="shared" si="14"/>
        <v>0</v>
      </c>
    </row>
    <row r="47" spans="2:51" ht="15.6" x14ac:dyDescent="0.3">
      <c r="B47" s="30" t="s">
        <v>84</v>
      </c>
      <c r="C47" s="7" t="s">
        <v>19</v>
      </c>
      <c r="D47" s="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5">
        <f t="shared" si="8"/>
        <v>0</v>
      </c>
      <c r="AK47" s="1"/>
      <c r="AL47" s="1"/>
      <c r="AM47" s="1">
        <f t="shared" si="7"/>
        <v>0</v>
      </c>
      <c r="AN47" s="1"/>
      <c r="AO47" s="1"/>
      <c r="AP47" s="1">
        <f t="shared" si="9"/>
        <v>0</v>
      </c>
      <c r="AQ47" s="1"/>
      <c r="AR47" s="1"/>
      <c r="AS47" s="1">
        <f t="shared" si="10"/>
        <v>0</v>
      </c>
      <c r="AT47" s="1"/>
      <c r="AU47" s="1"/>
      <c r="AV47" s="1">
        <f t="shared" si="13"/>
        <v>0</v>
      </c>
      <c r="AW47" s="1"/>
      <c r="AX47" s="1"/>
      <c r="AY47" s="1">
        <f t="shared" si="14"/>
        <v>0</v>
      </c>
    </row>
    <row r="48" spans="2:51" ht="15.6" x14ac:dyDescent="0.3">
      <c r="B48" s="30" t="s">
        <v>85</v>
      </c>
      <c r="C48" s="2" t="s">
        <v>91</v>
      </c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5">
        <f t="shared" si="8"/>
        <v>0</v>
      </c>
      <c r="AK48" s="1"/>
      <c r="AL48" s="1"/>
      <c r="AM48" s="1">
        <f t="shared" si="7"/>
        <v>0</v>
      </c>
      <c r="AN48" s="1"/>
      <c r="AO48" s="1"/>
      <c r="AP48" s="1">
        <f t="shared" si="9"/>
        <v>0</v>
      </c>
      <c r="AQ48" s="1"/>
      <c r="AR48" s="1"/>
      <c r="AS48" s="1">
        <f t="shared" si="10"/>
        <v>0</v>
      </c>
      <c r="AT48" s="1"/>
      <c r="AU48" s="1"/>
      <c r="AV48" s="1">
        <f t="shared" si="13"/>
        <v>0</v>
      </c>
      <c r="AW48" s="1"/>
      <c r="AX48" s="1"/>
      <c r="AY48" s="1">
        <f t="shared" si="14"/>
        <v>0</v>
      </c>
    </row>
    <row r="49" spans="2:51" ht="15.6" x14ac:dyDescent="0.3">
      <c r="B49" s="30" t="s">
        <v>99</v>
      </c>
      <c r="C49" s="7" t="s">
        <v>88</v>
      </c>
      <c r="D49" s="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5">
        <f t="shared" si="8"/>
        <v>0</v>
      </c>
      <c r="AK49" s="1"/>
      <c r="AL49" s="1"/>
      <c r="AM49" s="1">
        <f t="shared" si="7"/>
        <v>0</v>
      </c>
      <c r="AN49" s="1"/>
      <c r="AO49" s="1"/>
      <c r="AP49" s="1">
        <f t="shared" si="9"/>
        <v>0</v>
      </c>
      <c r="AQ49" s="1"/>
      <c r="AR49" s="1"/>
      <c r="AS49" s="1">
        <f t="shared" si="10"/>
        <v>0</v>
      </c>
      <c r="AT49" s="1"/>
      <c r="AU49" s="1"/>
      <c r="AV49" s="1">
        <f t="shared" si="13"/>
        <v>0</v>
      </c>
      <c r="AW49" s="1"/>
      <c r="AX49" s="1"/>
      <c r="AY49" s="1">
        <f t="shared" si="14"/>
        <v>0</v>
      </c>
    </row>
    <row r="50" spans="2:51" ht="15.6" x14ac:dyDescent="0.3">
      <c r="B50" s="30" t="s">
        <v>126</v>
      </c>
      <c r="C50" s="7" t="s">
        <v>132</v>
      </c>
      <c r="D50" s="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5">
        <f t="shared" si="8"/>
        <v>0</v>
      </c>
      <c r="AK50" s="1"/>
      <c r="AL50" s="1"/>
      <c r="AM50" s="1">
        <f t="shared" si="7"/>
        <v>0</v>
      </c>
      <c r="AN50" s="1"/>
      <c r="AO50" s="1"/>
      <c r="AP50" s="1">
        <f t="shared" si="9"/>
        <v>0</v>
      </c>
      <c r="AQ50" s="1"/>
      <c r="AR50" s="1"/>
      <c r="AS50" s="1">
        <f t="shared" si="10"/>
        <v>0</v>
      </c>
      <c r="AT50" s="1"/>
      <c r="AU50" s="1"/>
      <c r="AV50" s="1"/>
      <c r="AW50" s="1"/>
      <c r="AX50" s="1"/>
      <c r="AY50" s="1"/>
    </row>
    <row r="51" spans="2:51" ht="15.6" x14ac:dyDescent="0.3">
      <c r="B51" s="30" t="s">
        <v>127</v>
      </c>
      <c r="C51" s="7" t="s">
        <v>124</v>
      </c>
      <c r="D51" s="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5">
        <f t="shared" si="8"/>
        <v>0</v>
      </c>
      <c r="AK51" s="1"/>
      <c r="AL51" s="1"/>
      <c r="AM51" s="1">
        <f t="shared" si="7"/>
        <v>0</v>
      </c>
      <c r="AN51" s="1"/>
      <c r="AO51" s="1"/>
      <c r="AP51" s="1">
        <f t="shared" si="9"/>
        <v>0</v>
      </c>
      <c r="AQ51" s="1"/>
      <c r="AR51" s="1"/>
      <c r="AS51" s="1">
        <f t="shared" si="10"/>
        <v>0</v>
      </c>
      <c r="AT51" s="1"/>
      <c r="AU51" s="1"/>
      <c r="AV51" s="1">
        <f t="shared" ref="AV51" si="15">SUM(AS51-AU51)</f>
        <v>0</v>
      </c>
      <c r="AW51" s="1"/>
      <c r="AX51" s="1"/>
      <c r="AY51" s="1">
        <f t="shared" ref="AY51" si="16">SUM(AV51-AX51)</f>
        <v>0</v>
      </c>
    </row>
    <row r="52" spans="2:51" ht="15.6" x14ac:dyDescent="0.3">
      <c r="B52" s="30" t="s">
        <v>128</v>
      </c>
      <c r="C52" s="7" t="s">
        <v>125</v>
      </c>
      <c r="D52" s="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5">
        <f t="shared" si="8"/>
        <v>0</v>
      </c>
      <c r="AK52" s="1"/>
      <c r="AL52" s="1"/>
      <c r="AM52" s="1">
        <f t="shared" si="7"/>
        <v>0</v>
      </c>
      <c r="AN52" s="1"/>
      <c r="AO52" s="1"/>
      <c r="AP52" s="1">
        <f t="shared" si="9"/>
        <v>0</v>
      </c>
      <c r="AQ52" s="1"/>
      <c r="AR52" s="1"/>
      <c r="AS52" s="1">
        <f t="shared" si="10"/>
        <v>0</v>
      </c>
      <c r="AT52" s="1"/>
      <c r="AU52" s="1"/>
      <c r="AV52" s="1"/>
      <c r="AW52" s="1"/>
      <c r="AX52" s="1"/>
      <c r="AY52" s="1"/>
    </row>
    <row r="53" spans="2:51" ht="15.6" x14ac:dyDescent="0.3">
      <c r="B53" s="30" t="s">
        <v>129</v>
      </c>
      <c r="D53" s="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5">
        <f t="shared" si="8"/>
        <v>0</v>
      </c>
      <c r="AK53" s="1"/>
      <c r="AL53" s="1"/>
      <c r="AM53" s="1">
        <f t="shared" si="7"/>
        <v>0</v>
      </c>
      <c r="AN53" s="1"/>
      <c r="AO53" s="1"/>
      <c r="AP53" s="1">
        <f t="shared" si="9"/>
        <v>0</v>
      </c>
      <c r="AQ53" s="1"/>
      <c r="AR53" s="1"/>
      <c r="AS53" s="1">
        <f t="shared" si="10"/>
        <v>0</v>
      </c>
      <c r="AT53" s="1"/>
      <c r="AU53" s="1"/>
      <c r="AV53" s="1"/>
      <c r="AW53" s="1"/>
      <c r="AX53" s="1"/>
      <c r="AY53" s="1"/>
    </row>
    <row r="54" spans="2:51" ht="15.6" x14ac:dyDescent="0.3">
      <c r="B54" s="30" t="s">
        <v>138</v>
      </c>
      <c r="C54" s="7"/>
      <c r="D54" s="7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>
        <f t="shared" si="8"/>
        <v>0</v>
      </c>
      <c r="AK54" s="1"/>
      <c r="AL54" s="1"/>
      <c r="AM54" s="1">
        <f t="shared" si="7"/>
        <v>0</v>
      </c>
      <c r="AN54" s="1"/>
      <c r="AO54" s="1"/>
      <c r="AP54" s="1">
        <f t="shared" si="9"/>
        <v>0</v>
      </c>
      <c r="AQ54" s="1"/>
      <c r="AR54" s="1"/>
      <c r="AS54" s="1">
        <f t="shared" si="10"/>
        <v>0</v>
      </c>
      <c r="AT54" s="1"/>
      <c r="AU54" s="1"/>
      <c r="AV54" s="1">
        <f t="shared" ref="AV54" si="17">SUM(AS54-AU54)</f>
        <v>0</v>
      </c>
      <c r="AW54" s="1"/>
      <c r="AX54" s="1"/>
      <c r="AY54" s="1">
        <f t="shared" ref="AY54" si="18">SUM(AV54-AX54)</f>
        <v>0</v>
      </c>
    </row>
    <row r="55" spans="2:51" ht="15.6" x14ac:dyDescent="0.3">
      <c r="C55" s="27" t="s">
        <v>59</v>
      </c>
      <c r="D55">
        <f>SUM(D41:D54)</f>
        <v>0</v>
      </c>
      <c r="E55">
        <f t="shared" ref="E55:AJ55" si="19">SUM(E41:E54)</f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0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M55">
        <f t="shared" ref="AM55" si="20">SUM(AM41:AM54)</f>
        <v>0</v>
      </c>
      <c r="AP55">
        <f t="shared" ref="AP55" si="21">SUM(AP41:AP54)</f>
        <v>0</v>
      </c>
    </row>
    <row r="65" spans="2:51" ht="15" thickBot="1" x14ac:dyDescent="0.35"/>
    <row r="66" spans="2:51" x14ac:dyDescent="0.3">
      <c r="B66" s="56" t="s">
        <v>86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8"/>
    </row>
    <row r="67" spans="2:51" ht="15" thickBot="1" x14ac:dyDescent="0.35">
      <c r="B67" s="59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1"/>
    </row>
    <row r="68" spans="2:51" ht="25.8" x14ac:dyDescent="0.5">
      <c r="B68" s="10"/>
      <c r="C68" s="62" t="s">
        <v>25</v>
      </c>
      <c r="D68" s="63"/>
      <c r="E68" s="10">
        <v>1</v>
      </c>
      <c r="F68" s="10">
        <v>2</v>
      </c>
      <c r="G68" s="10">
        <v>3</v>
      </c>
      <c r="H68" s="10">
        <v>4</v>
      </c>
      <c r="I68" s="10">
        <v>5</v>
      </c>
      <c r="J68" s="10">
        <v>6</v>
      </c>
      <c r="K68" s="10">
        <v>7</v>
      </c>
      <c r="L68" s="10">
        <v>8</v>
      </c>
      <c r="M68" s="10">
        <v>9</v>
      </c>
      <c r="N68" s="10">
        <v>10</v>
      </c>
      <c r="O68" s="10">
        <v>11</v>
      </c>
      <c r="P68" s="10">
        <v>12</v>
      </c>
      <c r="Q68" s="10">
        <v>13</v>
      </c>
      <c r="R68" s="10">
        <v>14</v>
      </c>
      <c r="S68" s="10">
        <v>15</v>
      </c>
      <c r="T68" s="10">
        <v>16</v>
      </c>
      <c r="U68" s="10">
        <v>17</v>
      </c>
      <c r="V68" s="10">
        <v>18</v>
      </c>
      <c r="W68" s="10">
        <v>19</v>
      </c>
      <c r="X68" s="10">
        <v>20</v>
      </c>
      <c r="Y68" s="10">
        <v>21</v>
      </c>
      <c r="Z68" s="10">
        <v>22</v>
      </c>
      <c r="AA68" s="10">
        <v>23</v>
      </c>
      <c r="AB68" s="10">
        <v>24</v>
      </c>
      <c r="AC68" s="10">
        <v>25</v>
      </c>
      <c r="AD68" s="10">
        <v>26</v>
      </c>
      <c r="AE68" s="10">
        <v>27</v>
      </c>
      <c r="AF68" s="10">
        <v>28</v>
      </c>
      <c r="AG68" s="10">
        <v>29</v>
      </c>
      <c r="AH68" s="10">
        <v>30</v>
      </c>
      <c r="AI68" s="10">
        <v>31</v>
      </c>
      <c r="AJ68" s="10"/>
      <c r="AK68" s="11"/>
      <c r="AL68" s="11"/>
      <c r="AM68" s="11"/>
      <c r="AN68" s="11"/>
      <c r="AO68" s="11"/>
      <c r="AP68" s="11"/>
    </row>
    <row r="69" spans="2:51" ht="93" x14ac:dyDescent="0.3">
      <c r="B69" s="6" t="s">
        <v>0</v>
      </c>
      <c r="C69" s="4" t="s">
        <v>4</v>
      </c>
      <c r="D69" s="4" t="s">
        <v>28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 t="s">
        <v>1</v>
      </c>
      <c r="AK69" s="8" t="s">
        <v>30</v>
      </c>
      <c r="AL69" s="9" t="s">
        <v>31</v>
      </c>
      <c r="AM69" s="9" t="s">
        <v>29</v>
      </c>
      <c r="AN69" s="8" t="s">
        <v>32</v>
      </c>
      <c r="AO69" s="9" t="s">
        <v>33</v>
      </c>
      <c r="AP69" s="9" t="s">
        <v>34</v>
      </c>
      <c r="AQ69" s="8" t="s">
        <v>35</v>
      </c>
      <c r="AR69" s="9" t="s">
        <v>36</v>
      </c>
      <c r="AS69" s="9" t="s">
        <v>37</v>
      </c>
      <c r="AT69" s="8" t="s">
        <v>38</v>
      </c>
      <c r="AU69" s="9" t="s">
        <v>39</v>
      </c>
      <c r="AV69" s="9" t="s">
        <v>40</v>
      </c>
      <c r="AW69" s="8" t="s">
        <v>41</v>
      </c>
      <c r="AX69" s="9" t="s">
        <v>42</v>
      </c>
      <c r="AY69" s="9" t="s">
        <v>43</v>
      </c>
    </row>
    <row r="70" spans="2:51" ht="15.6" x14ac:dyDescent="0.3">
      <c r="B70" s="30" t="s">
        <v>61</v>
      </c>
      <c r="C70" s="2" t="s">
        <v>24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">
        <f>SUM(E70:AI70)</f>
        <v>0</v>
      </c>
      <c r="AK70" s="1">
        <v>0</v>
      </c>
      <c r="AL70" s="1">
        <v>0</v>
      </c>
      <c r="AM70" s="1">
        <f t="shared" ref="AM70:AM83" si="22">SUM(D70+AJ70-AL70)</f>
        <v>0</v>
      </c>
      <c r="AN70" s="1"/>
      <c r="AO70" s="1"/>
      <c r="AP70" s="1">
        <f>SUM(AM70-AO70)</f>
        <v>0</v>
      </c>
      <c r="AQ70" s="1"/>
      <c r="AR70" s="1"/>
      <c r="AS70" s="1">
        <f>SUM(AP70-AR70)</f>
        <v>0</v>
      </c>
      <c r="AT70" s="1"/>
      <c r="AU70" s="1"/>
      <c r="AV70" s="1">
        <f>SUM(AS70-AU70)</f>
        <v>0</v>
      </c>
      <c r="AW70" s="1"/>
      <c r="AX70" s="1"/>
      <c r="AY70" s="1">
        <f>SUM(AV70-AX70)</f>
        <v>0</v>
      </c>
    </row>
    <row r="71" spans="2:51" ht="15.6" x14ac:dyDescent="0.3">
      <c r="B71" s="30" t="s">
        <v>64</v>
      </c>
      <c r="C71" s="2" t="s">
        <v>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">
        <f t="shared" ref="AJ71:AJ83" si="23">SUM(E71:AI71)</f>
        <v>0</v>
      </c>
      <c r="AK71" s="1"/>
      <c r="AL71" s="1"/>
      <c r="AM71" s="1">
        <f t="shared" si="22"/>
        <v>0</v>
      </c>
      <c r="AN71" s="1"/>
      <c r="AO71" s="1"/>
      <c r="AP71" s="1">
        <f t="shared" ref="AP71:AP83" si="24">SUM(AM71-AO71)</f>
        <v>0</v>
      </c>
      <c r="AQ71" s="1"/>
      <c r="AR71" s="1"/>
      <c r="AS71" s="1">
        <f t="shared" ref="AS71:AS83" si="25">SUM(AP71-AR71)</f>
        <v>0</v>
      </c>
      <c r="AT71" s="1"/>
      <c r="AU71" s="1"/>
      <c r="AV71" s="1">
        <f t="shared" ref="AV71" si="26">SUM(AS71-AU71)</f>
        <v>0</v>
      </c>
      <c r="AW71" s="1"/>
      <c r="AX71" s="1"/>
      <c r="AY71" s="1">
        <f t="shared" ref="AY71" si="27">SUM(AV71-AX71)</f>
        <v>0</v>
      </c>
    </row>
    <row r="72" spans="2:51" ht="15.6" x14ac:dyDescent="0.3">
      <c r="B72" s="30" t="s">
        <v>67</v>
      </c>
      <c r="C72" s="2" t="s">
        <v>123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">
        <f t="shared" si="23"/>
        <v>0</v>
      </c>
      <c r="AK72" s="1"/>
      <c r="AL72" s="1"/>
      <c r="AM72" s="1">
        <f t="shared" si="22"/>
        <v>0</v>
      </c>
      <c r="AN72" s="1"/>
      <c r="AO72" s="1"/>
      <c r="AP72" s="1">
        <f t="shared" si="24"/>
        <v>0</v>
      </c>
      <c r="AQ72" s="1"/>
      <c r="AR72" s="1"/>
      <c r="AS72" s="1">
        <f t="shared" si="25"/>
        <v>0</v>
      </c>
      <c r="AT72" s="1"/>
      <c r="AU72" s="1"/>
      <c r="AV72" s="1"/>
      <c r="AW72" s="1"/>
      <c r="AX72" s="1"/>
      <c r="AY72" s="1"/>
    </row>
    <row r="73" spans="2:51" ht="15.6" x14ac:dyDescent="0.3">
      <c r="B73" s="30" t="s">
        <v>70</v>
      </c>
      <c r="C73" s="2" t="s">
        <v>87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">
        <f t="shared" si="23"/>
        <v>0</v>
      </c>
      <c r="AK73" s="1"/>
      <c r="AL73" s="1"/>
      <c r="AM73" s="1">
        <f t="shared" si="22"/>
        <v>0</v>
      </c>
      <c r="AN73" s="1"/>
      <c r="AO73" s="1"/>
      <c r="AP73" s="1">
        <f t="shared" si="24"/>
        <v>0</v>
      </c>
      <c r="AQ73" s="1"/>
      <c r="AR73" s="1"/>
      <c r="AS73" s="1">
        <f t="shared" si="25"/>
        <v>0</v>
      </c>
      <c r="AT73" s="1"/>
      <c r="AU73" s="1"/>
      <c r="AV73" s="1">
        <f t="shared" ref="AV73:AV78" si="28">SUM(AS73-AU73)</f>
        <v>0</v>
      </c>
      <c r="AW73" s="1"/>
      <c r="AX73" s="1"/>
      <c r="AY73" s="1">
        <f t="shared" ref="AY73:AY78" si="29">SUM(AV73-AX73)</f>
        <v>0</v>
      </c>
    </row>
    <row r="74" spans="2:51" ht="15.6" x14ac:dyDescent="0.3">
      <c r="B74" s="30" t="s">
        <v>73</v>
      </c>
      <c r="C74" s="2" t="s">
        <v>18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">
        <f t="shared" si="23"/>
        <v>0</v>
      </c>
      <c r="AK74" s="1"/>
      <c r="AL74" s="1"/>
      <c r="AM74" s="1">
        <f t="shared" si="22"/>
        <v>0</v>
      </c>
      <c r="AN74" s="1"/>
      <c r="AO74" s="1"/>
      <c r="AP74" s="1">
        <f t="shared" si="24"/>
        <v>0</v>
      </c>
      <c r="AQ74" s="1"/>
      <c r="AR74" s="1"/>
      <c r="AS74" s="1">
        <f t="shared" si="25"/>
        <v>0</v>
      </c>
      <c r="AT74" s="1"/>
      <c r="AU74" s="1"/>
      <c r="AV74" s="1">
        <f t="shared" si="28"/>
        <v>0</v>
      </c>
      <c r="AW74" s="1"/>
      <c r="AX74" s="1"/>
      <c r="AY74" s="1">
        <f t="shared" si="29"/>
        <v>0</v>
      </c>
    </row>
    <row r="75" spans="2:51" ht="15.6" x14ac:dyDescent="0.3">
      <c r="B75" s="30" t="s">
        <v>78</v>
      </c>
      <c r="C75" s="7" t="s">
        <v>23</v>
      </c>
      <c r="D75" s="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5">
        <f t="shared" si="23"/>
        <v>0</v>
      </c>
      <c r="AK75" s="1"/>
      <c r="AL75" s="1"/>
      <c r="AM75" s="1">
        <f t="shared" si="22"/>
        <v>0</v>
      </c>
      <c r="AN75" s="1"/>
      <c r="AO75" s="1"/>
      <c r="AP75" s="1">
        <f t="shared" si="24"/>
        <v>0</v>
      </c>
      <c r="AQ75" s="1"/>
      <c r="AR75" s="1"/>
      <c r="AS75" s="1">
        <f t="shared" si="25"/>
        <v>0</v>
      </c>
      <c r="AT75" s="1"/>
      <c r="AU75" s="1"/>
      <c r="AV75" s="1">
        <f t="shared" si="28"/>
        <v>0</v>
      </c>
      <c r="AW75" s="1"/>
      <c r="AX75" s="1"/>
      <c r="AY75" s="1">
        <f t="shared" si="29"/>
        <v>0</v>
      </c>
    </row>
    <row r="76" spans="2:51" ht="15.6" x14ac:dyDescent="0.3">
      <c r="B76" s="30" t="s">
        <v>84</v>
      </c>
      <c r="C76" s="7" t="s">
        <v>19</v>
      </c>
      <c r="D76" s="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5">
        <f t="shared" si="23"/>
        <v>0</v>
      </c>
      <c r="AK76" s="1"/>
      <c r="AL76" s="1"/>
      <c r="AM76" s="1">
        <f t="shared" si="22"/>
        <v>0</v>
      </c>
      <c r="AN76" s="1"/>
      <c r="AO76" s="1"/>
      <c r="AP76" s="1">
        <f t="shared" si="24"/>
        <v>0</v>
      </c>
      <c r="AQ76" s="1"/>
      <c r="AR76" s="1"/>
      <c r="AS76" s="1">
        <f t="shared" si="25"/>
        <v>0</v>
      </c>
      <c r="AT76" s="1"/>
      <c r="AU76" s="1"/>
      <c r="AV76" s="1">
        <f t="shared" si="28"/>
        <v>0</v>
      </c>
      <c r="AW76" s="1"/>
      <c r="AX76" s="1"/>
      <c r="AY76" s="1">
        <f t="shared" si="29"/>
        <v>0</v>
      </c>
    </row>
    <row r="77" spans="2:51" ht="15.6" x14ac:dyDescent="0.3">
      <c r="B77" s="30" t="s">
        <v>85</v>
      </c>
      <c r="C77" s="2" t="s">
        <v>91</v>
      </c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5">
        <f t="shared" si="23"/>
        <v>0</v>
      </c>
      <c r="AK77" s="1"/>
      <c r="AL77" s="1"/>
      <c r="AM77" s="1">
        <f t="shared" si="22"/>
        <v>0</v>
      </c>
      <c r="AN77" s="1"/>
      <c r="AO77" s="1"/>
      <c r="AP77" s="1">
        <f t="shared" si="24"/>
        <v>0</v>
      </c>
      <c r="AQ77" s="1"/>
      <c r="AR77" s="1"/>
      <c r="AS77" s="1">
        <f t="shared" si="25"/>
        <v>0</v>
      </c>
      <c r="AT77" s="1"/>
      <c r="AU77" s="1"/>
      <c r="AV77" s="1">
        <f t="shared" si="28"/>
        <v>0</v>
      </c>
      <c r="AW77" s="1"/>
      <c r="AX77" s="1"/>
      <c r="AY77" s="1">
        <f t="shared" si="29"/>
        <v>0</v>
      </c>
    </row>
    <row r="78" spans="2:51" ht="15.6" x14ac:dyDescent="0.3">
      <c r="B78" s="30" t="s">
        <v>99</v>
      </c>
      <c r="C78" s="7" t="s">
        <v>88</v>
      </c>
      <c r="D78" s="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5">
        <f t="shared" si="23"/>
        <v>0</v>
      </c>
      <c r="AK78" s="1"/>
      <c r="AL78" s="1"/>
      <c r="AM78" s="1">
        <f t="shared" si="22"/>
        <v>0</v>
      </c>
      <c r="AN78" s="1"/>
      <c r="AO78" s="1"/>
      <c r="AP78" s="1">
        <f t="shared" si="24"/>
        <v>0</v>
      </c>
      <c r="AQ78" s="1"/>
      <c r="AR78" s="1"/>
      <c r="AS78" s="1">
        <f t="shared" si="25"/>
        <v>0</v>
      </c>
      <c r="AT78" s="1"/>
      <c r="AU78" s="1"/>
      <c r="AV78" s="1">
        <f t="shared" si="28"/>
        <v>0</v>
      </c>
      <c r="AW78" s="1"/>
      <c r="AX78" s="1"/>
      <c r="AY78" s="1">
        <f t="shared" si="29"/>
        <v>0</v>
      </c>
    </row>
    <row r="79" spans="2:51" ht="15.6" x14ac:dyDescent="0.3">
      <c r="B79" s="30" t="s">
        <v>126</v>
      </c>
      <c r="C79" s="7" t="s">
        <v>132</v>
      </c>
      <c r="D79" s="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5">
        <f t="shared" si="23"/>
        <v>0</v>
      </c>
      <c r="AK79" s="1"/>
      <c r="AL79" s="1"/>
      <c r="AM79" s="1">
        <f t="shared" si="22"/>
        <v>0</v>
      </c>
      <c r="AN79" s="1"/>
      <c r="AO79" s="1"/>
      <c r="AP79" s="1">
        <f t="shared" si="24"/>
        <v>0</v>
      </c>
      <c r="AQ79" s="1"/>
      <c r="AR79" s="1"/>
      <c r="AS79" s="1">
        <f t="shared" si="25"/>
        <v>0</v>
      </c>
      <c r="AT79" s="1"/>
      <c r="AU79" s="1"/>
      <c r="AV79" s="1"/>
      <c r="AW79" s="1"/>
      <c r="AX79" s="1"/>
      <c r="AY79" s="1"/>
    </row>
    <row r="80" spans="2:51" ht="15.6" x14ac:dyDescent="0.3">
      <c r="B80" s="30" t="s">
        <v>127</v>
      </c>
      <c r="C80" s="7" t="s">
        <v>124</v>
      </c>
      <c r="D80" s="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5">
        <f t="shared" si="23"/>
        <v>0</v>
      </c>
      <c r="AK80" s="1"/>
      <c r="AL80" s="1"/>
      <c r="AM80" s="1">
        <f t="shared" si="22"/>
        <v>0</v>
      </c>
      <c r="AN80" s="1"/>
      <c r="AO80" s="1"/>
      <c r="AP80" s="1">
        <f t="shared" si="24"/>
        <v>0</v>
      </c>
      <c r="AQ80" s="1"/>
      <c r="AR80" s="1"/>
      <c r="AS80" s="1">
        <f t="shared" si="25"/>
        <v>0</v>
      </c>
      <c r="AT80" s="1"/>
      <c r="AU80" s="1"/>
      <c r="AV80" s="1">
        <f t="shared" ref="AV80" si="30">SUM(AS80-AU80)</f>
        <v>0</v>
      </c>
      <c r="AW80" s="1"/>
      <c r="AX80" s="1"/>
      <c r="AY80" s="1">
        <f t="shared" ref="AY80" si="31">SUM(AV80-AX80)</f>
        <v>0</v>
      </c>
    </row>
    <row r="81" spans="2:51" ht="15.6" x14ac:dyDescent="0.3">
      <c r="B81" s="30" t="s">
        <v>128</v>
      </c>
      <c r="C81" s="7" t="s">
        <v>125</v>
      </c>
      <c r="D81" s="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5">
        <f t="shared" si="23"/>
        <v>0</v>
      </c>
      <c r="AK81" s="1"/>
      <c r="AL81" s="1"/>
      <c r="AM81" s="1">
        <f t="shared" si="22"/>
        <v>0</v>
      </c>
      <c r="AN81" s="1"/>
      <c r="AO81" s="1"/>
      <c r="AP81" s="1">
        <f t="shared" si="24"/>
        <v>0</v>
      </c>
      <c r="AQ81" s="1"/>
      <c r="AR81" s="1"/>
      <c r="AS81" s="1">
        <f t="shared" si="25"/>
        <v>0</v>
      </c>
      <c r="AT81" s="1"/>
      <c r="AU81" s="1"/>
      <c r="AV81" s="1"/>
      <c r="AW81" s="1"/>
      <c r="AX81" s="1"/>
      <c r="AY81" s="1"/>
    </row>
    <row r="82" spans="2:51" ht="15.6" x14ac:dyDescent="0.3">
      <c r="B82" s="30" t="s">
        <v>129</v>
      </c>
      <c r="D82" s="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5">
        <f t="shared" si="23"/>
        <v>0</v>
      </c>
      <c r="AK82" s="1"/>
      <c r="AL82" s="1"/>
      <c r="AM82" s="1">
        <f t="shared" si="22"/>
        <v>0</v>
      </c>
      <c r="AN82" s="1"/>
      <c r="AO82" s="1"/>
      <c r="AP82" s="1">
        <f t="shared" si="24"/>
        <v>0</v>
      </c>
      <c r="AQ82" s="1"/>
      <c r="AR82" s="1"/>
      <c r="AS82" s="1">
        <f t="shared" si="25"/>
        <v>0</v>
      </c>
      <c r="AT82" s="1"/>
      <c r="AU82" s="1"/>
      <c r="AV82" s="1"/>
      <c r="AW82" s="1"/>
      <c r="AX82" s="1"/>
      <c r="AY82" s="1"/>
    </row>
    <row r="83" spans="2:51" ht="15.6" x14ac:dyDescent="0.3">
      <c r="B83" s="30" t="s">
        <v>138</v>
      </c>
      <c r="C83" s="7"/>
      <c r="D83" s="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5">
        <f t="shared" si="23"/>
        <v>0</v>
      </c>
      <c r="AK83" s="1"/>
      <c r="AL83" s="1"/>
      <c r="AM83" s="1">
        <f t="shared" si="22"/>
        <v>0</v>
      </c>
      <c r="AN83" s="1"/>
      <c r="AO83" s="1"/>
      <c r="AP83" s="1">
        <f t="shared" si="24"/>
        <v>0</v>
      </c>
      <c r="AQ83" s="1"/>
      <c r="AR83" s="1"/>
      <c r="AS83" s="1">
        <f t="shared" si="25"/>
        <v>0</v>
      </c>
      <c r="AT83" s="1"/>
      <c r="AU83" s="1"/>
      <c r="AV83" s="1">
        <f t="shared" ref="AV83" si="32">SUM(AS83-AU83)</f>
        <v>0</v>
      </c>
      <c r="AW83" s="1"/>
      <c r="AX83" s="1"/>
      <c r="AY83" s="1">
        <f t="shared" ref="AY83" si="33">SUM(AV83-AX83)</f>
        <v>0</v>
      </c>
    </row>
    <row r="84" spans="2:51" ht="15.6" x14ac:dyDescent="0.3">
      <c r="C84" s="27" t="s">
        <v>59</v>
      </c>
      <c r="D84">
        <f>SUM(D70:D83)</f>
        <v>0</v>
      </c>
      <c r="E84">
        <f t="shared" ref="E84:AJ84" si="34">SUM(E70:E83)</f>
        <v>0</v>
      </c>
      <c r="F84">
        <f t="shared" si="34"/>
        <v>0</v>
      </c>
      <c r="G84">
        <f t="shared" si="34"/>
        <v>0</v>
      </c>
      <c r="H84">
        <f t="shared" si="34"/>
        <v>0</v>
      </c>
      <c r="I84">
        <f t="shared" si="34"/>
        <v>0</v>
      </c>
      <c r="J84">
        <f t="shared" si="34"/>
        <v>0</v>
      </c>
      <c r="K84">
        <f t="shared" si="34"/>
        <v>0</v>
      </c>
      <c r="L84">
        <f t="shared" si="34"/>
        <v>0</v>
      </c>
      <c r="M84">
        <f t="shared" si="34"/>
        <v>0</v>
      </c>
      <c r="N84">
        <f t="shared" si="34"/>
        <v>0</v>
      </c>
      <c r="O84">
        <f t="shared" si="34"/>
        <v>0</v>
      </c>
      <c r="P84">
        <f t="shared" si="34"/>
        <v>0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4"/>
        <v>0</v>
      </c>
      <c r="V84">
        <f t="shared" si="34"/>
        <v>0</v>
      </c>
      <c r="W84">
        <f t="shared" si="34"/>
        <v>0</v>
      </c>
      <c r="X84">
        <f t="shared" si="34"/>
        <v>0</v>
      </c>
      <c r="Y84">
        <f t="shared" si="34"/>
        <v>0</v>
      </c>
      <c r="Z84">
        <f t="shared" si="34"/>
        <v>0</v>
      </c>
      <c r="AA84">
        <f t="shared" si="34"/>
        <v>0</v>
      </c>
      <c r="AB84">
        <f t="shared" si="34"/>
        <v>0</v>
      </c>
      <c r="AC84">
        <f t="shared" si="34"/>
        <v>0</v>
      </c>
      <c r="AD84">
        <f t="shared" si="34"/>
        <v>0</v>
      </c>
      <c r="AE84">
        <f t="shared" si="34"/>
        <v>0</v>
      </c>
      <c r="AF84">
        <f t="shared" si="34"/>
        <v>0</v>
      </c>
      <c r="AG84">
        <f t="shared" si="34"/>
        <v>0</v>
      </c>
      <c r="AH84">
        <f t="shared" si="34"/>
        <v>0</v>
      </c>
      <c r="AI84">
        <f t="shared" si="34"/>
        <v>0</v>
      </c>
      <c r="AJ84">
        <f t="shared" si="34"/>
        <v>0</v>
      </c>
      <c r="AM84">
        <f t="shared" ref="AM84" si="35">SUM(AM70:AM83)</f>
        <v>0</v>
      </c>
      <c r="AP84">
        <f t="shared" ref="AP84" si="36">SUM(AP70:AP83)</f>
        <v>0</v>
      </c>
    </row>
  </sheetData>
  <mergeCells count="6">
    <mergeCell ref="C68:D68"/>
    <mergeCell ref="B4:AY5"/>
    <mergeCell ref="C6:D6"/>
    <mergeCell ref="B37:AY38"/>
    <mergeCell ref="C39:D39"/>
    <mergeCell ref="B66:AY67"/>
  </mergeCells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57CF-8DAC-4BBB-AF11-80AA89F323B1}">
  <dimension ref="A4:Q85"/>
  <sheetViews>
    <sheetView topLeftCell="A59" workbookViewId="0">
      <selection activeCell="E75" sqref="E75"/>
    </sheetView>
  </sheetViews>
  <sheetFormatPr defaultRowHeight="14.4" x14ac:dyDescent="0.3"/>
  <cols>
    <col min="1" max="1" width="5" bestFit="1" customWidth="1"/>
    <col min="2" max="2" width="31.88671875" customWidth="1"/>
    <col min="3" max="3" width="7.6640625" bestFit="1" customWidth="1"/>
    <col min="9" max="9" width="5" bestFit="1" customWidth="1"/>
    <col min="10" max="10" width="15.109375" bestFit="1" customWidth="1"/>
    <col min="11" max="11" width="9.5546875" bestFit="1" customWidth="1"/>
    <col min="12" max="12" width="9" bestFit="1" customWidth="1"/>
    <col min="13" max="13" width="7.44140625" bestFit="1" customWidth="1"/>
    <col min="14" max="14" width="5.109375" bestFit="1" customWidth="1"/>
    <col min="15" max="16" width="7.6640625" bestFit="1" customWidth="1"/>
  </cols>
  <sheetData>
    <row r="4" spans="1:16" ht="15.6" x14ac:dyDescent="0.3">
      <c r="A4" s="67" t="s">
        <v>48</v>
      </c>
      <c r="B4" s="65"/>
      <c r="C4" s="65"/>
      <c r="D4" s="14"/>
      <c r="E4" s="14"/>
      <c r="F4" s="14"/>
      <c r="G4" s="14"/>
      <c r="H4" s="15"/>
      <c r="I4" s="15"/>
      <c r="J4" s="15"/>
      <c r="K4" s="15"/>
      <c r="L4" s="15"/>
      <c r="M4" s="15"/>
      <c r="N4" s="15"/>
      <c r="O4" s="15"/>
      <c r="P4" s="14"/>
    </row>
    <row r="5" spans="1:16" ht="15.6" x14ac:dyDescent="0.3">
      <c r="A5" s="15"/>
      <c r="B5" s="14"/>
      <c r="C5" s="15"/>
      <c r="D5" s="14"/>
      <c r="E5" s="14"/>
      <c r="F5" s="14"/>
      <c r="G5" s="14"/>
      <c r="H5" s="15"/>
      <c r="I5" s="15"/>
      <c r="J5" s="15"/>
      <c r="K5" s="15"/>
      <c r="L5" s="15"/>
      <c r="M5" s="15"/>
      <c r="N5" s="15"/>
      <c r="O5" s="15"/>
      <c r="P5" s="14"/>
    </row>
    <row r="6" spans="1:16" ht="15.6" x14ac:dyDescent="0.3">
      <c r="A6" s="67" t="s">
        <v>49</v>
      </c>
      <c r="B6" s="65"/>
      <c r="C6" s="65"/>
      <c r="D6" s="14"/>
      <c r="E6" s="14"/>
      <c r="F6" s="14"/>
      <c r="G6" s="14"/>
      <c r="H6" s="15"/>
      <c r="I6" s="67" t="s">
        <v>50</v>
      </c>
      <c r="J6" s="65"/>
      <c r="K6" s="65"/>
      <c r="L6" s="65"/>
      <c r="M6" s="65"/>
      <c r="N6" s="65"/>
      <c r="O6" s="65"/>
      <c r="P6" s="65"/>
    </row>
    <row r="7" spans="1:16" ht="15.6" x14ac:dyDescent="0.3">
      <c r="A7" s="12"/>
      <c r="B7" s="13"/>
      <c r="C7" s="13"/>
      <c r="D7" s="14"/>
      <c r="E7" s="14"/>
      <c r="F7" s="14"/>
      <c r="G7" s="14"/>
      <c r="H7" s="15"/>
      <c r="I7" s="15"/>
      <c r="J7" s="15"/>
      <c r="K7" s="15"/>
      <c r="L7" s="15"/>
      <c r="M7" s="15"/>
      <c r="N7" s="15"/>
      <c r="O7" s="15"/>
      <c r="P7" s="15"/>
    </row>
    <row r="8" spans="1:16" ht="15.6" x14ac:dyDescent="0.3">
      <c r="A8" s="16" t="s">
        <v>51</v>
      </c>
      <c r="B8" s="16" t="s">
        <v>52</v>
      </c>
      <c r="C8" s="16" t="s">
        <v>53</v>
      </c>
      <c r="D8" s="14"/>
      <c r="E8" s="14"/>
      <c r="F8" s="14"/>
      <c r="G8" s="14"/>
      <c r="H8" s="15"/>
      <c r="I8" s="16" t="s">
        <v>51</v>
      </c>
      <c r="J8" s="16" t="s">
        <v>54</v>
      </c>
      <c r="K8" s="16" t="s">
        <v>55</v>
      </c>
      <c r="L8" s="16" t="s">
        <v>56</v>
      </c>
      <c r="M8" s="16" t="s">
        <v>57</v>
      </c>
      <c r="N8" s="16" t="s">
        <v>58</v>
      </c>
      <c r="O8" s="16" t="s">
        <v>59</v>
      </c>
      <c r="P8" s="16" t="s">
        <v>60</v>
      </c>
    </row>
    <row r="9" spans="1:16" ht="15.6" x14ac:dyDescent="0.3">
      <c r="A9" s="17" t="s">
        <v>61</v>
      </c>
      <c r="B9" s="18" t="s">
        <v>62</v>
      </c>
      <c r="C9" s="16">
        <v>13621</v>
      </c>
      <c r="D9" s="14"/>
      <c r="E9" s="14"/>
      <c r="F9" s="14"/>
      <c r="G9" s="14"/>
      <c r="H9" s="15"/>
      <c r="I9" s="16">
        <v>1</v>
      </c>
      <c r="J9" s="19" t="s">
        <v>63</v>
      </c>
      <c r="K9" s="16">
        <v>800</v>
      </c>
      <c r="L9" s="16">
        <v>6</v>
      </c>
      <c r="M9" s="16">
        <v>1</v>
      </c>
      <c r="N9" s="16"/>
      <c r="O9" s="16">
        <v>5200</v>
      </c>
      <c r="P9" s="16">
        <v>200</v>
      </c>
    </row>
    <row r="10" spans="1:16" ht="15.6" x14ac:dyDescent="0.3">
      <c r="A10" s="17" t="s">
        <v>64</v>
      </c>
      <c r="B10" s="18" t="s">
        <v>65</v>
      </c>
      <c r="C10" s="16">
        <v>10800</v>
      </c>
      <c r="D10" s="14"/>
      <c r="E10" s="14"/>
      <c r="F10" s="14"/>
      <c r="G10" s="14"/>
      <c r="H10" s="15"/>
      <c r="I10" s="16">
        <v>2</v>
      </c>
      <c r="J10" s="19" t="s">
        <v>66</v>
      </c>
      <c r="K10" s="16">
        <v>750</v>
      </c>
      <c r="L10" s="16">
        <v>1</v>
      </c>
      <c r="M10" s="16">
        <v>6</v>
      </c>
      <c r="N10" s="16"/>
      <c r="O10" s="16">
        <v>750</v>
      </c>
      <c r="P10" s="16"/>
    </row>
    <row r="11" spans="1:16" ht="15.6" x14ac:dyDescent="0.3">
      <c r="A11" s="17" t="s">
        <v>67</v>
      </c>
      <c r="B11" s="18" t="s">
        <v>68</v>
      </c>
      <c r="C11" s="16">
        <v>4365</v>
      </c>
      <c r="D11" s="14"/>
      <c r="E11" s="14"/>
      <c r="F11" s="14"/>
      <c r="G11" s="14"/>
      <c r="H11" s="15"/>
      <c r="I11" s="16">
        <v>3</v>
      </c>
      <c r="J11" s="19" t="s">
        <v>69</v>
      </c>
      <c r="K11" s="16">
        <v>366</v>
      </c>
      <c r="L11" s="16">
        <v>5</v>
      </c>
      <c r="M11" s="16">
        <v>2</v>
      </c>
      <c r="N11" s="16"/>
      <c r="O11" s="16">
        <v>1830</v>
      </c>
      <c r="P11" s="16"/>
    </row>
    <row r="12" spans="1:16" ht="15.6" x14ac:dyDescent="0.3">
      <c r="A12" s="17" t="s">
        <v>70</v>
      </c>
      <c r="B12" s="18" t="s">
        <v>71</v>
      </c>
      <c r="C12" s="16">
        <v>28852</v>
      </c>
      <c r="D12" s="14"/>
      <c r="E12" s="14"/>
      <c r="F12" s="14"/>
      <c r="G12" s="14"/>
      <c r="H12" s="15"/>
      <c r="I12" s="16">
        <v>4</v>
      </c>
      <c r="J12" s="19" t="s">
        <v>72</v>
      </c>
      <c r="K12" s="16">
        <v>450</v>
      </c>
      <c r="L12" s="16">
        <v>7</v>
      </c>
      <c r="M12" s="16"/>
      <c r="N12" s="16"/>
      <c r="O12" s="16">
        <v>3150</v>
      </c>
      <c r="P12" s="16"/>
    </row>
    <row r="13" spans="1:16" ht="15.6" x14ac:dyDescent="0.3">
      <c r="A13" s="17" t="s">
        <v>73</v>
      </c>
      <c r="B13" s="2" t="s">
        <v>74</v>
      </c>
      <c r="C13" s="16">
        <v>3960</v>
      </c>
      <c r="D13" s="14"/>
      <c r="E13" s="14"/>
      <c r="F13" s="14"/>
      <c r="G13" s="14"/>
      <c r="H13" s="15"/>
      <c r="I13" s="16">
        <v>5</v>
      </c>
      <c r="J13" s="19" t="s">
        <v>75</v>
      </c>
      <c r="K13" s="16">
        <v>450</v>
      </c>
      <c r="L13" s="16">
        <v>6</v>
      </c>
      <c r="M13" s="16">
        <v>1</v>
      </c>
      <c r="N13" s="16"/>
      <c r="O13" s="16">
        <v>2700</v>
      </c>
      <c r="P13" s="16"/>
    </row>
    <row r="14" spans="1:16" ht="15.6" x14ac:dyDescent="0.3">
      <c r="A14" s="17" t="s">
        <v>78</v>
      </c>
      <c r="B14" s="2" t="s">
        <v>76</v>
      </c>
      <c r="C14" s="16">
        <v>1860</v>
      </c>
      <c r="D14" s="14"/>
      <c r="E14" s="14"/>
      <c r="F14" s="14"/>
      <c r="G14" s="14"/>
      <c r="H14" s="15"/>
      <c r="I14" s="16">
        <v>6</v>
      </c>
      <c r="J14" s="19" t="s">
        <v>77</v>
      </c>
      <c r="K14" s="16">
        <v>530</v>
      </c>
      <c r="L14" s="16">
        <v>7</v>
      </c>
      <c r="M14" s="16"/>
      <c r="N14" s="16"/>
      <c r="O14" s="16">
        <v>3710</v>
      </c>
      <c r="P14" s="16"/>
    </row>
    <row r="15" spans="1:16" ht="15.6" x14ac:dyDescent="0.3">
      <c r="A15" s="17" t="s">
        <v>84</v>
      </c>
      <c r="B15" s="2" t="s">
        <v>79</v>
      </c>
      <c r="C15" s="16">
        <v>10140</v>
      </c>
      <c r="D15" s="14"/>
      <c r="E15" s="14"/>
      <c r="F15" s="14"/>
      <c r="G15" s="14"/>
      <c r="H15" s="15"/>
      <c r="I15" s="16">
        <v>7</v>
      </c>
      <c r="J15" s="19" t="s">
        <v>80</v>
      </c>
      <c r="K15" s="16">
        <v>700</v>
      </c>
      <c r="L15" s="16">
        <v>5</v>
      </c>
      <c r="M15" s="16">
        <v>2</v>
      </c>
      <c r="N15" s="16"/>
      <c r="O15" s="16">
        <v>3500</v>
      </c>
      <c r="P15" s="16"/>
    </row>
    <row r="16" spans="1:16" ht="15.6" x14ac:dyDescent="0.3">
      <c r="A16" s="17" t="s">
        <v>85</v>
      </c>
      <c r="B16" s="2" t="s">
        <v>106</v>
      </c>
      <c r="C16" s="16">
        <v>3979</v>
      </c>
      <c r="D16" s="14"/>
      <c r="E16" s="14"/>
      <c r="F16" s="14"/>
      <c r="G16" s="14"/>
      <c r="H16" s="15"/>
      <c r="I16" s="16">
        <v>8</v>
      </c>
      <c r="J16" s="19" t="s">
        <v>82</v>
      </c>
      <c r="K16" s="16">
        <v>750</v>
      </c>
      <c r="L16" s="16">
        <v>7</v>
      </c>
      <c r="M16" s="16"/>
      <c r="N16" s="16"/>
      <c r="O16" s="16">
        <v>5250</v>
      </c>
      <c r="P16" s="16"/>
    </row>
    <row r="17" spans="1:16" ht="15.6" x14ac:dyDescent="0.3">
      <c r="A17" s="15"/>
      <c r="B17" s="24" t="s">
        <v>59</v>
      </c>
      <c r="C17" s="23">
        <f>SUM(C9:C16)</f>
        <v>77577</v>
      </c>
      <c r="D17" s="14"/>
      <c r="E17" s="14"/>
      <c r="F17" s="14"/>
      <c r="G17" s="14"/>
      <c r="H17" s="15"/>
      <c r="I17" s="16">
        <v>9</v>
      </c>
      <c r="J17" s="19" t="s">
        <v>81</v>
      </c>
      <c r="K17" s="16">
        <v>366</v>
      </c>
      <c r="L17" s="16">
        <v>7</v>
      </c>
      <c r="M17" s="16"/>
      <c r="N17" s="16"/>
      <c r="O17" s="16">
        <v>2562</v>
      </c>
      <c r="P17" s="16"/>
    </row>
    <row r="18" spans="1:16" ht="15.6" x14ac:dyDescent="0.3">
      <c r="A18" s="15"/>
      <c r="B18" s="14"/>
      <c r="C18" s="15"/>
      <c r="D18" s="14"/>
      <c r="E18" s="14"/>
      <c r="F18" s="14"/>
      <c r="G18" s="14"/>
      <c r="H18" s="15"/>
      <c r="I18" s="15"/>
      <c r="J18" s="15"/>
      <c r="K18" s="15"/>
      <c r="L18" s="20" t="s">
        <v>59</v>
      </c>
      <c r="M18" s="21"/>
      <c r="N18" s="21"/>
      <c r="O18" s="22">
        <f>SUM(O9:O17)</f>
        <v>28652</v>
      </c>
      <c r="P18" s="20">
        <f>SUM(O18+P12+P9)</f>
        <v>28852</v>
      </c>
    </row>
    <row r="28" spans="1:16" ht="15.6" x14ac:dyDescent="0.3">
      <c r="A28" s="67" t="s">
        <v>48</v>
      </c>
      <c r="B28" s="65"/>
      <c r="C28" s="65"/>
      <c r="D28" s="14"/>
      <c r="E28" s="14"/>
      <c r="F28" s="14"/>
      <c r="G28" s="14"/>
      <c r="H28" s="15"/>
      <c r="I28" s="15"/>
      <c r="J28" s="15"/>
      <c r="K28" s="15"/>
      <c r="L28" s="15"/>
      <c r="M28" s="15"/>
      <c r="N28" s="15"/>
      <c r="O28" s="15"/>
      <c r="P28" s="14"/>
    </row>
    <row r="29" spans="1:16" ht="15.6" x14ac:dyDescent="0.3">
      <c r="A29" s="15"/>
      <c r="B29" s="14"/>
      <c r="C29" s="15"/>
      <c r="D29" s="14"/>
      <c r="E29" s="14"/>
      <c r="F29" s="14"/>
      <c r="G29" s="14"/>
      <c r="H29" s="15"/>
      <c r="I29" s="15"/>
      <c r="J29" s="15"/>
      <c r="K29" s="15"/>
      <c r="L29" s="15"/>
      <c r="M29" s="15"/>
      <c r="N29" s="15"/>
      <c r="O29" s="15"/>
      <c r="P29" s="14"/>
    </row>
    <row r="30" spans="1:16" ht="15.6" x14ac:dyDescent="0.3">
      <c r="A30" s="67" t="s">
        <v>103</v>
      </c>
      <c r="B30" s="65"/>
      <c r="C30" s="65"/>
      <c r="D30" s="14"/>
      <c r="E30" s="14"/>
      <c r="F30" s="14"/>
      <c r="G30" s="14"/>
      <c r="H30" s="15"/>
      <c r="I30" s="67" t="s">
        <v>121</v>
      </c>
      <c r="J30" s="65"/>
      <c r="K30" s="65"/>
      <c r="L30" s="65"/>
      <c r="M30" s="65"/>
      <c r="N30" s="65"/>
      <c r="O30" s="65"/>
      <c r="P30" s="65"/>
    </row>
    <row r="31" spans="1:16" ht="15.6" x14ac:dyDescent="0.3">
      <c r="A31" s="12"/>
      <c r="B31" s="13"/>
      <c r="C31" s="13"/>
      <c r="D31" s="14"/>
      <c r="E31" s="14"/>
      <c r="F31" s="14"/>
      <c r="G31" s="14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15.6" x14ac:dyDescent="0.3">
      <c r="A32" s="16" t="s">
        <v>51</v>
      </c>
      <c r="B32" s="16" t="s">
        <v>52</v>
      </c>
      <c r="C32" s="16" t="s">
        <v>53</v>
      </c>
      <c r="D32" s="14"/>
      <c r="E32" s="14"/>
      <c r="F32" s="14"/>
      <c r="G32" s="14"/>
      <c r="H32" s="15"/>
      <c r="I32" s="16" t="s">
        <v>51</v>
      </c>
      <c r="J32" s="16" t="s">
        <v>54</v>
      </c>
      <c r="K32" s="16" t="s">
        <v>55</v>
      </c>
      <c r="L32" s="16" t="s">
        <v>56</v>
      </c>
      <c r="M32" s="16" t="s">
        <v>57</v>
      </c>
      <c r="N32" s="16" t="s">
        <v>58</v>
      </c>
      <c r="O32" s="16" t="s">
        <v>59</v>
      </c>
      <c r="P32" s="16" t="s">
        <v>60</v>
      </c>
    </row>
    <row r="33" spans="1:16" ht="15.6" x14ac:dyDescent="0.3">
      <c r="A33" s="17" t="s">
        <v>61</v>
      </c>
      <c r="B33" s="18" t="s">
        <v>104</v>
      </c>
      <c r="C33" s="16">
        <v>15565</v>
      </c>
      <c r="D33" s="14"/>
      <c r="E33" s="14"/>
      <c r="F33" s="14"/>
      <c r="G33" s="14"/>
      <c r="H33" s="15"/>
      <c r="I33" s="16">
        <v>1</v>
      </c>
      <c r="J33" s="19" t="s">
        <v>63</v>
      </c>
      <c r="K33" s="16">
        <v>800</v>
      </c>
      <c r="L33" s="16">
        <v>6</v>
      </c>
      <c r="M33" s="16">
        <v>1</v>
      </c>
      <c r="N33" s="16"/>
      <c r="O33" s="16">
        <v>5200</v>
      </c>
      <c r="P33" s="16">
        <v>200</v>
      </c>
    </row>
    <row r="34" spans="1:16" ht="15.6" x14ac:dyDescent="0.3">
      <c r="A34" s="17" t="s">
        <v>64</v>
      </c>
      <c r="B34" s="18" t="s">
        <v>109</v>
      </c>
      <c r="C34" s="16">
        <v>4090</v>
      </c>
      <c r="D34" s="14"/>
      <c r="E34" s="14"/>
      <c r="F34" s="14"/>
      <c r="G34" s="14"/>
      <c r="H34" s="15"/>
      <c r="I34" s="16">
        <v>2</v>
      </c>
      <c r="J34" s="19" t="s">
        <v>66</v>
      </c>
      <c r="K34" s="16">
        <v>750</v>
      </c>
      <c r="L34" s="16">
        <v>2</v>
      </c>
      <c r="M34" s="16">
        <v>4</v>
      </c>
      <c r="N34" s="16"/>
      <c r="O34" s="16">
        <v>1500</v>
      </c>
      <c r="P34" s="16"/>
    </row>
    <row r="35" spans="1:16" ht="15.6" x14ac:dyDescent="0.3">
      <c r="A35" s="17" t="s">
        <v>67</v>
      </c>
      <c r="B35" s="18" t="s">
        <v>71</v>
      </c>
      <c r="C35" s="16">
        <v>29974</v>
      </c>
      <c r="D35" s="14"/>
      <c r="E35" s="14"/>
      <c r="F35" s="14"/>
      <c r="G35" s="14"/>
      <c r="H35" s="15"/>
      <c r="I35" s="16">
        <v>3</v>
      </c>
      <c r="J35" s="19" t="s">
        <v>69</v>
      </c>
      <c r="K35" s="16">
        <v>366</v>
      </c>
      <c r="L35" s="16">
        <v>7</v>
      </c>
      <c r="M35" s="16"/>
      <c r="N35" s="16"/>
      <c r="O35" s="16">
        <v>2562</v>
      </c>
      <c r="P35" s="16"/>
    </row>
    <row r="36" spans="1:16" ht="15.6" x14ac:dyDescent="0.3">
      <c r="A36" s="17" t="s">
        <v>70</v>
      </c>
      <c r="B36" s="2" t="s">
        <v>139</v>
      </c>
      <c r="C36" s="16">
        <v>4960</v>
      </c>
      <c r="D36" s="14"/>
      <c r="E36" s="14"/>
      <c r="F36" s="14"/>
      <c r="G36" s="14"/>
      <c r="H36" s="15"/>
      <c r="I36" s="16">
        <v>4</v>
      </c>
      <c r="J36" s="19" t="s">
        <v>72</v>
      </c>
      <c r="K36" s="16">
        <v>450</v>
      </c>
      <c r="L36" s="16">
        <v>7</v>
      </c>
      <c r="M36" s="16"/>
      <c r="N36" s="16"/>
      <c r="O36" s="16">
        <v>3150</v>
      </c>
      <c r="P36" s="16"/>
    </row>
    <row r="37" spans="1:16" ht="15.6" x14ac:dyDescent="0.3">
      <c r="A37" s="17" t="s">
        <v>73</v>
      </c>
      <c r="B37" s="2" t="s">
        <v>140</v>
      </c>
      <c r="C37" s="16">
        <v>11914</v>
      </c>
      <c r="D37" s="14"/>
      <c r="E37" s="14"/>
      <c r="F37" s="14"/>
      <c r="G37" s="14"/>
      <c r="H37" s="15"/>
      <c r="I37" s="16">
        <v>5</v>
      </c>
      <c r="J37" s="19" t="s">
        <v>75</v>
      </c>
      <c r="K37" s="16">
        <v>450</v>
      </c>
      <c r="L37" s="16">
        <v>6</v>
      </c>
      <c r="M37" s="16">
        <v>1</v>
      </c>
      <c r="N37" s="16"/>
      <c r="O37" s="16">
        <v>2700</v>
      </c>
      <c r="P37" s="16"/>
    </row>
    <row r="38" spans="1:16" ht="15.6" x14ac:dyDescent="0.3">
      <c r="A38" s="17" t="s">
        <v>78</v>
      </c>
      <c r="B38" s="2" t="s">
        <v>141</v>
      </c>
      <c r="C38" s="16">
        <v>5399</v>
      </c>
      <c r="D38" s="14"/>
      <c r="E38" s="14"/>
      <c r="F38" s="14"/>
      <c r="G38" s="14"/>
      <c r="H38" s="15"/>
      <c r="I38" s="16">
        <v>6</v>
      </c>
      <c r="J38" s="19" t="s">
        <v>77</v>
      </c>
      <c r="K38" s="16">
        <v>530</v>
      </c>
      <c r="L38" s="16">
        <v>5</v>
      </c>
      <c r="M38" s="16">
        <v>2</v>
      </c>
      <c r="N38" s="16"/>
      <c r="O38" s="16">
        <v>2650</v>
      </c>
      <c r="P38" s="16"/>
    </row>
    <row r="39" spans="1:16" ht="15.6" x14ac:dyDescent="0.3">
      <c r="A39" s="17" t="s">
        <v>84</v>
      </c>
      <c r="B39" s="2" t="s">
        <v>76</v>
      </c>
      <c r="C39" s="16">
        <v>1680</v>
      </c>
      <c r="D39" s="14"/>
      <c r="E39" s="14"/>
      <c r="F39" s="14"/>
      <c r="G39" s="14"/>
      <c r="H39" s="15"/>
      <c r="I39" s="16">
        <v>7</v>
      </c>
      <c r="J39" s="19" t="s">
        <v>80</v>
      </c>
      <c r="K39" s="16">
        <v>700</v>
      </c>
      <c r="L39" s="16">
        <v>6</v>
      </c>
      <c r="M39" s="16">
        <v>1</v>
      </c>
      <c r="N39" s="16"/>
      <c r="O39" s="16">
        <v>4200</v>
      </c>
      <c r="P39" s="16"/>
    </row>
    <row r="40" spans="1:16" ht="15.6" x14ac:dyDescent="0.3">
      <c r="A40" s="17"/>
      <c r="B40" s="1"/>
      <c r="C40" s="1"/>
      <c r="D40" s="14"/>
      <c r="E40" s="14"/>
      <c r="F40" s="14"/>
      <c r="G40" s="14"/>
      <c r="H40" s="15"/>
      <c r="I40" s="16">
        <v>8</v>
      </c>
      <c r="J40" s="19" t="s">
        <v>82</v>
      </c>
      <c r="K40" s="16">
        <v>750</v>
      </c>
      <c r="L40" s="16">
        <v>7</v>
      </c>
      <c r="M40" s="16"/>
      <c r="N40" s="16"/>
      <c r="O40" s="16">
        <v>5250</v>
      </c>
      <c r="P40" s="16"/>
    </row>
    <row r="41" spans="1:16" ht="15.6" x14ac:dyDescent="0.3">
      <c r="A41" s="16"/>
      <c r="B41" s="24" t="s">
        <v>59</v>
      </c>
      <c r="C41" s="23">
        <f>SUM(C33:C39)</f>
        <v>73582</v>
      </c>
      <c r="D41" s="14"/>
      <c r="E41" s="14"/>
      <c r="F41" s="14"/>
      <c r="G41" s="14"/>
      <c r="H41" s="15"/>
      <c r="I41" s="16">
        <v>9</v>
      </c>
      <c r="J41" s="19" t="s">
        <v>81</v>
      </c>
      <c r="K41" s="16">
        <v>366</v>
      </c>
      <c r="L41" s="16">
        <v>7</v>
      </c>
      <c r="M41" s="16"/>
      <c r="N41" s="16"/>
      <c r="O41" s="16">
        <v>2562</v>
      </c>
      <c r="P41" s="16"/>
    </row>
    <row r="42" spans="1:16" ht="15.6" x14ac:dyDescent="0.3">
      <c r="A42" s="15"/>
      <c r="B42" s="14"/>
      <c r="C42" s="15"/>
      <c r="D42" s="14"/>
      <c r="E42" s="14"/>
      <c r="F42" s="14"/>
      <c r="G42" s="14"/>
      <c r="H42" s="15"/>
      <c r="I42" s="15"/>
      <c r="J42" s="15"/>
      <c r="K42" s="15"/>
      <c r="L42" s="20" t="s">
        <v>59</v>
      </c>
      <c r="M42" s="21"/>
      <c r="N42" s="21"/>
      <c r="O42" s="22">
        <f>SUM(O33:O41)</f>
        <v>29774</v>
      </c>
      <c r="P42" s="20">
        <f>SUM(O42+P36+P33)</f>
        <v>29974</v>
      </c>
    </row>
    <row r="49" spans="1:17" ht="15.6" x14ac:dyDescent="0.3">
      <c r="A49" s="67" t="s">
        <v>48</v>
      </c>
      <c r="B49" s="65"/>
      <c r="C49" s="65"/>
      <c r="D49" s="14"/>
      <c r="E49" s="14"/>
      <c r="F49" s="14"/>
      <c r="G49" s="14"/>
      <c r="H49" s="15"/>
      <c r="I49" s="15"/>
      <c r="J49" s="15"/>
      <c r="K49" s="15"/>
      <c r="L49" s="15"/>
      <c r="M49" s="15"/>
      <c r="N49" s="15"/>
      <c r="O49" s="15"/>
      <c r="P49" s="14"/>
    </row>
    <row r="50" spans="1:17" ht="15.6" x14ac:dyDescent="0.3">
      <c r="A50" s="15"/>
      <c r="B50" s="14"/>
      <c r="C50" s="15"/>
      <c r="D50" s="14"/>
      <c r="E50" s="14"/>
      <c r="F50" s="14"/>
      <c r="G50" s="14"/>
      <c r="H50" s="15"/>
      <c r="I50" s="15"/>
      <c r="J50" s="15"/>
      <c r="K50" s="15"/>
      <c r="L50" s="15"/>
      <c r="M50" s="15"/>
      <c r="N50" s="15"/>
      <c r="O50" s="15"/>
      <c r="P50" s="14"/>
    </row>
    <row r="51" spans="1:17" ht="15.6" x14ac:dyDescent="0.3">
      <c r="A51" s="67" t="s">
        <v>118</v>
      </c>
      <c r="B51" s="65"/>
      <c r="C51" s="65"/>
      <c r="D51" s="14"/>
      <c r="E51" s="14"/>
      <c r="F51" s="14"/>
      <c r="G51" s="14"/>
      <c r="H51" s="15"/>
      <c r="I51" s="67" t="s">
        <v>122</v>
      </c>
      <c r="J51" s="65"/>
      <c r="K51" s="65"/>
      <c r="L51" s="65"/>
      <c r="M51" s="65"/>
      <c r="N51" s="65"/>
      <c r="O51" s="65"/>
      <c r="P51" s="65"/>
    </row>
    <row r="52" spans="1:17" ht="15.6" x14ac:dyDescent="0.3">
      <c r="A52" s="12"/>
      <c r="B52" s="13"/>
      <c r="C52" s="13"/>
      <c r="D52" s="14"/>
      <c r="E52" s="14"/>
      <c r="F52" s="14"/>
      <c r="G52" s="14"/>
      <c r="H52" s="15"/>
      <c r="I52" s="15"/>
      <c r="J52" s="15"/>
      <c r="K52" s="15"/>
      <c r="L52" s="15"/>
      <c r="M52" s="15"/>
      <c r="N52" s="15"/>
      <c r="O52" s="15"/>
      <c r="P52" s="15"/>
    </row>
    <row r="53" spans="1:17" ht="15.6" x14ac:dyDescent="0.3">
      <c r="A53" s="16" t="s">
        <v>51</v>
      </c>
      <c r="B53" s="16" t="s">
        <v>52</v>
      </c>
      <c r="C53" s="16" t="s">
        <v>53</v>
      </c>
      <c r="D53" s="14"/>
      <c r="E53" s="14"/>
      <c r="F53" s="14"/>
      <c r="G53" s="14"/>
      <c r="H53" s="15"/>
      <c r="I53" s="16" t="s">
        <v>51</v>
      </c>
      <c r="J53" s="16" t="s">
        <v>54</v>
      </c>
      <c r="K53" s="16" t="s">
        <v>55</v>
      </c>
      <c r="L53" s="16" t="s">
        <v>56</v>
      </c>
      <c r="M53" s="16" t="s">
        <v>57</v>
      </c>
      <c r="N53" s="16" t="s">
        <v>58</v>
      </c>
      <c r="O53" s="16" t="s">
        <v>59</v>
      </c>
      <c r="P53" s="16" t="s">
        <v>60</v>
      </c>
    </row>
    <row r="54" spans="1:17" ht="15.6" x14ac:dyDescent="0.3">
      <c r="A54" s="17" t="s">
        <v>61</v>
      </c>
      <c r="B54" s="18" t="s">
        <v>119</v>
      </c>
      <c r="C54" s="16">
        <v>11039</v>
      </c>
      <c r="D54" s="14"/>
      <c r="E54" s="14"/>
      <c r="F54" s="14"/>
      <c r="G54" s="14"/>
      <c r="H54" s="15"/>
      <c r="I54" s="16">
        <v>1</v>
      </c>
      <c r="J54" s="19" t="s">
        <v>63</v>
      </c>
      <c r="K54" s="16">
        <v>800</v>
      </c>
      <c r="L54" s="16">
        <v>6</v>
      </c>
      <c r="M54" s="16">
        <v>1</v>
      </c>
      <c r="N54" s="16"/>
      <c r="O54" s="16">
        <v>5200</v>
      </c>
      <c r="P54" s="16">
        <v>200</v>
      </c>
    </row>
    <row r="55" spans="1:17" ht="15.6" x14ac:dyDescent="0.3">
      <c r="A55" s="17" t="s">
        <v>64</v>
      </c>
      <c r="B55" s="18" t="s">
        <v>120</v>
      </c>
      <c r="C55" s="16">
        <v>3815</v>
      </c>
      <c r="D55" s="14"/>
      <c r="E55" s="14"/>
      <c r="F55" s="14"/>
      <c r="G55" s="14"/>
      <c r="H55" s="15"/>
      <c r="I55" s="16">
        <v>2</v>
      </c>
      <c r="J55" s="19" t="s">
        <v>218</v>
      </c>
      <c r="K55" s="16">
        <v>750</v>
      </c>
      <c r="L55" s="16">
        <v>7</v>
      </c>
      <c r="M55" s="16"/>
      <c r="N55" s="16"/>
      <c r="O55" s="16">
        <v>5250</v>
      </c>
      <c r="P55" s="16"/>
    </row>
    <row r="56" spans="1:17" ht="15.6" x14ac:dyDescent="0.3">
      <c r="A56" s="17" t="s">
        <v>67</v>
      </c>
      <c r="B56" s="18" t="s">
        <v>71</v>
      </c>
      <c r="C56" s="16">
        <v>37638</v>
      </c>
      <c r="D56" s="14"/>
      <c r="E56" s="14"/>
      <c r="F56" s="14"/>
      <c r="G56" s="14"/>
      <c r="H56" s="15"/>
      <c r="I56" s="16">
        <v>3</v>
      </c>
      <c r="J56" s="19" t="s">
        <v>69</v>
      </c>
      <c r="K56" s="16">
        <v>366</v>
      </c>
      <c r="L56" s="16">
        <v>6</v>
      </c>
      <c r="M56" s="16">
        <v>1</v>
      </c>
      <c r="N56" s="16"/>
      <c r="O56" s="16">
        <v>2196</v>
      </c>
      <c r="P56" s="16"/>
    </row>
    <row r="57" spans="1:17" ht="15.6" x14ac:dyDescent="0.3">
      <c r="A57" s="17" t="s">
        <v>70</v>
      </c>
      <c r="B57" s="2" t="s">
        <v>74</v>
      </c>
      <c r="C57" s="16">
        <v>1000</v>
      </c>
      <c r="D57" s="14"/>
      <c r="E57" s="14"/>
      <c r="F57" s="14"/>
      <c r="G57" s="14"/>
      <c r="H57" s="15"/>
      <c r="I57" s="16">
        <v>4</v>
      </c>
      <c r="J57" s="19" t="s">
        <v>72</v>
      </c>
      <c r="K57" s="16">
        <v>450</v>
      </c>
      <c r="L57" s="16">
        <v>5</v>
      </c>
      <c r="M57" s="16">
        <v>2</v>
      </c>
      <c r="N57" s="16"/>
      <c r="O57" s="16">
        <v>2250</v>
      </c>
      <c r="P57" s="16"/>
    </row>
    <row r="58" spans="1:17" ht="15.6" x14ac:dyDescent="0.3">
      <c r="A58" s="17" t="s">
        <v>73</v>
      </c>
      <c r="B58" s="2" t="s">
        <v>76</v>
      </c>
      <c r="C58" s="16">
        <v>1860</v>
      </c>
      <c r="D58" s="14"/>
      <c r="E58" s="14"/>
      <c r="F58" s="14"/>
      <c r="G58" s="14"/>
      <c r="H58" s="15"/>
      <c r="I58" s="16">
        <v>5</v>
      </c>
      <c r="J58" s="19" t="s">
        <v>75</v>
      </c>
      <c r="K58" s="16">
        <v>450</v>
      </c>
      <c r="L58" s="16">
        <v>7</v>
      </c>
      <c r="M58" s="16"/>
      <c r="N58" s="16"/>
      <c r="O58" s="16">
        <v>3150</v>
      </c>
      <c r="P58" s="16"/>
    </row>
    <row r="59" spans="1:17" ht="15.6" x14ac:dyDescent="0.3">
      <c r="A59" s="17" t="s">
        <v>78</v>
      </c>
      <c r="B59" s="2" t="s">
        <v>185</v>
      </c>
      <c r="C59" s="16">
        <v>6844</v>
      </c>
      <c r="D59" s="14"/>
      <c r="E59" s="14"/>
      <c r="F59" s="14"/>
      <c r="G59" s="14"/>
      <c r="H59" s="15"/>
      <c r="I59" s="16">
        <v>6</v>
      </c>
      <c r="J59" s="19" t="s">
        <v>77</v>
      </c>
      <c r="K59" s="16">
        <v>530</v>
      </c>
      <c r="L59" s="16">
        <v>6</v>
      </c>
      <c r="M59" s="16">
        <v>1</v>
      </c>
      <c r="N59" s="16"/>
      <c r="O59" s="16">
        <v>3180</v>
      </c>
      <c r="P59" s="16"/>
    </row>
    <row r="60" spans="1:17" ht="15.6" x14ac:dyDescent="0.3">
      <c r="A60" s="17" t="s">
        <v>84</v>
      </c>
      <c r="B60" s="2" t="s">
        <v>83</v>
      </c>
      <c r="C60" s="16">
        <v>5399</v>
      </c>
      <c r="D60" s="14"/>
      <c r="E60" s="14"/>
      <c r="F60" s="14"/>
      <c r="G60" s="14"/>
      <c r="H60" s="15"/>
      <c r="I60" s="16">
        <v>7</v>
      </c>
      <c r="J60" s="19" t="s">
        <v>80</v>
      </c>
      <c r="K60" s="16">
        <v>700</v>
      </c>
      <c r="L60" s="16">
        <v>6</v>
      </c>
      <c r="M60" s="16">
        <v>1</v>
      </c>
      <c r="N60" s="16"/>
      <c r="O60" s="16">
        <v>4200</v>
      </c>
      <c r="P60" s="16"/>
    </row>
    <row r="61" spans="1:17" ht="15.6" x14ac:dyDescent="0.3">
      <c r="A61" s="17" t="s">
        <v>85</v>
      </c>
      <c r="D61" s="14"/>
      <c r="E61" s="14"/>
      <c r="F61" s="14"/>
      <c r="G61" s="14"/>
      <c r="H61" s="15"/>
      <c r="I61" s="16">
        <v>8</v>
      </c>
      <c r="J61" s="19" t="s">
        <v>82</v>
      </c>
      <c r="K61" s="16">
        <v>750</v>
      </c>
      <c r="L61" s="16">
        <v>7</v>
      </c>
      <c r="M61" s="16"/>
      <c r="N61" s="16"/>
      <c r="O61" s="16">
        <v>5250</v>
      </c>
      <c r="P61" s="16"/>
    </row>
    <row r="62" spans="1:17" ht="15.6" x14ac:dyDescent="0.3">
      <c r="A62" s="15"/>
      <c r="B62" s="24" t="s">
        <v>59</v>
      </c>
      <c r="C62" s="23">
        <f>SUM(C54:C60)</f>
        <v>67595</v>
      </c>
      <c r="D62" s="14"/>
      <c r="E62" s="14"/>
      <c r="F62" s="14"/>
      <c r="G62" s="14"/>
      <c r="H62" s="15"/>
      <c r="I62" s="16">
        <v>9</v>
      </c>
      <c r="J62" s="19" t="s">
        <v>81</v>
      </c>
      <c r="K62" s="16">
        <v>366</v>
      </c>
      <c r="L62" s="16">
        <v>7</v>
      </c>
      <c r="M62" s="16"/>
      <c r="N62" s="16"/>
      <c r="O62" s="16">
        <v>2562</v>
      </c>
      <c r="P62" s="16"/>
    </row>
    <row r="63" spans="1:17" ht="15.6" x14ac:dyDescent="0.3">
      <c r="A63" s="15"/>
      <c r="B63" s="36"/>
      <c r="C63" s="21"/>
      <c r="D63" s="14"/>
      <c r="E63" s="14"/>
      <c r="F63" s="14"/>
      <c r="G63" s="14"/>
      <c r="H63" s="15"/>
      <c r="I63" s="16">
        <v>10</v>
      </c>
      <c r="J63" s="19" t="s">
        <v>192</v>
      </c>
      <c r="K63" s="16">
        <v>600</v>
      </c>
      <c r="L63" s="16">
        <v>7</v>
      </c>
      <c r="M63" s="16"/>
      <c r="N63" s="16"/>
      <c r="O63" s="16">
        <v>4200</v>
      </c>
      <c r="P63" s="16"/>
      <c r="Q63" t="s">
        <v>195</v>
      </c>
    </row>
    <row r="64" spans="1:17" ht="15.6" x14ac:dyDescent="0.3">
      <c r="A64" s="15"/>
      <c r="B64" s="14"/>
      <c r="C64" s="15"/>
      <c r="D64" s="14"/>
      <c r="E64" s="14"/>
      <c r="F64" s="14"/>
      <c r="G64" s="14"/>
      <c r="H64" s="15"/>
      <c r="I64" s="15"/>
      <c r="J64" s="15"/>
      <c r="K64" s="15"/>
      <c r="L64" s="20" t="s">
        <v>59</v>
      </c>
      <c r="M64" s="21"/>
      <c r="N64" s="21"/>
      <c r="O64" s="22">
        <f>SUM(O54:O63)</f>
        <v>37438</v>
      </c>
      <c r="P64" s="20">
        <f>SUM(O64+P57+P54)</f>
        <v>37638</v>
      </c>
    </row>
    <row r="71" spans="1:16" ht="15.6" x14ac:dyDescent="0.3">
      <c r="A71" s="67" t="s">
        <v>48</v>
      </c>
      <c r="B71" s="65"/>
      <c r="C71" s="65"/>
      <c r="D71" s="14"/>
      <c r="E71" s="14"/>
      <c r="F71" s="14"/>
      <c r="G71" s="14"/>
      <c r="H71" s="15"/>
      <c r="I71" s="15"/>
      <c r="J71" s="15"/>
      <c r="K71" s="15"/>
      <c r="L71" s="15"/>
      <c r="M71" s="15"/>
      <c r="N71" s="15"/>
      <c r="O71" s="15"/>
      <c r="P71" s="14"/>
    </row>
    <row r="72" spans="1:16" ht="15.6" x14ac:dyDescent="0.3">
      <c r="A72" s="15"/>
      <c r="B72" s="14"/>
      <c r="C72" s="15"/>
      <c r="D72" s="14"/>
      <c r="E72" s="14"/>
      <c r="F72" s="14"/>
      <c r="G72" s="14"/>
      <c r="H72" s="15"/>
      <c r="I72" s="15"/>
      <c r="J72" s="15"/>
      <c r="K72" s="15"/>
      <c r="L72" s="15"/>
      <c r="M72" s="15"/>
      <c r="N72" s="15"/>
      <c r="O72" s="15"/>
      <c r="P72" s="14"/>
    </row>
    <row r="73" spans="1:16" ht="15.6" x14ac:dyDescent="0.3">
      <c r="A73" s="67" t="s">
        <v>193</v>
      </c>
      <c r="B73" s="65"/>
      <c r="C73" s="65"/>
      <c r="D73" s="14"/>
      <c r="E73" s="14"/>
      <c r="F73" s="14"/>
      <c r="G73" s="14"/>
      <c r="H73" s="15"/>
      <c r="I73" s="67" t="s">
        <v>194</v>
      </c>
      <c r="J73" s="65"/>
      <c r="K73" s="65"/>
      <c r="L73" s="65"/>
      <c r="M73" s="65"/>
      <c r="N73" s="65"/>
      <c r="O73" s="65"/>
      <c r="P73" s="65"/>
    </row>
    <row r="74" spans="1:16" ht="15.6" x14ac:dyDescent="0.3">
      <c r="A74" s="12"/>
      <c r="B74" s="13"/>
      <c r="C74" s="13"/>
      <c r="D74" s="14"/>
      <c r="E74" s="14"/>
      <c r="F74" s="14"/>
      <c r="G74" s="14"/>
      <c r="H74" s="15"/>
      <c r="I74" s="15"/>
      <c r="J74" s="15"/>
      <c r="K74" s="15"/>
      <c r="L74" s="15"/>
      <c r="M74" s="15"/>
      <c r="N74" s="15"/>
      <c r="O74" s="15"/>
      <c r="P74" s="15"/>
    </row>
    <row r="75" spans="1:16" ht="15.6" x14ac:dyDescent="0.3">
      <c r="A75" s="16" t="s">
        <v>51</v>
      </c>
      <c r="B75" s="16" t="s">
        <v>52</v>
      </c>
      <c r="C75" s="16" t="s">
        <v>53</v>
      </c>
      <c r="D75" s="14"/>
      <c r="E75" s="14"/>
      <c r="F75" s="14"/>
      <c r="G75" s="14"/>
      <c r="H75" s="15"/>
      <c r="I75" s="16" t="s">
        <v>51</v>
      </c>
      <c r="J75" s="16" t="s">
        <v>54</v>
      </c>
      <c r="K75" s="16" t="s">
        <v>55</v>
      </c>
      <c r="L75" s="16" t="s">
        <v>56</v>
      </c>
      <c r="M75" s="16" t="s">
        <v>57</v>
      </c>
      <c r="N75" s="16" t="s">
        <v>58</v>
      </c>
      <c r="O75" s="16" t="s">
        <v>59</v>
      </c>
      <c r="P75" s="16" t="s">
        <v>60</v>
      </c>
    </row>
    <row r="76" spans="1:16" ht="15.6" x14ac:dyDescent="0.3">
      <c r="A76" s="17" t="s">
        <v>61</v>
      </c>
      <c r="B76" s="18" t="s">
        <v>119</v>
      </c>
      <c r="C76" s="16">
        <v>11039</v>
      </c>
      <c r="D76" s="14"/>
      <c r="E76" s="14"/>
      <c r="F76" s="14"/>
      <c r="G76" s="14"/>
      <c r="H76" s="15"/>
      <c r="I76" s="16">
        <v>1</v>
      </c>
      <c r="J76" s="19" t="s">
        <v>63</v>
      </c>
      <c r="K76" s="16">
        <v>800</v>
      </c>
      <c r="L76" s="16">
        <v>6</v>
      </c>
      <c r="M76" s="16">
        <v>1</v>
      </c>
      <c r="N76" s="16"/>
      <c r="O76" s="16">
        <v>5200</v>
      </c>
      <c r="P76" s="16">
        <v>200</v>
      </c>
    </row>
    <row r="77" spans="1:16" ht="15.6" x14ac:dyDescent="0.3">
      <c r="A77" s="17" t="s">
        <v>64</v>
      </c>
      <c r="B77" s="18" t="s">
        <v>120</v>
      </c>
      <c r="C77" s="16">
        <v>3815</v>
      </c>
      <c r="D77" s="14"/>
      <c r="E77" s="14"/>
      <c r="F77" s="14"/>
      <c r="G77" s="14"/>
      <c r="H77" s="15"/>
      <c r="I77" s="16">
        <v>2</v>
      </c>
      <c r="J77" s="19" t="s">
        <v>218</v>
      </c>
      <c r="K77" s="16">
        <v>750</v>
      </c>
      <c r="L77" s="16">
        <v>7</v>
      </c>
      <c r="M77" s="16"/>
      <c r="N77" s="16"/>
      <c r="O77" s="16">
        <v>5250</v>
      </c>
      <c r="P77" s="16"/>
    </row>
    <row r="78" spans="1:16" ht="15.6" x14ac:dyDescent="0.3">
      <c r="A78" s="17" t="s">
        <v>67</v>
      </c>
      <c r="B78" s="18" t="s">
        <v>71</v>
      </c>
      <c r="C78" s="16"/>
      <c r="D78" s="14"/>
      <c r="E78" s="14"/>
      <c r="F78" s="14"/>
      <c r="G78" s="14"/>
      <c r="H78" s="15"/>
      <c r="I78" s="16">
        <v>3</v>
      </c>
      <c r="J78" s="19" t="s">
        <v>69</v>
      </c>
      <c r="K78" s="16">
        <v>366</v>
      </c>
      <c r="L78" s="16">
        <v>6</v>
      </c>
      <c r="M78" s="16">
        <v>1</v>
      </c>
      <c r="N78" s="16"/>
      <c r="O78" s="16">
        <v>2196</v>
      </c>
      <c r="P78" s="16"/>
    </row>
    <row r="79" spans="1:16" ht="15.6" x14ac:dyDescent="0.3">
      <c r="A79" s="17" t="s">
        <v>70</v>
      </c>
      <c r="B79" s="2" t="s">
        <v>74</v>
      </c>
      <c r="C79" s="16">
        <v>2000</v>
      </c>
      <c r="D79" s="14"/>
      <c r="E79" s="14"/>
      <c r="F79" s="14"/>
      <c r="G79" s="14"/>
      <c r="H79" s="15"/>
      <c r="I79" s="16">
        <v>4</v>
      </c>
      <c r="J79" s="19" t="s">
        <v>72</v>
      </c>
      <c r="K79" s="16">
        <v>450</v>
      </c>
      <c r="L79" s="16">
        <v>5</v>
      </c>
      <c r="M79" s="16">
        <v>2</v>
      </c>
      <c r="N79" s="16"/>
      <c r="O79" s="16">
        <v>2250</v>
      </c>
      <c r="P79" s="16"/>
    </row>
    <row r="80" spans="1:16" ht="15.6" x14ac:dyDescent="0.3">
      <c r="A80" s="17" t="s">
        <v>73</v>
      </c>
      <c r="B80" s="2" t="s">
        <v>76</v>
      </c>
      <c r="C80" s="16"/>
      <c r="D80" s="14"/>
      <c r="E80" s="14"/>
      <c r="F80" s="14"/>
      <c r="G80" s="14"/>
      <c r="H80" s="15"/>
      <c r="I80" s="16">
        <v>5</v>
      </c>
      <c r="J80" s="19" t="s">
        <v>75</v>
      </c>
      <c r="K80" s="16">
        <v>450</v>
      </c>
      <c r="L80" s="16">
        <v>7</v>
      </c>
      <c r="M80" s="16"/>
      <c r="N80" s="16"/>
      <c r="O80" s="16">
        <v>3150</v>
      </c>
      <c r="P80" s="16"/>
    </row>
    <row r="81" spans="1:16" ht="15.6" x14ac:dyDescent="0.3">
      <c r="A81" s="17" t="s">
        <v>78</v>
      </c>
      <c r="B81" s="2" t="s">
        <v>185</v>
      </c>
      <c r="C81" s="16">
        <v>6844</v>
      </c>
      <c r="D81" s="14"/>
      <c r="E81" s="14"/>
      <c r="F81" s="14"/>
      <c r="G81" s="14"/>
      <c r="H81" s="15"/>
      <c r="I81" s="16">
        <v>6</v>
      </c>
      <c r="J81" s="19" t="s">
        <v>77</v>
      </c>
      <c r="K81" s="16">
        <v>530</v>
      </c>
      <c r="L81" s="16">
        <v>6</v>
      </c>
      <c r="M81" s="16">
        <v>1</v>
      </c>
      <c r="N81" s="16"/>
      <c r="O81" s="16">
        <v>3180</v>
      </c>
      <c r="P81" s="16"/>
    </row>
    <row r="82" spans="1:16" ht="15.6" x14ac:dyDescent="0.3">
      <c r="A82" s="17" t="s">
        <v>84</v>
      </c>
      <c r="B82" s="2" t="s">
        <v>83</v>
      </c>
      <c r="C82" s="16">
        <v>5399</v>
      </c>
      <c r="D82" s="14"/>
      <c r="E82" s="14"/>
      <c r="F82" s="14"/>
      <c r="G82" s="14"/>
      <c r="H82" s="15"/>
      <c r="I82" s="16">
        <v>7</v>
      </c>
      <c r="J82" s="19" t="s">
        <v>80</v>
      </c>
      <c r="K82" s="16">
        <v>700</v>
      </c>
      <c r="L82" s="16">
        <v>6</v>
      </c>
      <c r="M82" s="16">
        <v>1</v>
      </c>
      <c r="N82" s="16"/>
      <c r="O82" s="16">
        <v>4200</v>
      </c>
      <c r="P82" s="16"/>
    </row>
    <row r="83" spans="1:16" ht="15.6" x14ac:dyDescent="0.3">
      <c r="A83" s="17" t="s">
        <v>85</v>
      </c>
      <c r="D83" s="14"/>
      <c r="E83" s="14"/>
      <c r="F83" s="14"/>
      <c r="G83" s="14"/>
      <c r="H83" s="15"/>
      <c r="I83" s="16">
        <v>8</v>
      </c>
      <c r="J83" s="19" t="s">
        <v>82</v>
      </c>
      <c r="K83" s="16">
        <v>750</v>
      </c>
      <c r="L83" s="16">
        <v>7</v>
      </c>
      <c r="M83" s="16"/>
      <c r="N83" s="16"/>
      <c r="O83" s="16">
        <v>5250</v>
      </c>
      <c r="P83" s="16"/>
    </row>
    <row r="84" spans="1:16" ht="15.6" x14ac:dyDescent="0.3">
      <c r="A84" s="15"/>
      <c r="B84" s="24" t="s">
        <v>59</v>
      </c>
      <c r="C84" s="23">
        <f>SUM(C76:C82)</f>
        <v>29097</v>
      </c>
      <c r="D84" s="14"/>
      <c r="E84" s="14"/>
      <c r="F84" s="14"/>
      <c r="G84" s="14"/>
      <c r="H84" s="15"/>
      <c r="I84" s="16">
        <v>9</v>
      </c>
      <c r="J84" s="19" t="s">
        <v>81</v>
      </c>
      <c r="K84" s="16">
        <v>366</v>
      </c>
      <c r="L84" s="16">
        <v>7</v>
      </c>
      <c r="M84" s="16"/>
      <c r="N84" s="16"/>
      <c r="O84" s="16">
        <v>2562</v>
      </c>
      <c r="P84" s="16"/>
    </row>
    <row r="85" spans="1:16" ht="15.6" x14ac:dyDescent="0.3">
      <c r="A85" s="15"/>
      <c r="B85" s="14"/>
      <c r="C85" s="15"/>
      <c r="D85" s="14"/>
      <c r="E85" s="14"/>
      <c r="F85" s="14"/>
      <c r="G85" s="14"/>
      <c r="H85" s="15"/>
      <c r="I85" s="15"/>
      <c r="J85" s="15"/>
      <c r="K85" s="15"/>
      <c r="L85" s="20" t="s">
        <v>59</v>
      </c>
      <c r="M85" s="21"/>
      <c r="N85" s="21"/>
      <c r="O85" s="22">
        <f>SUM(O76:O84)</f>
        <v>33238</v>
      </c>
      <c r="P85" s="20">
        <f>SUM(O85+P79+P76)</f>
        <v>33438</v>
      </c>
    </row>
  </sheetData>
  <mergeCells count="12">
    <mergeCell ref="A71:C71"/>
    <mergeCell ref="A73:C73"/>
    <mergeCell ref="I73:P73"/>
    <mergeCell ref="A49:C49"/>
    <mergeCell ref="A51:C51"/>
    <mergeCell ref="I51:P51"/>
    <mergeCell ref="A4:C4"/>
    <mergeCell ref="A6:C6"/>
    <mergeCell ref="I6:P6"/>
    <mergeCell ref="A28:C28"/>
    <mergeCell ref="A30:C30"/>
    <mergeCell ref="I30:P30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DB6D-1654-4269-9CFB-B9857FA348C7}">
  <dimension ref="A12:C77"/>
  <sheetViews>
    <sheetView topLeftCell="A30" workbookViewId="0">
      <selection activeCell="B71" sqref="B71"/>
    </sheetView>
  </sheetViews>
  <sheetFormatPr defaultRowHeight="14.4" x14ac:dyDescent="0.3"/>
  <cols>
    <col min="1" max="1" width="5" bestFit="1" customWidth="1"/>
    <col min="2" max="2" width="33" customWidth="1"/>
    <col min="3" max="3" width="7.6640625" bestFit="1" customWidth="1"/>
  </cols>
  <sheetData>
    <row r="12" spans="1:3" x14ac:dyDescent="0.3">
      <c r="A12" s="67" t="s">
        <v>86</v>
      </c>
      <c r="B12" s="65"/>
      <c r="C12" s="65"/>
    </row>
    <row r="13" spans="1:3" x14ac:dyDescent="0.3">
      <c r="A13" s="67" t="s">
        <v>92</v>
      </c>
      <c r="B13" s="65"/>
      <c r="C13" s="65"/>
    </row>
    <row r="14" spans="1:3" ht="15" x14ac:dyDescent="0.3">
      <c r="A14" s="16" t="s">
        <v>51</v>
      </c>
      <c r="B14" s="16" t="s">
        <v>52</v>
      </c>
      <c r="C14" s="16" t="s">
        <v>53</v>
      </c>
    </row>
    <row r="15" spans="1:3" ht="15" x14ac:dyDescent="0.3">
      <c r="A15" s="17" t="s">
        <v>61</v>
      </c>
      <c r="B15" s="18" t="s">
        <v>93</v>
      </c>
      <c r="C15" s="16">
        <v>16389</v>
      </c>
    </row>
    <row r="16" spans="1:3" ht="15" x14ac:dyDescent="0.3">
      <c r="A16" s="17" t="s">
        <v>64</v>
      </c>
      <c r="B16" s="18" t="s">
        <v>94</v>
      </c>
      <c r="C16" s="16">
        <v>4500</v>
      </c>
    </row>
    <row r="17" spans="1:3" ht="15" x14ac:dyDescent="0.3">
      <c r="A17" s="17" t="s">
        <v>67</v>
      </c>
      <c r="B17" s="18" t="s">
        <v>95</v>
      </c>
      <c r="C17" s="16">
        <v>6970</v>
      </c>
    </row>
    <row r="18" spans="1:3" ht="15" x14ac:dyDescent="0.3">
      <c r="A18" s="17" t="s">
        <v>70</v>
      </c>
      <c r="B18" s="18" t="s">
        <v>96</v>
      </c>
      <c r="C18" s="16">
        <v>15273</v>
      </c>
    </row>
    <row r="19" spans="1:3" ht="15" x14ac:dyDescent="0.3">
      <c r="A19" s="17" t="s">
        <v>73</v>
      </c>
      <c r="B19" s="18" t="s">
        <v>105</v>
      </c>
      <c r="C19" s="16">
        <v>6255</v>
      </c>
    </row>
    <row r="20" spans="1:3" ht="15.6" x14ac:dyDescent="0.3">
      <c r="A20" s="17" t="s">
        <v>78</v>
      </c>
      <c r="B20" s="2" t="s">
        <v>107</v>
      </c>
      <c r="C20" s="16">
        <v>6585</v>
      </c>
    </row>
    <row r="21" spans="1:3" ht="15.6" x14ac:dyDescent="0.3">
      <c r="A21" s="17" t="s">
        <v>84</v>
      </c>
      <c r="B21" s="2" t="s">
        <v>97</v>
      </c>
      <c r="C21" s="16">
        <v>3720</v>
      </c>
    </row>
    <row r="22" spans="1:3" ht="15" x14ac:dyDescent="0.3">
      <c r="A22" s="17" t="s">
        <v>85</v>
      </c>
      <c r="B22" s="18" t="s">
        <v>98</v>
      </c>
      <c r="C22" s="16">
        <v>2475</v>
      </c>
    </row>
    <row r="23" spans="1:3" ht="15" x14ac:dyDescent="0.3">
      <c r="A23" s="17" t="s">
        <v>99</v>
      </c>
      <c r="B23" s="18"/>
      <c r="C23" s="16"/>
    </row>
    <row r="24" spans="1:3" ht="15.6" x14ac:dyDescent="0.3">
      <c r="A24" s="14"/>
      <c r="B24" s="24" t="s">
        <v>59</v>
      </c>
      <c r="C24" s="25">
        <f>SUM(C15:C23)</f>
        <v>62167</v>
      </c>
    </row>
    <row r="29" spans="1:3" x14ac:dyDescent="0.3">
      <c r="A29" s="67" t="s">
        <v>86</v>
      </c>
      <c r="B29" s="65"/>
      <c r="C29" s="65"/>
    </row>
    <row r="30" spans="1:3" x14ac:dyDescent="0.3">
      <c r="A30" s="67" t="s">
        <v>101</v>
      </c>
      <c r="B30" s="65"/>
      <c r="C30" s="65"/>
    </row>
    <row r="31" spans="1:3" ht="15" x14ac:dyDescent="0.3">
      <c r="A31" s="16" t="s">
        <v>51</v>
      </c>
      <c r="B31" s="16" t="s">
        <v>52</v>
      </c>
      <c r="C31" s="16" t="s">
        <v>53</v>
      </c>
    </row>
    <row r="32" spans="1:3" ht="15" x14ac:dyDescent="0.3">
      <c r="A32" s="17" t="s">
        <v>61</v>
      </c>
      <c r="B32" s="18" t="s">
        <v>102</v>
      </c>
      <c r="C32" s="16">
        <v>13996</v>
      </c>
    </row>
    <row r="33" spans="1:3" ht="15" x14ac:dyDescent="0.3">
      <c r="A33" s="17" t="s">
        <v>64</v>
      </c>
      <c r="B33" s="18" t="s">
        <v>134</v>
      </c>
      <c r="C33" s="16">
        <v>1500</v>
      </c>
    </row>
    <row r="34" spans="1:3" ht="15" x14ac:dyDescent="0.3">
      <c r="A34" s="17" t="s">
        <v>67</v>
      </c>
      <c r="B34" s="18" t="s">
        <v>113</v>
      </c>
      <c r="C34" s="16">
        <v>5550</v>
      </c>
    </row>
    <row r="35" spans="1:3" ht="15" x14ac:dyDescent="0.3">
      <c r="A35" s="17" t="s">
        <v>70</v>
      </c>
      <c r="B35" s="18" t="s">
        <v>96</v>
      </c>
      <c r="C35" s="16">
        <v>15336</v>
      </c>
    </row>
    <row r="36" spans="1:3" ht="15" x14ac:dyDescent="0.3">
      <c r="A36" s="17" t="s">
        <v>73</v>
      </c>
      <c r="B36" s="18" t="s">
        <v>135</v>
      </c>
      <c r="C36" s="16">
        <v>8155</v>
      </c>
    </row>
    <row r="37" spans="1:3" ht="15.6" x14ac:dyDescent="0.3">
      <c r="A37" s="17" t="s">
        <v>78</v>
      </c>
      <c r="B37" s="2" t="s">
        <v>136</v>
      </c>
      <c r="C37" s="16">
        <v>3998</v>
      </c>
    </row>
    <row r="38" spans="1:3" ht="15.6" x14ac:dyDescent="0.3">
      <c r="A38" s="17" t="s">
        <v>84</v>
      </c>
      <c r="B38" s="2" t="s">
        <v>137</v>
      </c>
      <c r="C38" s="16">
        <v>1680</v>
      </c>
    </row>
    <row r="39" spans="1:3" ht="15.6" x14ac:dyDescent="0.3">
      <c r="A39" s="17" t="s">
        <v>85</v>
      </c>
      <c r="B39" s="2" t="s">
        <v>89</v>
      </c>
      <c r="C39" s="16">
        <v>4615</v>
      </c>
    </row>
    <row r="40" spans="1:3" ht="15.6" x14ac:dyDescent="0.3">
      <c r="A40" s="14"/>
      <c r="B40" s="24" t="s">
        <v>59</v>
      </c>
      <c r="C40" s="25">
        <f>SUM(C32:C39)</f>
        <v>54830</v>
      </c>
    </row>
    <row r="45" spans="1:3" x14ac:dyDescent="0.3">
      <c r="A45" s="67" t="s">
        <v>86</v>
      </c>
      <c r="B45" s="65"/>
      <c r="C45" s="65"/>
    </row>
    <row r="46" spans="1:3" x14ac:dyDescent="0.3">
      <c r="A46" s="67" t="s">
        <v>142</v>
      </c>
      <c r="B46" s="65"/>
      <c r="C46" s="65"/>
    </row>
    <row r="47" spans="1:3" ht="15" x14ac:dyDescent="0.3">
      <c r="A47" s="16" t="s">
        <v>51</v>
      </c>
      <c r="B47" s="16" t="s">
        <v>52</v>
      </c>
      <c r="C47" s="16" t="s">
        <v>53</v>
      </c>
    </row>
    <row r="48" spans="1:3" ht="15" x14ac:dyDescent="0.3">
      <c r="A48" s="17" t="s">
        <v>61</v>
      </c>
      <c r="B48" s="18" t="s">
        <v>144</v>
      </c>
      <c r="C48" s="16">
        <v>11643</v>
      </c>
    </row>
    <row r="49" spans="1:3" ht="15" x14ac:dyDescent="0.3">
      <c r="A49" s="17" t="s">
        <v>64</v>
      </c>
      <c r="B49" s="18" t="s">
        <v>186</v>
      </c>
      <c r="C49" s="16">
        <v>2250</v>
      </c>
    </row>
    <row r="50" spans="1:3" ht="15" x14ac:dyDescent="0.3">
      <c r="A50" s="17" t="s">
        <v>67</v>
      </c>
      <c r="B50" s="18" t="s">
        <v>96</v>
      </c>
      <c r="C50" s="16">
        <v>16399</v>
      </c>
    </row>
    <row r="51" spans="1:3" ht="15" x14ac:dyDescent="0.3">
      <c r="A51" s="17" t="s">
        <v>70</v>
      </c>
      <c r="B51" s="18" t="s">
        <v>135</v>
      </c>
      <c r="C51" s="16">
        <v>6340</v>
      </c>
    </row>
    <row r="52" spans="1:3" ht="15.6" x14ac:dyDescent="0.3">
      <c r="A52" s="17" t="s">
        <v>73</v>
      </c>
      <c r="B52" s="2" t="s">
        <v>197</v>
      </c>
      <c r="C52" s="16">
        <v>6958</v>
      </c>
    </row>
    <row r="53" spans="1:3" ht="15.6" x14ac:dyDescent="0.3">
      <c r="A53" s="17" t="s">
        <v>78</v>
      </c>
      <c r="B53" s="2" t="s">
        <v>97</v>
      </c>
      <c r="C53" s="16">
        <v>3360</v>
      </c>
    </row>
    <row r="54" spans="1:3" ht="15.6" x14ac:dyDescent="0.3">
      <c r="A54" s="17" t="s">
        <v>84</v>
      </c>
      <c r="B54" s="2" t="s">
        <v>198</v>
      </c>
      <c r="C54" s="16">
        <v>2475</v>
      </c>
    </row>
    <row r="55" spans="1:3" ht="15.6" x14ac:dyDescent="0.3">
      <c r="A55" s="17" t="s">
        <v>85</v>
      </c>
      <c r="B55" s="2" t="s">
        <v>89</v>
      </c>
      <c r="C55" s="16">
        <v>4615</v>
      </c>
    </row>
    <row r="56" spans="1:3" ht="15.6" x14ac:dyDescent="0.3">
      <c r="A56" s="14"/>
      <c r="B56" s="24" t="s">
        <v>59</v>
      </c>
      <c r="C56" s="25">
        <f>SUM(C48:C55)</f>
        <v>54040</v>
      </c>
    </row>
    <row r="67" spans="1:3" x14ac:dyDescent="0.3">
      <c r="A67" s="67" t="s">
        <v>86</v>
      </c>
      <c r="B67" s="65"/>
      <c r="C67" s="65"/>
    </row>
    <row r="68" spans="1:3" x14ac:dyDescent="0.3">
      <c r="A68" s="67" t="s">
        <v>196</v>
      </c>
      <c r="B68" s="65"/>
      <c r="C68" s="65"/>
    </row>
    <row r="69" spans="1:3" ht="15" x14ac:dyDescent="0.3">
      <c r="A69" s="16" t="s">
        <v>51</v>
      </c>
      <c r="B69" s="16" t="s">
        <v>52</v>
      </c>
      <c r="C69" s="16" t="s">
        <v>53</v>
      </c>
    </row>
    <row r="70" spans="1:3" ht="15" x14ac:dyDescent="0.3">
      <c r="A70" s="17" t="s">
        <v>61</v>
      </c>
      <c r="B70" s="18" t="s">
        <v>219</v>
      </c>
      <c r="C70" s="16"/>
    </row>
    <row r="71" spans="1:3" ht="15" x14ac:dyDescent="0.3">
      <c r="A71" s="17" t="s">
        <v>64</v>
      </c>
      <c r="B71" s="18" t="s">
        <v>186</v>
      </c>
      <c r="C71" s="16">
        <v>2250</v>
      </c>
    </row>
    <row r="72" spans="1:3" ht="15" x14ac:dyDescent="0.3">
      <c r="A72" s="17" t="s">
        <v>70</v>
      </c>
      <c r="B72" s="18" t="s">
        <v>96</v>
      </c>
      <c r="C72" s="16">
        <v>16399</v>
      </c>
    </row>
    <row r="73" spans="1:3" ht="15" x14ac:dyDescent="0.3">
      <c r="A73" s="17" t="s">
        <v>73</v>
      </c>
      <c r="B73" s="18" t="s">
        <v>135</v>
      </c>
      <c r="C73" s="16">
        <v>4420</v>
      </c>
    </row>
    <row r="74" spans="1:3" ht="15.6" x14ac:dyDescent="0.3">
      <c r="A74" s="17" t="s">
        <v>78</v>
      </c>
      <c r="B74" s="2" t="s">
        <v>136</v>
      </c>
      <c r="C74" s="16">
        <v>6958</v>
      </c>
    </row>
    <row r="75" spans="1:3" ht="15.6" x14ac:dyDescent="0.3">
      <c r="A75" s="17" t="s">
        <v>84</v>
      </c>
      <c r="B75" s="2" t="s">
        <v>137</v>
      </c>
      <c r="C75" s="16">
        <v>3180</v>
      </c>
    </row>
    <row r="76" spans="1:3" ht="15.6" x14ac:dyDescent="0.3">
      <c r="A76" s="17" t="s">
        <v>85</v>
      </c>
      <c r="B76" s="2"/>
      <c r="C76" s="16"/>
    </row>
    <row r="77" spans="1:3" ht="15.6" x14ac:dyDescent="0.3">
      <c r="A77" s="14"/>
      <c r="B77" s="24" t="s">
        <v>59</v>
      </c>
      <c r="C77" s="25">
        <f>SUM(C70:C76)</f>
        <v>33207</v>
      </c>
    </row>
  </sheetData>
  <mergeCells count="8">
    <mergeCell ref="A67:C67"/>
    <mergeCell ref="A68:C68"/>
    <mergeCell ref="A46:C46"/>
    <mergeCell ref="A12:C12"/>
    <mergeCell ref="A13:C13"/>
    <mergeCell ref="A29:C29"/>
    <mergeCell ref="A30:C30"/>
    <mergeCell ref="A45:C4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March - 24</vt:lpstr>
      <vt:lpstr>Stalin</vt:lpstr>
      <vt:lpstr>MMR mar-24</vt:lpstr>
      <vt:lpstr>EK Payment</vt:lpstr>
      <vt:lpstr>MMR 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Stalin Kulanthaiyesu</dc:creator>
  <cp:lastModifiedBy>Saranya Ravichandran</cp:lastModifiedBy>
  <dcterms:created xsi:type="dcterms:W3CDTF">2024-02-27T09:56:41Z</dcterms:created>
  <dcterms:modified xsi:type="dcterms:W3CDTF">2024-10-07T13:33:19Z</dcterms:modified>
</cp:coreProperties>
</file>