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di\Dropbox\University\2017\METR4901\baked\comparisons\points\"/>
    </mc:Choice>
  </mc:AlternateContent>
  <bookViews>
    <workbookView xWindow="0" yWindow="0" windowWidth="11970" windowHeight="2580" activeTab="4"/>
  </bookViews>
  <sheets>
    <sheet name="Sheet1" sheetId="1" r:id="rId1"/>
    <sheet name="Tibial - Geodesic" sheetId="2" r:id="rId2"/>
    <sheet name="Tibial - Euclidean" sheetId="3" r:id="rId3"/>
    <sheet name="Femoral - Geodesic" sheetId="5" r:id="rId4"/>
    <sheet name="Femoral - Euclidean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D13" i="6"/>
  <c r="C13" i="6"/>
  <c r="E12" i="6"/>
  <c r="D12" i="6"/>
  <c r="C12" i="6"/>
  <c r="E11" i="6"/>
  <c r="D11" i="6"/>
  <c r="C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H13" i="6" s="1"/>
  <c r="G3" i="6"/>
  <c r="F3" i="6"/>
  <c r="F3" i="5"/>
  <c r="G3" i="5"/>
  <c r="H3" i="5"/>
  <c r="E13" i="5"/>
  <c r="D13" i="5"/>
  <c r="C13" i="5"/>
  <c r="E12" i="5"/>
  <c r="D12" i="5"/>
  <c r="C12" i="5"/>
  <c r="E11" i="5"/>
  <c r="D11" i="5"/>
  <c r="C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L24" i="1"/>
  <c r="K24" i="1"/>
  <c r="J24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L15" i="1"/>
  <c r="K15" i="1"/>
  <c r="J15" i="1"/>
  <c r="F7" i="3"/>
  <c r="C11" i="3"/>
  <c r="E13" i="3"/>
  <c r="D13" i="3"/>
  <c r="E12" i="3"/>
  <c r="D12" i="3"/>
  <c r="E11" i="3"/>
  <c r="D11" i="3"/>
  <c r="H10" i="3"/>
  <c r="G10" i="3"/>
  <c r="F10" i="3"/>
  <c r="H9" i="3"/>
  <c r="G9" i="3"/>
  <c r="F9" i="3"/>
  <c r="H8" i="3"/>
  <c r="G8" i="3"/>
  <c r="F8" i="3"/>
  <c r="G7" i="3"/>
  <c r="H6" i="3"/>
  <c r="G6" i="3"/>
  <c r="F6" i="3"/>
  <c r="H5" i="3"/>
  <c r="G5" i="3"/>
  <c r="F5" i="3"/>
  <c r="H4" i="3"/>
  <c r="G4" i="3"/>
  <c r="F4" i="3"/>
  <c r="G3" i="3"/>
  <c r="G13" i="3" s="1"/>
  <c r="D25" i="1"/>
  <c r="D26" i="1"/>
  <c r="D27" i="1"/>
  <c r="D28" i="1"/>
  <c r="D29" i="1"/>
  <c r="D30" i="1"/>
  <c r="D31" i="1"/>
  <c r="C25" i="1"/>
  <c r="C26" i="1"/>
  <c r="C27" i="1"/>
  <c r="C28" i="1"/>
  <c r="C29" i="1"/>
  <c r="C30" i="1"/>
  <c r="C31" i="1"/>
  <c r="D24" i="1"/>
  <c r="C24" i="1"/>
  <c r="B25" i="1"/>
  <c r="B26" i="1"/>
  <c r="B27" i="1"/>
  <c r="B28" i="1"/>
  <c r="B29" i="1"/>
  <c r="B30" i="1"/>
  <c r="B31" i="1"/>
  <c r="B24" i="1"/>
  <c r="D16" i="1"/>
  <c r="D17" i="1"/>
  <c r="D18" i="1"/>
  <c r="D19" i="1"/>
  <c r="D20" i="1"/>
  <c r="D21" i="1"/>
  <c r="D22" i="1"/>
  <c r="D15" i="1"/>
  <c r="C16" i="1"/>
  <c r="C17" i="1"/>
  <c r="C18" i="1"/>
  <c r="C19" i="1"/>
  <c r="C20" i="1"/>
  <c r="C21" i="1"/>
  <c r="C22" i="1"/>
  <c r="C15" i="1"/>
  <c r="B16" i="1"/>
  <c r="B17" i="1"/>
  <c r="B18" i="1"/>
  <c r="B19" i="1"/>
  <c r="B20" i="1"/>
  <c r="B21" i="1"/>
  <c r="B22" i="1"/>
  <c r="B15" i="1"/>
  <c r="H4" i="2"/>
  <c r="H13" i="2" s="1"/>
  <c r="H5" i="2"/>
  <c r="H6" i="2"/>
  <c r="H7" i="2"/>
  <c r="H8" i="2"/>
  <c r="H9" i="2"/>
  <c r="H10" i="2"/>
  <c r="H3" i="2"/>
  <c r="G4" i="2"/>
  <c r="G12" i="2" s="1"/>
  <c r="G5" i="2"/>
  <c r="G6" i="2"/>
  <c r="G7" i="2"/>
  <c r="G8" i="2"/>
  <c r="G9" i="2"/>
  <c r="G10" i="2"/>
  <c r="G3" i="2"/>
  <c r="F4" i="2"/>
  <c r="F13" i="2" s="1"/>
  <c r="F5" i="2"/>
  <c r="F6" i="2"/>
  <c r="F7" i="2"/>
  <c r="F8" i="2"/>
  <c r="F9" i="2"/>
  <c r="F10" i="2"/>
  <c r="F3" i="2"/>
  <c r="D13" i="2"/>
  <c r="E13" i="2"/>
  <c r="C13" i="2"/>
  <c r="E12" i="2"/>
  <c r="D12" i="2"/>
  <c r="C12" i="2"/>
  <c r="E11" i="2"/>
  <c r="D11" i="2"/>
  <c r="C11" i="2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F11" i="6" l="1"/>
  <c r="F12" i="6"/>
  <c r="G13" i="6"/>
  <c r="H11" i="6"/>
  <c r="F13" i="6"/>
  <c r="G12" i="6"/>
  <c r="H12" i="6"/>
  <c r="G11" i="6"/>
  <c r="G13" i="5"/>
  <c r="H13" i="5"/>
  <c r="G12" i="5"/>
  <c r="F12" i="5"/>
  <c r="F11" i="5"/>
  <c r="H12" i="5"/>
  <c r="F13" i="5"/>
  <c r="G11" i="5"/>
  <c r="H11" i="5"/>
  <c r="H3" i="3"/>
  <c r="H7" i="3"/>
  <c r="H12" i="3" s="1"/>
  <c r="C13" i="3"/>
  <c r="C12" i="3"/>
  <c r="F3" i="3"/>
  <c r="F13" i="3" s="1"/>
  <c r="G12" i="3"/>
  <c r="G11" i="3"/>
  <c r="G11" i="2"/>
  <c r="F12" i="2"/>
  <c r="H12" i="2"/>
  <c r="H11" i="2"/>
  <c r="F11" i="2"/>
  <c r="G13" i="2"/>
  <c r="H13" i="3" l="1"/>
  <c r="F12" i="3"/>
  <c r="F11" i="3"/>
  <c r="H11" i="3"/>
</calcChain>
</file>

<file path=xl/sharedStrings.xml><?xml version="1.0" encoding="utf-8"?>
<sst xmlns="http://schemas.openxmlformats.org/spreadsheetml/2006/main" count="116" uniqueCount="29">
  <si>
    <t>Euclidean Distance</t>
  </si>
  <si>
    <t>Geodesic Distance</t>
  </si>
  <si>
    <t>Knee 11</t>
  </si>
  <si>
    <t>Knee 13</t>
  </si>
  <si>
    <t>Knee 22</t>
  </si>
  <si>
    <t>Median</t>
  </si>
  <si>
    <t>Mean</t>
  </si>
  <si>
    <t>Variance</t>
  </si>
  <si>
    <t>Landmark 0</t>
  </si>
  <si>
    <t>Landmark 1</t>
  </si>
  <si>
    <t>Landmark 2</t>
  </si>
  <si>
    <t>Landmark 3</t>
  </si>
  <si>
    <t>Landmark 4</t>
  </si>
  <si>
    <t>Landmark 5</t>
  </si>
  <si>
    <t>Landmark 6</t>
  </si>
  <si>
    <t>Landmark 7</t>
  </si>
  <si>
    <t>Landmark 8</t>
  </si>
  <si>
    <t>Landmark 9</t>
  </si>
  <si>
    <t>Landmark 10</t>
  </si>
  <si>
    <t>Landmark 11</t>
  </si>
  <si>
    <t>Landmark 12</t>
  </si>
  <si>
    <t>Landmark 13</t>
  </si>
  <si>
    <t>Landmark 14</t>
  </si>
  <si>
    <t>Landmark 15</t>
  </si>
  <si>
    <t>Geodesic Distance Error</t>
  </si>
  <si>
    <t>Std. Dev.</t>
  </si>
  <si>
    <t>Geodesics</t>
  </si>
  <si>
    <t>Euclideans</t>
  </si>
  <si>
    <t>Euclidean Distance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</si>
</sst>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'Tibial - Geodesic'!$B$11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Geodesic'!$C$11:$E$11</c:f>
              <c:numCache>
                <c:formatCode>General</c:formatCode>
                <c:ptCount val="3"/>
                <c:pt idx="0">
                  <c:v>5.3996146697367253</c:v>
                </c:pt>
                <c:pt idx="1">
                  <c:v>2.9047704487742703</c:v>
                </c:pt>
                <c:pt idx="2">
                  <c:v>4.3153260202166095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19B-90B1-2ED08AB92EA3}"/>
            </c:ext>
          </c:extLst>
        </c:ser>
        <c:ser>
          <c:idx val="1"/>
          <c:order val="1"/>
          <c:tx>
            <c:strRef>
              <c:f>'Tibial - Geodesic'!$B$12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Geodesic'!$C$12:$E$12</c:f>
              <c:numCache>
                <c:formatCode>General</c:formatCode>
                <c:ptCount val="3"/>
                <c:pt idx="0">
                  <c:v>5.9435625348945864</c:v>
                </c:pt>
                <c:pt idx="1">
                  <c:v>4.0392299324654406</c:v>
                </c:pt>
                <c:pt idx="2">
                  <c:v>5.271944800600104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F-419B-90B1-2ED08AB92EA3}"/>
            </c:ext>
          </c:extLst>
        </c:ser>
        <c:ser>
          <c:idx val="2"/>
          <c:order val="2"/>
          <c:tx>
            <c:strRef>
              <c:f>'Tibial - Geodesic'!$B$13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Geodesic'!$C$13:$E$13</c:f>
              <c:numCache>
                <c:formatCode>General</c:formatCode>
                <c:ptCount val="3"/>
                <c:pt idx="0">
                  <c:v>3.441162894093047</c:v>
                </c:pt>
                <c:pt idx="1">
                  <c:v>2.1468340519768465</c:v>
                </c:pt>
                <c:pt idx="2">
                  <c:v>3.0741906121177589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F-419B-90B1-2ED08AB9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77184"/>
        <c:axId val="1618220336"/>
      </c:barChart>
      <c:catAx>
        <c:axId val="1836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618220336"/>
        <c:crosses val="autoZero"/>
        <c:auto val="1"/>
        <c:lblAlgn val="ctr"/>
        <c:lblOffset val="100"/>
        <c:noMultiLvlLbl val="0"/>
      </c:catAx>
      <c:valAx>
        <c:axId val="1618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360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'Femoral - Euclidean'!$B$11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Euclidean'!$C$11:$E$11</c:f>
              <c:numCache>
                <c:formatCode>General</c:formatCode>
                <c:ptCount val="3"/>
                <c:pt idx="0">
                  <c:v>6.3385708444999995</c:v>
                </c:pt>
                <c:pt idx="1">
                  <c:v>6.4343732065000001</c:v>
                </c:pt>
                <c:pt idx="2">
                  <c:v>4.2304590795000001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D-4ECA-AB67-05430C6028BE}"/>
            </c:ext>
          </c:extLst>
        </c:ser>
        <c:ser>
          <c:idx val="1"/>
          <c:order val="1"/>
          <c:tx>
            <c:strRef>
              <c:f>'Femoral - Euclidean'!$B$12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Euclidean'!$C$12:$E$12</c:f>
              <c:numCache>
                <c:formatCode>General</c:formatCode>
                <c:ptCount val="3"/>
                <c:pt idx="0">
                  <c:v>6.5533160216250002</c:v>
                </c:pt>
                <c:pt idx="1">
                  <c:v>12.373931715249999</c:v>
                </c:pt>
                <c:pt idx="2">
                  <c:v>5.305763845375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D-4ECA-AB67-05430C6028BE}"/>
            </c:ext>
          </c:extLst>
        </c:ser>
        <c:ser>
          <c:idx val="2"/>
          <c:order val="2"/>
          <c:tx>
            <c:strRef>
              <c:f>'Femoral - Euclidean'!$B$13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Euclidean'!$C$13:$E$13</c:f>
              <c:numCache>
                <c:formatCode>General</c:formatCode>
                <c:ptCount val="3"/>
                <c:pt idx="0">
                  <c:v>3.382398867780517</c:v>
                </c:pt>
                <c:pt idx="1">
                  <c:v>14.963730425729111</c:v>
                </c:pt>
                <c:pt idx="2">
                  <c:v>3.8294747458993106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D-4ECA-AB67-05430C60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77184"/>
        <c:axId val="1618220336"/>
      </c:barChart>
      <c:catAx>
        <c:axId val="1836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618220336"/>
        <c:crosses val="autoZero"/>
        <c:auto val="1"/>
        <c:lblAlgn val="ctr"/>
        <c:lblOffset val="100"/>
        <c:noMultiLvlLbl val="0"/>
      </c:catAx>
      <c:valAx>
        <c:axId val="1618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360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'Femoral - Euclidean'!$B$3</c:f>
              <c:strCache>
                <c:ptCount val="1"/>
                <c:pt idx="0">
                  <c:v>Landmark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Euclidean'!$C$3:$E$3</c:f>
              <c:numCache>
                <c:formatCode>General</c:formatCode>
                <c:ptCount val="3"/>
                <c:pt idx="0">
                  <c:v>11.74298303</c:v>
                </c:pt>
                <c:pt idx="1">
                  <c:v>50.847260679999998</c:v>
                </c:pt>
                <c:pt idx="2">
                  <c:v>10.6291118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A63-8FD3-540B9EFAAF66}"/>
            </c:ext>
          </c:extLst>
        </c:ser>
        <c:ser>
          <c:idx val="1"/>
          <c:order val="1"/>
          <c:tx>
            <c:strRef>
              <c:f>'Femoral - Euclidean'!$B$4</c:f>
              <c:strCache>
                <c:ptCount val="1"/>
                <c:pt idx="0">
                  <c:v>Landmark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Euclidean'!$C$4:$E$4</c:f>
              <c:numCache>
                <c:formatCode>General</c:formatCode>
                <c:ptCount val="3"/>
                <c:pt idx="0">
                  <c:v>11.10245046</c:v>
                </c:pt>
                <c:pt idx="1">
                  <c:v>15.288233419999999</c:v>
                </c:pt>
                <c:pt idx="2">
                  <c:v>11.428440589999999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A-4A63-8FD3-540B9EFAAF66}"/>
            </c:ext>
          </c:extLst>
        </c:ser>
        <c:ser>
          <c:idx val="2"/>
          <c:order val="2"/>
          <c:tx>
            <c:strRef>
              <c:f>'Femoral - Euclidean'!$B$5</c:f>
              <c:strCache>
                <c:ptCount val="1"/>
                <c:pt idx="0">
                  <c:v>Landmark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Euclidean'!$C$5:$E$5</c:f>
              <c:numCache>
                <c:formatCode>General</c:formatCode>
                <c:ptCount val="3"/>
                <c:pt idx="0">
                  <c:v>5.6743741920000001</c:v>
                </c:pt>
                <c:pt idx="1">
                  <c:v>5.2210064129999996</c:v>
                </c:pt>
                <c:pt idx="2">
                  <c:v>0.73341805500000001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A-4A63-8FD3-540B9EFAAF66}"/>
            </c:ext>
          </c:extLst>
        </c:ser>
        <c:ser>
          <c:idx val="3"/>
          <c:order val="3"/>
          <c:tx>
            <c:strRef>
              <c:f>'Femoral - Euclidean'!$B$6</c:f>
              <c:strCache>
                <c:ptCount val="1"/>
                <c:pt idx="0">
                  <c:v>Landmark 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Euclidean'!$C$6:$E$6</c:f>
              <c:numCache>
                <c:formatCode>General</c:formatCode>
                <c:ptCount val="3"/>
                <c:pt idx="0">
                  <c:v>3.0245261409999999</c:v>
                </c:pt>
                <c:pt idx="1">
                  <c:v>4.0239694730000002</c:v>
                </c:pt>
                <c:pt idx="2">
                  <c:v>2.9351336749999999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A-4A63-8FD3-540B9EFAAF66}"/>
            </c:ext>
          </c:extLst>
        </c:ser>
        <c:ser>
          <c:idx val="4"/>
          <c:order val="4"/>
          <c:tx>
            <c:strRef>
              <c:f>'Femoral - Euclidean'!$B$7</c:f>
              <c:strCache>
                <c:ptCount val="1"/>
                <c:pt idx="0">
                  <c:v>Landmark 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Euclidean'!$C$7:$E$7</c:f>
              <c:numCache>
                <c:formatCode>General</c:formatCode>
                <c:ptCount val="3"/>
                <c:pt idx="0">
                  <c:v>2.710301957</c:v>
                </c:pt>
                <c:pt idx="1">
                  <c:v>7.9163461159999997</c:v>
                </c:pt>
                <c:pt idx="2">
                  <c:v>3.0139000500000002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A-4A63-8FD3-540B9EFAAF66}"/>
            </c:ext>
          </c:extLst>
        </c:ser>
        <c:ser>
          <c:idx val="5"/>
          <c:order val="5"/>
          <c:tx>
            <c:strRef>
              <c:f>'Femoral - Euclidean'!$B$8</c:f>
              <c:strCache>
                <c:ptCount val="1"/>
                <c:pt idx="0">
                  <c:v>Landmark 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Euclidean'!$C$8:$E$8</c:f>
              <c:numCache>
                <c:formatCode>General</c:formatCode>
                <c:ptCount val="3"/>
                <c:pt idx="0">
                  <c:v>2.9553913289999998</c:v>
                </c:pt>
                <c:pt idx="1">
                  <c:v>7.6477399999999998</c:v>
                </c:pt>
                <c:pt idx="2">
                  <c:v>7.0388396640000002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A-4A63-8FD3-540B9EFAAF66}"/>
            </c:ext>
          </c:extLst>
        </c:ser>
        <c:ser>
          <c:idx val="6"/>
          <c:order val="6"/>
          <c:tx>
            <c:strRef>
              <c:f>'Femoral - Euclidean'!$B$9</c:f>
              <c:strCache>
                <c:ptCount val="1"/>
                <c:pt idx="0">
                  <c:v>Landmark 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Euclidean'!$C$9:$E$9</c:f>
              <c:numCache>
                <c:formatCode>General</c:formatCode>
                <c:ptCount val="3"/>
                <c:pt idx="0">
                  <c:v>7.0027674969999998</c:v>
                </c:pt>
                <c:pt idx="1">
                  <c:v>3.8483300749999998</c:v>
                </c:pt>
                <c:pt idx="2">
                  <c:v>5.4470181090000001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A-4A63-8FD3-540B9EFAAF66}"/>
            </c:ext>
          </c:extLst>
        </c:ser>
        <c:ser>
          <c:idx val="7"/>
          <c:order val="7"/>
          <c:tx>
            <c:strRef>
              <c:f>'Femoral - Euclidean'!$B$10</c:f>
              <c:strCache>
                <c:ptCount val="1"/>
                <c:pt idx="0">
                  <c:v>Landmark 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'Femoral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Euclidean'!$C$10:$E$10</c:f>
              <c:numCache>
                <c:formatCode>General</c:formatCode>
                <c:ptCount val="3"/>
                <c:pt idx="0">
                  <c:v>8.2137335670000002</c:v>
                </c:pt>
                <c:pt idx="1">
                  <c:v>4.1985675450000004</c:v>
                </c:pt>
                <c:pt idx="2">
                  <c:v>1.2202488199999999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A-4A63-8FD3-540B9EFA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223456"/>
        <c:axId val="1817040608"/>
      </c:barChart>
      <c:catAx>
        <c:axId val="18162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7040608"/>
        <c:crosses val="autoZero"/>
        <c:auto val="1"/>
        <c:lblAlgn val="ctr"/>
        <c:lblOffset val="100"/>
        <c:noMultiLvlLbl val="0"/>
      </c:catAx>
      <c:valAx>
        <c:axId val="1817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2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'Femoral - Euclidean'!$F$2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'Femoral - Euclidean'!$A$3:$A$10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'Femoral - Euclidean'!$F$3:$F$10</c:f>
              <c:numCache>
                <c:formatCode>General</c:formatCode>
                <c:ptCount val="8"/>
                <c:pt idx="0">
                  <c:v>11.74298303</c:v>
                </c:pt>
                <c:pt idx="1">
                  <c:v>11.428440589999999</c:v>
                </c:pt>
                <c:pt idx="2">
                  <c:v>5.2210064129999996</c:v>
                </c:pt>
                <c:pt idx="3">
                  <c:v>3.0245261409999999</c:v>
                </c:pt>
                <c:pt idx="4">
                  <c:v>3.0139000500000002</c:v>
                </c:pt>
                <c:pt idx="5">
                  <c:v>7.0388396640000002</c:v>
                </c:pt>
                <c:pt idx="6">
                  <c:v>5.4470181090000001</c:v>
                </c:pt>
                <c:pt idx="7">
                  <c:v>4.1985675450000004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B-442C-9DAB-EB9FC2160918}"/>
            </c:ext>
          </c:extLst>
        </c:ser>
        <c:ser>
          <c:idx val="1"/>
          <c:order val="1"/>
          <c:tx>
            <c:strRef>
              <c:f>'Femoral - Euclidean'!$G$2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'Femoral - Euclidean'!$A$3:$A$10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'Femoral - Euclidean'!$G$3:$G$10</c:f>
              <c:numCache>
                <c:formatCode>General</c:formatCode>
                <c:ptCount val="8"/>
                <c:pt idx="0">
                  <c:v>24.406451836666665</c:v>
                </c:pt>
                <c:pt idx="1">
                  <c:v>12.606374823333333</c:v>
                </c:pt>
                <c:pt idx="2">
                  <c:v>3.8762662199999998</c:v>
                </c:pt>
                <c:pt idx="3">
                  <c:v>3.3278764296666665</c:v>
                </c:pt>
                <c:pt idx="4">
                  <c:v>4.5468493743333331</c:v>
                </c:pt>
                <c:pt idx="5">
                  <c:v>5.8806569976666667</c:v>
                </c:pt>
                <c:pt idx="6">
                  <c:v>5.4327052269999996</c:v>
                </c:pt>
                <c:pt idx="7">
                  <c:v>4.5441833106666669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B-442C-9DAB-EB9FC2160918}"/>
            </c:ext>
          </c:extLst>
        </c:ser>
        <c:ser>
          <c:idx val="2"/>
          <c:order val="2"/>
          <c:tx>
            <c:strRef>
              <c:f>'Femoral - Euclidean'!$H$2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'Femoral - Euclidean'!$A$3:$A$10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'Femoral - Euclidean'!$H$3:$H$10</c:f>
              <c:numCache>
                <c:formatCode>General</c:formatCode>
                <c:ptCount val="8"/>
                <c:pt idx="0">
                  <c:v>18.702004464700675</c:v>
                </c:pt>
                <c:pt idx="1">
                  <c:v>1.9010245554438097</c:v>
                </c:pt>
                <c:pt idx="2">
                  <c:v>2.2300233970284924</c:v>
                </c:pt>
                <c:pt idx="3">
                  <c:v>0.49356316514180087</c:v>
                </c:pt>
                <c:pt idx="4">
                  <c:v>2.3858156075152466</c:v>
                </c:pt>
                <c:pt idx="5">
                  <c:v>2.0833585591547612</c:v>
                </c:pt>
                <c:pt idx="6">
                  <c:v>1.2878334535883309</c:v>
                </c:pt>
                <c:pt idx="7">
                  <c:v>2.8655185592068588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B-442C-9DAB-EB9FC216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118512"/>
        <c:axId val="1816180032"/>
      </c:barChart>
      <c:catAx>
        <c:axId val="19401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Landmark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180032"/>
        <c:crosses val="autoZero"/>
        <c:auto val="1"/>
        <c:lblAlgn val="ctr"/>
        <c:lblOffset val="100"/>
        <c:noMultiLvlLbl val="0"/>
      </c:catAx>
      <c:valAx>
        <c:axId val="1816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9401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'Tibial - Geodesic'!$B$3</c:f>
              <c:strCache>
                <c:ptCount val="1"/>
                <c:pt idx="0">
                  <c:v>Landmark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Geodesic'!$C$3:$E$3</c:f>
              <c:numCache>
                <c:formatCode>General</c:formatCode>
                <c:ptCount val="3"/>
                <c:pt idx="0">
                  <c:v>3.34472744350651</c:v>
                </c:pt>
                <c:pt idx="1">
                  <c:v>2.9735214616326302</c:v>
                </c:pt>
                <c:pt idx="2">
                  <c:v>4.8407925274631296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5-4958-811F-D40B6A1B459E}"/>
            </c:ext>
          </c:extLst>
        </c:ser>
        <c:ser>
          <c:idx val="1"/>
          <c:order val="1"/>
          <c:tx>
            <c:strRef>
              <c:f>'Tibial - Geodesic'!$B$4</c:f>
              <c:strCache>
                <c:ptCount val="1"/>
                <c:pt idx="0">
                  <c:v>Landmark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Geodesic'!$C$4:$E$4</c:f>
              <c:numCache>
                <c:formatCode>General</c:formatCode>
                <c:ptCount val="3"/>
                <c:pt idx="0">
                  <c:v>5.3862686340218904</c:v>
                </c:pt>
                <c:pt idx="1">
                  <c:v>6.9837612331886403</c:v>
                </c:pt>
                <c:pt idx="2">
                  <c:v>9.7391349231730704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5-4958-811F-D40B6A1B459E}"/>
            </c:ext>
          </c:extLst>
        </c:ser>
        <c:ser>
          <c:idx val="2"/>
          <c:order val="2"/>
          <c:tx>
            <c:strRef>
              <c:f>'Tibial - Geodesic'!$B$5</c:f>
              <c:strCache>
                <c:ptCount val="1"/>
                <c:pt idx="0">
                  <c:v>Landmark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Geodesic'!$C$5:$E$5</c:f>
              <c:numCache>
                <c:formatCode>General</c:formatCode>
                <c:ptCount val="3"/>
                <c:pt idx="0">
                  <c:v>14.5439973062989</c:v>
                </c:pt>
                <c:pt idx="1">
                  <c:v>4.81460156254834</c:v>
                </c:pt>
                <c:pt idx="2">
                  <c:v>3.7898595129700898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5-4958-811F-D40B6A1B459E}"/>
            </c:ext>
          </c:extLst>
        </c:ser>
        <c:ser>
          <c:idx val="3"/>
          <c:order val="3"/>
          <c:tx>
            <c:strRef>
              <c:f>'Tibial - Geodesic'!$B$6</c:f>
              <c:strCache>
                <c:ptCount val="1"/>
                <c:pt idx="0">
                  <c:v>Landmark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Geodesic'!$C$6:$E$6</c:f>
              <c:numCache>
                <c:formatCode>General</c:formatCode>
                <c:ptCount val="3"/>
                <c:pt idx="0">
                  <c:v>4.9514673060746599</c:v>
                </c:pt>
                <c:pt idx="1">
                  <c:v>2.8360194359159099</c:v>
                </c:pt>
                <c:pt idx="2">
                  <c:v>3.2084557431782601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5-4958-811F-D40B6A1B459E}"/>
            </c:ext>
          </c:extLst>
        </c:ser>
        <c:ser>
          <c:idx val="4"/>
          <c:order val="4"/>
          <c:tx>
            <c:strRef>
              <c:f>'Tibial - Geodesic'!$B$7</c:f>
              <c:strCache>
                <c:ptCount val="1"/>
                <c:pt idx="0">
                  <c:v>Landmark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Geodesic'!$C$7:$E$7</c:f>
              <c:numCache>
                <c:formatCode>General</c:formatCode>
                <c:ptCount val="3"/>
                <c:pt idx="0">
                  <c:v>5.9688821258907803</c:v>
                </c:pt>
                <c:pt idx="1">
                  <c:v>7.8708294119161</c:v>
                </c:pt>
                <c:pt idx="2">
                  <c:v>5.1233195419950901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5-4958-811F-D40B6A1B459E}"/>
            </c:ext>
          </c:extLst>
        </c:ser>
        <c:ser>
          <c:idx val="5"/>
          <c:order val="5"/>
          <c:tx>
            <c:strRef>
              <c:f>'Tibial - Geodesic'!$B$8</c:f>
              <c:strCache>
                <c:ptCount val="1"/>
                <c:pt idx="0">
                  <c:v>Landmark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Geodesic'!$C$8:$E$8</c:f>
              <c:numCache>
                <c:formatCode>General</c:formatCode>
                <c:ptCount val="3"/>
                <c:pt idx="0">
                  <c:v>5.4129607054515603</c:v>
                </c:pt>
                <c:pt idx="1">
                  <c:v>1.4485091726581401</c:v>
                </c:pt>
                <c:pt idx="2">
                  <c:v>10.8702170588619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5-4958-811F-D40B6A1B459E}"/>
            </c:ext>
          </c:extLst>
        </c:ser>
        <c:ser>
          <c:idx val="6"/>
          <c:order val="6"/>
          <c:tx>
            <c:strRef>
              <c:f>'Tibial - Geodesic'!$B$9</c:f>
              <c:strCache>
                <c:ptCount val="1"/>
                <c:pt idx="0">
                  <c:v>Landmark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Geodesic'!$C$9:$E$9</c:f>
              <c:numCache>
                <c:formatCode>General</c:formatCode>
                <c:ptCount val="3"/>
                <c:pt idx="0">
                  <c:v>5.4941167601464196</c:v>
                </c:pt>
                <c:pt idx="1">
                  <c:v>2.6831791575717099</c:v>
                </c:pt>
                <c:pt idx="2">
                  <c:v>2.25863768109163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5-4958-811F-D40B6A1B459E}"/>
            </c:ext>
          </c:extLst>
        </c:ser>
        <c:ser>
          <c:idx val="7"/>
          <c:order val="7"/>
          <c:tx>
            <c:strRef>
              <c:f>'Tibial - Geodesic'!$B$10</c:f>
              <c:strCache>
                <c:ptCount val="1"/>
                <c:pt idx="0">
                  <c:v>Landmark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'Tibial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Geodesic'!$C$10:$E$10</c:f>
              <c:numCache>
                <c:formatCode>General</c:formatCode>
                <c:ptCount val="3"/>
                <c:pt idx="0">
                  <c:v>2.44607999776597</c:v>
                </c:pt>
                <c:pt idx="1">
                  <c:v>2.7034180242920498</c:v>
                </c:pt>
                <c:pt idx="2">
                  <c:v>2.3451414160676598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5-4958-811F-D40B6A1B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223456"/>
        <c:axId val="1817040608"/>
      </c:barChart>
      <c:catAx>
        <c:axId val="18162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7040608"/>
        <c:crosses val="autoZero"/>
        <c:auto val="1"/>
        <c:lblAlgn val="ctr"/>
        <c:lblOffset val="100"/>
        <c:noMultiLvlLbl val="0"/>
      </c:catAx>
      <c:valAx>
        <c:axId val="1817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2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'Tibial - Geodesic'!$F$2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'Tibial - Geodesic'!$A$3:$A$10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'Tibial - Geodesic'!$F$3:$F$10</c:f>
              <c:numCache>
                <c:formatCode>General</c:formatCode>
                <c:ptCount val="8"/>
                <c:pt idx="0">
                  <c:v>3.34472744350651</c:v>
                </c:pt>
                <c:pt idx="1">
                  <c:v>6.9837612331886403</c:v>
                </c:pt>
                <c:pt idx="2">
                  <c:v>4.81460156254834</c:v>
                </c:pt>
                <c:pt idx="3">
                  <c:v>3.2084557431782601</c:v>
                </c:pt>
                <c:pt idx="4">
                  <c:v>5.9688821258907803</c:v>
                </c:pt>
                <c:pt idx="5">
                  <c:v>5.4129607054515603</c:v>
                </c:pt>
                <c:pt idx="6">
                  <c:v>2.6831791575717099</c:v>
                </c:pt>
                <c:pt idx="7">
                  <c:v>2.44607999776597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7-4358-870A-67B04813A3F2}"/>
            </c:ext>
          </c:extLst>
        </c:ser>
        <c:ser>
          <c:idx val="1"/>
          <c:order val="1"/>
          <c:tx>
            <c:strRef>
              <c:f>'Tibial - Geodesic'!$G$2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'Tibial - Geodesic'!$A$3:$A$10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'Tibial - Geodesic'!$G$3:$G$10</c:f>
              <c:numCache>
                <c:formatCode>General</c:formatCode>
                <c:ptCount val="8"/>
                <c:pt idx="0">
                  <c:v>3.7196804775340895</c:v>
                </c:pt>
                <c:pt idx="1">
                  <c:v>7.369721596794534</c:v>
                </c:pt>
                <c:pt idx="2">
                  <c:v>7.7161527939391092</c:v>
                </c:pt>
                <c:pt idx="3">
                  <c:v>3.665314161722943</c:v>
                </c:pt>
                <c:pt idx="4">
                  <c:v>6.3210103599339904</c:v>
                </c:pt>
                <c:pt idx="5">
                  <c:v>5.910562312323866</c:v>
                </c:pt>
                <c:pt idx="6">
                  <c:v>3.4786445329365865</c:v>
                </c:pt>
                <c:pt idx="7">
                  <c:v>2.498213146041893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7-4358-870A-67B04813A3F2}"/>
            </c:ext>
          </c:extLst>
        </c:ser>
        <c:ser>
          <c:idx val="2"/>
          <c:order val="2"/>
          <c:tx>
            <c:strRef>
              <c:f>'Tibial - Geodesic'!$H$2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'Tibial - Geodesic'!$A$3:$A$10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'Tibial - Geodesic'!$H$3:$H$10</c:f>
              <c:numCache>
                <c:formatCode>General</c:formatCode>
                <c:ptCount val="8"/>
                <c:pt idx="0">
                  <c:v>0.80710083699490409</c:v>
                </c:pt>
                <c:pt idx="1">
                  <c:v>1.7978849211435943</c:v>
                </c:pt>
                <c:pt idx="2">
                  <c:v>4.8461063119969321</c:v>
                </c:pt>
                <c:pt idx="3">
                  <c:v>0.92207000232670733</c:v>
                </c:pt>
                <c:pt idx="4">
                  <c:v>1.1489700724956888</c:v>
                </c:pt>
                <c:pt idx="5">
                  <c:v>3.8624560746248808</c:v>
                </c:pt>
                <c:pt idx="6">
                  <c:v>1.43565434333468</c:v>
                </c:pt>
                <c:pt idx="7">
                  <c:v>0.15083971816039876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7-4358-870A-67B04813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118512"/>
        <c:axId val="1816180032"/>
      </c:barChart>
      <c:catAx>
        <c:axId val="19401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Landmark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180032"/>
        <c:crosses val="autoZero"/>
        <c:auto val="1"/>
        <c:lblAlgn val="ctr"/>
        <c:lblOffset val="100"/>
        <c:noMultiLvlLbl val="0"/>
      </c:catAx>
      <c:valAx>
        <c:axId val="1816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9401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'Tibial - Euclidean'!$B$11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Euclidean'!$C$11:$E$11</c:f>
              <c:numCache>
                <c:formatCode>General</c:formatCode>
                <c:ptCount val="3"/>
                <c:pt idx="0">
                  <c:v>4.4683847379460708</c:v>
                </c:pt>
                <c:pt idx="1">
                  <c:v>2.54828110646825</c:v>
                </c:pt>
                <c:pt idx="2">
                  <c:v>4.0140038067748653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C1D-BAD1-263FBCD5F29C}"/>
            </c:ext>
          </c:extLst>
        </c:ser>
        <c:ser>
          <c:idx val="1"/>
          <c:order val="1"/>
          <c:tx>
            <c:strRef>
              <c:f>'Tibial - Euclidean'!$B$12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Euclidean'!$C$12:$E$12</c:f>
              <c:numCache>
                <c:formatCode>General</c:formatCode>
                <c:ptCount val="3"/>
                <c:pt idx="0">
                  <c:v>5.1357080199985337</c:v>
                </c:pt>
                <c:pt idx="1">
                  <c:v>3.6522755183037017</c:v>
                </c:pt>
                <c:pt idx="2">
                  <c:v>4.8739606361897385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A-4C1D-BAD1-263FBCD5F29C}"/>
            </c:ext>
          </c:extLst>
        </c:ser>
        <c:ser>
          <c:idx val="2"/>
          <c:order val="2"/>
          <c:tx>
            <c:strRef>
              <c:f>'Tibial - Euclidean'!$B$13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Euclidean'!$C$13:$E$13</c:f>
              <c:numCache>
                <c:formatCode>General</c:formatCode>
                <c:ptCount val="3"/>
                <c:pt idx="0">
                  <c:v>2.6245389226121847</c:v>
                </c:pt>
                <c:pt idx="1">
                  <c:v>1.8810009271457027</c:v>
                </c:pt>
                <c:pt idx="2">
                  <c:v>2.9202993636949013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A-4C1D-BAD1-263FBCD5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77184"/>
        <c:axId val="1618220336"/>
      </c:barChart>
      <c:catAx>
        <c:axId val="1836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618220336"/>
        <c:crosses val="autoZero"/>
        <c:auto val="1"/>
        <c:lblAlgn val="ctr"/>
        <c:lblOffset val="100"/>
        <c:noMultiLvlLbl val="0"/>
      </c:catAx>
      <c:valAx>
        <c:axId val="1618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360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'Tibial - Euclidean'!$B$3</c:f>
              <c:strCache>
                <c:ptCount val="1"/>
                <c:pt idx="0">
                  <c:v>Landmark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Euclidean'!$C$3:$E$3</c:f>
              <c:numCache>
                <c:formatCode>General</c:formatCode>
                <c:ptCount val="3"/>
                <c:pt idx="0">
                  <c:v>3.3347899844620201</c:v>
                </c:pt>
                <c:pt idx="1">
                  <c:v>2.5184643894093601</c:v>
                </c:pt>
                <c:pt idx="2">
                  <c:v>4.8335933511520803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D-466C-B5F3-DAEFFF826ECC}"/>
            </c:ext>
          </c:extLst>
        </c:ser>
        <c:ser>
          <c:idx val="1"/>
          <c:order val="1"/>
          <c:tx>
            <c:strRef>
              <c:f>'Tibial - Euclidean'!$B$4</c:f>
              <c:strCache>
                <c:ptCount val="1"/>
                <c:pt idx="0">
                  <c:v>Landmark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Euclidean'!$C$4:$E$4</c:f>
              <c:numCache>
                <c:formatCode>General</c:formatCode>
                <c:ptCount val="3"/>
                <c:pt idx="0">
                  <c:v>5.3748301859801</c:v>
                </c:pt>
                <c:pt idx="1">
                  <c:v>6.0841378838468296</c:v>
                </c:pt>
                <c:pt idx="2">
                  <c:v>8.7247032482630509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D-466C-B5F3-DAEFFF826ECC}"/>
            </c:ext>
          </c:extLst>
        </c:ser>
        <c:ser>
          <c:idx val="2"/>
          <c:order val="2"/>
          <c:tx>
            <c:strRef>
              <c:f>'Tibial - Euclidean'!$B$5</c:f>
              <c:strCache>
                <c:ptCount val="1"/>
                <c:pt idx="0">
                  <c:v>Landmark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Euclidean'!$C$5:$E$5</c:f>
              <c:numCache>
                <c:formatCode>General</c:formatCode>
                <c:ptCount val="3"/>
                <c:pt idx="0">
                  <c:v>11.671562178346401</c:v>
                </c:pt>
                <c:pt idx="1">
                  <c:v>4.8129487725773004</c:v>
                </c:pt>
                <c:pt idx="2">
                  <c:v>3.2672206071498402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D-466C-B5F3-DAEFFF826ECC}"/>
            </c:ext>
          </c:extLst>
        </c:ser>
        <c:ser>
          <c:idx val="3"/>
          <c:order val="3"/>
          <c:tx>
            <c:strRef>
              <c:f>'Tibial - Euclidean'!$B$6</c:f>
              <c:strCache>
                <c:ptCount val="1"/>
                <c:pt idx="0">
                  <c:v>Landmark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Euclidean'!$C$6:$E$6</c:f>
              <c:numCache>
                <c:formatCode>General</c:formatCode>
                <c:ptCount val="3"/>
                <c:pt idx="0">
                  <c:v>4.4686448155165603</c:v>
                </c:pt>
                <c:pt idx="1">
                  <c:v>2.4750762042525398</c:v>
                </c:pt>
                <c:pt idx="2">
                  <c:v>2.7812503234579902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D-466C-B5F3-DAEFFF826ECC}"/>
            </c:ext>
          </c:extLst>
        </c:ser>
        <c:ser>
          <c:idx val="4"/>
          <c:order val="4"/>
          <c:tx>
            <c:strRef>
              <c:f>'Tibial - Euclidean'!$B$7</c:f>
              <c:strCache>
                <c:ptCount val="1"/>
                <c:pt idx="0">
                  <c:v>Landmark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Euclidean'!$C$7:$E$7</c:f>
              <c:numCache>
                <c:formatCode>General</c:formatCode>
                <c:ptCount val="3"/>
                <c:pt idx="0">
                  <c:v>4.1937747809216699</c:v>
                </c:pt>
                <c:pt idx="1">
                  <c:v>6.9274989013670298</c:v>
                </c:pt>
                <c:pt idx="2">
                  <c:v>4.7607870063998901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D-466C-B5F3-DAEFFF826ECC}"/>
            </c:ext>
          </c:extLst>
        </c:ser>
        <c:ser>
          <c:idx val="5"/>
          <c:order val="5"/>
          <c:tx>
            <c:strRef>
              <c:f>'Tibial - Euclidean'!$B$8</c:f>
              <c:strCache>
                <c:ptCount val="1"/>
                <c:pt idx="0">
                  <c:v>Landmark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Euclidean'!$C$8:$E$8</c:f>
              <c:numCache>
                <c:formatCode>General</c:formatCode>
                <c:ptCount val="3"/>
                <c:pt idx="0">
                  <c:v>5.1419018959129597</c:v>
                </c:pt>
                <c:pt idx="1">
                  <c:v>1.4485091726581401</c:v>
                </c:pt>
                <c:pt idx="2">
                  <c:v>10.431581705011601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CD-466C-B5F3-DAEFFF826ECC}"/>
            </c:ext>
          </c:extLst>
        </c:ser>
        <c:ser>
          <c:idx val="6"/>
          <c:order val="6"/>
          <c:tx>
            <c:strRef>
              <c:f>'Tibial - Euclidean'!$B$9</c:f>
              <c:strCache>
                <c:ptCount val="1"/>
                <c:pt idx="0">
                  <c:v>Landmark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Euclidean'!$C$9:$E$9</c:f>
              <c:numCache>
                <c:formatCode>General</c:formatCode>
                <c:ptCount val="3"/>
                <c:pt idx="0">
                  <c:v>4.4681246603755804</c:v>
                </c:pt>
                <c:pt idx="1">
                  <c:v>2.5780978235271399</c:v>
                </c:pt>
                <c:pt idx="2">
                  <c:v>1.8690661151086201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CD-466C-B5F3-DAEFFF826ECC}"/>
            </c:ext>
          </c:extLst>
        </c:ser>
        <c:ser>
          <c:idx val="7"/>
          <c:order val="7"/>
          <c:tx>
            <c:strRef>
              <c:f>'Tibial - Euclidean'!$B$10</c:f>
              <c:strCache>
                <c:ptCount val="1"/>
                <c:pt idx="0">
                  <c:v>Landmark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'Tibial - Euclidean'!$C$2:$E$2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'Tibial - Euclidean'!$C$10:$E$10</c:f>
              <c:numCache>
                <c:formatCode>General</c:formatCode>
                <c:ptCount val="3"/>
                <c:pt idx="0">
                  <c:v>2.4320356584729801</c:v>
                </c:pt>
                <c:pt idx="1">
                  <c:v>2.3734709987912699</c:v>
                </c:pt>
                <c:pt idx="2">
                  <c:v>2.32348273297483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CD-466C-B5F3-DAEFFF82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223456"/>
        <c:axId val="1817040608"/>
      </c:barChart>
      <c:catAx>
        <c:axId val="18162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7040608"/>
        <c:crosses val="autoZero"/>
        <c:auto val="1"/>
        <c:lblAlgn val="ctr"/>
        <c:lblOffset val="100"/>
        <c:noMultiLvlLbl val="0"/>
      </c:catAx>
      <c:valAx>
        <c:axId val="1817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2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'Tibial - Euclidean'!$F$2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'Tibial - Euclidean'!$A$3:$A$10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'Tibial - Euclidean'!$F$3:$F$10</c:f>
              <c:numCache>
                <c:formatCode>General</c:formatCode>
                <c:ptCount val="8"/>
                <c:pt idx="0">
                  <c:v>3.3347899844620201</c:v>
                </c:pt>
                <c:pt idx="1">
                  <c:v>6.0841378838468296</c:v>
                </c:pt>
                <c:pt idx="2">
                  <c:v>4.8129487725773004</c:v>
                </c:pt>
                <c:pt idx="3">
                  <c:v>2.7812503234579902</c:v>
                </c:pt>
                <c:pt idx="4">
                  <c:v>4.7607870063998901</c:v>
                </c:pt>
                <c:pt idx="5">
                  <c:v>5.1419018959129597</c:v>
                </c:pt>
                <c:pt idx="6">
                  <c:v>2.5780978235271399</c:v>
                </c:pt>
                <c:pt idx="7">
                  <c:v>2.3734709987912699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8-4E09-B2E5-D64177715814}"/>
            </c:ext>
          </c:extLst>
        </c:ser>
        <c:ser>
          <c:idx val="1"/>
          <c:order val="1"/>
          <c:tx>
            <c:strRef>
              <c:f>'Tibial - Euclidean'!$G$2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'Tibial - Euclidean'!$A$3:$A$10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'Tibial - Euclidean'!$G$3:$G$10</c:f>
              <c:numCache>
                <c:formatCode>General</c:formatCode>
                <c:ptCount val="8"/>
                <c:pt idx="0">
                  <c:v>3.5622825750078202</c:v>
                </c:pt>
                <c:pt idx="1">
                  <c:v>6.7278904393633274</c:v>
                </c:pt>
                <c:pt idx="2">
                  <c:v>6.5839105193578469</c:v>
                </c:pt>
                <c:pt idx="3">
                  <c:v>3.2416571144090298</c:v>
                </c:pt>
                <c:pt idx="4">
                  <c:v>5.2940202295628636</c:v>
                </c:pt>
                <c:pt idx="5">
                  <c:v>5.6739975911942331</c:v>
                </c:pt>
                <c:pt idx="6">
                  <c:v>2.9717628663371136</c:v>
                </c:pt>
                <c:pt idx="7">
                  <c:v>2.3763297967463597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8-4E09-B2E5-D64177715814}"/>
            </c:ext>
          </c:extLst>
        </c:ser>
        <c:ser>
          <c:idx val="2"/>
          <c:order val="2"/>
          <c:tx>
            <c:strRef>
              <c:f>'Tibial - Euclidean'!$H$2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'Tibial - Euclidean'!$A$3:$A$10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'Tibial - Euclidean'!$H$3:$H$10</c:f>
              <c:numCache>
                <c:formatCode>General</c:formatCode>
                <c:ptCount val="8"/>
                <c:pt idx="0">
                  <c:v>0.95873881964447194</c:v>
                </c:pt>
                <c:pt idx="1">
                  <c:v>1.4413478409467422</c:v>
                </c:pt>
                <c:pt idx="2">
                  <c:v>3.6524392253904026</c:v>
                </c:pt>
                <c:pt idx="3">
                  <c:v>0.8765689787726042</c:v>
                </c:pt>
                <c:pt idx="4">
                  <c:v>1.178011076458896</c:v>
                </c:pt>
                <c:pt idx="5">
                  <c:v>3.6865740556857989</c:v>
                </c:pt>
                <c:pt idx="6">
                  <c:v>1.0969671690253493</c:v>
                </c:pt>
                <c:pt idx="7">
                  <c:v>4.4362626559321695E-2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8-4E09-B2E5-D6417771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118512"/>
        <c:axId val="1816180032"/>
      </c:barChart>
      <c:catAx>
        <c:axId val="19401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Landmark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180032"/>
        <c:crosses val="autoZero"/>
        <c:auto val="1"/>
        <c:lblAlgn val="ctr"/>
        <c:lblOffset val="100"/>
        <c:noMultiLvlLbl val="0"/>
      </c:catAx>
      <c:valAx>
        <c:axId val="1816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9401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'Femoral - Geodesic'!$B$11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Geodesic'!$C$11:$E$11</c:f>
              <c:numCache>
                <c:formatCode>General</c:formatCode>
                <c:ptCount val="3"/>
                <c:pt idx="0">
                  <c:v>7.2284002380000008</c:v>
                </c:pt>
                <c:pt idx="1">
                  <c:v>7.0585584475000003</c:v>
                </c:pt>
                <c:pt idx="2">
                  <c:v>4.4997389034999999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244-B422-4386674C7BF3}"/>
            </c:ext>
          </c:extLst>
        </c:ser>
        <c:ser>
          <c:idx val="1"/>
          <c:order val="1"/>
          <c:tx>
            <c:strRef>
              <c:f>'Femoral - Geodesic'!$B$12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Geodesic'!$C$12:$E$12</c:f>
              <c:numCache>
                <c:formatCode>General</c:formatCode>
                <c:ptCount val="3"/>
                <c:pt idx="0">
                  <c:v>7.3253843697499992</c:v>
                </c:pt>
                <c:pt idx="1">
                  <c:v>13.797498044875001</c:v>
                </c:pt>
                <c:pt idx="2">
                  <c:v>5.748655667875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244-B422-4386674C7BF3}"/>
            </c:ext>
          </c:extLst>
        </c:ser>
        <c:ser>
          <c:idx val="2"/>
          <c:order val="2"/>
          <c:tx>
            <c:strRef>
              <c:f>'Femoral - Geodesic'!$B$13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Geodesic'!$C$13:$E$13</c:f>
              <c:numCache>
                <c:formatCode>General</c:formatCode>
                <c:ptCount val="3"/>
                <c:pt idx="0">
                  <c:v>3.8866941628007341</c:v>
                </c:pt>
                <c:pt idx="1">
                  <c:v>16.457145591819188</c:v>
                </c:pt>
                <c:pt idx="2">
                  <c:v>4.2678317753929331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244-B422-4386674C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77184"/>
        <c:axId val="1618220336"/>
      </c:barChart>
      <c:catAx>
        <c:axId val="1836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618220336"/>
        <c:crosses val="autoZero"/>
        <c:auto val="1"/>
        <c:lblAlgn val="ctr"/>
        <c:lblOffset val="100"/>
        <c:noMultiLvlLbl val="0"/>
      </c:catAx>
      <c:valAx>
        <c:axId val="1618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360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'Femoral - Geodesic'!$B$3</c:f>
              <c:strCache>
                <c:ptCount val="1"/>
                <c:pt idx="0">
                  <c:v>Landmark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Geodesic'!$C$3:$E$3</c:f>
              <c:numCache>
                <c:formatCode>General</c:formatCode>
                <c:ptCount val="3"/>
                <c:pt idx="0">
                  <c:v>13.437674619999999</c:v>
                </c:pt>
                <c:pt idx="1">
                  <c:v>56.204916830000002</c:v>
                </c:pt>
                <c:pt idx="2">
                  <c:v>11.614561180000001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6-4848-ADD7-6D0E746E3F0A}"/>
            </c:ext>
          </c:extLst>
        </c:ser>
        <c:ser>
          <c:idx val="1"/>
          <c:order val="1"/>
          <c:tx>
            <c:strRef>
              <c:f>'Femoral - Geodesic'!$B$4</c:f>
              <c:strCache>
                <c:ptCount val="1"/>
                <c:pt idx="0">
                  <c:v>Landmark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Geodesic'!$C$4:$E$4</c:f>
              <c:numCache>
                <c:formatCode>General</c:formatCode>
                <c:ptCount val="3"/>
                <c:pt idx="0">
                  <c:v>11.887292950000001</c:v>
                </c:pt>
                <c:pt idx="1">
                  <c:v>16.665067730000001</c:v>
                </c:pt>
                <c:pt idx="2">
                  <c:v>13.02386038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6-4848-ADD7-6D0E746E3F0A}"/>
            </c:ext>
          </c:extLst>
        </c:ser>
        <c:ser>
          <c:idx val="2"/>
          <c:order val="2"/>
          <c:tx>
            <c:strRef>
              <c:f>'Femoral - Geodesic'!$B$5</c:f>
              <c:strCache>
                <c:ptCount val="1"/>
                <c:pt idx="0">
                  <c:v>Landmark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Geodesic'!$C$5:$E$5</c:f>
              <c:numCache>
                <c:formatCode>General</c:formatCode>
                <c:ptCount val="3"/>
                <c:pt idx="0">
                  <c:v>6.3647737429999998</c:v>
                </c:pt>
                <c:pt idx="1">
                  <c:v>6.4608325430000004</c:v>
                </c:pt>
                <c:pt idx="2">
                  <c:v>0.73341805500000001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6-4848-ADD7-6D0E746E3F0A}"/>
            </c:ext>
          </c:extLst>
        </c:ser>
        <c:ser>
          <c:idx val="3"/>
          <c:order val="3"/>
          <c:tx>
            <c:strRef>
              <c:f>'Femoral - Geodesic'!$B$6</c:f>
              <c:strCache>
                <c:ptCount val="1"/>
                <c:pt idx="0">
                  <c:v>Landmark 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Geodesic'!$C$6:$E$6</c:f>
              <c:numCache>
                <c:formatCode>General</c:formatCode>
                <c:ptCount val="3"/>
                <c:pt idx="0">
                  <c:v>3.427765065</c:v>
                </c:pt>
                <c:pt idx="1">
                  <c:v>4.8667694460000002</c:v>
                </c:pt>
                <c:pt idx="2">
                  <c:v>3.3118923769999999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6-4848-ADD7-6D0E746E3F0A}"/>
            </c:ext>
          </c:extLst>
        </c:ser>
        <c:ser>
          <c:idx val="4"/>
          <c:order val="4"/>
          <c:tx>
            <c:strRef>
              <c:f>'Femoral - Geodesic'!$B$7</c:f>
              <c:strCache>
                <c:ptCount val="1"/>
                <c:pt idx="0">
                  <c:v>Landmark 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Geodesic'!$C$7:$E$7</c:f>
              <c:numCache>
                <c:formatCode>General</c:formatCode>
                <c:ptCount val="3"/>
                <c:pt idx="0">
                  <c:v>2.7236874630000001</c:v>
                </c:pt>
                <c:pt idx="1">
                  <c:v>9.2656537209999996</c:v>
                </c:pt>
                <c:pt idx="2">
                  <c:v>3.5319435829999999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6-4848-ADD7-6D0E746E3F0A}"/>
            </c:ext>
          </c:extLst>
        </c:ser>
        <c:ser>
          <c:idx val="5"/>
          <c:order val="5"/>
          <c:tx>
            <c:strRef>
              <c:f>'Femoral - Geodesic'!$B$8</c:f>
              <c:strCache>
                <c:ptCount val="1"/>
                <c:pt idx="0">
                  <c:v>Landmark 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Geodesic'!$C$8:$E$8</c:f>
              <c:numCache>
                <c:formatCode>General</c:formatCode>
                <c:ptCount val="3"/>
                <c:pt idx="0">
                  <c:v>2.9555444579999999</c:v>
                </c:pt>
                <c:pt idx="1">
                  <c:v>7.6562843520000001</c:v>
                </c:pt>
                <c:pt idx="2">
                  <c:v>7.0857867240000001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6-4848-ADD7-6D0E746E3F0A}"/>
            </c:ext>
          </c:extLst>
        </c:ser>
        <c:ser>
          <c:idx val="6"/>
          <c:order val="6"/>
          <c:tx>
            <c:strRef>
              <c:f>'Femoral - Geodesic'!$B$9</c:f>
              <c:strCache>
                <c:ptCount val="1"/>
                <c:pt idx="0">
                  <c:v>Landmark 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Geodesic'!$C$9:$E$9</c:f>
              <c:numCache>
                <c:formatCode>General</c:formatCode>
                <c:ptCount val="3"/>
                <c:pt idx="0">
                  <c:v>8.0920267330000009</c:v>
                </c:pt>
                <c:pt idx="1">
                  <c:v>4.3346794490000002</c:v>
                </c:pt>
                <c:pt idx="2">
                  <c:v>5.4675342240000004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26-4848-ADD7-6D0E746E3F0A}"/>
            </c:ext>
          </c:extLst>
        </c:ser>
        <c:ser>
          <c:idx val="7"/>
          <c:order val="7"/>
          <c:tx>
            <c:strRef>
              <c:f>'Femoral - Geodesic'!$B$10</c:f>
              <c:strCache>
                <c:ptCount val="1"/>
                <c:pt idx="0">
                  <c:v>Landmark 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'Femoral - Geodesic'!$C$2:$E$2</c:f>
              <c:strCache>
                <c:ptCount val="3"/>
                <c:pt idx="0">
                  <c:v>Knee 11</c:v>
                </c:pt>
                <c:pt idx="1">
                  <c:v>Knee 13</c:v>
                </c:pt>
                <c:pt idx="2">
                  <c:v>Knee 22</c:v>
                </c:pt>
              </c:strCache>
            </c:strRef>
          </c:cat>
          <c:val>
            <c:numRef>
              <c:f>'Femoral - Geodesic'!$C$10:$E$10</c:f>
              <c:numCache>
                <c:formatCode>General</c:formatCode>
                <c:ptCount val="3"/>
                <c:pt idx="0">
                  <c:v>9.7143099260000003</c:v>
                </c:pt>
                <c:pt idx="1">
                  <c:v>4.9257802880000003</c:v>
                </c:pt>
                <c:pt idx="2">
                  <c:v>1.2202488199999999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26-4848-ADD7-6D0E746E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223456"/>
        <c:axId val="1817040608"/>
      </c:barChart>
      <c:catAx>
        <c:axId val="18162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7040608"/>
        <c:crosses val="autoZero"/>
        <c:auto val="1"/>
        <c:lblAlgn val="ctr"/>
        <c:lblOffset val="100"/>
        <c:noMultiLvlLbl val="0"/>
      </c:catAx>
      <c:valAx>
        <c:axId val="1817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2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'Femoral - Geodesic'!$F$2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'Femoral - Geodesic'!$A$3:$A$10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'Femoral - Geodesic'!$F$3:$F$10</c:f>
              <c:numCache>
                <c:formatCode>General</c:formatCode>
                <c:ptCount val="8"/>
                <c:pt idx="0">
                  <c:v>13.437674619999999</c:v>
                </c:pt>
                <c:pt idx="1">
                  <c:v>13.02386038</c:v>
                </c:pt>
                <c:pt idx="2">
                  <c:v>6.3647737429999998</c:v>
                </c:pt>
                <c:pt idx="3">
                  <c:v>3.427765065</c:v>
                </c:pt>
                <c:pt idx="4">
                  <c:v>3.5319435829999999</c:v>
                </c:pt>
                <c:pt idx="5">
                  <c:v>7.0857867240000001</c:v>
                </c:pt>
                <c:pt idx="6">
                  <c:v>5.4675342240000004</c:v>
                </c:pt>
                <c:pt idx="7">
                  <c:v>4.9257802880000003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B-45B4-961F-F55F0C8DC4ED}"/>
            </c:ext>
          </c:extLst>
        </c:ser>
        <c:ser>
          <c:idx val="1"/>
          <c:order val="1"/>
          <c:tx>
            <c:strRef>
              <c:f>'Femoral - Geodesic'!$G$2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'Femoral - Geodesic'!$A$3:$A$10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'Femoral - Geodesic'!$G$3:$G$10</c:f>
              <c:numCache>
                <c:formatCode>General</c:formatCode>
                <c:ptCount val="8"/>
                <c:pt idx="0">
                  <c:v>27.085717543333331</c:v>
                </c:pt>
                <c:pt idx="1">
                  <c:v>13.858740353333333</c:v>
                </c:pt>
                <c:pt idx="2">
                  <c:v>4.5196747803333333</c:v>
                </c:pt>
                <c:pt idx="3">
                  <c:v>3.8688089626666664</c:v>
                </c:pt>
                <c:pt idx="4">
                  <c:v>5.1737615890000006</c:v>
                </c:pt>
                <c:pt idx="5">
                  <c:v>5.8992051779999999</c:v>
                </c:pt>
                <c:pt idx="6">
                  <c:v>5.9647468020000005</c:v>
                </c:pt>
                <c:pt idx="7">
                  <c:v>5.2867796780000003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B-45B4-961F-F55F0C8DC4ED}"/>
            </c:ext>
          </c:extLst>
        </c:ser>
        <c:ser>
          <c:idx val="2"/>
          <c:order val="2"/>
          <c:tx>
            <c:strRef>
              <c:f>'Femoral - Geodesic'!$H$2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'Femoral - Geodesic'!$A$3:$A$10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'Femoral - Geodesic'!$H$3:$H$10</c:f>
              <c:numCache>
                <c:formatCode>General</c:formatCode>
                <c:ptCount val="8"/>
                <c:pt idx="0">
                  <c:v>20.603830727581283</c:v>
                </c:pt>
                <c:pt idx="1">
                  <c:v>2.0378994724152917</c:v>
                </c:pt>
                <c:pt idx="2">
                  <c:v>2.6775749993683071</c:v>
                </c:pt>
                <c:pt idx="3">
                  <c:v>0.70724840741060802</c:v>
                </c:pt>
                <c:pt idx="4">
                  <c:v>2.9121590391348242</c:v>
                </c:pt>
                <c:pt idx="5">
                  <c:v>2.094472202686807</c:v>
                </c:pt>
                <c:pt idx="6">
                  <c:v>1.5737068583309064</c:v>
                </c:pt>
                <c:pt idx="7">
                  <c:v>3.4770685869757938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B-45B4-961F-F55F0C8D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118512"/>
        <c:axId val="1816180032"/>
      </c:barChart>
      <c:catAx>
        <c:axId val="19401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Landmark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16180032"/>
        <c:crosses val="autoZero"/>
        <c:auto val="1"/>
        <c:lblAlgn val="ctr"/>
        <c:lblOffset val="100"/>
        <c:noMultiLvlLbl val="0"/>
      </c:catAx>
      <c:valAx>
        <c:axId val="1816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AU"/>
                  <a:t>Average Landmark Error (mm)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9401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15</xdr:row>
      <xdr:rowOff>0</xdr:rowOff>
    </xdr:from>
    <xdr:to>
      <xdr:col>10</xdr:col>
      <xdr:colOff>314325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FB491-F8B7-4F54-B81C-3036A3108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719137</xdr:colOff>
      <xdr:row>15</xdr:row>
      <xdr:rowOff>180975</xdr:rowOff>
    </xdr:from>
    <xdr:to>
      <xdr:col>18</xdr:col>
      <xdr:colOff>223837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26711-318E-4905-AF1E-5CE7E64A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30</xdr:row>
      <xdr:rowOff>180975</xdr:rowOff>
    </xdr:from>
    <xdr:to>
      <xdr:col>13</xdr:col>
      <xdr:colOff>119062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31EAC-43BC-43E0-992A-C5712FD68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15</xdr:row>
      <xdr:rowOff>0</xdr:rowOff>
    </xdr:from>
    <xdr:to>
      <xdr:col>10</xdr:col>
      <xdr:colOff>314325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F0A9B-CE7E-4343-A895-530D3649E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719137</xdr:colOff>
      <xdr:row>15</xdr:row>
      <xdr:rowOff>180975</xdr:rowOff>
    </xdr:from>
    <xdr:to>
      <xdr:col>18</xdr:col>
      <xdr:colOff>223837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32A9E-1A5C-4465-ABAE-9D23A177D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30</xdr:row>
      <xdr:rowOff>180975</xdr:rowOff>
    </xdr:from>
    <xdr:to>
      <xdr:col>13</xdr:col>
      <xdr:colOff>119062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F6F13-A482-4707-88B8-9ECF4B44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15</xdr:row>
      <xdr:rowOff>0</xdr:rowOff>
    </xdr:from>
    <xdr:to>
      <xdr:col>10</xdr:col>
      <xdr:colOff>314325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DA29-3E76-40F8-90CC-561E54CFE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719137</xdr:colOff>
      <xdr:row>15</xdr:row>
      <xdr:rowOff>180975</xdr:rowOff>
    </xdr:from>
    <xdr:to>
      <xdr:col>18</xdr:col>
      <xdr:colOff>223837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02674-52BC-486D-85C6-57A8E0CD4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30</xdr:row>
      <xdr:rowOff>180975</xdr:rowOff>
    </xdr:from>
    <xdr:to>
      <xdr:col>13</xdr:col>
      <xdr:colOff>119062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DCBA5-75C4-4B52-A88A-18986AC11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15</xdr:row>
      <xdr:rowOff>0</xdr:rowOff>
    </xdr:from>
    <xdr:to>
      <xdr:col>10</xdr:col>
      <xdr:colOff>314325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6BDF6-ABE0-4235-954D-9AFE2546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719137</xdr:colOff>
      <xdr:row>15</xdr:row>
      <xdr:rowOff>180975</xdr:rowOff>
    </xdr:from>
    <xdr:to>
      <xdr:col>18</xdr:col>
      <xdr:colOff>223837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741E5-AAA0-45F0-85F5-5F2F4D5CB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30</xdr:row>
      <xdr:rowOff>180975</xdr:rowOff>
    </xdr:from>
    <xdr:to>
      <xdr:col>13</xdr:col>
      <xdr:colOff>119062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88ACD-D6F9-4D29-8A61-C8167362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24" sqref="J24:L31"/>
    </sheetView>
  </sheetViews>
  <sheetFormatPr defaultRowHeight="15" x14ac:dyDescent="0.25"/>
  <cols>
    <col min="1" max="1" width="13.28515625" bestFit="1" customWidth="1"/>
    <col min="9" max="9" width="12" bestFit="1" customWidth="1"/>
  </cols>
  <sheetData>
    <row r="1" spans="1:15" x14ac:dyDescent="0.25">
      <c r="B1" t="s">
        <v>2</v>
      </c>
      <c r="D1" t="s">
        <v>3</v>
      </c>
      <c r="F1" t="s">
        <v>4</v>
      </c>
      <c r="J1" t="s">
        <v>2</v>
      </c>
      <c r="L1" t="s">
        <v>3</v>
      </c>
      <c r="N1" t="s">
        <v>4</v>
      </c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 t="s">
        <v>8</v>
      </c>
      <c r="B3">
        <v>3.3347899844620201</v>
      </c>
      <c r="C3">
        <v>3.34472744350651</v>
      </c>
      <c r="D3">
        <v>2.5184643894093601</v>
      </c>
      <c r="E3">
        <v>2.9735214616326302</v>
      </c>
      <c r="F3">
        <v>4.8335933511520803</v>
      </c>
      <c r="G3">
        <v>4.8407925274631296</v>
      </c>
      <c r="I3" t="s">
        <v>16</v>
      </c>
      <c r="J3">
        <v>11.74298303</v>
      </c>
      <c r="K3">
        <v>13.437674619999999</v>
      </c>
      <c r="L3">
        <v>50.847260679999998</v>
      </c>
      <c r="M3">
        <v>56.204916830000002</v>
      </c>
      <c r="N3">
        <v>10.6291118</v>
      </c>
      <c r="O3">
        <v>11.614561180000001</v>
      </c>
    </row>
    <row r="4" spans="1:15" x14ac:dyDescent="0.25">
      <c r="A4" t="s">
        <v>9</v>
      </c>
      <c r="B4">
        <v>5.3748301859801</v>
      </c>
      <c r="C4">
        <v>5.3862686340218904</v>
      </c>
      <c r="D4">
        <v>6.0841378838468296</v>
      </c>
      <c r="E4">
        <v>6.9837612331886403</v>
      </c>
      <c r="F4">
        <v>8.7247032482630509</v>
      </c>
      <c r="G4">
        <v>9.7391349231730704</v>
      </c>
      <c r="I4" t="s">
        <v>17</v>
      </c>
      <c r="J4">
        <v>11.10245046</v>
      </c>
      <c r="K4">
        <v>11.887292950000001</v>
      </c>
      <c r="L4">
        <v>15.288233419999999</v>
      </c>
      <c r="M4">
        <v>16.665067730000001</v>
      </c>
      <c r="N4">
        <v>11.428440589999999</v>
      </c>
      <c r="O4">
        <v>13.02386038</v>
      </c>
    </row>
    <row r="5" spans="1:15" x14ac:dyDescent="0.25">
      <c r="A5" t="s">
        <v>10</v>
      </c>
      <c r="B5">
        <v>11.671562178346401</v>
      </c>
      <c r="C5">
        <v>14.5439973062989</v>
      </c>
      <c r="D5">
        <v>4.8129487725773004</v>
      </c>
      <c r="E5">
        <v>4.81460156254834</v>
      </c>
      <c r="F5">
        <v>3.2672206071498402</v>
      </c>
      <c r="G5">
        <v>3.7898595129700898</v>
      </c>
      <c r="I5" t="s">
        <v>18</v>
      </c>
      <c r="J5">
        <v>5.6743741920000001</v>
      </c>
      <c r="K5">
        <v>6.3647737429999998</v>
      </c>
      <c r="L5">
        <v>5.2210064129999996</v>
      </c>
      <c r="M5">
        <v>6.4608325430000004</v>
      </c>
      <c r="N5">
        <v>0.73341805500000001</v>
      </c>
      <c r="O5">
        <v>0.73341805500000001</v>
      </c>
    </row>
    <row r="6" spans="1:15" x14ac:dyDescent="0.25">
      <c r="A6" t="s">
        <v>11</v>
      </c>
      <c r="B6">
        <v>4.4686448155165603</v>
      </c>
      <c r="C6">
        <v>4.9514673060746599</v>
      </c>
      <c r="D6">
        <v>2.4750762042525398</v>
      </c>
      <c r="E6">
        <v>2.8360194359159099</v>
      </c>
      <c r="F6">
        <v>2.7812503234579902</v>
      </c>
      <c r="G6">
        <v>3.2084557431782601</v>
      </c>
      <c r="I6" t="s">
        <v>19</v>
      </c>
      <c r="J6">
        <v>3.0245261409999999</v>
      </c>
      <c r="K6">
        <v>3.427765065</v>
      </c>
      <c r="L6">
        <v>4.0239694730000002</v>
      </c>
      <c r="M6">
        <v>4.8667694460000002</v>
      </c>
      <c r="N6">
        <v>2.9351336749999999</v>
      </c>
      <c r="O6">
        <v>3.3118923769999999</v>
      </c>
    </row>
    <row r="7" spans="1:15" x14ac:dyDescent="0.25">
      <c r="A7" t="s">
        <v>12</v>
      </c>
      <c r="B7">
        <v>4.1937747809216699</v>
      </c>
      <c r="C7">
        <v>5.9688821258907803</v>
      </c>
      <c r="D7">
        <v>6.9274989013670298</v>
      </c>
      <c r="E7">
        <v>7.8708294119161</v>
      </c>
      <c r="F7">
        <v>4.7607870063998901</v>
      </c>
      <c r="G7">
        <v>5.1233195419950901</v>
      </c>
      <c r="I7" t="s">
        <v>20</v>
      </c>
      <c r="J7">
        <v>2.710301957</v>
      </c>
      <c r="K7">
        <v>2.7236874630000001</v>
      </c>
      <c r="L7">
        <v>7.9163461159999997</v>
      </c>
      <c r="M7">
        <v>9.2656537209999996</v>
      </c>
      <c r="N7">
        <v>3.0139000500000002</v>
      </c>
      <c r="O7">
        <v>3.5319435829999999</v>
      </c>
    </row>
    <row r="8" spans="1:15" x14ac:dyDescent="0.25">
      <c r="A8" t="s">
        <v>13</v>
      </c>
      <c r="B8">
        <v>5.1419018959129597</v>
      </c>
      <c r="C8">
        <v>5.4129607054515603</v>
      </c>
      <c r="D8">
        <v>1.4485091726581401</v>
      </c>
      <c r="E8">
        <v>1.4485091726581401</v>
      </c>
      <c r="F8">
        <v>10.431581705011601</v>
      </c>
      <c r="G8">
        <v>10.8702170588619</v>
      </c>
      <c r="I8" t="s">
        <v>21</v>
      </c>
      <c r="J8">
        <v>2.9553913289999998</v>
      </c>
      <c r="K8">
        <v>2.9555444579999999</v>
      </c>
      <c r="L8">
        <v>7.6477399999999998</v>
      </c>
      <c r="M8">
        <v>7.6562843520000001</v>
      </c>
      <c r="N8">
        <v>7.0388396640000002</v>
      </c>
      <c r="O8">
        <v>7.0857867240000001</v>
      </c>
    </row>
    <row r="9" spans="1:15" x14ac:dyDescent="0.25">
      <c r="A9" t="s">
        <v>14</v>
      </c>
      <c r="B9">
        <v>4.4681246603755804</v>
      </c>
      <c r="C9">
        <v>5.4941167601464196</v>
      </c>
      <c r="D9">
        <v>2.5780978235271399</v>
      </c>
      <c r="E9">
        <v>2.6831791575717099</v>
      </c>
      <c r="F9">
        <v>1.8690661151086201</v>
      </c>
      <c r="G9">
        <v>2.25863768109163</v>
      </c>
      <c r="I9" t="s">
        <v>22</v>
      </c>
      <c r="J9">
        <v>7.0027674969999998</v>
      </c>
      <c r="K9">
        <v>8.0920267330000009</v>
      </c>
      <c r="L9">
        <v>3.8483300749999998</v>
      </c>
      <c r="M9">
        <v>4.3346794490000002</v>
      </c>
      <c r="N9">
        <v>5.4470181090000001</v>
      </c>
      <c r="O9">
        <v>5.4675342240000004</v>
      </c>
    </row>
    <row r="10" spans="1:15" x14ac:dyDescent="0.25">
      <c r="A10" t="s">
        <v>15</v>
      </c>
      <c r="B10">
        <v>2.4320356584729801</v>
      </c>
      <c r="C10">
        <v>2.44607999776597</v>
      </c>
      <c r="D10">
        <v>2.3734709987912699</v>
      </c>
      <c r="E10">
        <v>2.7034180242920498</v>
      </c>
      <c r="F10">
        <v>2.32348273297483</v>
      </c>
      <c r="G10">
        <v>2.3451414160676598</v>
      </c>
      <c r="I10" t="s">
        <v>23</v>
      </c>
      <c r="J10">
        <v>8.2137335670000002</v>
      </c>
      <c r="K10">
        <v>9.7143099260000003</v>
      </c>
      <c r="L10">
        <v>4.1985675450000004</v>
      </c>
      <c r="M10">
        <v>4.9257802880000003</v>
      </c>
      <c r="N10">
        <v>1.2202488199999999</v>
      </c>
      <c r="O10">
        <v>1.2202488199999999</v>
      </c>
    </row>
    <row r="11" spans="1:15" x14ac:dyDescent="0.25">
      <c r="A11" s="1" t="s">
        <v>5</v>
      </c>
      <c r="B11">
        <f>MEDIAN(B3:B10)</f>
        <v>4.4683847379460708</v>
      </c>
      <c r="C11">
        <f t="shared" ref="C11:G11" si="0">MEDIAN(C3:C10)</f>
        <v>5.3996146697367253</v>
      </c>
      <c r="D11">
        <f t="shared" si="0"/>
        <v>2.54828110646825</v>
      </c>
      <c r="E11">
        <f t="shared" si="0"/>
        <v>2.9047704487742703</v>
      </c>
      <c r="F11">
        <f t="shared" si="0"/>
        <v>4.0140038067748653</v>
      </c>
      <c r="G11">
        <f t="shared" si="0"/>
        <v>4.3153260202166095</v>
      </c>
      <c r="I11" s="1" t="s">
        <v>5</v>
      </c>
      <c r="J11">
        <f t="shared" ref="J11" si="1">MEDIAN(J3:J10)</f>
        <v>6.3385708444999995</v>
      </c>
      <c r="K11">
        <f t="shared" ref="K11" si="2">MEDIAN(K3:K10)</f>
        <v>7.2284002380000008</v>
      </c>
      <c r="L11">
        <f t="shared" ref="L11" si="3">MEDIAN(L3:L10)</f>
        <v>6.4343732065000001</v>
      </c>
      <c r="M11">
        <f t="shared" ref="M11" si="4">MEDIAN(M3:M10)</f>
        <v>7.0585584475000003</v>
      </c>
      <c r="N11">
        <f t="shared" ref="N11" si="5">MEDIAN(N3:N10)</f>
        <v>4.2304590795000001</v>
      </c>
      <c r="O11">
        <f t="shared" ref="O11" si="6">MEDIAN(O3:O10)</f>
        <v>4.4997389034999999</v>
      </c>
    </row>
    <row r="12" spans="1:15" x14ac:dyDescent="0.25">
      <c r="A12" s="1" t="s">
        <v>6</v>
      </c>
      <c r="B12">
        <f>AVERAGE(B3:B10)</f>
        <v>5.1357080199985337</v>
      </c>
      <c r="C12">
        <f t="shared" ref="C12:G12" si="7">AVERAGE(C3:C10)</f>
        <v>5.9435625348945864</v>
      </c>
      <c r="D12">
        <f t="shared" si="7"/>
        <v>3.6522755183037017</v>
      </c>
      <c r="E12">
        <f t="shared" si="7"/>
        <v>4.0392299324654406</v>
      </c>
      <c r="F12">
        <f t="shared" si="7"/>
        <v>4.8739606361897385</v>
      </c>
      <c r="G12">
        <f t="shared" si="7"/>
        <v>5.271944800600104</v>
      </c>
      <c r="I12" s="1" t="s">
        <v>6</v>
      </c>
      <c r="J12">
        <f t="shared" ref="H12:O12" si="8">AVERAGE(J3:J10)</f>
        <v>6.5533160216250002</v>
      </c>
      <c r="K12">
        <f t="shared" si="8"/>
        <v>7.3253843697499992</v>
      </c>
      <c r="L12">
        <f t="shared" si="8"/>
        <v>12.373931715249999</v>
      </c>
      <c r="M12">
        <f t="shared" si="8"/>
        <v>13.797498044875001</v>
      </c>
      <c r="N12">
        <f t="shared" si="8"/>
        <v>5.305763845375</v>
      </c>
      <c r="O12">
        <f t="shared" si="8"/>
        <v>5.748655667875</v>
      </c>
    </row>
    <row r="13" spans="1:15" x14ac:dyDescent="0.25">
      <c r="A13" s="1" t="s">
        <v>7</v>
      </c>
      <c r="B13">
        <f>_xlfn.VAR.P(B3:B10)</f>
        <v>6.8882045563063272</v>
      </c>
      <c r="C13">
        <f>_xlfn.VAR.P(C3:C10)</f>
        <v>11.841602063682835</v>
      </c>
      <c r="D13">
        <f>_xlfn.VAR.P(D3:D10)</f>
        <v>3.5381644879229928</v>
      </c>
      <c r="E13">
        <f>_xlfn.VAR.P(E3:E10)</f>
        <v>4.608896446727325</v>
      </c>
      <c r="F13">
        <f>_xlfn.VAR.P(F3:F10)</f>
        <v>8.5281483735968457</v>
      </c>
      <c r="G13">
        <f>_xlfn.VAR.P(G3:G10)</f>
        <v>9.45064791963296</v>
      </c>
      <c r="I13" s="1" t="s">
        <v>7</v>
      </c>
      <c r="J13">
        <f t="shared" ref="H13:O13" si="9">_xlfn.VAR.P(J3:J10)</f>
        <v>11.440622100762923</v>
      </c>
      <c r="K13">
        <f t="shared" si="9"/>
        <v>15.106391515149298</v>
      </c>
      <c r="L13">
        <f t="shared" si="9"/>
        <v>223.91322825389111</v>
      </c>
      <c r="M13">
        <f t="shared" si="9"/>
        <v>270.83764103033377</v>
      </c>
      <c r="N13">
        <f t="shared" si="9"/>
        <v>14.66487682948059</v>
      </c>
      <c r="O13">
        <f t="shared" si="9"/>
        <v>18.214388063053597</v>
      </c>
    </row>
    <row r="15" spans="1:15" x14ac:dyDescent="0.25">
      <c r="A15" s="1" t="s">
        <v>26</v>
      </c>
      <c r="B15">
        <f>C3</f>
        <v>3.34472744350651</v>
      </c>
      <c r="C15">
        <f>E3</f>
        <v>2.9735214616326302</v>
      </c>
      <c r="D15">
        <f>G3</f>
        <v>4.8407925274631296</v>
      </c>
      <c r="I15" s="1" t="s">
        <v>26</v>
      </c>
      <c r="J15">
        <f>K3</f>
        <v>13.437674619999999</v>
      </c>
      <c r="K15">
        <f>M3</f>
        <v>56.204916830000002</v>
      </c>
      <c r="L15">
        <f>O3</f>
        <v>11.614561180000001</v>
      </c>
    </row>
    <row r="16" spans="1:15" x14ac:dyDescent="0.25">
      <c r="B16">
        <f t="shared" ref="B16:B26" si="10">C4</f>
        <v>5.3862686340218904</v>
      </c>
      <c r="C16">
        <f t="shared" ref="C16:C22" si="11">E4</f>
        <v>6.9837612331886403</v>
      </c>
      <c r="D16">
        <f t="shared" ref="D16:D22" si="12">G4</f>
        <v>9.7391349231730704</v>
      </c>
      <c r="J16">
        <f t="shared" ref="J16:J22" si="13">K4</f>
        <v>11.887292950000001</v>
      </c>
      <c r="K16">
        <f t="shared" ref="K16:K22" si="14">M4</f>
        <v>16.665067730000001</v>
      </c>
      <c r="L16">
        <f t="shared" ref="L16:L22" si="15">O4</f>
        <v>13.02386038</v>
      </c>
    </row>
    <row r="17" spans="1:12" x14ac:dyDescent="0.25">
      <c r="B17">
        <f t="shared" si="10"/>
        <v>14.5439973062989</v>
      </c>
      <c r="C17">
        <f t="shared" si="11"/>
        <v>4.81460156254834</v>
      </c>
      <c r="D17">
        <f t="shared" si="12"/>
        <v>3.7898595129700898</v>
      </c>
      <c r="J17">
        <f t="shared" si="13"/>
        <v>6.3647737429999998</v>
      </c>
      <c r="K17">
        <f t="shared" si="14"/>
        <v>6.4608325430000004</v>
      </c>
      <c r="L17">
        <f t="shared" si="15"/>
        <v>0.73341805500000001</v>
      </c>
    </row>
    <row r="18" spans="1:12" x14ac:dyDescent="0.25">
      <c r="B18">
        <f t="shared" si="10"/>
        <v>4.9514673060746599</v>
      </c>
      <c r="C18">
        <f t="shared" si="11"/>
        <v>2.8360194359159099</v>
      </c>
      <c r="D18">
        <f t="shared" si="12"/>
        <v>3.2084557431782601</v>
      </c>
      <c r="J18">
        <f t="shared" si="13"/>
        <v>3.427765065</v>
      </c>
      <c r="K18">
        <f t="shared" si="14"/>
        <v>4.8667694460000002</v>
      </c>
      <c r="L18">
        <f t="shared" si="15"/>
        <v>3.3118923769999999</v>
      </c>
    </row>
    <row r="19" spans="1:12" x14ac:dyDescent="0.25">
      <c r="B19">
        <f t="shared" si="10"/>
        <v>5.9688821258907803</v>
      </c>
      <c r="C19">
        <f t="shared" si="11"/>
        <v>7.8708294119161</v>
      </c>
      <c r="D19">
        <f t="shared" si="12"/>
        <v>5.1233195419950901</v>
      </c>
      <c r="J19">
        <f t="shared" si="13"/>
        <v>2.7236874630000001</v>
      </c>
      <c r="K19">
        <f t="shared" si="14"/>
        <v>9.2656537209999996</v>
      </c>
      <c r="L19">
        <f t="shared" si="15"/>
        <v>3.5319435829999999</v>
      </c>
    </row>
    <row r="20" spans="1:12" x14ac:dyDescent="0.25">
      <c r="B20">
        <f t="shared" si="10"/>
        <v>5.4129607054515603</v>
      </c>
      <c r="C20">
        <f t="shared" si="11"/>
        <v>1.4485091726581401</v>
      </c>
      <c r="D20">
        <f t="shared" si="12"/>
        <v>10.8702170588619</v>
      </c>
      <c r="J20">
        <f t="shared" si="13"/>
        <v>2.9555444579999999</v>
      </c>
      <c r="K20">
        <f t="shared" si="14"/>
        <v>7.6562843520000001</v>
      </c>
      <c r="L20">
        <f t="shared" si="15"/>
        <v>7.0857867240000001</v>
      </c>
    </row>
    <row r="21" spans="1:12" x14ac:dyDescent="0.25">
      <c r="B21">
        <f t="shared" si="10"/>
        <v>5.4941167601464196</v>
      </c>
      <c r="C21">
        <f t="shared" si="11"/>
        <v>2.6831791575717099</v>
      </c>
      <c r="D21">
        <f t="shared" si="12"/>
        <v>2.25863768109163</v>
      </c>
      <c r="J21">
        <f t="shared" si="13"/>
        <v>8.0920267330000009</v>
      </c>
      <c r="K21">
        <f t="shared" si="14"/>
        <v>4.3346794490000002</v>
      </c>
      <c r="L21">
        <f t="shared" si="15"/>
        <v>5.4675342240000004</v>
      </c>
    </row>
    <row r="22" spans="1:12" x14ac:dyDescent="0.25">
      <c r="B22">
        <f t="shared" si="10"/>
        <v>2.44607999776597</v>
      </c>
      <c r="C22">
        <f t="shared" si="11"/>
        <v>2.7034180242920498</v>
      </c>
      <c r="D22">
        <f t="shared" si="12"/>
        <v>2.3451414160676598</v>
      </c>
      <c r="J22">
        <f t="shared" si="13"/>
        <v>9.7143099260000003</v>
      </c>
      <c r="K22">
        <f t="shared" si="14"/>
        <v>4.9257802880000003</v>
      </c>
      <c r="L22">
        <f t="shared" si="15"/>
        <v>1.2202488199999999</v>
      </c>
    </row>
    <row r="24" spans="1:12" x14ac:dyDescent="0.25">
      <c r="A24" s="1" t="s">
        <v>27</v>
      </c>
      <c r="B24">
        <f>B3</f>
        <v>3.3347899844620201</v>
      </c>
      <c r="C24">
        <f>D3</f>
        <v>2.5184643894093601</v>
      </c>
      <c r="D24">
        <f>F3</f>
        <v>4.8335933511520803</v>
      </c>
      <c r="I24" s="1" t="s">
        <v>27</v>
      </c>
      <c r="J24">
        <f>J3</f>
        <v>11.74298303</v>
      </c>
      <c r="K24">
        <f>L3</f>
        <v>50.847260679999998</v>
      </c>
      <c r="L24">
        <f>N3</f>
        <v>10.6291118</v>
      </c>
    </row>
    <row r="25" spans="1:12" x14ac:dyDescent="0.25">
      <c r="B25">
        <f t="shared" ref="B25:B36" si="16">B4</f>
        <v>5.3748301859801</v>
      </c>
      <c r="C25">
        <f t="shared" ref="C25:C31" si="17">D4</f>
        <v>6.0841378838468296</v>
      </c>
      <c r="D25">
        <f t="shared" ref="D25:D31" si="18">F4</f>
        <v>8.7247032482630509</v>
      </c>
      <c r="J25">
        <f t="shared" ref="J25:J31" si="19">J4</f>
        <v>11.10245046</v>
      </c>
      <c r="K25">
        <f t="shared" ref="K25:K31" si="20">L4</f>
        <v>15.288233419999999</v>
      </c>
      <c r="L25">
        <f t="shared" ref="L25:L31" si="21">N4</f>
        <v>11.428440589999999</v>
      </c>
    </row>
    <row r="26" spans="1:12" x14ac:dyDescent="0.25">
      <c r="B26">
        <f t="shared" si="16"/>
        <v>11.671562178346401</v>
      </c>
      <c r="C26">
        <f t="shared" si="17"/>
        <v>4.8129487725773004</v>
      </c>
      <c r="D26">
        <f t="shared" si="18"/>
        <v>3.2672206071498402</v>
      </c>
      <c r="J26">
        <f t="shared" si="19"/>
        <v>5.6743741920000001</v>
      </c>
      <c r="K26">
        <f t="shared" si="20"/>
        <v>5.2210064129999996</v>
      </c>
      <c r="L26">
        <f t="shared" si="21"/>
        <v>0.73341805500000001</v>
      </c>
    </row>
    <row r="27" spans="1:12" x14ac:dyDescent="0.25">
      <c r="B27">
        <f t="shared" si="16"/>
        <v>4.4686448155165603</v>
      </c>
      <c r="C27">
        <f t="shared" si="17"/>
        <v>2.4750762042525398</v>
      </c>
      <c r="D27">
        <f t="shared" si="18"/>
        <v>2.7812503234579902</v>
      </c>
      <c r="J27">
        <f t="shared" si="19"/>
        <v>3.0245261409999999</v>
      </c>
      <c r="K27">
        <f t="shared" si="20"/>
        <v>4.0239694730000002</v>
      </c>
      <c r="L27">
        <f t="shared" si="21"/>
        <v>2.9351336749999999</v>
      </c>
    </row>
    <row r="28" spans="1:12" x14ac:dyDescent="0.25">
      <c r="B28">
        <f t="shared" si="16"/>
        <v>4.1937747809216699</v>
      </c>
      <c r="C28">
        <f t="shared" si="17"/>
        <v>6.9274989013670298</v>
      </c>
      <c r="D28">
        <f t="shared" si="18"/>
        <v>4.7607870063998901</v>
      </c>
      <c r="J28">
        <f t="shared" si="19"/>
        <v>2.710301957</v>
      </c>
      <c r="K28">
        <f t="shared" si="20"/>
        <v>7.9163461159999997</v>
      </c>
      <c r="L28">
        <f t="shared" si="21"/>
        <v>3.0139000500000002</v>
      </c>
    </row>
    <row r="29" spans="1:12" x14ac:dyDescent="0.25">
      <c r="B29">
        <f t="shared" si="16"/>
        <v>5.1419018959129597</v>
      </c>
      <c r="C29">
        <f t="shared" si="17"/>
        <v>1.4485091726581401</v>
      </c>
      <c r="D29">
        <f t="shared" si="18"/>
        <v>10.431581705011601</v>
      </c>
      <c r="J29">
        <f t="shared" si="19"/>
        <v>2.9553913289999998</v>
      </c>
      <c r="K29">
        <f t="shared" si="20"/>
        <v>7.6477399999999998</v>
      </c>
      <c r="L29">
        <f t="shared" si="21"/>
        <v>7.0388396640000002</v>
      </c>
    </row>
    <row r="30" spans="1:12" x14ac:dyDescent="0.25">
      <c r="B30">
        <f t="shared" si="16"/>
        <v>4.4681246603755804</v>
      </c>
      <c r="C30">
        <f t="shared" si="17"/>
        <v>2.5780978235271399</v>
      </c>
      <c r="D30">
        <f t="shared" si="18"/>
        <v>1.8690661151086201</v>
      </c>
      <c r="J30">
        <f t="shared" si="19"/>
        <v>7.0027674969999998</v>
      </c>
      <c r="K30">
        <f t="shared" si="20"/>
        <v>3.8483300749999998</v>
      </c>
      <c r="L30">
        <f t="shared" si="21"/>
        <v>5.4470181090000001</v>
      </c>
    </row>
    <row r="31" spans="1:12" x14ac:dyDescent="0.25">
      <c r="B31">
        <f t="shared" si="16"/>
        <v>2.4320356584729801</v>
      </c>
      <c r="C31">
        <f t="shared" si="17"/>
        <v>2.3734709987912699</v>
      </c>
      <c r="D31">
        <f t="shared" si="18"/>
        <v>2.32348273297483</v>
      </c>
      <c r="J31">
        <f t="shared" si="19"/>
        <v>8.2137335670000002</v>
      </c>
      <c r="K31">
        <f t="shared" si="20"/>
        <v>4.1985675450000004</v>
      </c>
      <c r="L31">
        <f t="shared" si="21"/>
        <v>1.2202488199999999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6" sqref="E6"/>
    </sheetView>
  </sheetViews>
  <sheetFormatPr defaultRowHeight="15" x14ac:dyDescent="0.25"/>
  <cols>
    <col min="2" max="2" width="11" bestFit="1" customWidth="1"/>
    <col min="3" max="5" width="12.7109375" customWidth="1"/>
    <col min="10" max="10" width="12" bestFit="1" customWidth="1"/>
    <col min="11" max="13" width="15.140625" customWidth="1"/>
  </cols>
  <sheetData>
    <row r="1" spans="1:10" x14ac:dyDescent="0.25">
      <c r="C1" t="s">
        <v>24</v>
      </c>
    </row>
    <row r="2" spans="1:10" x14ac:dyDescent="0.25">
      <c r="C2" t="s">
        <v>2</v>
      </c>
      <c r="D2" t="s">
        <v>3</v>
      </c>
      <c r="E2" t="s">
        <v>4</v>
      </c>
      <c r="F2" s="1" t="s">
        <v>5</v>
      </c>
      <c r="G2" s="1" t="s">
        <v>6</v>
      </c>
      <c r="H2" s="1" t="s">
        <v>25</v>
      </c>
    </row>
    <row r="3" spans="1:10" x14ac:dyDescent="0.25">
      <c r="A3">
        <v>0</v>
      </c>
      <c r="B3" t="s">
        <v>8</v>
      </c>
      <c r="C3">
        <v>3.34472744350651</v>
      </c>
      <c r="D3">
        <v>2.9735214616326302</v>
      </c>
      <c r="E3">
        <v>4.8407925274631296</v>
      </c>
      <c r="F3">
        <f>MEDIAN(C3:E3)</f>
        <v>3.34472744350651</v>
      </c>
      <c r="G3">
        <f>AVERAGE(C3:E3)</f>
        <v>3.7196804775340895</v>
      </c>
      <c r="H3">
        <f>_xlfn.STDEV.P(C3:E3)</f>
        <v>0.80710083699490409</v>
      </c>
    </row>
    <row r="4" spans="1:10" x14ac:dyDescent="0.25">
      <c r="A4">
        <v>1</v>
      </c>
      <c r="B4" t="s">
        <v>9</v>
      </c>
      <c r="C4">
        <v>5.3862686340218904</v>
      </c>
      <c r="D4">
        <v>6.9837612331886403</v>
      </c>
      <c r="E4">
        <v>9.7391349231730704</v>
      </c>
      <c r="F4">
        <f t="shared" ref="F4:F10" si="0">MEDIAN(C4:E4)</f>
        <v>6.9837612331886403</v>
      </c>
      <c r="G4">
        <f t="shared" ref="G4:G10" si="1">AVERAGE(C4:E4)</f>
        <v>7.369721596794534</v>
      </c>
      <c r="H4">
        <f t="shared" ref="H4:H10" si="2">_xlfn.STDEV.P(C4:E4)</f>
        <v>1.7978849211435943</v>
      </c>
    </row>
    <row r="5" spans="1:10" x14ac:dyDescent="0.25">
      <c r="A5">
        <v>2</v>
      </c>
      <c r="B5" t="s">
        <v>10</v>
      </c>
      <c r="C5">
        <v>14.5439973062989</v>
      </c>
      <c r="D5">
        <v>4.81460156254834</v>
      </c>
      <c r="E5">
        <v>3.7898595129700898</v>
      </c>
      <c r="F5">
        <f t="shared" si="0"/>
        <v>4.81460156254834</v>
      </c>
      <c r="G5">
        <f t="shared" si="1"/>
        <v>7.7161527939391092</v>
      </c>
      <c r="H5">
        <f t="shared" si="2"/>
        <v>4.8461063119969321</v>
      </c>
    </row>
    <row r="6" spans="1:10" x14ac:dyDescent="0.25">
      <c r="A6">
        <v>3</v>
      </c>
      <c r="B6" t="s">
        <v>11</v>
      </c>
      <c r="C6">
        <v>4.9514673060746599</v>
      </c>
      <c r="D6">
        <v>2.8360194359159099</v>
      </c>
      <c r="E6">
        <v>3.2084557431782601</v>
      </c>
      <c r="F6">
        <f t="shared" si="0"/>
        <v>3.2084557431782601</v>
      </c>
      <c r="G6">
        <f t="shared" si="1"/>
        <v>3.665314161722943</v>
      </c>
      <c r="H6">
        <f t="shared" si="2"/>
        <v>0.92207000232670733</v>
      </c>
    </row>
    <row r="7" spans="1:10" x14ac:dyDescent="0.25">
      <c r="A7">
        <v>4</v>
      </c>
      <c r="B7" t="s">
        <v>12</v>
      </c>
      <c r="C7">
        <v>5.9688821258907803</v>
      </c>
      <c r="D7">
        <v>7.8708294119161</v>
      </c>
      <c r="E7">
        <v>5.1233195419950901</v>
      </c>
      <c r="F7">
        <f t="shared" si="0"/>
        <v>5.9688821258907803</v>
      </c>
      <c r="G7">
        <f t="shared" si="1"/>
        <v>6.3210103599339904</v>
      </c>
      <c r="H7">
        <f t="shared" si="2"/>
        <v>1.1489700724956888</v>
      </c>
    </row>
    <row r="8" spans="1:10" x14ac:dyDescent="0.25">
      <c r="A8">
        <v>5</v>
      </c>
      <c r="B8" t="s">
        <v>13</v>
      </c>
      <c r="C8">
        <v>5.4129607054515603</v>
      </c>
      <c r="D8">
        <v>1.4485091726581401</v>
      </c>
      <c r="E8">
        <v>10.8702170588619</v>
      </c>
      <c r="F8">
        <f t="shared" si="0"/>
        <v>5.4129607054515603</v>
      </c>
      <c r="G8">
        <f t="shared" si="1"/>
        <v>5.910562312323866</v>
      </c>
      <c r="H8">
        <f t="shared" si="2"/>
        <v>3.8624560746248808</v>
      </c>
    </row>
    <row r="9" spans="1:10" x14ac:dyDescent="0.25">
      <c r="A9">
        <v>6</v>
      </c>
      <c r="B9" t="s">
        <v>14</v>
      </c>
      <c r="C9">
        <v>5.4941167601464196</v>
      </c>
      <c r="D9">
        <v>2.6831791575717099</v>
      </c>
      <c r="E9">
        <v>2.25863768109163</v>
      </c>
      <c r="F9">
        <f t="shared" si="0"/>
        <v>2.6831791575717099</v>
      </c>
      <c r="G9">
        <f t="shared" si="1"/>
        <v>3.4786445329365865</v>
      </c>
      <c r="H9">
        <f t="shared" si="2"/>
        <v>1.43565434333468</v>
      </c>
    </row>
    <row r="10" spans="1:10" x14ac:dyDescent="0.25">
      <c r="A10">
        <v>7</v>
      </c>
      <c r="B10" t="s">
        <v>15</v>
      </c>
      <c r="C10">
        <v>2.44607999776597</v>
      </c>
      <c r="D10">
        <v>2.7034180242920498</v>
      </c>
      <c r="E10">
        <v>2.3451414160676598</v>
      </c>
      <c r="F10">
        <f t="shared" si="0"/>
        <v>2.44607999776597</v>
      </c>
      <c r="G10">
        <f t="shared" si="1"/>
        <v>2.498213146041893</v>
      </c>
      <c r="H10">
        <f t="shared" si="2"/>
        <v>0.15083971816039876</v>
      </c>
    </row>
    <row r="11" spans="1:10" x14ac:dyDescent="0.25">
      <c r="B11" s="1" t="s">
        <v>5</v>
      </c>
      <c r="C11">
        <f t="shared" ref="C11:E11" si="3">MEDIAN(C3:C10)</f>
        <v>5.3996146697367253</v>
      </c>
      <c r="D11">
        <f t="shared" si="3"/>
        <v>2.9047704487742703</v>
      </c>
      <c r="E11">
        <f t="shared" si="3"/>
        <v>4.3153260202166095</v>
      </c>
      <c r="F11">
        <f t="shared" ref="F11" si="4">MEDIAN(F3:F10)</f>
        <v>4.0796645030274252</v>
      </c>
      <c r="G11">
        <f t="shared" ref="G11" si="5">MEDIAN(G3:G10)</f>
        <v>4.8151213949289779</v>
      </c>
      <c r="H11">
        <f t="shared" ref="H11" si="6">MEDIAN(H3:H10)</f>
        <v>1.2923122079151845</v>
      </c>
      <c r="J11" s="1"/>
    </row>
    <row r="12" spans="1:10" x14ac:dyDescent="0.25">
      <c r="B12" s="1" t="s">
        <v>6</v>
      </c>
      <c r="C12">
        <f t="shared" ref="C12:H12" si="7">AVERAGE(C3:C10)</f>
        <v>5.9435625348945864</v>
      </c>
      <c r="D12">
        <f t="shared" si="7"/>
        <v>4.0392299324654406</v>
      </c>
      <c r="E12">
        <f t="shared" si="7"/>
        <v>5.271944800600104</v>
      </c>
      <c r="F12">
        <f t="shared" si="7"/>
        <v>4.3578309961377215</v>
      </c>
      <c r="G12">
        <f t="shared" si="7"/>
        <v>5.0849124226533764</v>
      </c>
      <c r="H12">
        <f t="shared" si="7"/>
        <v>1.871385285134723</v>
      </c>
      <c r="J12" s="1"/>
    </row>
    <row r="13" spans="1:10" x14ac:dyDescent="0.25">
      <c r="B13" s="1" t="s">
        <v>25</v>
      </c>
      <c r="C13">
        <f>_xlfn.STDEV.P(C3:C10)</f>
        <v>3.441162894093047</v>
      </c>
      <c r="D13">
        <f t="shared" ref="D13:H13" si="8">_xlfn.STDEV.P(D3:D10)</f>
        <v>2.1468340519768465</v>
      </c>
      <c r="E13">
        <f t="shared" si="8"/>
        <v>3.0741906121177589</v>
      </c>
      <c r="F13">
        <f t="shared" si="8"/>
        <v>1.566031063988284</v>
      </c>
      <c r="G13">
        <f t="shared" si="8"/>
        <v>1.8541723851948819</v>
      </c>
      <c r="H13">
        <f t="shared" si="8"/>
        <v>1.5217035484030037</v>
      </c>
      <c r="J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2" sqref="F12"/>
    </sheetView>
  </sheetViews>
  <sheetFormatPr defaultRowHeight="15" x14ac:dyDescent="0.25"/>
  <cols>
    <col min="2" max="2" width="11" bestFit="1" customWidth="1"/>
    <col min="3" max="5" width="12.7109375" customWidth="1"/>
    <col min="10" max="10" width="12" bestFit="1" customWidth="1"/>
    <col min="11" max="13" width="15.140625" customWidth="1"/>
  </cols>
  <sheetData>
    <row r="1" spans="1:10" x14ac:dyDescent="0.25">
      <c r="C1" t="s">
        <v>28</v>
      </c>
    </row>
    <row r="2" spans="1:10" x14ac:dyDescent="0.25">
      <c r="C2" t="s">
        <v>2</v>
      </c>
      <c r="D2" t="s">
        <v>3</v>
      </c>
      <c r="E2" t="s">
        <v>4</v>
      </c>
      <c r="F2" s="1" t="s">
        <v>5</v>
      </c>
      <c r="G2" s="1" t="s">
        <v>6</v>
      </c>
      <c r="H2" s="1" t="s">
        <v>25</v>
      </c>
    </row>
    <row r="3" spans="1:10" x14ac:dyDescent="0.25">
      <c r="A3">
        <v>0</v>
      </c>
      <c r="B3" t="s">
        <v>8</v>
      </c>
      <c r="C3">
        <v>3.3347899844620201</v>
      </c>
      <c r="D3">
        <v>2.5184643894093601</v>
      </c>
      <c r="E3">
        <v>4.8335933511520803</v>
      </c>
      <c r="F3">
        <f>MEDIAN(C3:E3)</f>
        <v>3.3347899844620201</v>
      </c>
      <c r="G3">
        <f>AVERAGE(C3:E3)</f>
        <v>3.5622825750078202</v>
      </c>
      <c r="H3">
        <f>_xlfn.STDEV.P(C3:E3)</f>
        <v>0.95873881964447194</v>
      </c>
    </row>
    <row r="4" spans="1:10" x14ac:dyDescent="0.25">
      <c r="A4">
        <v>1</v>
      </c>
      <c r="B4" t="s">
        <v>9</v>
      </c>
      <c r="C4">
        <v>5.3748301859801</v>
      </c>
      <c r="D4">
        <v>6.0841378838468296</v>
      </c>
      <c r="E4">
        <v>8.7247032482630509</v>
      </c>
      <c r="F4">
        <f t="shared" ref="F4:F10" si="0">MEDIAN(C4:E4)</f>
        <v>6.0841378838468296</v>
      </c>
      <c r="G4">
        <f t="shared" ref="G4:G10" si="1">AVERAGE(C4:E4)</f>
        <v>6.7278904393633274</v>
      </c>
      <c r="H4">
        <f t="shared" ref="H4:H10" si="2">_xlfn.STDEV.P(C4:E4)</f>
        <v>1.4413478409467422</v>
      </c>
    </row>
    <row r="5" spans="1:10" x14ac:dyDescent="0.25">
      <c r="A5">
        <v>2</v>
      </c>
      <c r="B5" t="s">
        <v>10</v>
      </c>
      <c r="C5">
        <v>11.671562178346401</v>
      </c>
      <c r="D5">
        <v>4.8129487725773004</v>
      </c>
      <c r="E5">
        <v>3.2672206071498402</v>
      </c>
      <c r="F5">
        <f t="shared" si="0"/>
        <v>4.8129487725773004</v>
      </c>
      <c r="G5">
        <f t="shared" si="1"/>
        <v>6.5839105193578469</v>
      </c>
      <c r="H5">
        <f t="shared" si="2"/>
        <v>3.6524392253904026</v>
      </c>
    </row>
    <row r="6" spans="1:10" x14ac:dyDescent="0.25">
      <c r="A6">
        <v>3</v>
      </c>
      <c r="B6" t="s">
        <v>11</v>
      </c>
      <c r="C6">
        <v>4.4686448155165603</v>
      </c>
      <c r="D6">
        <v>2.4750762042525398</v>
      </c>
      <c r="E6">
        <v>2.7812503234579902</v>
      </c>
      <c r="F6">
        <f t="shared" si="0"/>
        <v>2.7812503234579902</v>
      </c>
      <c r="G6">
        <f t="shared" si="1"/>
        <v>3.2416571144090298</v>
      </c>
      <c r="H6">
        <f t="shared" si="2"/>
        <v>0.8765689787726042</v>
      </c>
    </row>
    <row r="7" spans="1:10" x14ac:dyDescent="0.25">
      <c r="A7">
        <v>4</v>
      </c>
      <c r="B7" t="s">
        <v>12</v>
      </c>
      <c r="C7">
        <v>4.1937747809216699</v>
      </c>
      <c r="D7">
        <v>6.9274989013670298</v>
      </c>
      <c r="E7">
        <v>4.7607870063998901</v>
      </c>
      <c r="F7">
        <f t="shared" si="0"/>
        <v>4.7607870063998901</v>
      </c>
      <c r="G7">
        <f t="shared" si="1"/>
        <v>5.2940202295628636</v>
      </c>
      <c r="H7">
        <f t="shared" si="2"/>
        <v>1.178011076458896</v>
      </c>
    </row>
    <row r="8" spans="1:10" x14ac:dyDescent="0.25">
      <c r="A8">
        <v>5</v>
      </c>
      <c r="B8" t="s">
        <v>13</v>
      </c>
      <c r="C8">
        <v>5.1419018959129597</v>
      </c>
      <c r="D8">
        <v>1.4485091726581401</v>
      </c>
      <c r="E8">
        <v>10.431581705011601</v>
      </c>
      <c r="F8">
        <f t="shared" si="0"/>
        <v>5.1419018959129597</v>
      </c>
      <c r="G8">
        <f t="shared" si="1"/>
        <v>5.6739975911942331</v>
      </c>
      <c r="H8">
        <f t="shared" si="2"/>
        <v>3.6865740556857989</v>
      </c>
    </row>
    <row r="9" spans="1:10" x14ac:dyDescent="0.25">
      <c r="A9">
        <v>6</v>
      </c>
      <c r="B9" t="s">
        <v>14</v>
      </c>
      <c r="C9">
        <v>4.4681246603755804</v>
      </c>
      <c r="D9">
        <v>2.5780978235271399</v>
      </c>
      <c r="E9">
        <v>1.8690661151086201</v>
      </c>
      <c r="F9">
        <f t="shared" si="0"/>
        <v>2.5780978235271399</v>
      </c>
      <c r="G9">
        <f t="shared" si="1"/>
        <v>2.9717628663371136</v>
      </c>
      <c r="H9">
        <f t="shared" si="2"/>
        <v>1.0969671690253493</v>
      </c>
    </row>
    <row r="10" spans="1:10" x14ac:dyDescent="0.25">
      <c r="A10">
        <v>7</v>
      </c>
      <c r="B10" t="s">
        <v>15</v>
      </c>
      <c r="C10">
        <v>2.4320356584729801</v>
      </c>
      <c r="D10">
        <v>2.3734709987912699</v>
      </c>
      <c r="E10">
        <v>2.32348273297483</v>
      </c>
      <c r="F10">
        <f t="shared" si="0"/>
        <v>2.3734709987912699</v>
      </c>
      <c r="G10">
        <f t="shared" si="1"/>
        <v>2.3763297967463597</v>
      </c>
      <c r="H10">
        <f t="shared" si="2"/>
        <v>4.4362626559321695E-2</v>
      </c>
    </row>
    <row r="11" spans="1:10" x14ac:dyDescent="0.25">
      <c r="B11" s="1" t="s">
        <v>5</v>
      </c>
      <c r="C11">
        <f t="shared" ref="C11:H11" si="3">MEDIAN(C3:C10)</f>
        <v>4.4683847379460708</v>
      </c>
      <c r="D11">
        <f t="shared" si="3"/>
        <v>2.54828110646825</v>
      </c>
      <c r="E11">
        <f t="shared" si="3"/>
        <v>4.0140038067748653</v>
      </c>
      <c r="F11">
        <f t="shared" si="3"/>
        <v>4.0477884954309555</v>
      </c>
      <c r="G11">
        <f t="shared" si="3"/>
        <v>4.4281514022853417</v>
      </c>
      <c r="H11">
        <f t="shared" si="3"/>
        <v>1.1374891227421227</v>
      </c>
      <c r="J11" s="1"/>
    </row>
    <row r="12" spans="1:10" x14ac:dyDescent="0.25">
      <c r="B12" s="1" t="s">
        <v>6</v>
      </c>
      <c r="C12">
        <f t="shared" ref="C12:H12" si="4">AVERAGE(C3:C10)</f>
        <v>5.1357080199985337</v>
      </c>
      <c r="D12">
        <f t="shared" si="4"/>
        <v>3.6522755183037017</v>
      </c>
      <c r="E12">
        <f t="shared" si="4"/>
        <v>4.8739606361897385</v>
      </c>
      <c r="F12">
        <f t="shared" si="4"/>
        <v>3.9834230861219249</v>
      </c>
      <c r="G12">
        <f t="shared" si="4"/>
        <v>4.5539813914973246</v>
      </c>
      <c r="H12">
        <f t="shared" si="4"/>
        <v>1.6168762240604484</v>
      </c>
      <c r="J12" s="1"/>
    </row>
    <row r="13" spans="1:10" x14ac:dyDescent="0.25">
      <c r="B13" s="1" t="s">
        <v>25</v>
      </c>
      <c r="C13">
        <f>_xlfn.STDEV.P(C3:C10)</f>
        <v>2.6245389226121847</v>
      </c>
      <c r="D13">
        <f t="shared" ref="D13:H13" si="5">_xlfn.STDEV.P(D3:D10)</f>
        <v>1.8810009271457027</v>
      </c>
      <c r="E13">
        <f t="shared" si="5"/>
        <v>2.9202993636949013</v>
      </c>
      <c r="F13">
        <f t="shared" si="5"/>
        <v>1.2980905405730501</v>
      </c>
      <c r="G13">
        <f t="shared" si="5"/>
        <v>1.6046740347459478</v>
      </c>
      <c r="H13">
        <f t="shared" si="5"/>
        <v>1.2437284057435147</v>
      </c>
      <c r="J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13" workbookViewId="0">
      <selection activeCell="F40" sqref="F40"/>
    </sheetView>
  </sheetViews>
  <sheetFormatPr defaultRowHeight="15" x14ac:dyDescent="0.25"/>
  <cols>
    <col min="2" max="2" width="11" bestFit="1" customWidth="1"/>
    <col min="3" max="5" width="12.7109375" customWidth="1"/>
    <col min="10" max="10" width="12" bestFit="1" customWidth="1"/>
    <col min="11" max="13" width="15.140625" customWidth="1"/>
  </cols>
  <sheetData>
    <row r="1" spans="1:10" x14ac:dyDescent="0.25">
      <c r="C1" t="s">
        <v>24</v>
      </c>
    </row>
    <row r="2" spans="1:10" x14ac:dyDescent="0.25">
      <c r="C2" t="s">
        <v>2</v>
      </c>
      <c r="D2" t="s">
        <v>3</v>
      </c>
      <c r="E2" t="s">
        <v>4</v>
      </c>
      <c r="F2" s="1" t="s">
        <v>5</v>
      </c>
      <c r="G2" s="1" t="s">
        <v>6</v>
      </c>
      <c r="H2" s="1" t="s">
        <v>25</v>
      </c>
    </row>
    <row r="3" spans="1:10" x14ac:dyDescent="0.25">
      <c r="A3">
        <v>8</v>
      </c>
      <c r="B3" t="s">
        <v>16</v>
      </c>
      <c r="C3">
        <v>13.437674619999999</v>
      </c>
      <c r="D3">
        <v>56.204916830000002</v>
      </c>
      <c r="E3">
        <v>11.614561180000001</v>
      </c>
      <c r="F3">
        <f>MEDIAN(C3:E3)</f>
        <v>13.437674619999999</v>
      </c>
      <c r="G3">
        <f>AVERAGE(C3:E3)</f>
        <v>27.085717543333331</v>
      </c>
      <c r="H3">
        <f>_xlfn.STDEV.P(C3:E3)</f>
        <v>20.603830727581283</v>
      </c>
    </row>
    <row r="4" spans="1:10" x14ac:dyDescent="0.25">
      <c r="A4">
        <v>9</v>
      </c>
      <c r="B4" t="s">
        <v>17</v>
      </c>
      <c r="C4">
        <v>11.887292950000001</v>
      </c>
      <c r="D4">
        <v>16.665067730000001</v>
      </c>
      <c r="E4">
        <v>13.02386038</v>
      </c>
      <c r="F4">
        <f t="shared" ref="F4:F10" si="0">MEDIAN(C4:E4)</f>
        <v>13.02386038</v>
      </c>
      <c r="G4">
        <f t="shared" ref="G4:G10" si="1">AVERAGE(C4:E4)</f>
        <v>13.858740353333333</v>
      </c>
      <c r="H4">
        <f t="shared" ref="H4:H10" si="2">_xlfn.STDEV.P(C4:E4)</f>
        <v>2.0378994724152917</v>
      </c>
    </row>
    <row r="5" spans="1:10" x14ac:dyDescent="0.25">
      <c r="A5">
        <v>10</v>
      </c>
      <c r="B5" t="s">
        <v>18</v>
      </c>
      <c r="C5">
        <v>6.3647737429999998</v>
      </c>
      <c r="D5">
        <v>6.4608325430000004</v>
      </c>
      <c r="E5">
        <v>0.73341805500000001</v>
      </c>
      <c r="F5">
        <f t="shared" si="0"/>
        <v>6.3647737429999998</v>
      </c>
      <c r="G5">
        <f t="shared" si="1"/>
        <v>4.5196747803333333</v>
      </c>
      <c r="H5">
        <f t="shared" si="2"/>
        <v>2.6775749993683071</v>
      </c>
    </row>
    <row r="6" spans="1:10" x14ac:dyDescent="0.25">
      <c r="A6">
        <v>11</v>
      </c>
      <c r="B6" t="s">
        <v>19</v>
      </c>
      <c r="C6">
        <v>3.427765065</v>
      </c>
      <c r="D6">
        <v>4.8667694460000002</v>
      </c>
      <c r="E6">
        <v>3.3118923769999999</v>
      </c>
      <c r="F6">
        <f t="shared" si="0"/>
        <v>3.427765065</v>
      </c>
      <c r="G6">
        <f t="shared" si="1"/>
        <v>3.8688089626666664</v>
      </c>
      <c r="H6">
        <f t="shared" si="2"/>
        <v>0.70724840741060802</v>
      </c>
    </row>
    <row r="7" spans="1:10" x14ac:dyDescent="0.25">
      <c r="A7">
        <v>12</v>
      </c>
      <c r="B7" t="s">
        <v>20</v>
      </c>
      <c r="C7">
        <v>2.7236874630000001</v>
      </c>
      <c r="D7">
        <v>9.2656537209999996</v>
      </c>
      <c r="E7">
        <v>3.5319435829999999</v>
      </c>
      <c r="F7">
        <f t="shared" si="0"/>
        <v>3.5319435829999999</v>
      </c>
      <c r="G7">
        <f t="shared" si="1"/>
        <v>5.1737615890000006</v>
      </c>
      <c r="H7">
        <f t="shared" si="2"/>
        <v>2.9121590391348242</v>
      </c>
    </row>
    <row r="8" spans="1:10" x14ac:dyDescent="0.25">
      <c r="A8">
        <v>13</v>
      </c>
      <c r="B8" t="s">
        <v>21</v>
      </c>
      <c r="C8">
        <v>2.9555444579999999</v>
      </c>
      <c r="D8">
        <v>7.6562843520000001</v>
      </c>
      <c r="E8">
        <v>7.0857867240000001</v>
      </c>
      <c r="F8">
        <f t="shared" si="0"/>
        <v>7.0857867240000001</v>
      </c>
      <c r="G8">
        <f t="shared" si="1"/>
        <v>5.8992051779999999</v>
      </c>
      <c r="H8">
        <f t="shared" si="2"/>
        <v>2.094472202686807</v>
      </c>
    </row>
    <row r="9" spans="1:10" x14ac:dyDescent="0.25">
      <c r="A9">
        <v>14</v>
      </c>
      <c r="B9" t="s">
        <v>22</v>
      </c>
      <c r="C9">
        <v>8.0920267330000009</v>
      </c>
      <c r="D9">
        <v>4.3346794490000002</v>
      </c>
      <c r="E9">
        <v>5.4675342240000004</v>
      </c>
      <c r="F9">
        <f t="shared" si="0"/>
        <v>5.4675342240000004</v>
      </c>
      <c r="G9">
        <f t="shared" si="1"/>
        <v>5.9647468020000005</v>
      </c>
      <c r="H9">
        <f t="shared" si="2"/>
        <v>1.5737068583309064</v>
      </c>
    </row>
    <row r="10" spans="1:10" x14ac:dyDescent="0.25">
      <c r="A10">
        <v>15</v>
      </c>
      <c r="B10" t="s">
        <v>23</v>
      </c>
      <c r="C10">
        <v>9.7143099260000003</v>
      </c>
      <c r="D10">
        <v>4.9257802880000003</v>
      </c>
      <c r="E10">
        <v>1.2202488199999999</v>
      </c>
      <c r="F10">
        <f t="shared" si="0"/>
        <v>4.9257802880000003</v>
      </c>
      <c r="G10">
        <f t="shared" si="1"/>
        <v>5.2867796780000003</v>
      </c>
      <c r="H10">
        <f t="shared" si="2"/>
        <v>3.4770685869757938</v>
      </c>
    </row>
    <row r="11" spans="1:10" x14ac:dyDescent="0.25">
      <c r="B11" s="1" t="s">
        <v>5</v>
      </c>
      <c r="C11">
        <f>MEDIAN(C3:C10)</f>
        <v>7.2284002380000008</v>
      </c>
      <c r="D11">
        <f>MEDIAN(D3:D10)</f>
        <v>7.0585584475000003</v>
      </c>
      <c r="E11">
        <f>MEDIAN(E3:E10)</f>
        <v>4.4997389034999999</v>
      </c>
      <c r="F11">
        <f>MEDIAN(F3:F10)</f>
        <v>5.9161539835000001</v>
      </c>
      <c r="G11">
        <f>MEDIAN(G3:G10)</f>
        <v>5.5929924280000005</v>
      </c>
      <c r="H11">
        <f>MEDIAN(H3:H10)</f>
        <v>2.3860236010275573</v>
      </c>
      <c r="J11" s="1"/>
    </row>
    <row r="12" spans="1:10" x14ac:dyDescent="0.25">
      <c r="B12" s="1" t="s">
        <v>6</v>
      </c>
      <c r="C12">
        <f>AVERAGE(C3:C10)</f>
        <v>7.3253843697499992</v>
      </c>
      <c r="D12">
        <f>AVERAGE(D3:D10)</f>
        <v>13.797498044875001</v>
      </c>
      <c r="E12">
        <f>AVERAGE(E3:E10)</f>
        <v>5.748655667875</v>
      </c>
      <c r="F12">
        <f>AVERAGE(F3:F10)</f>
        <v>7.158139828375</v>
      </c>
      <c r="G12">
        <f>AVERAGE(G3:G10)</f>
        <v>8.9571793608333348</v>
      </c>
      <c r="H12">
        <f>AVERAGE(H3:H10)</f>
        <v>4.5104950367379777</v>
      </c>
      <c r="J12" s="1"/>
    </row>
    <row r="13" spans="1:10" x14ac:dyDescent="0.25">
      <c r="B13" s="1" t="s">
        <v>25</v>
      </c>
      <c r="C13">
        <f>_xlfn.STDEV.P(C3:C10)</f>
        <v>3.8866941628007341</v>
      </c>
      <c r="D13">
        <f>_xlfn.STDEV.P(D3:D10)</f>
        <v>16.457145591819188</v>
      </c>
      <c r="E13">
        <f>_xlfn.STDEV.P(E3:E10)</f>
        <v>4.2678317753929331</v>
      </c>
      <c r="F13">
        <f>_xlfn.STDEV.P(F3:F10)</f>
        <v>3.697642340369824</v>
      </c>
      <c r="G13">
        <f>_xlfn.STDEV.P(G3:G10)</f>
        <v>7.4527184603879881</v>
      </c>
      <c r="H13">
        <f>_xlfn.STDEV.P(H3:H10)</f>
        <v>6.1341055032248848</v>
      </c>
      <c r="J1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2" sqref="F12"/>
    </sheetView>
  </sheetViews>
  <sheetFormatPr defaultRowHeight="15" x14ac:dyDescent="0.25"/>
  <cols>
    <col min="2" max="2" width="11" bestFit="1" customWidth="1"/>
    <col min="3" max="5" width="12.7109375" customWidth="1"/>
    <col min="10" max="10" width="12" bestFit="1" customWidth="1"/>
    <col min="11" max="13" width="15.140625" customWidth="1"/>
  </cols>
  <sheetData>
    <row r="1" spans="1:10" x14ac:dyDescent="0.25">
      <c r="C1" t="s">
        <v>24</v>
      </c>
    </row>
    <row r="2" spans="1:10" x14ac:dyDescent="0.25">
      <c r="C2" t="s">
        <v>2</v>
      </c>
      <c r="D2" t="s">
        <v>3</v>
      </c>
      <c r="E2" t="s">
        <v>4</v>
      </c>
      <c r="F2" s="1" t="s">
        <v>5</v>
      </c>
      <c r="G2" s="1" t="s">
        <v>6</v>
      </c>
      <c r="H2" s="1" t="s">
        <v>25</v>
      </c>
    </row>
    <row r="3" spans="1:10" x14ac:dyDescent="0.25">
      <c r="A3">
        <v>8</v>
      </c>
      <c r="B3" t="s">
        <v>16</v>
      </c>
      <c r="C3">
        <v>11.74298303</v>
      </c>
      <c r="D3">
        <v>50.847260679999998</v>
      </c>
      <c r="E3">
        <v>10.6291118</v>
      </c>
      <c r="F3">
        <f>MEDIAN(C3:E3)</f>
        <v>11.74298303</v>
      </c>
      <c r="G3">
        <f>AVERAGE(C3:E3)</f>
        <v>24.406451836666665</v>
      </c>
      <c r="H3">
        <f>_xlfn.STDEV.P(C3:E3)</f>
        <v>18.702004464700675</v>
      </c>
    </row>
    <row r="4" spans="1:10" x14ac:dyDescent="0.25">
      <c r="A4">
        <v>9</v>
      </c>
      <c r="B4" t="s">
        <v>17</v>
      </c>
      <c r="C4">
        <v>11.10245046</v>
      </c>
      <c r="D4">
        <v>15.288233419999999</v>
      </c>
      <c r="E4">
        <v>11.428440589999999</v>
      </c>
      <c r="F4">
        <f t="shared" ref="F4:F10" si="0">MEDIAN(C4:E4)</f>
        <v>11.428440589999999</v>
      </c>
      <c r="G4">
        <f t="shared" ref="G4:G10" si="1">AVERAGE(C4:E4)</f>
        <v>12.606374823333333</v>
      </c>
      <c r="H4">
        <f t="shared" ref="H4:H10" si="2">_xlfn.STDEV.P(C4:E4)</f>
        <v>1.9010245554438097</v>
      </c>
    </row>
    <row r="5" spans="1:10" x14ac:dyDescent="0.25">
      <c r="A5">
        <v>10</v>
      </c>
      <c r="B5" t="s">
        <v>18</v>
      </c>
      <c r="C5">
        <v>5.6743741920000001</v>
      </c>
      <c r="D5">
        <v>5.2210064129999996</v>
      </c>
      <c r="E5">
        <v>0.73341805500000001</v>
      </c>
      <c r="F5">
        <f t="shared" si="0"/>
        <v>5.2210064129999996</v>
      </c>
      <c r="G5">
        <f t="shared" si="1"/>
        <v>3.8762662199999998</v>
      </c>
      <c r="H5">
        <f t="shared" si="2"/>
        <v>2.2300233970284924</v>
      </c>
    </row>
    <row r="6" spans="1:10" x14ac:dyDescent="0.25">
      <c r="A6">
        <v>11</v>
      </c>
      <c r="B6" t="s">
        <v>19</v>
      </c>
      <c r="C6">
        <v>3.0245261409999999</v>
      </c>
      <c r="D6">
        <v>4.0239694730000002</v>
      </c>
      <c r="E6">
        <v>2.9351336749999999</v>
      </c>
      <c r="F6">
        <f t="shared" si="0"/>
        <v>3.0245261409999999</v>
      </c>
      <c r="G6">
        <f t="shared" si="1"/>
        <v>3.3278764296666665</v>
      </c>
      <c r="H6">
        <f t="shared" si="2"/>
        <v>0.49356316514180087</v>
      </c>
    </row>
    <row r="7" spans="1:10" x14ac:dyDescent="0.25">
      <c r="A7">
        <v>12</v>
      </c>
      <c r="B7" t="s">
        <v>20</v>
      </c>
      <c r="C7">
        <v>2.710301957</v>
      </c>
      <c r="D7">
        <v>7.9163461159999997</v>
      </c>
      <c r="E7">
        <v>3.0139000500000002</v>
      </c>
      <c r="F7">
        <f t="shared" si="0"/>
        <v>3.0139000500000002</v>
      </c>
      <c r="G7">
        <f t="shared" si="1"/>
        <v>4.5468493743333331</v>
      </c>
      <c r="H7">
        <f t="shared" si="2"/>
        <v>2.3858156075152466</v>
      </c>
    </row>
    <row r="8" spans="1:10" x14ac:dyDescent="0.25">
      <c r="A8">
        <v>13</v>
      </c>
      <c r="B8" t="s">
        <v>21</v>
      </c>
      <c r="C8">
        <v>2.9553913289999998</v>
      </c>
      <c r="D8">
        <v>7.6477399999999998</v>
      </c>
      <c r="E8">
        <v>7.0388396640000002</v>
      </c>
      <c r="F8">
        <f t="shared" si="0"/>
        <v>7.0388396640000002</v>
      </c>
      <c r="G8">
        <f t="shared" si="1"/>
        <v>5.8806569976666667</v>
      </c>
      <c r="H8">
        <f t="shared" si="2"/>
        <v>2.0833585591547612</v>
      </c>
    </row>
    <row r="9" spans="1:10" x14ac:dyDescent="0.25">
      <c r="A9">
        <v>14</v>
      </c>
      <c r="B9" t="s">
        <v>22</v>
      </c>
      <c r="C9">
        <v>7.0027674969999998</v>
      </c>
      <c r="D9">
        <v>3.8483300749999998</v>
      </c>
      <c r="E9">
        <v>5.4470181090000001</v>
      </c>
      <c r="F9">
        <f t="shared" si="0"/>
        <v>5.4470181090000001</v>
      </c>
      <c r="G9">
        <f t="shared" si="1"/>
        <v>5.4327052269999996</v>
      </c>
      <c r="H9">
        <f t="shared" si="2"/>
        <v>1.2878334535883309</v>
      </c>
    </row>
    <row r="10" spans="1:10" x14ac:dyDescent="0.25">
      <c r="A10">
        <v>15</v>
      </c>
      <c r="B10" t="s">
        <v>23</v>
      </c>
      <c r="C10">
        <v>8.2137335670000002</v>
      </c>
      <c r="D10">
        <v>4.1985675450000004</v>
      </c>
      <c r="E10">
        <v>1.2202488199999999</v>
      </c>
      <c r="F10">
        <f t="shared" si="0"/>
        <v>4.1985675450000004</v>
      </c>
      <c r="G10">
        <f t="shared" si="1"/>
        <v>4.5441833106666669</v>
      </c>
      <c r="H10">
        <f t="shared" si="2"/>
        <v>2.8655185592068588</v>
      </c>
    </row>
    <row r="11" spans="1:10" x14ac:dyDescent="0.25">
      <c r="B11" s="1" t="s">
        <v>5</v>
      </c>
      <c r="C11">
        <f>MEDIAN(C3:C10)</f>
        <v>6.3385708444999995</v>
      </c>
      <c r="D11">
        <f>MEDIAN(D3:D10)</f>
        <v>6.4343732065000001</v>
      </c>
      <c r="E11">
        <f>MEDIAN(E3:E10)</f>
        <v>4.2304590795000001</v>
      </c>
      <c r="F11">
        <f>MEDIAN(F3:F10)</f>
        <v>5.3340122609999998</v>
      </c>
      <c r="G11">
        <f>MEDIAN(G3:G10)</f>
        <v>4.9897773006666668</v>
      </c>
      <c r="H11">
        <f>MEDIAN(H3:H10)</f>
        <v>2.1566909780916266</v>
      </c>
      <c r="J11" s="1"/>
    </row>
    <row r="12" spans="1:10" x14ac:dyDescent="0.25">
      <c r="B12" s="1" t="s">
        <v>6</v>
      </c>
      <c r="C12">
        <f>AVERAGE(C3:C10)</f>
        <v>6.5533160216250002</v>
      </c>
      <c r="D12">
        <f>AVERAGE(D3:D10)</f>
        <v>12.373931715249999</v>
      </c>
      <c r="E12">
        <f>AVERAGE(E3:E10)</f>
        <v>5.305763845375</v>
      </c>
      <c r="F12">
        <f>AVERAGE(F3:F10)</f>
        <v>6.3894101927499998</v>
      </c>
      <c r="G12">
        <f>AVERAGE(G3:G10)</f>
        <v>8.0776705274166662</v>
      </c>
      <c r="H12">
        <f>AVERAGE(H3:H10)</f>
        <v>3.9936427202224967</v>
      </c>
      <c r="J12" s="1"/>
    </row>
    <row r="13" spans="1:10" x14ac:dyDescent="0.25">
      <c r="B13" s="1" t="s">
        <v>25</v>
      </c>
      <c r="C13">
        <f>_xlfn.STDEV.P(C3:C10)</f>
        <v>3.382398867780517</v>
      </c>
      <c r="D13">
        <f>_xlfn.STDEV.P(D3:D10)</f>
        <v>14.963730425729111</v>
      </c>
      <c r="E13">
        <f>_xlfn.STDEV.P(E3:E10)</f>
        <v>3.8294747458993106</v>
      </c>
      <c r="F13">
        <f>_xlfn.STDEV.P(F3:F10)</f>
        <v>3.2450713253150769</v>
      </c>
      <c r="G13">
        <f>_xlfn.STDEV.P(G3:G10)</f>
        <v>6.7465319200578486</v>
      </c>
      <c r="H13">
        <f>_xlfn.STDEV.P(H3:H10)</f>
        <v>5.6002703897834403</v>
      </c>
      <c r="J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Tibial - Geodesic</vt:lpstr>
      <vt:lpstr>Tibial - Euclidean</vt:lpstr>
      <vt:lpstr>Femoral - Geodesic</vt:lpstr>
      <vt:lpstr>Femoral - 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</dc:creator>
  <cp:lastModifiedBy>Sadi</cp:lastModifiedBy>
  <dcterms:created xsi:type="dcterms:W3CDTF">2017-06-11T14:57:53Z</dcterms:created>
  <dcterms:modified xsi:type="dcterms:W3CDTF">2017-06-12T05:35:04Z</dcterms:modified>
</cp:coreProperties>
</file>